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https://d.docs.live.net/b504fdf715b7b2d7/Desktop/"/>
    </mc:Choice>
  </mc:AlternateContent>
  <xr:revisionPtr revIDLastSave="36" documentId="8_{EC96315D-B8F4-45F4-BA02-A69326056F13}" xr6:coauthVersionLast="47" xr6:coauthVersionMax="47" xr10:uidLastSave="{5DA306B2-0567-4F2B-9BFE-5774D7D0C1E9}"/>
  <bookViews>
    <workbookView xWindow="-108" yWindow="-108" windowWidth="23256" windowHeight="12456" tabRatio="891" activeTab="7" xr2:uid="{00000000-000D-0000-FFFF-FFFF00000000}"/>
  </bookViews>
  <sheets>
    <sheet name="DashBoard" sheetId="11" r:id="rId1"/>
    <sheet name="Amazon Store Master Data" sheetId="1" r:id="rId2"/>
    <sheet name="Customer Analysis" sheetId="2" r:id="rId3"/>
    <sheet name="Monthly Profit" sheetId="4" r:id="rId4"/>
    <sheet name="Sales Trend" sheetId="5" r:id="rId5"/>
    <sheet name="Regional Sales" sheetId="6" r:id="rId6"/>
    <sheet name="Manager Performance" sheetId="7" r:id="rId7"/>
    <sheet name="Shipping Cost Analysis " sheetId="9" r:id="rId8"/>
    <sheet name="Revenue" sheetId="10" state="hidden" r:id="rId9"/>
  </sheets>
  <definedNames>
    <definedName name="_xlchart.v5.0" hidden="1">'Regional Sales'!$D$3</definedName>
    <definedName name="_xlchart.v5.1" hidden="1">'Regional Sales'!$D$4:$D$52</definedName>
    <definedName name="_xlchart.v5.2" hidden="1">'Regional Sales'!$E$3</definedName>
    <definedName name="_xlchart.v5.3" hidden="1">'Regional Sales'!$E$4:$E$52</definedName>
    <definedName name="_xlchart.v5.4" hidden="1">'Regional Sales'!$D$3</definedName>
    <definedName name="_xlchart.v5.5" hidden="1">'Regional Sales'!$D$4:$D$52</definedName>
    <definedName name="_xlchart.v5.6" hidden="1">'Regional Sales'!$E$3</definedName>
    <definedName name="_xlchart.v5.7" hidden="1">'Regional Sales'!$E$4:$E$52</definedName>
    <definedName name="ExternalData_1" localSheetId="1" hidden="1">'Amazon Store Master Data'!$A$1:$X$1937</definedName>
    <definedName name="Slicer_Product_Category">#N/A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6" l="1"/>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D5" i="5" l="1"/>
  <c r="C5" i="5" s="1"/>
  <c r="D6" i="5"/>
  <c r="C6" i="5" s="1"/>
  <c r="D7" i="5"/>
  <c r="C7" i="5" s="1"/>
  <c r="D8" i="5"/>
  <c r="C8" i="5" s="1"/>
  <c r="D9" i="5"/>
  <c r="C9" i="5" s="1"/>
  <c r="D10" i="5"/>
  <c r="C10" i="5" s="1"/>
  <c r="D11" i="5"/>
  <c r="C11" i="5" s="1"/>
  <c r="D12" i="5"/>
  <c r="C12" i="5" s="1"/>
  <c r="D13" i="5"/>
  <c r="C13" i="5" s="1"/>
  <c r="D14" i="5"/>
  <c r="C14" i="5" s="1"/>
  <c r="D15" i="5"/>
  <c r="C15" i="5" s="1"/>
  <c r="D16" i="5"/>
  <c r="C16" i="5" s="1"/>
  <c r="D17" i="5"/>
  <c r="C17" i="5" s="1"/>
  <c r="D18" i="5"/>
  <c r="C18" i="5" s="1"/>
  <c r="D19" i="5"/>
  <c r="C19" i="5" s="1"/>
  <c r="D20" i="5"/>
  <c r="C20" i="5" s="1"/>
  <c r="D21" i="5"/>
  <c r="C21" i="5" s="1"/>
  <c r="D22" i="5"/>
  <c r="C22" i="5" s="1"/>
  <c r="D23" i="5"/>
  <c r="C23" i="5" s="1"/>
  <c r="D24" i="5"/>
  <c r="C24" i="5" s="1"/>
  <c r="D25" i="5"/>
  <c r="C25" i="5" s="1"/>
  <c r="D26" i="5"/>
  <c r="C26" i="5" s="1"/>
  <c r="D27" i="5"/>
  <c r="C27" i="5" s="1"/>
  <c r="D28" i="5"/>
  <c r="C28" i="5" s="1"/>
  <c r="D29" i="5"/>
  <c r="C29" i="5" s="1"/>
  <c r="D30" i="5"/>
  <c r="C30" i="5" s="1"/>
  <c r="D31" i="5"/>
  <c r="C31" i="5" s="1"/>
  <c r="D32" i="5"/>
  <c r="C32" i="5" s="1"/>
  <c r="D33" i="5"/>
  <c r="C33" i="5" s="1"/>
  <c r="D34" i="5"/>
  <c r="C34" i="5" s="1"/>
  <c r="D35" i="5"/>
  <c r="C35" i="5" s="1"/>
  <c r="D36" i="5"/>
  <c r="C36" i="5" s="1"/>
  <c r="D37" i="5"/>
  <c r="C37" i="5" s="1"/>
  <c r="D38" i="5"/>
  <c r="C38" i="5" s="1"/>
  <c r="D39" i="5"/>
  <c r="C39" i="5" s="1"/>
  <c r="D40" i="5"/>
  <c r="C40" i="5" s="1"/>
  <c r="D41" i="5"/>
  <c r="C41" i="5" s="1"/>
  <c r="D42" i="5"/>
  <c r="C42" i="5" s="1"/>
  <c r="D43" i="5"/>
  <c r="C43" i="5" s="1"/>
  <c r="D44" i="5"/>
  <c r="C44" i="5" s="1"/>
  <c r="D45" i="5"/>
  <c r="C45" i="5" s="1"/>
  <c r="D46" i="5"/>
  <c r="C46" i="5" s="1"/>
  <c r="D47" i="5"/>
  <c r="C47" i="5" s="1"/>
  <c r="D48" i="5"/>
  <c r="C48" i="5" s="1"/>
  <c r="D49" i="5"/>
  <c r="C49" i="5" s="1"/>
  <c r="D50" i="5"/>
  <c r="C50" i="5" s="1"/>
  <c r="D51" i="5"/>
  <c r="C51" i="5" s="1"/>
  <c r="D52" i="5"/>
  <c r="C52" i="5" s="1"/>
  <c r="D53" i="5"/>
  <c r="C53" i="5" s="1"/>
  <c r="D54" i="5"/>
  <c r="C54" i="5" s="1"/>
  <c r="D55" i="5"/>
  <c r="C55" i="5" s="1"/>
  <c r="D56" i="5"/>
  <c r="C56" i="5" s="1"/>
  <c r="D57" i="5"/>
  <c r="C57" i="5" s="1"/>
  <c r="D58" i="5"/>
  <c r="C58" i="5" s="1"/>
  <c r="D59" i="5"/>
  <c r="C59" i="5" s="1"/>
  <c r="D60" i="5"/>
  <c r="C60" i="5" s="1"/>
  <c r="D61" i="5"/>
  <c r="C61" i="5" s="1"/>
  <c r="D62" i="5"/>
  <c r="C62" i="5" s="1"/>
  <c r="D63" i="5"/>
  <c r="C63" i="5" s="1"/>
  <c r="D64" i="5"/>
  <c r="C64" i="5" s="1"/>
  <c r="D65" i="5"/>
  <c r="C65" i="5" s="1"/>
  <c r="D66" i="5"/>
  <c r="C66" i="5" s="1"/>
  <c r="D67" i="5"/>
  <c r="C67" i="5" s="1"/>
  <c r="D68" i="5"/>
  <c r="C68" i="5" s="1"/>
  <c r="D69" i="5"/>
  <c r="C69" i="5" s="1"/>
  <c r="D70" i="5"/>
  <c r="C70" i="5" s="1"/>
  <c r="D71" i="5"/>
  <c r="C71" i="5" s="1"/>
  <c r="D72" i="5"/>
  <c r="C72" i="5" s="1"/>
  <c r="D73" i="5"/>
  <c r="C73" i="5" s="1"/>
  <c r="D74" i="5"/>
  <c r="C74" i="5" s="1"/>
  <c r="D75" i="5"/>
  <c r="C75" i="5" s="1"/>
  <c r="D76" i="5"/>
  <c r="C76" i="5" s="1"/>
  <c r="D77" i="5"/>
  <c r="C77" i="5" s="1"/>
  <c r="D78" i="5"/>
  <c r="C78" i="5" s="1"/>
  <c r="D79" i="5"/>
  <c r="C79" i="5" s="1"/>
  <c r="D80" i="5"/>
  <c r="C80" i="5" s="1"/>
  <c r="D81" i="5"/>
  <c r="C81" i="5" s="1"/>
  <c r="D82" i="5"/>
  <c r="C82" i="5" s="1"/>
  <c r="D83" i="5"/>
  <c r="C83" i="5" s="1"/>
  <c r="D84" i="5"/>
  <c r="C84" i="5" s="1"/>
  <c r="D85" i="5"/>
  <c r="C85" i="5" s="1"/>
  <c r="D86" i="5"/>
  <c r="C86" i="5" s="1"/>
  <c r="D87" i="5"/>
  <c r="C87" i="5" s="1"/>
  <c r="D88" i="5"/>
  <c r="C88" i="5" s="1"/>
  <c r="D89" i="5"/>
  <c r="C89" i="5" s="1"/>
  <c r="D90" i="5"/>
  <c r="C90" i="5" s="1"/>
  <c r="D91" i="5"/>
  <c r="C91" i="5" s="1"/>
  <c r="D92" i="5"/>
  <c r="C92" i="5" s="1"/>
  <c r="D93" i="5"/>
  <c r="C93" i="5" s="1"/>
  <c r="D94" i="5"/>
  <c r="C94" i="5" s="1"/>
  <c r="D95" i="5"/>
  <c r="C95" i="5" s="1"/>
  <c r="D96" i="5"/>
  <c r="C96" i="5" s="1"/>
  <c r="D97" i="5"/>
  <c r="C97" i="5" s="1"/>
  <c r="D98" i="5"/>
  <c r="C98" i="5" s="1"/>
  <c r="D99" i="5"/>
  <c r="C99" i="5" s="1"/>
  <c r="D100" i="5"/>
  <c r="C100" i="5" s="1"/>
  <c r="D101" i="5"/>
  <c r="C101" i="5" s="1"/>
  <c r="D102" i="5"/>
  <c r="C102" i="5" s="1"/>
  <c r="D103" i="5"/>
  <c r="C103" i="5" s="1"/>
  <c r="D104" i="5"/>
  <c r="C104" i="5" s="1"/>
  <c r="D105" i="5"/>
  <c r="C105" i="5" s="1"/>
  <c r="D106" i="5"/>
  <c r="C106" i="5" s="1"/>
  <c r="D107" i="5"/>
  <c r="C107" i="5" s="1"/>
  <c r="D108" i="5"/>
  <c r="C108" i="5" s="1"/>
  <c r="D109" i="5"/>
  <c r="C109" i="5" s="1"/>
  <c r="D110" i="5"/>
  <c r="C110" i="5" s="1"/>
  <c r="D111" i="5"/>
  <c r="C111" i="5" s="1"/>
  <c r="D112" i="5"/>
  <c r="C112" i="5" s="1"/>
  <c r="D113" i="5"/>
  <c r="C113" i="5" s="1"/>
  <c r="D114" i="5"/>
  <c r="C114" i="5" s="1"/>
  <c r="D115" i="5"/>
  <c r="C115" i="5" s="1"/>
  <c r="D116" i="5"/>
  <c r="C116" i="5" s="1"/>
  <c r="D117" i="5"/>
  <c r="C117" i="5" s="1"/>
  <c r="D118" i="5"/>
  <c r="C118" i="5" s="1"/>
  <c r="D119" i="5"/>
  <c r="C119" i="5" s="1"/>
  <c r="D120" i="5"/>
  <c r="C120" i="5" s="1"/>
  <c r="D121" i="5"/>
  <c r="C121" i="5" s="1"/>
  <c r="D122" i="5"/>
  <c r="C122" i="5" s="1"/>
  <c r="D123" i="5"/>
  <c r="C123" i="5" s="1"/>
  <c r="D124" i="5"/>
  <c r="C124" i="5" s="1"/>
  <c r="D125" i="5"/>
  <c r="C125" i="5" s="1"/>
  <c r="D126" i="5"/>
  <c r="C126" i="5" s="1"/>
  <c r="D127" i="5"/>
  <c r="C127" i="5" s="1"/>
  <c r="D128" i="5"/>
  <c r="C128" i="5" s="1"/>
  <c r="D129" i="5"/>
  <c r="C129" i="5" s="1"/>
  <c r="D130" i="5"/>
  <c r="C130" i="5" s="1"/>
  <c r="D131" i="5"/>
  <c r="C131" i="5" s="1"/>
  <c r="D132" i="5"/>
  <c r="C132" i="5" s="1"/>
  <c r="D133" i="5"/>
  <c r="C133" i="5" s="1"/>
  <c r="D134" i="5"/>
  <c r="C134" i="5" s="1"/>
  <c r="D135" i="5"/>
  <c r="C135" i="5" s="1"/>
  <c r="D136" i="5"/>
  <c r="C136" i="5" s="1"/>
  <c r="D137" i="5"/>
  <c r="C137" i="5" s="1"/>
  <c r="D138" i="5"/>
  <c r="C138" i="5" s="1"/>
  <c r="D139" i="5"/>
  <c r="C139" i="5" s="1"/>
  <c r="D140" i="5"/>
  <c r="C140" i="5" s="1"/>
  <c r="D141" i="5"/>
  <c r="C141" i="5" s="1"/>
  <c r="D142" i="5"/>
  <c r="C142" i="5" s="1"/>
  <c r="D143" i="5"/>
  <c r="C143" i="5" s="1"/>
  <c r="D144" i="5"/>
  <c r="C144" i="5" s="1"/>
  <c r="D145" i="5"/>
  <c r="C145" i="5" s="1"/>
  <c r="D146" i="5"/>
  <c r="C146" i="5" s="1"/>
  <c r="D147" i="5"/>
  <c r="C147" i="5" s="1"/>
  <c r="D148" i="5"/>
  <c r="C148" i="5" s="1"/>
  <c r="D149" i="5"/>
  <c r="C149" i="5" s="1"/>
  <c r="D150" i="5"/>
  <c r="C150" i="5" s="1"/>
  <c r="D151" i="5"/>
  <c r="C151" i="5" s="1"/>
  <c r="D152" i="5"/>
  <c r="C152" i="5" s="1"/>
  <c r="D153" i="5"/>
  <c r="C153" i="5" s="1"/>
  <c r="D154" i="5"/>
  <c r="C154" i="5" s="1"/>
  <c r="D155" i="5"/>
  <c r="C155" i="5" s="1"/>
  <c r="D156" i="5"/>
  <c r="C156" i="5" s="1"/>
  <c r="D157" i="5"/>
  <c r="C157" i="5" s="1"/>
  <c r="D158" i="5"/>
  <c r="C158" i="5" s="1"/>
  <c r="D159" i="5"/>
  <c r="C159" i="5" s="1"/>
  <c r="D160" i="5"/>
  <c r="C160" i="5" s="1"/>
  <c r="D161" i="5"/>
  <c r="C161" i="5" s="1"/>
  <c r="D162" i="5"/>
  <c r="C162" i="5" s="1"/>
  <c r="D163" i="5"/>
  <c r="C163" i="5" s="1"/>
  <c r="D164" i="5"/>
  <c r="C164" i="5" s="1"/>
  <c r="D165" i="5"/>
  <c r="C165" i="5" s="1"/>
  <c r="D166" i="5"/>
  <c r="C166" i="5" s="1"/>
  <c r="D167" i="5"/>
  <c r="C167" i="5" s="1"/>
  <c r="D168" i="5"/>
  <c r="C168" i="5" s="1"/>
  <c r="D169" i="5"/>
  <c r="C169" i="5" s="1"/>
  <c r="D170" i="5"/>
  <c r="C170" i="5" s="1"/>
  <c r="D171" i="5"/>
  <c r="C171" i="5" s="1"/>
  <c r="D172" i="5"/>
  <c r="C172" i="5" s="1"/>
  <c r="D173" i="5"/>
  <c r="C173" i="5" s="1"/>
  <c r="D174" i="5"/>
  <c r="C174" i="5" s="1"/>
  <c r="D175" i="5"/>
  <c r="C175" i="5" s="1"/>
  <c r="D176" i="5"/>
  <c r="C176" i="5" s="1"/>
  <c r="D177" i="5"/>
  <c r="C177" i="5" s="1"/>
  <c r="D178" i="5"/>
  <c r="C178" i="5" s="1"/>
  <c r="D179" i="5"/>
  <c r="C179" i="5" s="1"/>
  <c r="D180" i="5"/>
  <c r="C180" i="5" s="1"/>
  <c r="D181" i="5"/>
  <c r="C181" i="5" s="1"/>
  <c r="D182" i="5"/>
  <c r="C182" i="5" s="1"/>
  <c r="D4" i="5"/>
  <c r="C4" i="5" s="1"/>
  <c r="U1938" i="1"/>
  <c r="J1938" i="1"/>
  <c r="Z1937" i="1"/>
  <c r="Y1937" i="1"/>
  <c r="Z1936" i="1"/>
  <c r="Y1936" i="1"/>
  <c r="Z1935" i="1"/>
  <c r="Y1935" i="1"/>
  <c r="Z1934" i="1"/>
  <c r="Y1934" i="1"/>
  <c r="Z1933" i="1"/>
  <c r="Y1933" i="1"/>
  <c r="Z1932" i="1"/>
  <c r="Y1932" i="1"/>
  <c r="Z1931" i="1"/>
  <c r="Y1931" i="1"/>
  <c r="Z1930" i="1"/>
  <c r="Y1930" i="1"/>
  <c r="Z1929" i="1"/>
  <c r="Y1929" i="1"/>
  <c r="Z1928" i="1"/>
  <c r="Y1928" i="1"/>
  <c r="Z1927" i="1"/>
  <c r="Y1927" i="1"/>
  <c r="Z1926" i="1"/>
  <c r="Y1926" i="1"/>
  <c r="Z1925" i="1"/>
  <c r="Y1925" i="1"/>
  <c r="Z1924" i="1"/>
  <c r="Y1924" i="1"/>
  <c r="Z1923" i="1"/>
  <c r="Y1923" i="1"/>
  <c r="Z1922" i="1"/>
  <c r="Y1922" i="1"/>
  <c r="Z1921" i="1"/>
  <c r="Y1921" i="1"/>
  <c r="Z1920" i="1"/>
  <c r="Y1920" i="1"/>
  <c r="Z1919" i="1"/>
  <c r="Y1919" i="1"/>
  <c r="Z1918" i="1"/>
  <c r="Y1918" i="1"/>
  <c r="Z1917" i="1"/>
  <c r="Y1917" i="1"/>
  <c r="Z1916" i="1"/>
  <c r="Y1916" i="1"/>
  <c r="Z1915" i="1"/>
  <c r="Y1915" i="1"/>
  <c r="Z1914" i="1"/>
  <c r="Y1914" i="1"/>
  <c r="Z1913" i="1"/>
  <c r="Y1913" i="1"/>
  <c r="Z1912" i="1"/>
  <c r="Y1912" i="1"/>
  <c r="Z1911" i="1"/>
  <c r="Y1911" i="1"/>
  <c r="Z1910" i="1"/>
  <c r="Y1910" i="1"/>
  <c r="Z1909" i="1"/>
  <c r="Y1909" i="1"/>
  <c r="Z1908" i="1"/>
  <c r="Y1908" i="1"/>
  <c r="Z1907" i="1"/>
  <c r="Y1907" i="1"/>
  <c r="Z1906" i="1"/>
  <c r="Y1906" i="1"/>
  <c r="Z1905" i="1"/>
  <c r="Y1905" i="1"/>
  <c r="Z1904" i="1"/>
  <c r="Y1904" i="1"/>
  <c r="Z1903" i="1"/>
  <c r="Y1903" i="1"/>
  <c r="Z1902" i="1"/>
  <c r="Y1902" i="1"/>
  <c r="Z1901" i="1"/>
  <c r="Y1901" i="1"/>
  <c r="Z1900" i="1"/>
  <c r="Y1900" i="1"/>
  <c r="Z1899" i="1"/>
  <c r="Y1899" i="1"/>
  <c r="Z1898" i="1"/>
  <c r="Y1898" i="1"/>
  <c r="Z1897" i="1"/>
  <c r="Y1897" i="1"/>
  <c r="Z1896" i="1"/>
  <c r="Y1896" i="1"/>
  <c r="Z1895" i="1"/>
  <c r="Y1895" i="1"/>
  <c r="Z1894" i="1"/>
  <c r="Y1894" i="1"/>
  <c r="Z1893" i="1"/>
  <c r="Y1893" i="1"/>
  <c r="Z1892" i="1"/>
  <c r="Y1892" i="1"/>
  <c r="Z1891" i="1"/>
  <c r="Y1891" i="1"/>
  <c r="Z1890" i="1"/>
  <c r="Y1890" i="1"/>
  <c r="Z1889" i="1"/>
  <c r="Y1889" i="1"/>
  <c r="Z1888" i="1"/>
  <c r="Y1888" i="1"/>
  <c r="Z1887" i="1"/>
  <c r="Y1887" i="1"/>
  <c r="Z1886" i="1"/>
  <c r="Y1886" i="1"/>
  <c r="Z1885" i="1"/>
  <c r="Y1885" i="1"/>
  <c r="Z1884" i="1"/>
  <c r="Y1884" i="1"/>
  <c r="Z1883" i="1"/>
  <c r="Y1883" i="1"/>
  <c r="Z1882" i="1"/>
  <c r="Y1882" i="1"/>
  <c r="Z1881" i="1"/>
  <c r="Y1881" i="1"/>
  <c r="Z1880" i="1"/>
  <c r="Y1880" i="1"/>
  <c r="Z1879" i="1"/>
  <c r="Y1879" i="1"/>
  <c r="Z1878" i="1"/>
  <c r="Y1878" i="1"/>
  <c r="Z1877" i="1"/>
  <c r="Y1877" i="1"/>
  <c r="Z1876" i="1"/>
  <c r="Y1876" i="1"/>
  <c r="Z1875" i="1"/>
  <c r="Y1875" i="1"/>
  <c r="Z1874" i="1"/>
  <c r="Y1874" i="1"/>
  <c r="Z1873" i="1"/>
  <c r="Y1873" i="1"/>
  <c r="Z1872" i="1"/>
  <c r="Y1872" i="1"/>
  <c r="Z1871" i="1"/>
  <c r="Y1871" i="1"/>
  <c r="Z1870" i="1"/>
  <c r="Y1870" i="1"/>
  <c r="Z1869" i="1"/>
  <c r="Y1869" i="1"/>
  <c r="Z1868" i="1"/>
  <c r="Y1868" i="1"/>
  <c r="Z1867" i="1"/>
  <c r="Y1867" i="1"/>
  <c r="Z1866" i="1"/>
  <c r="Y1866" i="1"/>
  <c r="Z1865" i="1"/>
  <c r="Y1865" i="1"/>
  <c r="Z1864" i="1"/>
  <c r="Y1864" i="1"/>
  <c r="Z1863" i="1"/>
  <c r="Y1863" i="1"/>
  <c r="Z1862" i="1"/>
  <c r="Y1862" i="1"/>
  <c r="Z1861" i="1"/>
  <c r="Y1861" i="1"/>
  <c r="Z1860" i="1"/>
  <c r="Y1860" i="1"/>
  <c r="Z1859" i="1"/>
  <c r="Y1859" i="1"/>
  <c r="Z1858" i="1"/>
  <c r="Y1858" i="1"/>
  <c r="Z1857" i="1"/>
  <c r="Y1857" i="1"/>
  <c r="Z1856" i="1"/>
  <c r="Y1856" i="1"/>
  <c r="Z1855" i="1"/>
  <c r="Y1855" i="1"/>
  <c r="Z1854" i="1"/>
  <c r="Y1854" i="1"/>
  <c r="Z1853" i="1"/>
  <c r="Y1853" i="1"/>
  <c r="Z1852" i="1"/>
  <c r="Y1852" i="1"/>
  <c r="Z1851" i="1"/>
  <c r="Y1851" i="1"/>
  <c r="Z1850" i="1"/>
  <c r="Y1850" i="1"/>
  <c r="Z1849" i="1"/>
  <c r="Y1849" i="1"/>
  <c r="Z1848" i="1"/>
  <c r="Y1848" i="1"/>
  <c r="Z1847" i="1"/>
  <c r="Y1847" i="1"/>
  <c r="Z1846" i="1"/>
  <c r="Y1846" i="1"/>
  <c r="Z1845" i="1"/>
  <c r="Y1845" i="1"/>
  <c r="Z1844" i="1"/>
  <c r="Y1844" i="1"/>
  <c r="Z1843" i="1"/>
  <c r="Y1843" i="1"/>
  <c r="Z1842" i="1"/>
  <c r="Y1842" i="1"/>
  <c r="Z1841" i="1"/>
  <c r="Y1841" i="1"/>
  <c r="Z1840" i="1"/>
  <c r="Y1840" i="1"/>
  <c r="Z1839" i="1"/>
  <c r="Y1839" i="1"/>
  <c r="Z1838" i="1"/>
  <c r="Y1838" i="1"/>
  <c r="Z1837" i="1"/>
  <c r="Y1837" i="1"/>
  <c r="Z1836" i="1"/>
  <c r="Y1836" i="1"/>
  <c r="Z1835" i="1"/>
  <c r="Y1835" i="1"/>
  <c r="Z1834" i="1"/>
  <c r="Y1834" i="1"/>
  <c r="Z1833" i="1"/>
  <c r="Y1833" i="1"/>
  <c r="Z1832" i="1"/>
  <c r="Y1832" i="1"/>
  <c r="Z1831" i="1"/>
  <c r="Y1831" i="1"/>
  <c r="Z1830" i="1"/>
  <c r="Y1830" i="1"/>
  <c r="Z1829" i="1"/>
  <c r="Y1829" i="1"/>
  <c r="Z1828" i="1"/>
  <c r="Y1828" i="1"/>
  <c r="Z1827" i="1"/>
  <c r="Y1827" i="1"/>
  <c r="Z1826" i="1"/>
  <c r="Y1826" i="1"/>
  <c r="Z1825" i="1"/>
  <c r="Y1825" i="1"/>
  <c r="Z1824" i="1"/>
  <c r="Y1824" i="1"/>
  <c r="Z1823" i="1"/>
  <c r="Y1823" i="1"/>
  <c r="Z1822" i="1"/>
  <c r="Y1822" i="1"/>
  <c r="Z1821" i="1"/>
  <c r="Y1821" i="1"/>
  <c r="Z1820" i="1"/>
  <c r="Y1820" i="1"/>
  <c r="Z1819" i="1"/>
  <c r="Y1819" i="1"/>
  <c r="Z1818" i="1"/>
  <c r="Y1818" i="1"/>
  <c r="Z1817" i="1"/>
  <c r="Y1817" i="1"/>
  <c r="Z1816" i="1"/>
  <c r="Y1816" i="1"/>
  <c r="Z1815" i="1"/>
  <c r="Y1815" i="1"/>
  <c r="Z1814" i="1"/>
  <c r="Y1814" i="1"/>
  <c r="Z1813" i="1"/>
  <c r="Y1813" i="1"/>
  <c r="Z1812" i="1"/>
  <c r="Y1812" i="1"/>
  <c r="Z1811" i="1"/>
  <c r="Y1811" i="1"/>
  <c r="Z1810" i="1"/>
  <c r="Y1810" i="1"/>
  <c r="Z1809" i="1"/>
  <c r="Y1809" i="1"/>
  <c r="Z1808" i="1"/>
  <c r="Y1808" i="1"/>
  <c r="Z1807" i="1"/>
  <c r="Y1807" i="1"/>
  <c r="Z1806" i="1"/>
  <c r="Y1806" i="1"/>
  <c r="Z1805" i="1"/>
  <c r="Y1805" i="1"/>
  <c r="Z1804" i="1"/>
  <c r="Y1804" i="1"/>
  <c r="Z1803" i="1"/>
  <c r="Y1803" i="1"/>
  <c r="Z1802" i="1"/>
  <c r="Y1802" i="1"/>
  <c r="Z1801" i="1"/>
  <c r="Y1801" i="1"/>
  <c r="Z1800" i="1"/>
  <c r="Y1800" i="1"/>
  <c r="Z1799" i="1"/>
  <c r="Y1799" i="1"/>
  <c r="Z1798" i="1"/>
  <c r="Y1798" i="1"/>
  <c r="Z1797" i="1"/>
  <c r="Y1797" i="1"/>
  <c r="Z1796" i="1"/>
  <c r="Y1796" i="1"/>
  <c r="Z1795" i="1"/>
  <c r="Y1795" i="1"/>
  <c r="Z1794" i="1"/>
  <c r="Y1794" i="1"/>
  <c r="Z1793" i="1"/>
  <c r="Y1793" i="1"/>
  <c r="Z1792" i="1"/>
  <c r="Y1792" i="1"/>
  <c r="Z1791" i="1"/>
  <c r="Y1791" i="1"/>
  <c r="Z1790" i="1"/>
  <c r="Y1790" i="1"/>
  <c r="Z1789" i="1"/>
  <c r="Y1789" i="1"/>
  <c r="Z1788" i="1"/>
  <c r="Y1788" i="1"/>
  <c r="Z1787" i="1"/>
  <c r="Y1787" i="1"/>
  <c r="Z1786" i="1"/>
  <c r="Y1786" i="1"/>
  <c r="Z1785" i="1"/>
  <c r="Y1785" i="1"/>
  <c r="Z1784" i="1"/>
  <c r="Y1784" i="1"/>
  <c r="Z1783" i="1"/>
  <c r="Y1783" i="1"/>
  <c r="Z1782" i="1"/>
  <c r="Y1782" i="1"/>
  <c r="Z1781" i="1"/>
  <c r="Y1781" i="1"/>
  <c r="Z1780" i="1"/>
  <c r="Y1780" i="1"/>
  <c r="Z1779" i="1"/>
  <c r="Y1779" i="1"/>
  <c r="Z1778" i="1"/>
  <c r="Y1778" i="1"/>
  <c r="Z1777" i="1"/>
  <c r="Y1777" i="1"/>
  <c r="Z1776" i="1"/>
  <c r="Y1776" i="1"/>
  <c r="Z1775" i="1"/>
  <c r="Y1775" i="1"/>
  <c r="Z1774" i="1"/>
  <c r="Y1774" i="1"/>
  <c r="Z1773" i="1"/>
  <c r="Y1773" i="1"/>
  <c r="Z1772" i="1"/>
  <c r="Y1772" i="1"/>
  <c r="Z1771" i="1"/>
  <c r="Y1771" i="1"/>
  <c r="Z1770" i="1"/>
  <c r="Y1770" i="1"/>
  <c r="Z1769" i="1"/>
  <c r="Y1769" i="1"/>
  <c r="Z1768" i="1"/>
  <c r="Y1768" i="1"/>
  <c r="Z1767" i="1"/>
  <c r="Y1767" i="1"/>
  <c r="Z1766" i="1"/>
  <c r="Y1766" i="1"/>
  <c r="Z1765" i="1"/>
  <c r="Y1765" i="1"/>
  <c r="Z1764" i="1"/>
  <c r="Y1764" i="1"/>
  <c r="Z1763" i="1"/>
  <c r="Y1763" i="1"/>
  <c r="Z1762" i="1"/>
  <c r="Y1762" i="1"/>
  <c r="Z1761" i="1"/>
  <c r="Y1761" i="1"/>
  <c r="Z1760" i="1"/>
  <c r="Y1760" i="1"/>
  <c r="Z1759" i="1"/>
  <c r="Y1759" i="1"/>
  <c r="Z1758" i="1"/>
  <c r="Y1758" i="1"/>
  <c r="Z1757" i="1"/>
  <c r="Y1757" i="1"/>
  <c r="Z1756" i="1"/>
  <c r="Y1756" i="1"/>
  <c r="Z1755" i="1"/>
  <c r="Y1755" i="1"/>
  <c r="Z1754" i="1"/>
  <c r="Y1754" i="1"/>
  <c r="Z1753" i="1"/>
  <c r="Y1753" i="1"/>
  <c r="Z1752" i="1"/>
  <c r="Y1752" i="1"/>
  <c r="Z1751" i="1"/>
  <c r="Y1751" i="1"/>
  <c r="Z1750" i="1"/>
  <c r="Y1750" i="1"/>
  <c r="Z1749" i="1"/>
  <c r="Y1749" i="1"/>
  <c r="Z1748" i="1"/>
  <c r="Y1748" i="1"/>
  <c r="Z1747" i="1"/>
  <c r="Y1747" i="1"/>
  <c r="Z1746" i="1"/>
  <c r="Y1746" i="1"/>
  <c r="Z1745" i="1"/>
  <c r="Y1745" i="1"/>
  <c r="Z1744" i="1"/>
  <c r="Y1744" i="1"/>
  <c r="Z1743" i="1"/>
  <c r="Y1743" i="1"/>
  <c r="Z1742" i="1"/>
  <c r="Y1742" i="1"/>
  <c r="Z1741" i="1"/>
  <c r="Y1741" i="1"/>
  <c r="Z1740" i="1"/>
  <c r="Y1740" i="1"/>
  <c r="Z1739" i="1"/>
  <c r="Y1739" i="1"/>
  <c r="Z1738" i="1"/>
  <c r="Y1738" i="1"/>
  <c r="Z1737" i="1"/>
  <c r="Y1737" i="1"/>
  <c r="Z1736" i="1"/>
  <c r="Y1736" i="1"/>
  <c r="Z1735" i="1"/>
  <c r="Y1735" i="1"/>
  <c r="Z1734" i="1"/>
  <c r="Y1734" i="1"/>
  <c r="Z1733" i="1"/>
  <c r="Y1733" i="1"/>
  <c r="Z1732" i="1"/>
  <c r="Y1732" i="1"/>
  <c r="Z1731" i="1"/>
  <c r="Y1731" i="1"/>
  <c r="Z1730" i="1"/>
  <c r="Y1730" i="1"/>
  <c r="Z1729" i="1"/>
  <c r="Y1729" i="1"/>
  <c r="Z1728" i="1"/>
  <c r="Y1728" i="1"/>
  <c r="Z1727" i="1"/>
  <c r="Y1727" i="1"/>
  <c r="Z1726" i="1"/>
  <c r="Y1726" i="1"/>
  <c r="Z1725" i="1"/>
  <c r="Y1725" i="1"/>
  <c r="Z1724" i="1"/>
  <c r="Y1724" i="1"/>
  <c r="Z1723" i="1"/>
  <c r="Y1723" i="1"/>
  <c r="Z1722" i="1"/>
  <c r="Y1722" i="1"/>
  <c r="Z1721" i="1"/>
  <c r="Y1721" i="1"/>
  <c r="Z1720" i="1"/>
  <c r="Y1720" i="1"/>
  <c r="Z1719" i="1"/>
  <c r="Y1719" i="1"/>
  <c r="Z1718" i="1"/>
  <c r="Y1718" i="1"/>
  <c r="Z1717" i="1"/>
  <c r="Y1717" i="1"/>
  <c r="Z1716" i="1"/>
  <c r="Y1716" i="1"/>
  <c r="Z1715" i="1"/>
  <c r="Y1715" i="1"/>
  <c r="Z1714" i="1"/>
  <c r="Y1714" i="1"/>
  <c r="Z1713" i="1"/>
  <c r="Y1713" i="1"/>
  <c r="Z1712" i="1"/>
  <c r="Y1712" i="1"/>
  <c r="Z1711" i="1"/>
  <c r="Y1711" i="1"/>
  <c r="Z1710" i="1"/>
  <c r="Y1710" i="1"/>
  <c r="Z1709" i="1"/>
  <c r="Y1709" i="1"/>
  <c r="Z1708" i="1"/>
  <c r="Y1708" i="1"/>
  <c r="Z1707" i="1"/>
  <c r="Y1707" i="1"/>
  <c r="Z1706" i="1"/>
  <c r="Y1706" i="1"/>
  <c r="Z1705" i="1"/>
  <c r="Y1705" i="1"/>
  <c r="Z1704" i="1"/>
  <c r="Y1704" i="1"/>
  <c r="Z1703" i="1"/>
  <c r="Y1703" i="1"/>
  <c r="Z1702" i="1"/>
  <c r="Y1702" i="1"/>
  <c r="Z1701" i="1"/>
  <c r="Y1701" i="1"/>
  <c r="Z1700" i="1"/>
  <c r="Y1700" i="1"/>
  <c r="Z1699" i="1"/>
  <c r="Y1699" i="1"/>
  <c r="Z1698" i="1"/>
  <c r="Y1698" i="1"/>
  <c r="Z1697" i="1"/>
  <c r="Y1697" i="1"/>
  <c r="Z1696" i="1"/>
  <c r="Y1696" i="1"/>
  <c r="Z1695" i="1"/>
  <c r="Y1695" i="1"/>
  <c r="Z1694" i="1"/>
  <c r="Y1694" i="1"/>
  <c r="Z1693" i="1"/>
  <c r="Y1693" i="1"/>
  <c r="Z1692" i="1"/>
  <c r="Y1692" i="1"/>
  <c r="Z1691" i="1"/>
  <c r="Y1691" i="1"/>
  <c r="Z1690" i="1"/>
  <c r="Y1690" i="1"/>
  <c r="Z1689" i="1"/>
  <c r="Y1689" i="1"/>
  <c r="Z1688" i="1"/>
  <c r="Y1688" i="1"/>
  <c r="Z1687" i="1"/>
  <c r="Y1687" i="1"/>
  <c r="Z1686" i="1"/>
  <c r="Y1686" i="1"/>
  <c r="Z1685" i="1"/>
  <c r="Y1685" i="1"/>
  <c r="Z1684" i="1"/>
  <c r="Y1684" i="1"/>
  <c r="Z1683" i="1"/>
  <c r="Y1683" i="1"/>
  <c r="Z1682" i="1"/>
  <c r="Y1682" i="1"/>
  <c r="Z1681" i="1"/>
  <c r="Y1681" i="1"/>
  <c r="Z1680" i="1"/>
  <c r="Y1680" i="1"/>
  <c r="Z1679" i="1"/>
  <c r="Y1679" i="1"/>
  <c r="Z1678" i="1"/>
  <c r="Y1678" i="1"/>
  <c r="Z1677" i="1"/>
  <c r="Y1677" i="1"/>
  <c r="Z1676" i="1"/>
  <c r="Y1676" i="1"/>
  <c r="Z1675" i="1"/>
  <c r="Y1675" i="1"/>
  <c r="Z1674" i="1"/>
  <c r="Y1674" i="1"/>
  <c r="Z1673" i="1"/>
  <c r="Y1673" i="1"/>
  <c r="Z1672" i="1"/>
  <c r="Y1672" i="1"/>
  <c r="Z1671" i="1"/>
  <c r="Y1671" i="1"/>
  <c r="Z1670" i="1"/>
  <c r="Y1670" i="1"/>
  <c r="Z1669" i="1"/>
  <c r="Y1669" i="1"/>
  <c r="Z1668" i="1"/>
  <c r="Y1668" i="1"/>
  <c r="Z1667" i="1"/>
  <c r="Y1667" i="1"/>
  <c r="Z1666" i="1"/>
  <c r="Y1666" i="1"/>
  <c r="Z1665" i="1"/>
  <c r="Y1665" i="1"/>
  <c r="Z1664" i="1"/>
  <c r="Y1664" i="1"/>
  <c r="Z1663" i="1"/>
  <c r="Y1663" i="1"/>
  <c r="Z1662" i="1"/>
  <c r="Y1662" i="1"/>
  <c r="Z1661" i="1"/>
  <c r="Y1661" i="1"/>
  <c r="Z1660" i="1"/>
  <c r="Y1660" i="1"/>
  <c r="Z1659" i="1"/>
  <c r="Y1659" i="1"/>
  <c r="Z1658" i="1"/>
  <c r="Y1658" i="1"/>
  <c r="Z1657" i="1"/>
  <c r="Y1657" i="1"/>
  <c r="Z1656" i="1"/>
  <c r="Y1656" i="1"/>
  <c r="Z1655" i="1"/>
  <c r="Y1655" i="1"/>
  <c r="Z1654" i="1"/>
  <c r="Y1654" i="1"/>
  <c r="Z1653" i="1"/>
  <c r="Y1653" i="1"/>
  <c r="Z1652" i="1"/>
  <c r="Y1652" i="1"/>
  <c r="Z1651" i="1"/>
  <c r="Y1651" i="1"/>
  <c r="Z1650" i="1"/>
  <c r="Y1650" i="1"/>
  <c r="Z1649" i="1"/>
  <c r="Y1649" i="1"/>
  <c r="Z1648" i="1"/>
  <c r="Y1648" i="1"/>
  <c r="Z1647" i="1"/>
  <c r="Y1647" i="1"/>
  <c r="Z1646" i="1"/>
  <c r="Y1646" i="1"/>
  <c r="Z1645" i="1"/>
  <c r="Y1645" i="1"/>
  <c r="Z1644" i="1"/>
  <c r="Y1644" i="1"/>
  <c r="Z1643" i="1"/>
  <c r="Y1643" i="1"/>
  <c r="Z1642" i="1"/>
  <c r="Y1642" i="1"/>
  <c r="Z1641" i="1"/>
  <c r="Y1641" i="1"/>
  <c r="Z1640" i="1"/>
  <c r="Y1640" i="1"/>
  <c r="Z1639" i="1"/>
  <c r="Y1639" i="1"/>
  <c r="Z1638" i="1"/>
  <c r="Y1638" i="1"/>
  <c r="Z1637" i="1"/>
  <c r="Y1637" i="1"/>
  <c r="Z1636" i="1"/>
  <c r="Y1636" i="1"/>
  <c r="Z1635" i="1"/>
  <c r="Y1635" i="1"/>
  <c r="Z1634" i="1"/>
  <c r="Y1634" i="1"/>
  <c r="Z1633" i="1"/>
  <c r="Y1633" i="1"/>
  <c r="Z1632" i="1"/>
  <c r="Y1632" i="1"/>
  <c r="Z1631" i="1"/>
  <c r="Y1631" i="1"/>
  <c r="Z1630" i="1"/>
  <c r="Y1630" i="1"/>
  <c r="Z1629" i="1"/>
  <c r="Y1629" i="1"/>
  <c r="Z1628" i="1"/>
  <c r="Y1628" i="1"/>
  <c r="Z1627" i="1"/>
  <c r="Y1627" i="1"/>
  <c r="Z1626" i="1"/>
  <c r="Y1626" i="1"/>
  <c r="Z1625" i="1"/>
  <c r="Y1625" i="1"/>
  <c r="Z1624" i="1"/>
  <c r="Y1624" i="1"/>
  <c r="Z1623" i="1"/>
  <c r="Y1623" i="1"/>
  <c r="Z1622" i="1"/>
  <c r="Y1622" i="1"/>
  <c r="Z1621" i="1"/>
  <c r="Y1621" i="1"/>
  <c r="Z1620" i="1"/>
  <c r="Y1620" i="1"/>
  <c r="Z1619" i="1"/>
  <c r="Y1619" i="1"/>
  <c r="Z1618" i="1"/>
  <c r="Y1618" i="1"/>
  <c r="Z1617" i="1"/>
  <c r="Y1617" i="1"/>
  <c r="Z1616" i="1"/>
  <c r="Y1616" i="1"/>
  <c r="Z1615" i="1"/>
  <c r="Y1615" i="1"/>
  <c r="Z1614" i="1"/>
  <c r="Y1614" i="1"/>
  <c r="Z1613" i="1"/>
  <c r="Y1613" i="1"/>
  <c r="Z1612" i="1"/>
  <c r="Y1612" i="1"/>
  <c r="Z1611" i="1"/>
  <c r="Y1611" i="1"/>
  <c r="Z1610" i="1"/>
  <c r="Y1610" i="1"/>
  <c r="Z1609" i="1"/>
  <c r="Y1609" i="1"/>
  <c r="Z1608" i="1"/>
  <c r="Y1608" i="1"/>
  <c r="Z1607" i="1"/>
  <c r="Y1607" i="1"/>
  <c r="Z1606" i="1"/>
  <c r="Y1606" i="1"/>
  <c r="Z1605" i="1"/>
  <c r="Y1605" i="1"/>
  <c r="Z1604" i="1"/>
  <c r="Y1604" i="1"/>
  <c r="Z1603" i="1"/>
  <c r="Y1603" i="1"/>
  <c r="Z1602" i="1"/>
  <c r="Y1602" i="1"/>
  <c r="Z1601" i="1"/>
  <c r="Y1601" i="1"/>
  <c r="Z1600" i="1"/>
  <c r="Y1600" i="1"/>
  <c r="Z1599" i="1"/>
  <c r="Y1599" i="1"/>
  <c r="Z1598" i="1"/>
  <c r="Y1598" i="1"/>
  <c r="Z1597" i="1"/>
  <c r="Y1597" i="1"/>
  <c r="Z1596" i="1"/>
  <c r="Y1596" i="1"/>
  <c r="Z1595" i="1"/>
  <c r="Y1595" i="1"/>
  <c r="Z1594" i="1"/>
  <c r="Y1594" i="1"/>
  <c r="Z1593" i="1"/>
  <c r="Y1593" i="1"/>
  <c r="Z1592" i="1"/>
  <c r="Y1592" i="1"/>
  <c r="Z1591" i="1"/>
  <c r="Y1591" i="1"/>
  <c r="Z1590" i="1"/>
  <c r="Y1590" i="1"/>
  <c r="Z1589" i="1"/>
  <c r="Y1589" i="1"/>
  <c r="Z1588" i="1"/>
  <c r="Y1588" i="1"/>
  <c r="Z1587" i="1"/>
  <c r="Y1587" i="1"/>
  <c r="Z1586" i="1"/>
  <c r="Y1586" i="1"/>
  <c r="Z1585" i="1"/>
  <c r="Y1585" i="1"/>
  <c r="Z1584" i="1"/>
  <c r="Y1584" i="1"/>
  <c r="Z1583" i="1"/>
  <c r="Y1583" i="1"/>
  <c r="Z1582" i="1"/>
  <c r="Y1582" i="1"/>
  <c r="Z1581" i="1"/>
  <c r="Y1581" i="1"/>
  <c r="Z1580" i="1"/>
  <c r="Y1580" i="1"/>
  <c r="Z1579" i="1"/>
  <c r="Y1579" i="1"/>
  <c r="Z1578" i="1"/>
  <c r="Y1578" i="1"/>
  <c r="Z1577" i="1"/>
  <c r="Y1577" i="1"/>
  <c r="Z1576" i="1"/>
  <c r="Y1576" i="1"/>
  <c r="Z1575" i="1"/>
  <c r="Y1575" i="1"/>
  <c r="Z1574" i="1"/>
  <c r="Y1574" i="1"/>
  <c r="Z1573" i="1"/>
  <c r="Y1573" i="1"/>
  <c r="Z1572" i="1"/>
  <c r="Y1572" i="1"/>
  <c r="Z1571" i="1"/>
  <c r="Y1571" i="1"/>
  <c r="Z1570" i="1"/>
  <c r="Y1570" i="1"/>
  <c r="Z1569" i="1"/>
  <c r="Y1569" i="1"/>
  <c r="Z1568" i="1"/>
  <c r="Y1568" i="1"/>
  <c r="Z1567" i="1"/>
  <c r="Y1567" i="1"/>
  <c r="Z1566" i="1"/>
  <c r="Y1566" i="1"/>
  <c r="Z1565" i="1"/>
  <c r="Y1565" i="1"/>
  <c r="Z1564" i="1"/>
  <c r="Y1564" i="1"/>
  <c r="Z1563" i="1"/>
  <c r="Y1563" i="1"/>
  <c r="Z1562" i="1"/>
  <c r="Y1562" i="1"/>
  <c r="Z1561" i="1"/>
  <c r="Y1561" i="1"/>
  <c r="Z1560" i="1"/>
  <c r="Y1560" i="1"/>
  <c r="Z1559" i="1"/>
  <c r="Y1559" i="1"/>
  <c r="Z1558" i="1"/>
  <c r="Y1558" i="1"/>
  <c r="Z1557" i="1"/>
  <c r="Y1557" i="1"/>
  <c r="Z1556" i="1"/>
  <c r="Y1556" i="1"/>
  <c r="Z1555" i="1"/>
  <c r="Y1555" i="1"/>
  <c r="Z1554" i="1"/>
  <c r="Y1554" i="1"/>
  <c r="Z1553" i="1"/>
  <c r="Y1553" i="1"/>
  <c r="Z1552" i="1"/>
  <c r="Y1552" i="1"/>
  <c r="Z1551" i="1"/>
  <c r="Y1551" i="1"/>
  <c r="Z1550" i="1"/>
  <c r="Y1550" i="1"/>
  <c r="Z1549" i="1"/>
  <c r="Y1549" i="1"/>
  <c r="Z1548" i="1"/>
  <c r="Y1548" i="1"/>
  <c r="Z1547" i="1"/>
  <c r="Y1547" i="1"/>
  <c r="Z1546" i="1"/>
  <c r="Y1546" i="1"/>
  <c r="Z1545" i="1"/>
  <c r="Y1545" i="1"/>
  <c r="Z1544" i="1"/>
  <c r="Y1544" i="1"/>
  <c r="Z1543" i="1"/>
  <c r="Y1543" i="1"/>
  <c r="Z1542" i="1"/>
  <c r="Y1542" i="1"/>
  <c r="Z1541" i="1"/>
  <c r="Y1541" i="1"/>
  <c r="Z1540" i="1"/>
  <c r="Y1540" i="1"/>
  <c r="Z1539" i="1"/>
  <c r="Y1539" i="1"/>
  <c r="Z1538" i="1"/>
  <c r="Y1538" i="1"/>
  <c r="Z1537" i="1"/>
  <c r="Y1537" i="1"/>
  <c r="Z1536" i="1"/>
  <c r="Y1536" i="1"/>
  <c r="Z1535" i="1"/>
  <c r="Y1535" i="1"/>
  <c r="Z1534" i="1"/>
  <c r="Y1534" i="1"/>
  <c r="Z1533" i="1"/>
  <c r="Y1533" i="1"/>
  <c r="Z1532" i="1"/>
  <c r="Y1532" i="1"/>
  <c r="Z1531" i="1"/>
  <c r="Y1531" i="1"/>
  <c r="Z1530" i="1"/>
  <c r="Y1530" i="1"/>
  <c r="Z1529" i="1"/>
  <c r="Y1529" i="1"/>
  <c r="Z1528" i="1"/>
  <c r="Y1528" i="1"/>
  <c r="Z1527" i="1"/>
  <c r="Y1527" i="1"/>
  <c r="Z1526" i="1"/>
  <c r="Y1526" i="1"/>
  <c r="Z1525" i="1"/>
  <c r="Y1525" i="1"/>
  <c r="Z1524" i="1"/>
  <c r="Y1524" i="1"/>
  <c r="Z1523" i="1"/>
  <c r="Y1523" i="1"/>
  <c r="Z1522" i="1"/>
  <c r="Y1522" i="1"/>
  <c r="Z1521" i="1"/>
  <c r="Y1521" i="1"/>
  <c r="Z1520" i="1"/>
  <c r="Y1520" i="1"/>
  <c r="Z1519" i="1"/>
  <c r="Y1519" i="1"/>
  <c r="Z1518" i="1"/>
  <c r="Y1518" i="1"/>
  <c r="Z1517" i="1"/>
  <c r="Y1517" i="1"/>
  <c r="Z1516" i="1"/>
  <c r="Y1516" i="1"/>
  <c r="Z1515" i="1"/>
  <c r="Y1515" i="1"/>
  <c r="Z1514" i="1"/>
  <c r="Y1514" i="1"/>
  <c r="Z1513" i="1"/>
  <c r="Y1513" i="1"/>
  <c r="Z1512" i="1"/>
  <c r="Y1512" i="1"/>
  <c r="Z1511" i="1"/>
  <c r="Y1511" i="1"/>
  <c r="Z1510" i="1"/>
  <c r="Y1510" i="1"/>
  <c r="Z1509" i="1"/>
  <c r="Y1509" i="1"/>
  <c r="Z1508" i="1"/>
  <c r="Y1508" i="1"/>
  <c r="Z1507" i="1"/>
  <c r="Y1507" i="1"/>
  <c r="Z1506" i="1"/>
  <c r="Y1506" i="1"/>
  <c r="Z1505" i="1"/>
  <c r="Y1505" i="1"/>
  <c r="Z1504" i="1"/>
  <c r="Y1504" i="1"/>
  <c r="Z1503" i="1"/>
  <c r="Y1503" i="1"/>
  <c r="Z1502" i="1"/>
  <c r="Y1502" i="1"/>
  <c r="Z1501" i="1"/>
  <c r="Y1501" i="1"/>
  <c r="Z1500" i="1"/>
  <c r="Y1500" i="1"/>
  <c r="Z1499" i="1"/>
  <c r="Y1499" i="1"/>
  <c r="Z1498" i="1"/>
  <c r="Y1498" i="1"/>
  <c r="Z1497" i="1"/>
  <c r="Y1497" i="1"/>
  <c r="Z1496" i="1"/>
  <c r="Y1496" i="1"/>
  <c r="Z1495" i="1"/>
  <c r="Y1495" i="1"/>
  <c r="Z1494" i="1"/>
  <c r="Y1494" i="1"/>
  <c r="Z1493" i="1"/>
  <c r="Y1493" i="1"/>
  <c r="Z1492" i="1"/>
  <c r="Y1492" i="1"/>
  <c r="Z1491" i="1"/>
  <c r="Y1491" i="1"/>
  <c r="Z1490" i="1"/>
  <c r="Y1490" i="1"/>
  <c r="Z1489" i="1"/>
  <c r="Y1489" i="1"/>
  <c r="Z1488" i="1"/>
  <c r="Y1488" i="1"/>
  <c r="Z1487" i="1"/>
  <c r="Y1487" i="1"/>
  <c r="Z1486" i="1"/>
  <c r="Y1486" i="1"/>
  <c r="Z1485" i="1"/>
  <c r="Y1485" i="1"/>
  <c r="Z1484" i="1"/>
  <c r="Y1484" i="1"/>
  <c r="Z1483" i="1"/>
  <c r="Y1483" i="1"/>
  <c r="Z1482" i="1"/>
  <c r="Y1482" i="1"/>
  <c r="Z1481" i="1"/>
  <c r="Y1481" i="1"/>
  <c r="Z1480" i="1"/>
  <c r="Y1480" i="1"/>
  <c r="Z1479" i="1"/>
  <c r="Y1479" i="1"/>
  <c r="Z1478" i="1"/>
  <c r="Y1478" i="1"/>
  <c r="Z1477" i="1"/>
  <c r="Y1477" i="1"/>
  <c r="Z1476" i="1"/>
  <c r="Y1476" i="1"/>
  <c r="Z1475" i="1"/>
  <c r="Y1475" i="1"/>
  <c r="Z1474" i="1"/>
  <c r="Y1474" i="1"/>
  <c r="Z1473" i="1"/>
  <c r="Y1473" i="1"/>
  <c r="Z1472" i="1"/>
  <c r="Y1472" i="1"/>
  <c r="Z1471" i="1"/>
  <c r="Y1471" i="1"/>
  <c r="Z1470" i="1"/>
  <c r="Y1470" i="1"/>
  <c r="Z1469" i="1"/>
  <c r="Y1469" i="1"/>
  <c r="Z1468" i="1"/>
  <c r="Y1468" i="1"/>
  <c r="Z1467" i="1"/>
  <c r="Y1467" i="1"/>
  <c r="Z1466" i="1"/>
  <c r="Y1466" i="1"/>
  <c r="Z1465" i="1"/>
  <c r="Y1465" i="1"/>
  <c r="Z1464" i="1"/>
  <c r="Y1464" i="1"/>
  <c r="Z1463" i="1"/>
  <c r="Y1463" i="1"/>
  <c r="Z1462" i="1"/>
  <c r="Y1462" i="1"/>
  <c r="Z1461" i="1"/>
  <c r="Y1461" i="1"/>
  <c r="Z1460" i="1"/>
  <c r="Y1460" i="1"/>
  <c r="Z1459" i="1"/>
  <c r="Y1459" i="1"/>
  <c r="Z1458" i="1"/>
  <c r="Y1458" i="1"/>
  <c r="Z1457" i="1"/>
  <c r="Y1457" i="1"/>
  <c r="Z1456" i="1"/>
  <c r="Y1456" i="1"/>
  <c r="Z1455" i="1"/>
  <c r="Y1455" i="1"/>
  <c r="Z1454" i="1"/>
  <c r="Y1454" i="1"/>
  <c r="Z1453" i="1"/>
  <c r="Y1453" i="1"/>
  <c r="Z1452" i="1"/>
  <c r="Y1452" i="1"/>
  <c r="Z1451" i="1"/>
  <c r="Y1451" i="1"/>
  <c r="Z1450" i="1"/>
  <c r="Y1450" i="1"/>
  <c r="Z1449" i="1"/>
  <c r="Y1449" i="1"/>
  <c r="Z1448" i="1"/>
  <c r="Y1448" i="1"/>
  <c r="Z1447" i="1"/>
  <c r="Y1447" i="1"/>
  <c r="Z1446" i="1"/>
  <c r="Y1446" i="1"/>
  <c r="Z1445" i="1"/>
  <c r="Y1445" i="1"/>
  <c r="Z1444" i="1"/>
  <c r="Y1444" i="1"/>
  <c r="Z1443" i="1"/>
  <c r="Y1443" i="1"/>
  <c r="Z1442" i="1"/>
  <c r="Y1442" i="1"/>
  <c r="Z1441" i="1"/>
  <c r="Y1441" i="1"/>
  <c r="Z1440" i="1"/>
  <c r="Y1440" i="1"/>
  <c r="Z1439" i="1"/>
  <c r="Y1439" i="1"/>
  <c r="Z1438" i="1"/>
  <c r="Y1438" i="1"/>
  <c r="Z1437" i="1"/>
  <c r="Y1437" i="1"/>
  <c r="Z1436" i="1"/>
  <c r="Y1436" i="1"/>
  <c r="Z1435" i="1"/>
  <c r="Y1435" i="1"/>
  <c r="Z1434" i="1"/>
  <c r="Y1434" i="1"/>
  <c r="Z1433" i="1"/>
  <c r="Y1433" i="1"/>
  <c r="Z1432" i="1"/>
  <c r="Y1432" i="1"/>
  <c r="Z1431" i="1"/>
  <c r="Y1431" i="1"/>
  <c r="Z1430" i="1"/>
  <c r="Y1430" i="1"/>
  <c r="Z1429" i="1"/>
  <c r="Y1429" i="1"/>
  <c r="Z1428" i="1"/>
  <c r="Y1428" i="1"/>
  <c r="Z1427" i="1"/>
  <c r="Y1427" i="1"/>
  <c r="Z1426" i="1"/>
  <c r="Y1426" i="1"/>
  <c r="Z1425" i="1"/>
  <c r="Y1425" i="1"/>
  <c r="Z1424" i="1"/>
  <c r="Y1424" i="1"/>
  <c r="Z1423" i="1"/>
  <c r="Y1423" i="1"/>
  <c r="Z1422" i="1"/>
  <c r="Y1422" i="1"/>
  <c r="Z1421" i="1"/>
  <c r="Y1421" i="1"/>
  <c r="Z1420" i="1"/>
  <c r="Y1420" i="1"/>
  <c r="Z1419" i="1"/>
  <c r="Y1419" i="1"/>
  <c r="Z1418" i="1"/>
  <c r="Y1418" i="1"/>
  <c r="Z1417" i="1"/>
  <c r="Y1417" i="1"/>
  <c r="Z1416" i="1"/>
  <c r="Y1416" i="1"/>
  <c r="Z1415" i="1"/>
  <c r="Y1415" i="1"/>
  <c r="Z1414" i="1"/>
  <c r="Y1414" i="1"/>
  <c r="Z1413" i="1"/>
  <c r="Y1413" i="1"/>
  <c r="Z1412" i="1"/>
  <c r="Y1412" i="1"/>
  <c r="Z1411" i="1"/>
  <c r="Y1411" i="1"/>
  <c r="Z1410" i="1"/>
  <c r="Y1410" i="1"/>
  <c r="Z1409" i="1"/>
  <c r="Y1409" i="1"/>
  <c r="Z1408" i="1"/>
  <c r="Y1408" i="1"/>
  <c r="Z1407" i="1"/>
  <c r="Y1407" i="1"/>
  <c r="Z1406" i="1"/>
  <c r="Y1406" i="1"/>
  <c r="Z1405" i="1"/>
  <c r="Y1405" i="1"/>
  <c r="Z1404" i="1"/>
  <c r="Y1404" i="1"/>
  <c r="Z1403" i="1"/>
  <c r="Y1403" i="1"/>
  <c r="Z1402" i="1"/>
  <c r="Y1402" i="1"/>
  <c r="Z1401" i="1"/>
  <c r="Y1401" i="1"/>
  <c r="Z1400" i="1"/>
  <c r="Y1400" i="1"/>
  <c r="Z1399" i="1"/>
  <c r="Y1399" i="1"/>
  <c r="Z1398" i="1"/>
  <c r="Y1398" i="1"/>
  <c r="Z1397" i="1"/>
  <c r="Y1397" i="1"/>
  <c r="Z1396" i="1"/>
  <c r="Y1396" i="1"/>
  <c r="Z1395" i="1"/>
  <c r="Y1395" i="1"/>
  <c r="Z1394" i="1"/>
  <c r="Y1394" i="1"/>
  <c r="Z1393" i="1"/>
  <c r="Y1393" i="1"/>
  <c r="Z1392" i="1"/>
  <c r="Y1392" i="1"/>
  <c r="Z1391" i="1"/>
  <c r="Y1391" i="1"/>
  <c r="Z1390" i="1"/>
  <c r="Y1390" i="1"/>
  <c r="Z1389" i="1"/>
  <c r="Y1389" i="1"/>
  <c r="Z1388" i="1"/>
  <c r="Y1388" i="1"/>
  <c r="Z1387" i="1"/>
  <c r="Y1387" i="1"/>
  <c r="Z1386" i="1"/>
  <c r="Y1386" i="1"/>
  <c r="Z1385" i="1"/>
  <c r="Y1385" i="1"/>
  <c r="Z1384" i="1"/>
  <c r="Y1384" i="1"/>
  <c r="Z1383" i="1"/>
  <c r="Y1383" i="1"/>
  <c r="Z1382" i="1"/>
  <c r="Y1382" i="1"/>
  <c r="Z1381" i="1"/>
  <c r="Y1381" i="1"/>
  <c r="Z1380" i="1"/>
  <c r="Y1380" i="1"/>
  <c r="Z1379" i="1"/>
  <c r="Y1379" i="1"/>
  <c r="Z1378" i="1"/>
  <c r="Y1378" i="1"/>
  <c r="Z1377" i="1"/>
  <c r="Y1377" i="1"/>
  <c r="Z1376" i="1"/>
  <c r="Y1376" i="1"/>
  <c r="Z1375" i="1"/>
  <c r="Y1375" i="1"/>
  <c r="Z1374" i="1"/>
  <c r="Y1374" i="1"/>
  <c r="Z1373" i="1"/>
  <c r="Y1373" i="1"/>
  <c r="Z1372" i="1"/>
  <c r="Y1372" i="1"/>
  <c r="Z1371" i="1"/>
  <c r="Y1371" i="1"/>
  <c r="Z1370" i="1"/>
  <c r="Y1370" i="1"/>
  <c r="Z1369" i="1"/>
  <c r="Y1369" i="1"/>
  <c r="Z1368" i="1"/>
  <c r="Y1368" i="1"/>
  <c r="Z1367" i="1"/>
  <c r="Y1367" i="1"/>
  <c r="Z1366" i="1"/>
  <c r="Y1366" i="1"/>
  <c r="Z1365" i="1"/>
  <c r="Y1365" i="1"/>
  <c r="Z1364" i="1"/>
  <c r="Y1364" i="1"/>
  <c r="Z1363" i="1"/>
  <c r="Y1363" i="1"/>
  <c r="Z1362" i="1"/>
  <c r="Y1362" i="1"/>
  <c r="Z1361" i="1"/>
  <c r="Y1361" i="1"/>
  <c r="Z1360" i="1"/>
  <c r="Y1360" i="1"/>
  <c r="Z1359" i="1"/>
  <c r="Y1359" i="1"/>
  <c r="Z1358" i="1"/>
  <c r="Y1358" i="1"/>
  <c r="Z1357" i="1"/>
  <c r="Y1357" i="1"/>
  <c r="Z1356" i="1"/>
  <c r="Y1356" i="1"/>
  <c r="Z1355" i="1"/>
  <c r="Y1355" i="1"/>
  <c r="Z1354" i="1"/>
  <c r="Y1354" i="1"/>
  <c r="Z1353" i="1"/>
  <c r="Y1353" i="1"/>
  <c r="Z1352" i="1"/>
  <c r="Y1352" i="1"/>
  <c r="Z1351" i="1"/>
  <c r="Y1351" i="1"/>
  <c r="Z1350" i="1"/>
  <c r="Y1350" i="1"/>
  <c r="Z1349" i="1"/>
  <c r="Y1349" i="1"/>
  <c r="Z1348" i="1"/>
  <c r="Y1348" i="1"/>
  <c r="Z1347" i="1"/>
  <c r="Y1347" i="1"/>
  <c r="Z1346" i="1"/>
  <c r="Y1346" i="1"/>
  <c r="Z1345" i="1"/>
  <c r="Y1345" i="1"/>
  <c r="Z1344" i="1"/>
  <c r="Y1344" i="1"/>
  <c r="Z1343" i="1"/>
  <c r="Y1343" i="1"/>
  <c r="Z1342" i="1"/>
  <c r="Y1342" i="1"/>
  <c r="Z1341" i="1"/>
  <c r="Y1341" i="1"/>
  <c r="Z1340" i="1"/>
  <c r="Y1340" i="1"/>
  <c r="Z1339" i="1"/>
  <c r="Y1339" i="1"/>
  <c r="Z1338" i="1"/>
  <c r="Y1338" i="1"/>
  <c r="Z1337" i="1"/>
  <c r="Y1337" i="1"/>
  <c r="Z1336" i="1"/>
  <c r="Y1336" i="1"/>
  <c r="Z1335" i="1"/>
  <c r="Y1335" i="1"/>
  <c r="Z1334" i="1"/>
  <c r="Y1334" i="1"/>
  <c r="Z1333" i="1"/>
  <c r="Y1333" i="1"/>
  <c r="Z1332" i="1"/>
  <c r="Y1332" i="1"/>
  <c r="Z1331" i="1"/>
  <c r="Y1331" i="1"/>
  <c r="Z1330" i="1"/>
  <c r="Y1330" i="1"/>
  <c r="Z1329" i="1"/>
  <c r="Y1329" i="1"/>
  <c r="Z1328" i="1"/>
  <c r="Y1328" i="1"/>
  <c r="Z1327" i="1"/>
  <c r="Y1327" i="1"/>
  <c r="Z1326" i="1"/>
  <c r="Y1326" i="1"/>
  <c r="Z1325" i="1"/>
  <c r="Y1325" i="1"/>
  <c r="Z1324" i="1"/>
  <c r="Y1324" i="1"/>
  <c r="Z1323" i="1"/>
  <c r="Y1323" i="1"/>
  <c r="Z1322" i="1"/>
  <c r="Y1322" i="1"/>
  <c r="Z1321" i="1"/>
  <c r="Y1321" i="1"/>
  <c r="Z1320" i="1"/>
  <c r="Y1320" i="1"/>
  <c r="Z1319" i="1"/>
  <c r="Y1319" i="1"/>
  <c r="Z1318" i="1"/>
  <c r="Y1318" i="1"/>
  <c r="Z1317" i="1"/>
  <c r="Y1317" i="1"/>
  <c r="Z1316" i="1"/>
  <c r="Y1316" i="1"/>
  <c r="Z1315" i="1"/>
  <c r="Y1315" i="1"/>
  <c r="Z1314" i="1"/>
  <c r="Y1314" i="1"/>
  <c r="Z1313" i="1"/>
  <c r="Y1313" i="1"/>
  <c r="Z1312" i="1"/>
  <c r="Y1312" i="1"/>
  <c r="Z1311" i="1"/>
  <c r="Y1311" i="1"/>
  <c r="Z1310" i="1"/>
  <c r="Y1310" i="1"/>
  <c r="Z1309" i="1"/>
  <c r="Y1309" i="1"/>
  <c r="Z1308" i="1"/>
  <c r="Y1308" i="1"/>
  <c r="Z1307" i="1"/>
  <c r="Y1307" i="1"/>
  <c r="Z1306" i="1"/>
  <c r="Y1306" i="1"/>
  <c r="Z1305" i="1"/>
  <c r="Y1305" i="1"/>
  <c r="Z1304" i="1"/>
  <c r="Y1304" i="1"/>
  <c r="Z1303" i="1"/>
  <c r="Y1303" i="1"/>
  <c r="Z1302" i="1"/>
  <c r="Y1302" i="1"/>
  <c r="Z1301" i="1"/>
  <c r="Y1301" i="1"/>
  <c r="Z1300" i="1"/>
  <c r="Y1300" i="1"/>
  <c r="Z1299" i="1"/>
  <c r="Y1299" i="1"/>
  <c r="Z1298" i="1"/>
  <c r="Y1298" i="1"/>
  <c r="Z1297" i="1"/>
  <c r="Y1297" i="1"/>
  <c r="Z1296" i="1"/>
  <c r="Y1296" i="1"/>
  <c r="Z1295" i="1"/>
  <c r="Y1295" i="1"/>
  <c r="Z1294" i="1"/>
  <c r="Y1294" i="1"/>
  <c r="Z1293" i="1"/>
  <c r="Y1293" i="1"/>
  <c r="Z1292" i="1"/>
  <c r="Y1292" i="1"/>
  <c r="Z1291" i="1"/>
  <c r="Y1291" i="1"/>
  <c r="Z1290" i="1"/>
  <c r="Y1290" i="1"/>
  <c r="Z1289" i="1"/>
  <c r="Y1289" i="1"/>
  <c r="Z1288" i="1"/>
  <c r="Y1288" i="1"/>
  <c r="Z1287" i="1"/>
  <c r="Y1287" i="1"/>
  <c r="Z1286" i="1"/>
  <c r="Y1286" i="1"/>
  <c r="Z1285" i="1"/>
  <c r="Y1285" i="1"/>
  <c r="Z1284" i="1"/>
  <c r="Y1284" i="1"/>
  <c r="Z1283" i="1"/>
  <c r="Y1283" i="1"/>
  <c r="Z1282" i="1"/>
  <c r="Y1282" i="1"/>
  <c r="Z1281" i="1"/>
  <c r="Y1281" i="1"/>
  <c r="Z1280" i="1"/>
  <c r="Y1280" i="1"/>
  <c r="Z1279" i="1"/>
  <c r="Y1279" i="1"/>
  <c r="Z1278" i="1"/>
  <c r="Y1278" i="1"/>
  <c r="Z1277" i="1"/>
  <c r="Y1277" i="1"/>
  <c r="Z1276" i="1"/>
  <c r="Y1276" i="1"/>
  <c r="Z1275" i="1"/>
  <c r="Y1275" i="1"/>
  <c r="Z1274" i="1"/>
  <c r="Y1274" i="1"/>
  <c r="Z1273" i="1"/>
  <c r="Y1273" i="1"/>
  <c r="Z1272" i="1"/>
  <c r="Y1272" i="1"/>
  <c r="Z1271" i="1"/>
  <c r="Y1271" i="1"/>
  <c r="Z1270" i="1"/>
  <c r="Y1270" i="1"/>
  <c r="Z1269" i="1"/>
  <c r="Y1269" i="1"/>
  <c r="Z1268" i="1"/>
  <c r="Y1268" i="1"/>
  <c r="Z1267" i="1"/>
  <c r="Y1267" i="1"/>
  <c r="Z1266" i="1"/>
  <c r="Y1266" i="1"/>
  <c r="Z1265" i="1"/>
  <c r="Y1265" i="1"/>
  <c r="Z1264" i="1"/>
  <c r="Y1264" i="1"/>
  <c r="Z1263" i="1"/>
  <c r="Y1263" i="1"/>
  <c r="Z1262" i="1"/>
  <c r="Y1262" i="1"/>
  <c r="Z1261" i="1"/>
  <c r="Y1261" i="1"/>
  <c r="Z1260" i="1"/>
  <c r="Y1260" i="1"/>
  <c r="Z1259" i="1"/>
  <c r="Y1259" i="1"/>
  <c r="Z1258" i="1"/>
  <c r="Y1258" i="1"/>
  <c r="Z1257" i="1"/>
  <c r="Y1257" i="1"/>
  <c r="Z1256" i="1"/>
  <c r="Y1256" i="1"/>
  <c r="Z1255" i="1"/>
  <c r="Y1255" i="1"/>
  <c r="Z1254" i="1"/>
  <c r="Y1254" i="1"/>
  <c r="Z1253" i="1"/>
  <c r="Y1253" i="1"/>
  <c r="Z1252" i="1"/>
  <c r="Y1252" i="1"/>
  <c r="Z1251" i="1"/>
  <c r="Y1251" i="1"/>
  <c r="Z1250" i="1"/>
  <c r="Y1250" i="1"/>
  <c r="Z1249" i="1"/>
  <c r="Y1249" i="1"/>
  <c r="Z1248" i="1"/>
  <c r="Y1248" i="1"/>
  <c r="Z1247" i="1"/>
  <c r="Y1247" i="1"/>
  <c r="Z1246" i="1"/>
  <c r="Y1246" i="1"/>
  <c r="Z1245" i="1"/>
  <c r="Y1245" i="1"/>
  <c r="Z1244" i="1"/>
  <c r="Y1244" i="1"/>
  <c r="Z1243" i="1"/>
  <c r="Y1243" i="1"/>
  <c r="Z1242" i="1"/>
  <c r="Y1242" i="1"/>
  <c r="Z1241" i="1"/>
  <c r="Y1241" i="1"/>
  <c r="Z1240" i="1"/>
  <c r="Y1240" i="1"/>
  <c r="Z1239" i="1"/>
  <c r="Y1239" i="1"/>
  <c r="Z1238" i="1"/>
  <c r="Y1238" i="1"/>
  <c r="Z1237" i="1"/>
  <c r="Y1237" i="1"/>
  <c r="Z1236" i="1"/>
  <c r="Y1236" i="1"/>
  <c r="Z1235" i="1"/>
  <c r="Y1235" i="1"/>
  <c r="Z1234" i="1"/>
  <c r="Y1234" i="1"/>
  <c r="Z1233" i="1"/>
  <c r="Y1233" i="1"/>
  <c r="Z1232" i="1"/>
  <c r="Y1232" i="1"/>
  <c r="Z1231" i="1"/>
  <c r="Y1231" i="1"/>
  <c r="Z1230" i="1"/>
  <c r="Y1230" i="1"/>
  <c r="Z1229" i="1"/>
  <c r="Y1229" i="1"/>
  <c r="Z1228" i="1"/>
  <c r="Y1228" i="1"/>
  <c r="Z1227" i="1"/>
  <c r="Y1227" i="1"/>
  <c r="Z1226" i="1"/>
  <c r="Y1226" i="1"/>
  <c r="Z1225" i="1"/>
  <c r="Y1225" i="1"/>
  <c r="Z1224" i="1"/>
  <c r="Y1224" i="1"/>
  <c r="Z1223" i="1"/>
  <c r="Y1223" i="1"/>
  <c r="Z1222" i="1"/>
  <c r="Y1222" i="1"/>
  <c r="Z1221" i="1"/>
  <c r="Y1221" i="1"/>
  <c r="Z1220" i="1"/>
  <c r="Y1220" i="1"/>
  <c r="Z1219" i="1"/>
  <c r="Y1219" i="1"/>
  <c r="Z1218" i="1"/>
  <c r="Y1218" i="1"/>
  <c r="Z1217" i="1"/>
  <c r="Y1217" i="1"/>
  <c r="Z1216" i="1"/>
  <c r="Y1216" i="1"/>
  <c r="Z1215" i="1"/>
  <c r="Y1215" i="1"/>
  <c r="Z1214" i="1"/>
  <c r="Y1214" i="1"/>
  <c r="Z1213" i="1"/>
  <c r="Y1213" i="1"/>
  <c r="Z1212" i="1"/>
  <c r="Y1212" i="1"/>
  <c r="Z1211" i="1"/>
  <c r="Y1211" i="1"/>
  <c r="Z1210" i="1"/>
  <c r="Y1210" i="1"/>
  <c r="Z1209" i="1"/>
  <c r="Y1209" i="1"/>
  <c r="Z1208" i="1"/>
  <c r="Y1208" i="1"/>
  <c r="Z1207" i="1"/>
  <c r="Y1207" i="1"/>
  <c r="Z1206" i="1"/>
  <c r="Y1206" i="1"/>
  <c r="Z1205" i="1"/>
  <c r="Y1205" i="1"/>
  <c r="Z1204" i="1"/>
  <c r="Y1204" i="1"/>
  <c r="Z1203" i="1"/>
  <c r="Y1203" i="1"/>
  <c r="Z1202" i="1"/>
  <c r="Y1202" i="1"/>
  <c r="Z1201" i="1"/>
  <c r="Y1201" i="1"/>
  <c r="Z1200" i="1"/>
  <c r="Y1200" i="1"/>
  <c r="Z1199" i="1"/>
  <c r="Y1199" i="1"/>
  <c r="Z1198" i="1"/>
  <c r="Y1198" i="1"/>
  <c r="Z1197" i="1"/>
  <c r="Y1197" i="1"/>
  <c r="Z1196" i="1"/>
  <c r="Y1196" i="1"/>
  <c r="Z1195" i="1"/>
  <c r="Y1195" i="1"/>
  <c r="Z1194" i="1"/>
  <c r="Y1194" i="1"/>
  <c r="Z1193" i="1"/>
  <c r="Y1193" i="1"/>
  <c r="Z1192" i="1"/>
  <c r="Y1192" i="1"/>
  <c r="Z1191" i="1"/>
  <c r="Y1191" i="1"/>
  <c r="Z1190" i="1"/>
  <c r="Y1190" i="1"/>
  <c r="Z1189" i="1"/>
  <c r="Y1189" i="1"/>
  <c r="Z1188" i="1"/>
  <c r="Y1188" i="1"/>
  <c r="Z1187" i="1"/>
  <c r="Y1187" i="1"/>
  <c r="Z1186" i="1"/>
  <c r="Y1186" i="1"/>
  <c r="Z1185" i="1"/>
  <c r="Y1185" i="1"/>
  <c r="Z1184" i="1"/>
  <c r="Y1184" i="1"/>
  <c r="Z1183" i="1"/>
  <c r="Y1183" i="1"/>
  <c r="Z1182" i="1"/>
  <c r="Y1182" i="1"/>
  <c r="Z1181" i="1"/>
  <c r="Y1181" i="1"/>
  <c r="Z1180" i="1"/>
  <c r="Y1180" i="1"/>
  <c r="Z1179" i="1"/>
  <c r="Y1179" i="1"/>
  <c r="Z1178" i="1"/>
  <c r="Y1178" i="1"/>
  <c r="Z1177" i="1"/>
  <c r="Y1177" i="1"/>
  <c r="Z1176" i="1"/>
  <c r="Y1176" i="1"/>
  <c r="Z1175" i="1"/>
  <c r="Y1175" i="1"/>
  <c r="Z1174" i="1"/>
  <c r="Y1174" i="1"/>
  <c r="Z1173" i="1"/>
  <c r="Y1173" i="1"/>
  <c r="Z1172" i="1"/>
  <c r="Y1172" i="1"/>
  <c r="Z1171" i="1"/>
  <c r="Y1171" i="1"/>
  <c r="Z1170" i="1"/>
  <c r="Y1170" i="1"/>
  <c r="Z1169" i="1"/>
  <c r="Y1169" i="1"/>
  <c r="Z1168" i="1"/>
  <c r="Y1168" i="1"/>
  <c r="Z1167" i="1"/>
  <c r="Y1167" i="1"/>
  <c r="Z1166" i="1"/>
  <c r="Y1166" i="1"/>
  <c r="Z1165" i="1"/>
  <c r="Y1165" i="1"/>
  <c r="Z1164" i="1"/>
  <c r="Y1164" i="1"/>
  <c r="Z1163" i="1"/>
  <c r="Y1163" i="1"/>
  <c r="Z1162" i="1"/>
  <c r="Y1162" i="1"/>
  <c r="Z1161" i="1"/>
  <c r="Y1161" i="1"/>
  <c r="Z1160" i="1"/>
  <c r="Y1160" i="1"/>
  <c r="Z1159" i="1"/>
  <c r="Y1159" i="1"/>
  <c r="Z1158" i="1"/>
  <c r="Y1158" i="1"/>
  <c r="Z1157" i="1"/>
  <c r="Y1157" i="1"/>
  <c r="Z1156" i="1"/>
  <c r="Y1156" i="1"/>
  <c r="Z1155" i="1"/>
  <c r="Y1155" i="1"/>
  <c r="Z1154" i="1"/>
  <c r="Y1154" i="1"/>
  <c r="Z1153" i="1"/>
  <c r="Y1153" i="1"/>
  <c r="Z1152" i="1"/>
  <c r="Y1152" i="1"/>
  <c r="Z1151" i="1"/>
  <c r="Y1151" i="1"/>
  <c r="Z1150" i="1"/>
  <c r="Y1150" i="1"/>
  <c r="Z1149" i="1"/>
  <c r="Y1149" i="1"/>
  <c r="Z1148" i="1"/>
  <c r="Y1148" i="1"/>
  <c r="Z1147" i="1"/>
  <c r="Y1147" i="1"/>
  <c r="Z1146" i="1"/>
  <c r="Y1146" i="1"/>
  <c r="Z1145" i="1"/>
  <c r="Y1145" i="1"/>
  <c r="Z1144" i="1"/>
  <c r="Y1144" i="1"/>
  <c r="Z1143" i="1"/>
  <c r="Y1143" i="1"/>
  <c r="Z1142" i="1"/>
  <c r="Y1142" i="1"/>
  <c r="Z1141" i="1"/>
  <c r="Y1141" i="1"/>
  <c r="Z1140" i="1"/>
  <c r="Y1140" i="1"/>
  <c r="Z1139" i="1"/>
  <c r="Y1139" i="1"/>
  <c r="Z1138" i="1"/>
  <c r="Y1138" i="1"/>
  <c r="Z1137" i="1"/>
  <c r="Y1137" i="1"/>
  <c r="Z1136" i="1"/>
  <c r="Y1136" i="1"/>
  <c r="Z1135" i="1"/>
  <c r="Y1135" i="1"/>
  <c r="Z1134" i="1"/>
  <c r="Y1134" i="1"/>
  <c r="Z1133" i="1"/>
  <c r="Y1133" i="1"/>
  <c r="Z1132" i="1"/>
  <c r="Y1132" i="1"/>
  <c r="Z1131" i="1"/>
  <c r="Y1131" i="1"/>
  <c r="Z1130" i="1"/>
  <c r="Y1130" i="1"/>
  <c r="Z1129" i="1"/>
  <c r="Y1129" i="1"/>
  <c r="Z1128" i="1"/>
  <c r="Y1128" i="1"/>
  <c r="Z1127" i="1"/>
  <c r="Y1127" i="1"/>
  <c r="Z1126" i="1"/>
  <c r="Y1126" i="1"/>
  <c r="Z1125" i="1"/>
  <c r="Y1125" i="1"/>
  <c r="Z1124" i="1"/>
  <c r="Y1124" i="1"/>
  <c r="Z1123" i="1"/>
  <c r="Y1123" i="1"/>
  <c r="Z1122" i="1"/>
  <c r="Y1122" i="1"/>
  <c r="Z1121" i="1"/>
  <c r="Y1121" i="1"/>
  <c r="Z1120" i="1"/>
  <c r="Y1120" i="1"/>
  <c r="Z1119" i="1"/>
  <c r="Y1119" i="1"/>
  <c r="Z1118" i="1"/>
  <c r="Y1118" i="1"/>
  <c r="Z1117" i="1"/>
  <c r="Y1117" i="1"/>
  <c r="Z1116" i="1"/>
  <c r="Y1116" i="1"/>
  <c r="Z1115" i="1"/>
  <c r="Y1115" i="1"/>
  <c r="Z1114" i="1"/>
  <c r="Y1114" i="1"/>
  <c r="Z1113" i="1"/>
  <c r="Y1113" i="1"/>
  <c r="Z1112" i="1"/>
  <c r="Y1112" i="1"/>
  <c r="Z1111" i="1"/>
  <c r="Y1111" i="1"/>
  <c r="Z1110" i="1"/>
  <c r="Y1110" i="1"/>
  <c r="Z1109" i="1"/>
  <c r="Y1109" i="1"/>
  <c r="Z1108" i="1"/>
  <c r="Y1108" i="1"/>
  <c r="Z1107" i="1"/>
  <c r="Y1107" i="1"/>
  <c r="Z1106" i="1"/>
  <c r="Y1106" i="1"/>
  <c r="Z1105" i="1"/>
  <c r="Y1105" i="1"/>
  <c r="Z1104" i="1"/>
  <c r="Y1104" i="1"/>
  <c r="Z1103" i="1"/>
  <c r="Y1103" i="1"/>
  <c r="Z1102" i="1"/>
  <c r="Y1102" i="1"/>
  <c r="Z1101" i="1"/>
  <c r="Y1101" i="1"/>
  <c r="Z1100" i="1"/>
  <c r="Y1100" i="1"/>
  <c r="Z1099" i="1"/>
  <c r="Y1099" i="1"/>
  <c r="Z1098" i="1"/>
  <c r="Y1098" i="1"/>
  <c r="Z1097" i="1"/>
  <c r="Y1097" i="1"/>
  <c r="Z1096" i="1"/>
  <c r="Y1096" i="1"/>
  <c r="Z1095" i="1"/>
  <c r="Y1095" i="1"/>
  <c r="Z1094" i="1"/>
  <c r="Y1094" i="1"/>
  <c r="Z1093" i="1"/>
  <c r="Y1093" i="1"/>
  <c r="Z1092" i="1"/>
  <c r="Y1092" i="1"/>
  <c r="Z1091" i="1"/>
  <c r="Y1091" i="1"/>
  <c r="Z1090" i="1"/>
  <c r="Y1090" i="1"/>
  <c r="Z1089" i="1"/>
  <c r="Y1089" i="1"/>
  <c r="Z1088" i="1"/>
  <c r="Y1088" i="1"/>
  <c r="Z1087" i="1"/>
  <c r="Y1087" i="1"/>
  <c r="Z1086" i="1"/>
  <c r="Y1086" i="1"/>
  <c r="Z1085" i="1"/>
  <c r="Y1085" i="1"/>
  <c r="Z1084" i="1"/>
  <c r="Y1084" i="1"/>
  <c r="Z1083" i="1"/>
  <c r="Y1083" i="1"/>
  <c r="Z1082" i="1"/>
  <c r="Y1082" i="1"/>
  <c r="Z1081" i="1"/>
  <c r="Y1081" i="1"/>
  <c r="Z1080" i="1"/>
  <c r="Y1080" i="1"/>
  <c r="Z1079" i="1"/>
  <c r="Y1079" i="1"/>
  <c r="Z1078" i="1"/>
  <c r="Y1078" i="1"/>
  <c r="Z1077" i="1"/>
  <c r="Y1077" i="1"/>
  <c r="Z1076" i="1"/>
  <c r="Y1076" i="1"/>
  <c r="Z1075" i="1"/>
  <c r="Y1075" i="1"/>
  <c r="Z1074" i="1"/>
  <c r="Y1074" i="1"/>
  <c r="Z1073" i="1"/>
  <c r="Y1073" i="1"/>
  <c r="Z1072" i="1"/>
  <c r="Y1072" i="1"/>
  <c r="Z1071" i="1"/>
  <c r="Y1071" i="1"/>
  <c r="Z1070" i="1"/>
  <c r="Y1070" i="1"/>
  <c r="Z1069" i="1"/>
  <c r="Y1069" i="1"/>
  <c r="Z1068" i="1"/>
  <c r="Y1068" i="1"/>
  <c r="Z1067" i="1"/>
  <c r="Y1067" i="1"/>
  <c r="Z1066" i="1"/>
  <c r="Y1066" i="1"/>
  <c r="Z1065" i="1"/>
  <c r="Y1065" i="1"/>
  <c r="Z1064" i="1"/>
  <c r="Y1064" i="1"/>
  <c r="Z1063" i="1"/>
  <c r="Y1063" i="1"/>
  <c r="Z1062" i="1"/>
  <c r="Y1062" i="1"/>
  <c r="Z1061" i="1"/>
  <c r="Y1061" i="1"/>
  <c r="Z1060" i="1"/>
  <c r="Y1060" i="1"/>
  <c r="Z1059" i="1"/>
  <c r="Y1059" i="1"/>
  <c r="Z1058" i="1"/>
  <c r="Y1058" i="1"/>
  <c r="Z1057" i="1"/>
  <c r="Y1057" i="1"/>
  <c r="Z1056" i="1"/>
  <c r="Y1056" i="1"/>
  <c r="Z1055" i="1"/>
  <c r="Y1055" i="1"/>
  <c r="Z1054" i="1"/>
  <c r="Y1054" i="1"/>
  <c r="Z1053" i="1"/>
  <c r="Y1053" i="1"/>
  <c r="Z1052" i="1"/>
  <c r="Y1052" i="1"/>
  <c r="Z1051" i="1"/>
  <c r="Y1051" i="1"/>
  <c r="Z1050" i="1"/>
  <c r="Y1050" i="1"/>
  <c r="Z1049" i="1"/>
  <c r="Y1049" i="1"/>
  <c r="Z1048" i="1"/>
  <c r="Y1048" i="1"/>
  <c r="Z1047" i="1"/>
  <c r="Y1047" i="1"/>
  <c r="Z1046" i="1"/>
  <c r="Y1046" i="1"/>
  <c r="Z1045" i="1"/>
  <c r="Y1045" i="1"/>
  <c r="Z1044" i="1"/>
  <c r="Y1044" i="1"/>
  <c r="Z1043" i="1"/>
  <c r="Y1043" i="1"/>
  <c r="Z1042" i="1"/>
  <c r="Y1042" i="1"/>
  <c r="Z1041" i="1"/>
  <c r="Y1041" i="1"/>
  <c r="Z1040" i="1"/>
  <c r="Y1040" i="1"/>
  <c r="Z1039" i="1"/>
  <c r="Y1039" i="1"/>
  <c r="Z1038" i="1"/>
  <c r="Y1038" i="1"/>
  <c r="Z1037" i="1"/>
  <c r="Y1037" i="1"/>
  <c r="Z1036" i="1"/>
  <c r="Y1036" i="1"/>
  <c r="Z1035" i="1"/>
  <c r="Y1035" i="1"/>
  <c r="Z1034" i="1"/>
  <c r="Y1034" i="1"/>
  <c r="Z1033" i="1"/>
  <c r="Y1033" i="1"/>
  <c r="Z1032" i="1"/>
  <c r="Y1032" i="1"/>
  <c r="Z1031" i="1"/>
  <c r="Y1031" i="1"/>
  <c r="Z1030" i="1"/>
  <c r="Y1030" i="1"/>
  <c r="Z1029" i="1"/>
  <c r="Y1029" i="1"/>
  <c r="Z1028" i="1"/>
  <c r="Y1028" i="1"/>
  <c r="Z1027" i="1"/>
  <c r="Y1027" i="1"/>
  <c r="Z1026" i="1"/>
  <c r="Y1026" i="1"/>
  <c r="Z1025" i="1"/>
  <c r="Y1025" i="1"/>
  <c r="Z1024" i="1"/>
  <c r="Y1024" i="1"/>
  <c r="Z1023" i="1"/>
  <c r="Y1023" i="1"/>
  <c r="Z1022" i="1"/>
  <c r="Y1022" i="1"/>
  <c r="Z1021" i="1"/>
  <c r="Y1021" i="1"/>
  <c r="Z1020" i="1"/>
  <c r="Y1020" i="1"/>
  <c r="Z1019" i="1"/>
  <c r="Y1019" i="1"/>
  <c r="Z1018" i="1"/>
  <c r="Y1018" i="1"/>
  <c r="Z1017" i="1"/>
  <c r="Y1017" i="1"/>
  <c r="Z1016" i="1"/>
  <c r="Y1016" i="1"/>
  <c r="Z1015" i="1"/>
  <c r="Y1015" i="1"/>
  <c r="Z1014" i="1"/>
  <c r="Y1014" i="1"/>
  <c r="Z1013" i="1"/>
  <c r="Y1013" i="1"/>
  <c r="Z1012" i="1"/>
  <c r="Y1012" i="1"/>
  <c r="Z1011" i="1"/>
  <c r="Y1011" i="1"/>
  <c r="Z1010" i="1"/>
  <c r="Y1010" i="1"/>
  <c r="Z1009" i="1"/>
  <c r="Y1009" i="1"/>
  <c r="Z1008" i="1"/>
  <c r="Y1008" i="1"/>
  <c r="Z1007" i="1"/>
  <c r="Y1007" i="1"/>
  <c r="Z1006" i="1"/>
  <c r="Y1006" i="1"/>
  <c r="Z1005" i="1"/>
  <c r="Y1005" i="1"/>
  <c r="Z1004" i="1"/>
  <c r="Y1004" i="1"/>
  <c r="Z1003" i="1"/>
  <c r="Y1003" i="1"/>
  <c r="Z1002" i="1"/>
  <c r="Y1002" i="1"/>
  <c r="Z1001" i="1"/>
  <c r="Y1001" i="1"/>
  <c r="Z1000" i="1"/>
  <c r="Y1000" i="1"/>
  <c r="Z999" i="1"/>
  <c r="Y999" i="1"/>
  <c r="Z998" i="1"/>
  <c r="Y998" i="1"/>
  <c r="Z997" i="1"/>
  <c r="Y997" i="1"/>
  <c r="Z996" i="1"/>
  <c r="Y996" i="1"/>
  <c r="Z995" i="1"/>
  <c r="Y995" i="1"/>
  <c r="Z994" i="1"/>
  <c r="Y994" i="1"/>
  <c r="Z993" i="1"/>
  <c r="Y993" i="1"/>
  <c r="Z992" i="1"/>
  <c r="Y992" i="1"/>
  <c r="Z991" i="1"/>
  <c r="Y991" i="1"/>
  <c r="Z990" i="1"/>
  <c r="Y990" i="1"/>
  <c r="Z989" i="1"/>
  <c r="Y989" i="1"/>
  <c r="Z988" i="1"/>
  <c r="Y988" i="1"/>
  <c r="Z987" i="1"/>
  <c r="Y987" i="1"/>
  <c r="Z986" i="1"/>
  <c r="Y986" i="1"/>
  <c r="Z985" i="1"/>
  <c r="Y985" i="1"/>
  <c r="Z984" i="1"/>
  <c r="Y984" i="1"/>
  <c r="Z983" i="1"/>
  <c r="Y983" i="1"/>
  <c r="Z982" i="1"/>
  <c r="Y982" i="1"/>
  <c r="Z981" i="1"/>
  <c r="Y981" i="1"/>
  <c r="Z980" i="1"/>
  <c r="Y980" i="1"/>
  <c r="Z979" i="1"/>
  <c r="Y979" i="1"/>
  <c r="Z978" i="1"/>
  <c r="Y978" i="1"/>
  <c r="Z977" i="1"/>
  <c r="Y977" i="1"/>
  <c r="Z976" i="1"/>
  <c r="Y976" i="1"/>
  <c r="Z975" i="1"/>
  <c r="Y975" i="1"/>
  <c r="Z974" i="1"/>
  <c r="Y974" i="1"/>
  <c r="Z973" i="1"/>
  <c r="Y973" i="1"/>
  <c r="Z972" i="1"/>
  <c r="Y972" i="1"/>
  <c r="Z971" i="1"/>
  <c r="Y971" i="1"/>
  <c r="Z970" i="1"/>
  <c r="Y970" i="1"/>
  <c r="Z969" i="1"/>
  <c r="Y969" i="1"/>
  <c r="Z968" i="1"/>
  <c r="Y968" i="1"/>
  <c r="Z967" i="1"/>
  <c r="Y967" i="1"/>
  <c r="Z966" i="1"/>
  <c r="Y966" i="1"/>
  <c r="Z965" i="1"/>
  <c r="Y965" i="1"/>
  <c r="Z964" i="1"/>
  <c r="Y964" i="1"/>
  <c r="Z963" i="1"/>
  <c r="Y963" i="1"/>
  <c r="Z962" i="1"/>
  <c r="Y962" i="1"/>
  <c r="Z961" i="1"/>
  <c r="Y961" i="1"/>
  <c r="Z960" i="1"/>
  <c r="Y960" i="1"/>
  <c r="Z959" i="1"/>
  <c r="Y959" i="1"/>
  <c r="Z958" i="1"/>
  <c r="Y958" i="1"/>
  <c r="Z957" i="1"/>
  <c r="Y957" i="1"/>
  <c r="Z956" i="1"/>
  <c r="Y956" i="1"/>
  <c r="Z955" i="1"/>
  <c r="Y955" i="1"/>
  <c r="Z954" i="1"/>
  <c r="Y954" i="1"/>
  <c r="Z953" i="1"/>
  <c r="Y953" i="1"/>
  <c r="Z952" i="1"/>
  <c r="Y952" i="1"/>
  <c r="Z951" i="1"/>
  <c r="Y951" i="1"/>
  <c r="Z950" i="1"/>
  <c r="Y950" i="1"/>
  <c r="Z949" i="1"/>
  <c r="Y949" i="1"/>
  <c r="Z948" i="1"/>
  <c r="Y948" i="1"/>
  <c r="Z947" i="1"/>
  <c r="Y947" i="1"/>
  <c r="Z946" i="1"/>
  <c r="Y946" i="1"/>
  <c r="Z945" i="1"/>
  <c r="Y945" i="1"/>
  <c r="Z944" i="1"/>
  <c r="Y944" i="1"/>
  <c r="Z943" i="1"/>
  <c r="Y943" i="1"/>
  <c r="Z942" i="1"/>
  <c r="Y942" i="1"/>
  <c r="Z941" i="1"/>
  <c r="Y941" i="1"/>
  <c r="Z940" i="1"/>
  <c r="Y940" i="1"/>
  <c r="Z939" i="1"/>
  <c r="Y939" i="1"/>
  <c r="Z938" i="1"/>
  <c r="Y938" i="1"/>
  <c r="Z937" i="1"/>
  <c r="Y937" i="1"/>
  <c r="Z936" i="1"/>
  <c r="Y936" i="1"/>
  <c r="Z935" i="1"/>
  <c r="Y935" i="1"/>
  <c r="Z934" i="1"/>
  <c r="Y934" i="1"/>
  <c r="Z933" i="1"/>
  <c r="Y933" i="1"/>
  <c r="Z932" i="1"/>
  <c r="Y932" i="1"/>
  <c r="Z931" i="1"/>
  <c r="Y931" i="1"/>
  <c r="Z930" i="1"/>
  <c r="Y930" i="1"/>
  <c r="Z929" i="1"/>
  <c r="Y929" i="1"/>
  <c r="Z928" i="1"/>
  <c r="Y928" i="1"/>
  <c r="Z927" i="1"/>
  <c r="Y927" i="1"/>
  <c r="Z926" i="1"/>
  <c r="Y926" i="1"/>
  <c r="Z925" i="1"/>
  <c r="Y925" i="1"/>
  <c r="Z924" i="1"/>
  <c r="Y924" i="1"/>
  <c r="Z923" i="1"/>
  <c r="Y923" i="1"/>
  <c r="Z922" i="1"/>
  <c r="Y922" i="1"/>
  <c r="Z921" i="1"/>
  <c r="Y921" i="1"/>
  <c r="Z920" i="1"/>
  <c r="Y920" i="1"/>
  <c r="Z919" i="1"/>
  <c r="Y919" i="1"/>
  <c r="Z918" i="1"/>
  <c r="Y918" i="1"/>
  <c r="Z917" i="1"/>
  <c r="Y917" i="1"/>
  <c r="Z916" i="1"/>
  <c r="Y916" i="1"/>
  <c r="Z915" i="1"/>
  <c r="Y915" i="1"/>
  <c r="Z914" i="1"/>
  <c r="Y914" i="1"/>
  <c r="Z913" i="1"/>
  <c r="Y913" i="1"/>
  <c r="Z912" i="1"/>
  <c r="Y912" i="1"/>
  <c r="Z911" i="1"/>
  <c r="Y911" i="1"/>
  <c r="Z910" i="1"/>
  <c r="Y910" i="1"/>
  <c r="Z909" i="1"/>
  <c r="Y909" i="1"/>
  <c r="Z908" i="1"/>
  <c r="Y908" i="1"/>
  <c r="Z907" i="1"/>
  <c r="Y907" i="1"/>
  <c r="Z906" i="1"/>
  <c r="Y906" i="1"/>
  <c r="Z905" i="1"/>
  <c r="Y905" i="1"/>
  <c r="Z904" i="1"/>
  <c r="Y904" i="1"/>
  <c r="Z903" i="1"/>
  <c r="Y903" i="1"/>
  <c r="Z902" i="1"/>
  <c r="Y902" i="1"/>
  <c r="Z901" i="1"/>
  <c r="Y901" i="1"/>
  <c r="Z900" i="1"/>
  <c r="Y900" i="1"/>
  <c r="Z899" i="1"/>
  <c r="Y899" i="1"/>
  <c r="Z898" i="1"/>
  <c r="Y898" i="1"/>
  <c r="Z897" i="1"/>
  <c r="Y897" i="1"/>
  <c r="Z896" i="1"/>
  <c r="Y896" i="1"/>
  <c r="Z895" i="1"/>
  <c r="Y895" i="1"/>
  <c r="Z894" i="1"/>
  <c r="Y894" i="1"/>
  <c r="Z893" i="1"/>
  <c r="Y893" i="1"/>
  <c r="Z892" i="1"/>
  <c r="Y892" i="1"/>
  <c r="Z891" i="1"/>
  <c r="Y891" i="1"/>
  <c r="Z890" i="1"/>
  <c r="Y890" i="1"/>
  <c r="Z889" i="1"/>
  <c r="Y889" i="1"/>
  <c r="Z888" i="1"/>
  <c r="Y888" i="1"/>
  <c r="Z887" i="1"/>
  <c r="Y887" i="1"/>
  <c r="Z886" i="1"/>
  <c r="Y886" i="1"/>
  <c r="Z885" i="1"/>
  <c r="Y885" i="1"/>
  <c r="Z884" i="1"/>
  <c r="Y884" i="1"/>
  <c r="Z883" i="1"/>
  <c r="Y883" i="1"/>
  <c r="Z882" i="1"/>
  <c r="Y882" i="1"/>
  <c r="Z881" i="1"/>
  <c r="Y881" i="1"/>
  <c r="Z880" i="1"/>
  <c r="Y880" i="1"/>
  <c r="Z879" i="1"/>
  <c r="Y879" i="1"/>
  <c r="Z878" i="1"/>
  <c r="Y878" i="1"/>
  <c r="Z877" i="1"/>
  <c r="Y877" i="1"/>
  <c r="Z876" i="1"/>
  <c r="Y876" i="1"/>
  <c r="Z875" i="1"/>
  <c r="Y875" i="1"/>
  <c r="Z874" i="1"/>
  <c r="Y874" i="1"/>
  <c r="Z873" i="1"/>
  <c r="Y873" i="1"/>
  <c r="Z872" i="1"/>
  <c r="Y872" i="1"/>
  <c r="Z871" i="1"/>
  <c r="Y871" i="1"/>
  <c r="Z870" i="1"/>
  <c r="Y870" i="1"/>
  <c r="Z869" i="1"/>
  <c r="Y869" i="1"/>
  <c r="Z868" i="1"/>
  <c r="Y868" i="1"/>
  <c r="Z867" i="1"/>
  <c r="Y867" i="1"/>
  <c r="Z866" i="1"/>
  <c r="Y866" i="1"/>
  <c r="Z865" i="1"/>
  <c r="Y865" i="1"/>
  <c r="Z864" i="1"/>
  <c r="Y864" i="1"/>
  <c r="Z863" i="1"/>
  <c r="Y863" i="1"/>
  <c r="Z862" i="1"/>
  <c r="Y862" i="1"/>
  <c r="Z861" i="1"/>
  <c r="Y861" i="1"/>
  <c r="Z860" i="1"/>
  <c r="Y860" i="1"/>
  <c r="Z859" i="1"/>
  <c r="Y859" i="1"/>
  <c r="Z858" i="1"/>
  <c r="Y858" i="1"/>
  <c r="Z857" i="1"/>
  <c r="Y857" i="1"/>
  <c r="Z856" i="1"/>
  <c r="Y856" i="1"/>
  <c r="Z855" i="1"/>
  <c r="Y855" i="1"/>
  <c r="Z854" i="1"/>
  <c r="Y854" i="1"/>
  <c r="Z853" i="1"/>
  <c r="Y853" i="1"/>
  <c r="Z852" i="1"/>
  <c r="Y852" i="1"/>
  <c r="Z851" i="1"/>
  <c r="Y851" i="1"/>
  <c r="Z850" i="1"/>
  <c r="Y850" i="1"/>
  <c r="Z849" i="1"/>
  <c r="Y849" i="1"/>
  <c r="Z848" i="1"/>
  <c r="Y848" i="1"/>
  <c r="Z847" i="1"/>
  <c r="Y847" i="1"/>
  <c r="Z846" i="1"/>
  <c r="Y846" i="1"/>
  <c r="Z845" i="1"/>
  <c r="Y845" i="1"/>
  <c r="Z844" i="1"/>
  <c r="Y844" i="1"/>
  <c r="Z843" i="1"/>
  <c r="Y843" i="1"/>
  <c r="Z842" i="1"/>
  <c r="Y842" i="1"/>
  <c r="Z841" i="1"/>
  <c r="Y841" i="1"/>
  <c r="Z840" i="1"/>
  <c r="Y840" i="1"/>
  <c r="Z839" i="1"/>
  <c r="Y839" i="1"/>
  <c r="Z838" i="1"/>
  <c r="Y838" i="1"/>
  <c r="Z837" i="1"/>
  <c r="Y837" i="1"/>
  <c r="Z836" i="1"/>
  <c r="Y836" i="1"/>
  <c r="Z835" i="1"/>
  <c r="Y835" i="1"/>
  <c r="Z834" i="1"/>
  <c r="Y834" i="1"/>
  <c r="Z833" i="1"/>
  <c r="Y833" i="1"/>
  <c r="Z832" i="1"/>
  <c r="Y832" i="1"/>
  <c r="Z831" i="1"/>
  <c r="Y831" i="1"/>
  <c r="Z830" i="1"/>
  <c r="Y830" i="1"/>
  <c r="Z829" i="1"/>
  <c r="Y829" i="1"/>
  <c r="Z828" i="1"/>
  <c r="Y828" i="1"/>
  <c r="Z827" i="1"/>
  <c r="Y827" i="1"/>
  <c r="Z826" i="1"/>
  <c r="Y826" i="1"/>
  <c r="Z825" i="1"/>
  <c r="Y825" i="1"/>
  <c r="Z824" i="1"/>
  <c r="Y824" i="1"/>
  <c r="Z823" i="1"/>
  <c r="Y823" i="1"/>
  <c r="Z822" i="1"/>
  <c r="Y822" i="1"/>
  <c r="Z821" i="1"/>
  <c r="Y821" i="1"/>
  <c r="Z820" i="1"/>
  <c r="Y820" i="1"/>
  <c r="Z819" i="1"/>
  <c r="Y819" i="1"/>
  <c r="Z818" i="1"/>
  <c r="Y818" i="1"/>
  <c r="Z817" i="1"/>
  <c r="Y817" i="1"/>
  <c r="Z816" i="1"/>
  <c r="Y816" i="1"/>
  <c r="Z815" i="1"/>
  <c r="Y815" i="1"/>
  <c r="Z814" i="1"/>
  <c r="Y814" i="1"/>
  <c r="Z813" i="1"/>
  <c r="Y813" i="1"/>
  <c r="Z812" i="1"/>
  <c r="Y812" i="1"/>
  <c r="Z811" i="1"/>
  <c r="Y811" i="1"/>
  <c r="Z810" i="1"/>
  <c r="Y810" i="1"/>
  <c r="Z809" i="1"/>
  <c r="Y809" i="1"/>
  <c r="Z808" i="1"/>
  <c r="Y808" i="1"/>
  <c r="Z807" i="1"/>
  <c r="Y807" i="1"/>
  <c r="Z806" i="1"/>
  <c r="Y806" i="1"/>
  <c r="Z805" i="1"/>
  <c r="Y805" i="1"/>
  <c r="Z804" i="1"/>
  <c r="Y804" i="1"/>
  <c r="Z803" i="1"/>
  <c r="Y803" i="1"/>
  <c r="Z802" i="1"/>
  <c r="Y802" i="1"/>
  <c r="Z801" i="1"/>
  <c r="Y801" i="1"/>
  <c r="Z800" i="1"/>
  <c r="Y800" i="1"/>
  <c r="Z799" i="1"/>
  <c r="Y799" i="1"/>
  <c r="Z798" i="1"/>
  <c r="Y798" i="1"/>
  <c r="Z797" i="1"/>
  <c r="Y797" i="1"/>
  <c r="Z796" i="1"/>
  <c r="Y796" i="1"/>
  <c r="Z795" i="1"/>
  <c r="Y795" i="1"/>
  <c r="Z794" i="1"/>
  <c r="Y794" i="1"/>
  <c r="Z793" i="1"/>
  <c r="Y793" i="1"/>
  <c r="Z792" i="1"/>
  <c r="Y792" i="1"/>
  <c r="Z791" i="1"/>
  <c r="Y791" i="1"/>
  <c r="Z790" i="1"/>
  <c r="Y790" i="1"/>
  <c r="Z789" i="1"/>
  <c r="Y789" i="1"/>
  <c r="Z788" i="1"/>
  <c r="Y788" i="1"/>
  <c r="Z787" i="1"/>
  <c r="Y787" i="1"/>
  <c r="Z786" i="1"/>
  <c r="Y786" i="1"/>
  <c r="Z785" i="1"/>
  <c r="Y785" i="1"/>
  <c r="Z784" i="1"/>
  <c r="Y784" i="1"/>
  <c r="Z783" i="1"/>
  <c r="Y783" i="1"/>
  <c r="Z782" i="1"/>
  <c r="Y782" i="1"/>
  <c r="Z781" i="1"/>
  <c r="Y781" i="1"/>
  <c r="Z780" i="1"/>
  <c r="Y780" i="1"/>
  <c r="Z779" i="1"/>
  <c r="Y779" i="1"/>
  <c r="Z778" i="1"/>
  <c r="Y778" i="1"/>
  <c r="Z777" i="1"/>
  <c r="Y777" i="1"/>
  <c r="Z776" i="1"/>
  <c r="Y776" i="1"/>
  <c r="Z775" i="1"/>
  <c r="Y775" i="1"/>
  <c r="Z774" i="1"/>
  <c r="Y774" i="1"/>
  <c r="Z773" i="1"/>
  <c r="Y773" i="1"/>
  <c r="Z772" i="1"/>
  <c r="Y772" i="1"/>
  <c r="Z771" i="1"/>
  <c r="Y771" i="1"/>
  <c r="Z770" i="1"/>
  <c r="Y770" i="1"/>
  <c r="Z769" i="1"/>
  <c r="Y769" i="1"/>
  <c r="Z768" i="1"/>
  <c r="Y768" i="1"/>
  <c r="Z767" i="1"/>
  <c r="Y767" i="1"/>
  <c r="Z766" i="1"/>
  <c r="Y766" i="1"/>
  <c r="Z765" i="1"/>
  <c r="Y765" i="1"/>
  <c r="Z764" i="1"/>
  <c r="Y764" i="1"/>
  <c r="Z763" i="1"/>
  <c r="Y763" i="1"/>
  <c r="Z762" i="1"/>
  <c r="Y762" i="1"/>
  <c r="Z761" i="1"/>
  <c r="Y761" i="1"/>
  <c r="Z760" i="1"/>
  <c r="Y760" i="1"/>
  <c r="Z759" i="1"/>
  <c r="Y759" i="1"/>
  <c r="Z758" i="1"/>
  <c r="Y758" i="1"/>
  <c r="Z757" i="1"/>
  <c r="Y757" i="1"/>
  <c r="Z756" i="1"/>
  <c r="Y756" i="1"/>
  <c r="Z755" i="1"/>
  <c r="Y755" i="1"/>
  <c r="Z754" i="1"/>
  <c r="Y754" i="1"/>
  <c r="Z753" i="1"/>
  <c r="Y753" i="1"/>
  <c r="Z752" i="1"/>
  <c r="Y752" i="1"/>
  <c r="Z751" i="1"/>
  <c r="Y751" i="1"/>
  <c r="Z750" i="1"/>
  <c r="Y750" i="1"/>
  <c r="Z749" i="1"/>
  <c r="Y749" i="1"/>
  <c r="Z748" i="1"/>
  <c r="Y748" i="1"/>
  <c r="Z747" i="1"/>
  <c r="Y747" i="1"/>
  <c r="Z746" i="1"/>
  <c r="Y746" i="1"/>
  <c r="Z745" i="1"/>
  <c r="Y745" i="1"/>
  <c r="Z744" i="1"/>
  <c r="Y744" i="1"/>
  <c r="Z743" i="1"/>
  <c r="Y743" i="1"/>
  <c r="Z742" i="1"/>
  <c r="Y742" i="1"/>
  <c r="Z741" i="1"/>
  <c r="Y741" i="1"/>
  <c r="Z740" i="1"/>
  <c r="Y740" i="1"/>
  <c r="Z739" i="1"/>
  <c r="Y739" i="1"/>
  <c r="Z738" i="1"/>
  <c r="Y738" i="1"/>
  <c r="Z737" i="1"/>
  <c r="Y737" i="1"/>
  <c r="Z736" i="1"/>
  <c r="Y736" i="1"/>
  <c r="Z735" i="1"/>
  <c r="Y735" i="1"/>
  <c r="Z734" i="1"/>
  <c r="Y734" i="1"/>
  <c r="Z733" i="1"/>
  <c r="Y733" i="1"/>
  <c r="Z732" i="1"/>
  <c r="Y732" i="1"/>
  <c r="Z731" i="1"/>
  <c r="Y731" i="1"/>
  <c r="Z730" i="1"/>
  <c r="Y730" i="1"/>
  <c r="Z729" i="1"/>
  <c r="Y729" i="1"/>
  <c r="Z728" i="1"/>
  <c r="Y728" i="1"/>
  <c r="Z727" i="1"/>
  <c r="Y727" i="1"/>
  <c r="Z726" i="1"/>
  <c r="Y726" i="1"/>
  <c r="Z725" i="1"/>
  <c r="Y725" i="1"/>
  <c r="Z724" i="1"/>
  <c r="Y724" i="1"/>
  <c r="Z723" i="1"/>
  <c r="Y723" i="1"/>
  <c r="Z722" i="1"/>
  <c r="Y722" i="1"/>
  <c r="Z721" i="1"/>
  <c r="Y721" i="1"/>
  <c r="Z720" i="1"/>
  <c r="Y720" i="1"/>
  <c r="Z719" i="1"/>
  <c r="Y719" i="1"/>
  <c r="Z718" i="1"/>
  <c r="Y718" i="1"/>
  <c r="Z717" i="1"/>
  <c r="Y717" i="1"/>
  <c r="Z716" i="1"/>
  <c r="Y716" i="1"/>
  <c r="Z715" i="1"/>
  <c r="Y715" i="1"/>
  <c r="Z714" i="1"/>
  <c r="Y714" i="1"/>
  <c r="Z713" i="1"/>
  <c r="Y713" i="1"/>
  <c r="Z712" i="1"/>
  <c r="Y712" i="1"/>
  <c r="Z711" i="1"/>
  <c r="Y711" i="1"/>
  <c r="Z710" i="1"/>
  <c r="Y710" i="1"/>
  <c r="Z709" i="1"/>
  <c r="Y709" i="1"/>
  <c r="Z708" i="1"/>
  <c r="Y708" i="1"/>
  <c r="Z707" i="1"/>
  <c r="Y707" i="1"/>
  <c r="Z706" i="1"/>
  <c r="Y706" i="1"/>
  <c r="Z705" i="1"/>
  <c r="Y705" i="1"/>
  <c r="Z704" i="1"/>
  <c r="Y704" i="1"/>
  <c r="Z703" i="1"/>
  <c r="Y703" i="1"/>
  <c r="Z702" i="1"/>
  <c r="Y702" i="1"/>
  <c r="Z701" i="1"/>
  <c r="Y701" i="1"/>
  <c r="Z700" i="1"/>
  <c r="Y700" i="1"/>
  <c r="Z699" i="1"/>
  <c r="Y699" i="1"/>
  <c r="Z698" i="1"/>
  <c r="Y698" i="1"/>
  <c r="Z697" i="1"/>
  <c r="Y697" i="1"/>
  <c r="Z696" i="1"/>
  <c r="Y696" i="1"/>
  <c r="Z695" i="1"/>
  <c r="Y695" i="1"/>
  <c r="Z694" i="1"/>
  <c r="Y694" i="1"/>
  <c r="Z693" i="1"/>
  <c r="Y693" i="1"/>
  <c r="Z692" i="1"/>
  <c r="Y692" i="1"/>
  <c r="Z691" i="1"/>
  <c r="Y691" i="1"/>
  <c r="Z690" i="1"/>
  <c r="Y690" i="1"/>
  <c r="Z689" i="1"/>
  <c r="Y689" i="1"/>
  <c r="Z688" i="1"/>
  <c r="Y688" i="1"/>
  <c r="Z687" i="1"/>
  <c r="Y687" i="1"/>
  <c r="Z686" i="1"/>
  <c r="Y686" i="1"/>
  <c r="Z685" i="1"/>
  <c r="Y685" i="1"/>
  <c r="Z684" i="1"/>
  <c r="Y684" i="1"/>
  <c r="Z683" i="1"/>
  <c r="Y683" i="1"/>
  <c r="Z682" i="1"/>
  <c r="Y682" i="1"/>
  <c r="Z681" i="1"/>
  <c r="Y681" i="1"/>
  <c r="Z680" i="1"/>
  <c r="Y680" i="1"/>
  <c r="Z679" i="1"/>
  <c r="Y679" i="1"/>
  <c r="Z678" i="1"/>
  <c r="Y678" i="1"/>
  <c r="Z677" i="1"/>
  <c r="Y677" i="1"/>
  <c r="Z676" i="1"/>
  <c r="Y676" i="1"/>
  <c r="Z675" i="1"/>
  <c r="Y675" i="1"/>
  <c r="Z674" i="1"/>
  <c r="Y674" i="1"/>
  <c r="Z673" i="1"/>
  <c r="Y673" i="1"/>
  <c r="Z672" i="1"/>
  <c r="Y672" i="1"/>
  <c r="Z671" i="1"/>
  <c r="Y671" i="1"/>
  <c r="Z670" i="1"/>
  <c r="Y670" i="1"/>
  <c r="Z669" i="1"/>
  <c r="Y669" i="1"/>
  <c r="Z668" i="1"/>
  <c r="Y668" i="1"/>
  <c r="Z667" i="1"/>
  <c r="Y667" i="1"/>
  <c r="Z666" i="1"/>
  <c r="Y666" i="1"/>
  <c r="Z665" i="1"/>
  <c r="Y665" i="1"/>
  <c r="Z664" i="1"/>
  <c r="Y664" i="1"/>
  <c r="Z663" i="1"/>
  <c r="Y663" i="1"/>
  <c r="Z662" i="1"/>
  <c r="Y662" i="1"/>
  <c r="Z661" i="1"/>
  <c r="Y661" i="1"/>
  <c r="Z660" i="1"/>
  <c r="Y660" i="1"/>
  <c r="Z659" i="1"/>
  <c r="Y659" i="1"/>
  <c r="Z658" i="1"/>
  <c r="Y658" i="1"/>
  <c r="Z657" i="1"/>
  <c r="Y657" i="1"/>
  <c r="Z656" i="1"/>
  <c r="Y656" i="1"/>
  <c r="Z655" i="1"/>
  <c r="Y655" i="1"/>
  <c r="Z654" i="1"/>
  <c r="Y654" i="1"/>
  <c r="Z653" i="1"/>
  <c r="Y653" i="1"/>
  <c r="Z652" i="1"/>
  <c r="Y652" i="1"/>
  <c r="Z651" i="1"/>
  <c r="Y651" i="1"/>
  <c r="Z650" i="1"/>
  <c r="Y650" i="1"/>
  <c r="Z649" i="1"/>
  <c r="Y649" i="1"/>
  <c r="Z648" i="1"/>
  <c r="Y648" i="1"/>
  <c r="Z647" i="1"/>
  <c r="Y647" i="1"/>
  <c r="Z646" i="1"/>
  <c r="Y646" i="1"/>
  <c r="Z645" i="1"/>
  <c r="Y645" i="1"/>
  <c r="Z644" i="1"/>
  <c r="Y644" i="1"/>
  <c r="Z643" i="1"/>
  <c r="Y643" i="1"/>
  <c r="Z642" i="1"/>
  <c r="Y642" i="1"/>
  <c r="Z641" i="1"/>
  <c r="Y641" i="1"/>
  <c r="Z640" i="1"/>
  <c r="Y640" i="1"/>
  <c r="Z639" i="1"/>
  <c r="Y639" i="1"/>
  <c r="Z638" i="1"/>
  <c r="Y638" i="1"/>
  <c r="Z637" i="1"/>
  <c r="Y637" i="1"/>
  <c r="Z636" i="1"/>
  <c r="Y636" i="1"/>
  <c r="Z635" i="1"/>
  <c r="Y635" i="1"/>
  <c r="Z634" i="1"/>
  <c r="Y634" i="1"/>
  <c r="Z633" i="1"/>
  <c r="Y633" i="1"/>
  <c r="Z632" i="1"/>
  <c r="Y632" i="1"/>
  <c r="Z631" i="1"/>
  <c r="Y631" i="1"/>
  <c r="Z630" i="1"/>
  <c r="Y630" i="1"/>
  <c r="Z629" i="1"/>
  <c r="Y629" i="1"/>
  <c r="Z628" i="1"/>
  <c r="Y628" i="1"/>
  <c r="Z627" i="1"/>
  <c r="Y627" i="1"/>
  <c r="Z626" i="1"/>
  <c r="Y626" i="1"/>
  <c r="Z625" i="1"/>
  <c r="Y625" i="1"/>
  <c r="Z624" i="1"/>
  <c r="Y624" i="1"/>
  <c r="Z623" i="1"/>
  <c r="Y623" i="1"/>
  <c r="Z622" i="1"/>
  <c r="Y622" i="1"/>
  <c r="Z621" i="1"/>
  <c r="Y621" i="1"/>
  <c r="Z620" i="1"/>
  <c r="Y620" i="1"/>
  <c r="Z619" i="1"/>
  <c r="Y619" i="1"/>
  <c r="Z618" i="1"/>
  <c r="Y618" i="1"/>
  <c r="Z617" i="1"/>
  <c r="Y617" i="1"/>
  <c r="Z616" i="1"/>
  <c r="Y616" i="1"/>
  <c r="Z615" i="1"/>
  <c r="Y615" i="1"/>
  <c r="Z614" i="1"/>
  <c r="Y614" i="1"/>
  <c r="Z613" i="1"/>
  <c r="Y613" i="1"/>
  <c r="Z612" i="1"/>
  <c r="Y612" i="1"/>
  <c r="Z611" i="1"/>
  <c r="Y611" i="1"/>
  <c r="Z610" i="1"/>
  <c r="Y610" i="1"/>
  <c r="Z609" i="1"/>
  <c r="Y609" i="1"/>
  <c r="Z608" i="1"/>
  <c r="Y608" i="1"/>
  <c r="Z607" i="1"/>
  <c r="Y607" i="1"/>
  <c r="Z606" i="1"/>
  <c r="Y606" i="1"/>
  <c r="Z605" i="1"/>
  <c r="Y605" i="1"/>
  <c r="Z604" i="1"/>
  <c r="Y604" i="1"/>
  <c r="Z603" i="1"/>
  <c r="Y603" i="1"/>
  <c r="Z602" i="1"/>
  <c r="Y602" i="1"/>
  <c r="Z601" i="1"/>
  <c r="Y601" i="1"/>
  <c r="Z600" i="1"/>
  <c r="Y600" i="1"/>
  <c r="Z599" i="1"/>
  <c r="Y599" i="1"/>
  <c r="Z598" i="1"/>
  <c r="Y598" i="1"/>
  <c r="Z597" i="1"/>
  <c r="Y597" i="1"/>
  <c r="Z596" i="1"/>
  <c r="Y596" i="1"/>
  <c r="Z595" i="1"/>
  <c r="Y595" i="1"/>
  <c r="Z594" i="1"/>
  <c r="Y594" i="1"/>
  <c r="Z593" i="1"/>
  <c r="Y593" i="1"/>
  <c r="Z592" i="1"/>
  <c r="Y592" i="1"/>
  <c r="Z591" i="1"/>
  <c r="Y591" i="1"/>
  <c r="Z590" i="1"/>
  <c r="Y590" i="1"/>
  <c r="Z589" i="1"/>
  <c r="Y589" i="1"/>
  <c r="Z588" i="1"/>
  <c r="Y588" i="1"/>
  <c r="Z587" i="1"/>
  <c r="Y587" i="1"/>
  <c r="Z586" i="1"/>
  <c r="Y586" i="1"/>
  <c r="Z585" i="1"/>
  <c r="Y585" i="1"/>
  <c r="Z584" i="1"/>
  <c r="Y584" i="1"/>
  <c r="Z583" i="1"/>
  <c r="Y583" i="1"/>
  <c r="Z582" i="1"/>
  <c r="Y582" i="1"/>
  <c r="Z581" i="1"/>
  <c r="Y581" i="1"/>
  <c r="Z580" i="1"/>
  <c r="Y580" i="1"/>
  <c r="Z579" i="1"/>
  <c r="Y579" i="1"/>
  <c r="Z578" i="1"/>
  <c r="Y578" i="1"/>
  <c r="Z577" i="1"/>
  <c r="Y577" i="1"/>
  <c r="Z576" i="1"/>
  <c r="Y576" i="1"/>
  <c r="Z575" i="1"/>
  <c r="Y575" i="1"/>
  <c r="Z574" i="1"/>
  <c r="Y574" i="1"/>
  <c r="Z573" i="1"/>
  <c r="Y573" i="1"/>
  <c r="Z572" i="1"/>
  <c r="Y572" i="1"/>
  <c r="Z571" i="1"/>
  <c r="Y571" i="1"/>
  <c r="Z570" i="1"/>
  <c r="Y570" i="1"/>
  <c r="Z569" i="1"/>
  <c r="Y569" i="1"/>
  <c r="Z568" i="1"/>
  <c r="Y568" i="1"/>
  <c r="Z567" i="1"/>
  <c r="Y567" i="1"/>
  <c r="Z566" i="1"/>
  <c r="Y566" i="1"/>
  <c r="Z565" i="1"/>
  <c r="Y565" i="1"/>
  <c r="Z564" i="1"/>
  <c r="Y564" i="1"/>
  <c r="Z563" i="1"/>
  <c r="Y563" i="1"/>
  <c r="Z562" i="1"/>
  <c r="Y562" i="1"/>
  <c r="Z561" i="1"/>
  <c r="Y561" i="1"/>
  <c r="Z560" i="1"/>
  <c r="Y560" i="1"/>
  <c r="Z559" i="1"/>
  <c r="Y559" i="1"/>
  <c r="Z558" i="1"/>
  <c r="Y558" i="1"/>
  <c r="Z557" i="1"/>
  <c r="Y557" i="1"/>
  <c r="Z556" i="1"/>
  <c r="Y556" i="1"/>
  <c r="Z555" i="1"/>
  <c r="Y555" i="1"/>
  <c r="Z554" i="1"/>
  <c r="Y554" i="1"/>
  <c r="Z553" i="1"/>
  <c r="Y553" i="1"/>
  <c r="Z552" i="1"/>
  <c r="Y552" i="1"/>
  <c r="Z551" i="1"/>
  <c r="Y551" i="1"/>
  <c r="Z550" i="1"/>
  <c r="Y550" i="1"/>
  <c r="Z549" i="1"/>
  <c r="Y549" i="1"/>
  <c r="Z548" i="1"/>
  <c r="Y548" i="1"/>
  <c r="Z547" i="1"/>
  <c r="Y547" i="1"/>
  <c r="Z546" i="1"/>
  <c r="Y546" i="1"/>
  <c r="Z545" i="1"/>
  <c r="Y545" i="1"/>
  <c r="Z544" i="1"/>
  <c r="Y544" i="1"/>
  <c r="Z543" i="1"/>
  <c r="Y543" i="1"/>
  <c r="Z542" i="1"/>
  <c r="Y542" i="1"/>
  <c r="Z541" i="1"/>
  <c r="Y541" i="1"/>
  <c r="Z540" i="1"/>
  <c r="Y540" i="1"/>
  <c r="Z539" i="1"/>
  <c r="Y539" i="1"/>
  <c r="Z538" i="1"/>
  <c r="Y538" i="1"/>
  <c r="Z537" i="1"/>
  <c r="Y537" i="1"/>
  <c r="Z536" i="1"/>
  <c r="Y536" i="1"/>
  <c r="Z535" i="1"/>
  <c r="Y535" i="1"/>
  <c r="Z534" i="1"/>
  <c r="Y534" i="1"/>
  <c r="Z533" i="1"/>
  <c r="Y533" i="1"/>
  <c r="Z532" i="1"/>
  <c r="Y532" i="1"/>
  <c r="Z531" i="1"/>
  <c r="Y531" i="1"/>
  <c r="Z530" i="1"/>
  <c r="Y530" i="1"/>
  <c r="Z529" i="1"/>
  <c r="Y529" i="1"/>
  <c r="Z528" i="1"/>
  <c r="Y528" i="1"/>
  <c r="Z527" i="1"/>
  <c r="Y527" i="1"/>
  <c r="Z526" i="1"/>
  <c r="Y526" i="1"/>
  <c r="Z525" i="1"/>
  <c r="Y525" i="1"/>
  <c r="Z524" i="1"/>
  <c r="Y524" i="1"/>
  <c r="Z523" i="1"/>
  <c r="Y523" i="1"/>
  <c r="Z522" i="1"/>
  <c r="Y522" i="1"/>
  <c r="Z521" i="1"/>
  <c r="Y521" i="1"/>
  <c r="Z520" i="1"/>
  <c r="Y520" i="1"/>
  <c r="Z519" i="1"/>
  <c r="Y519" i="1"/>
  <c r="Z518" i="1"/>
  <c r="Y518" i="1"/>
  <c r="Z517" i="1"/>
  <c r="Y517" i="1"/>
  <c r="Z516" i="1"/>
  <c r="Y516" i="1"/>
  <c r="Z515" i="1"/>
  <c r="Y515" i="1"/>
  <c r="Z514" i="1"/>
  <c r="Y514" i="1"/>
  <c r="Z513" i="1"/>
  <c r="Y513" i="1"/>
  <c r="Z512" i="1"/>
  <c r="Y512" i="1"/>
  <c r="Z511" i="1"/>
  <c r="Y511" i="1"/>
  <c r="Z510" i="1"/>
  <c r="Y510" i="1"/>
  <c r="Z509" i="1"/>
  <c r="Y509" i="1"/>
  <c r="Z508" i="1"/>
  <c r="Y508" i="1"/>
  <c r="Z507" i="1"/>
  <c r="Y507" i="1"/>
  <c r="Z506" i="1"/>
  <c r="Y506" i="1"/>
  <c r="Z505" i="1"/>
  <c r="Y505" i="1"/>
  <c r="Z504" i="1"/>
  <c r="Y504" i="1"/>
  <c r="Z503" i="1"/>
  <c r="Y503" i="1"/>
  <c r="Z502" i="1"/>
  <c r="Y502" i="1"/>
  <c r="Z501" i="1"/>
  <c r="Y501" i="1"/>
  <c r="Z500" i="1"/>
  <c r="Y500" i="1"/>
  <c r="Z499" i="1"/>
  <c r="Y499" i="1"/>
  <c r="Z498" i="1"/>
  <c r="Y498" i="1"/>
  <c r="Z497" i="1"/>
  <c r="Y497" i="1"/>
  <c r="Z496" i="1"/>
  <c r="Y496" i="1"/>
  <c r="Z495" i="1"/>
  <c r="Y495" i="1"/>
  <c r="Z494" i="1"/>
  <c r="Y494" i="1"/>
  <c r="Z493" i="1"/>
  <c r="Y493" i="1"/>
  <c r="Z492" i="1"/>
  <c r="Y492" i="1"/>
  <c r="Z491" i="1"/>
  <c r="Y491" i="1"/>
  <c r="Z490" i="1"/>
  <c r="Y490" i="1"/>
  <c r="Z489" i="1"/>
  <c r="Y489" i="1"/>
  <c r="Z488" i="1"/>
  <c r="Y488" i="1"/>
  <c r="Z487" i="1"/>
  <c r="Y487" i="1"/>
  <c r="Z486" i="1"/>
  <c r="Y486" i="1"/>
  <c r="Z485" i="1"/>
  <c r="Y485" i="1"/>
  <c r="Z484" i="1"/>
  <c r="Y484" i="1"/>
  <c r="Z483" i="1"/>
  <c r="Y483" i="1"/>
  <c r="Z482" i="1"/>
  <c r="Y482" i="1"/>
  <c r="Z481" i="1"/>
  <c r="Y481" i="1"/>
  <c r="Z480" i="1"/>
  <c r="Y480" i="1"/>
  <c r="Z479" i="1"/>
  <c r="Y479" i="1"/>
  <c r="Z478" i="1"/>
  <c r="Y478" i="1"/>
  <c r="Z477" i="1"/>
  <c r="Y477" i="1"/>
  <c r="Z476" i="1"/>
  <c r="Y476" i="1"/>
  <c r="Z475" i="1"/>
  <c r="Y475" i="1"/>
  <c r="Z474" i="1"/>
  <c r="Y474" i="1"/>
  <c r="Z473" i="1"/>
  <c r="Y473" i="1"/>
  <c r="Z472" i="1"/>
  <c r="Y472" i="1"/>
  <c r="Z471" i="1"/>
  <c r="Y471" i="1"/>
  <c r="Z470" i="1"/>
  <c r="Y470" i="1"/>
  <c r="Z469" i="1"/>
  <c r="Y469" i="1"/>
  <c r="Z468" i="1"/>
  <c r="Y468" i="1"/>
  <c r="Z467" i="1"/>
  <c r="Y467" i="1"/>
  <c r="Z466" i="1"/>
  <c r="Y466" i="1"/>
  <c r="Z465" i="1"/>
  <c r="Y465" i="1"/>
  <c r="Z464" i="1"/>
  <c r="Y464" i="1"/>
  <c r="Z463" i="1"/>
  <c r="Y463" i="1"/>
  <c r="Z462" i="1"/>
  <c r="Y462" i="1"/>
  <c r="Z461" i="1"/>
  <c r="Y461" i="1"/>
  <c r="Z460" i="1"/>
  <c r="Y460" i="1"/>
  <c r="Z459" i="1"/>
  <c r="Y459" i="1"/>
  <c r="Z458" i="1"/>
  <c r="Y458" i="1"/>
  <c r="Z457" i="1"/>
  <c r="Y457" i="1"/>
  <c r="Z456" i="1"/>
  <c r="Y456" i="1"/>
  <c r="Z455" i="1"/>
  <c r="Y455" i="1"/>
  <c r="Z454" i="1"/>
  <c r="Y454" i="1"/>
  <c r="Z453" i="1"/>
  <c r="Y453" i="1"/>
  <c r="Z452" i="1"/>
  <c r="Y452" i="1"/>
  <c r="Z451" i="1"/>
  <c r="Y451" i="1"/>
  <c r="Z450" i="1"/>
  <c r="Y450" i="1"/>
  <c r="Z449" i="1"/>
  <c r="Y449" i="1"/>
  <c r="Z448" i="1"/>
  <c r="Y448" i="1"/>
  <c r="Z447" i="1"/>
  <c r="Y447" i="1"/>
  <c r="Z446" i="1"/>
  <c r="Y446" i="1"/>
  <c r="Z445" i="1"/>
  <c r="Y445" i="1"/>
  <c r="Z444" i="1"/>
  <c r="Y444" i="1"/>
  <c r="Z443" i="1"/>
  <c r="Y443" i="1"/>
  <c r="Z442" i="1"/>
  <c r="Y442" i="1"/>
  <c r="Z441" i="1"/>
  <c r="Y441" i="1"/>
  <c r="Z440" i="1"/>
  <c r="Y440" i="1"/>
  <c r="Z439" i="1"/>
  <c r="Y439" i="1"/>
  <c r="Z438" i="1"/>
  <c r="Y438" i="1"/>
  <c r="Z437" i="1"/>
  <c r="Y437" i="1"/>
  <c r="Z436" i="1"/>
  <c r="Y436" i="1"/>
  <c r="Z435" i="1"/>
  <c r="Y435" i="1"/>
  <c r="Z434" i="1"/>
  <c r="Y434" i="1"/>
  <c r="Z433" i="1"/>
  <c r="Y433" i="1"/>
  <c r="Z432" i="1"/>
  <c r="Y432" i="1"/>
  <c r="Z431" i="1"/>
  <c r="Y431" i="1"/>
  <c r="Z430" i="1"/>
  <c r="Y430" i="1"/>
  <c r="Z429" i="1"/>
  <c r="Y429" i="1"/>
  <c r="Z428" i="1"/>
  <c r="Y428" i="1"/>
  <c r="Z427" i="1"/>
  <c r="Y427" i="1"/>
  <c r="Z426" i="1"/>
  <c r="Y426" i="1"/>
  <c r="Z425" i="1"/>
  <c r="Y425" i="1"/>
  <c r="Z424" i="1"/>
  <c r="Y424" i="1"/>
  <c r="Z423" i="1"/>
  <c r="Y423" i="1"/>
  <c r="Z422" i="1"/>
  <c r="Y422" i="1"/>
  <c r="Z421" i="1"/>
  <c r="Y421" i="1"/>
  <c r="Z420" i="1"/>
  <c r="Y420" i="1"/>
  <c r="Z419" i="1"/>
  <c r="Y419" i="1"/>
  <c r="Z418" i="1"/>
  <c r="Y418" i="1"/>
  <c r="Z417" i="1"/>
  <c r="Y417" i="1"/>
  <c r="Z416" i="1"/>
  <c r="Y416" i="1"/>
  <c r="Z415" i="1"/>
  <c r="Y415" i="1"/>
  <c r="Z414" i="1"/>
  <c r="Y414" i="1"/>
  <c r="Z413" i="1"/>
  <c r="Y413" i="1"/>
  <c r="Z412" i="1"/>
  <c r="Y412" i="1"/>
  <c r="Z411" i="1"/>
  <c r="Y411" i="1"/>
  <c r="Z410" i="1"/>
  <c r="Y410" i="1"/>
  <c r="Z409" i="1"/>
  <c r="Y409" i="1"/>
  <c r="Z408" i="1"/>
  <c r="Y408" i="1"/>
  <c r="Z407" i="1"/>
  <c r="Y407" i="1"/>
  <c r="Z406" i="1"/>
  <c r="Y406" i="1"/>
  <c r="Z405" i="1"/>
  <c r="Y405" i="1"/>
  <c r="Z404" i="1"/>
  <c r="Y404" i="1"/>
  <c r="Z403" i="1"/>
  <c r="Y403" i="1"/>
  <c r="Z402" i="1"/>
  <c r="Y402" i="1"/>
  <c r="Z401" i="1"/>
  <c r="Y401" i="1"/>
  <c r="Z400" i="1"/>
  <c r="Y400" i="1"/>
  <c r="Z399" i="1"/>
  <c r="Y399" i="1"/>
  <c r="Z398" i="1"/>
  <c r="Y398" i="1"/>
  <c r="Z397" i="1"/>
  <c r="Y397" i="1"/>
  <c r="Z396" i="1"/>
  <c r="Y396" i="1"/>
  <c r="Z395" i="1"/>
  <c r="Y395" i="1"/>
  <c r="Z394" i="1"/>
  <c r="Y394" i="1"/>
  <c r="Z393" i="1"/>
  <c r="Y393" i="1"/>
  <c r="Z392" i="1"/>
  <c r="Y392" i="1"/>
  <c r="Z391" i="1"/>
  <c r="Y391" i="1"/>
  <c r="Z390" i="1"/>
  <c r="Y390" i="1"/>
  <c r="Z389" i="1"/>
  <c r="Y389" i="1"/>
  <c r="Z388" i="1"/>
  <c r="Y388" i="1"/>
  <c r="Z387" i="1"/>
  <c r="Y387" i="1"/>
  <c r="Z386" i="1"/>
  <c r="Y386" i="1"/>
  <c r="Z385" i="1"/>
  <c r="Y385" i="1"/>
  <c r="Z384" i="1"/>
  <c r="Y384" i="1"/>
  <c r="Z383" i="1"/>
  <c r="Y383" i="1"/>
  <c r="Z382" i="1"/>
  <c r="Y382" i="1"/>
  <c r="Z381" i="1"/>
  <c r="Y381" i="1"/>
  <c r="Z380" i="1"/>
  <c r="Y380" i="1"/>
  <c r="Z379" i="1"/>
  <c r="Y379" i="1"/>
  <c r="Z378" i="1"/>
  <c r="Y378" i="1"/>
  <c r="Z377" i="1"/>
  <c r="Y377" i="1"/>
  <c r="Z376" i="1"/>
  <c r="Y376" i="1"/>
  <c r="Z375" i="1"/>
  <c r="Y375" i="1"/>
  <c r="Z374" i="1"/>
  <c r="Y374" i="1"/>
  <c r="Z373" i="1"/>
  <c r="Y373" i="1"/>
  <c r="Z372" i="1"/>
  <c r="Y372" i="1"/>
  <c r="Z371" i="1"/>
  <c r="Y371" i="1"/>
  <c r="Z370" i="1"/>
  <c r="Y370" i="1"/>
  <c r="Z369" i="1"/>
  <c r="Y369" i="1"/>
  <c r="Z368" i="1"/>
  <c r="Y368" i="1"/>
  <c r="Z367" i="1"/>
  <c r="Y367" i="1"/>
  <c r="Z366" i="1"/>
  <c r="Y366" i="1"/>
  <c r="Z365" i="1"/>
  <c r="Y365" i="1"/>
  <c r="Z364" i="1"/>
  <c r="Y364" i="1"/>
  <c r="Z363" i="1"/>
  <c r="Y363" i="1"/>
  <c r="Z362" i="1"/>
  <c r="Y362" i="1"/>
  <c r="Z361" i="1"/>
  <c r="Y361" i="1"/>
  <c r="Z360" i="1"/>
  <c r="Y360" i="1"/>
  <c r="Z359" i="1"/>
  <c r="Y359" i="1"/>
  <c r="Z358" i="1"/>
  <c r="Y358" i="1"/>
  <c r="Z357" i="1"/>
  <c r="Y357" i="1"/>
  <c r="Z356" i="1"/>
  <c r="Y356" i="1"/>
  <c r="Z355" i="1"/>
  <c r="Y355" i="1"/>
  <c r="Z354" i="1"/>
  <c r="Y354" i="1"/>
  <c r="Z353" i="1"/>
  <c r="Y353" i="1"/>
  <c r="Z352" i="1"/>
  <c r="Y352" i="1"/>
  <c r="Z351" i="1"/>
  <c r="Y351" i="1"/>
  <c r="Z350" i="1"/>
  <c r="Y350" i="1"/>
  <c r="Z349" i="1"/>
  <c r="Y349" i="1"/>
  <c r="Z348" i="1"/>
  <c r="Y348" i="1"/>
  <c r="Z347" i="1"/>
  <c r="Y347" i="1"/>
  <c r="Z346" i="1"/>
  <c r="Y346" i="1"/>
  <c r="Z345" i="1"/>
  <c r="Y345" i="1"/>
  <c r="Z344" i="1"/>
  <c r="Y344" i="1"/>
  <c r="Z343" i="1"/>
  <c r="Y343" i="1"/>
  <c r="Z342" i="1"/>
  <c r="Y342" i="1"/>
  <c r="Z341" i="1"/>
  <c r="Y341" i="1"/>
  <c r="Z340" i="1"/>
  <c r="Y340" i="1"/>
  <c r="Z339" i="1"/>
  <c r="Y339" i="1"/>
  <c r="Z338" i="1"/>
  <c r="Y338" i="1"/>
  <c r="Z337" i="1"/>
  <c r="Y337" i="1"/>
  <c r="Z336" i="1"/>
  <c r="Y336" i="1"/>
  <c r="Z335" i="1"/>
  <c r="Y335" i="1"/>
  <c r="Z334" i="1"/>
  <c r="Y334" i="1"/>
  <c r="Z333" i="1"/>
  <c r="Y333" i="1"/>
  <c r="Z332" i="1"/>
  <c r="Y332" i="1"/>
  <c r="Z331" i="1"/>
  <c r="Y331" i="1"/>
  <c r="Z330" i="1"/>
  <c r="Y330" i="1"/>
  <c r="Z329" i="1"/>
  <c r="Y329" i="1"/>
  <c r="Z328" i="1"/>
  <c r="Y328" i="1"/>
  <c r="Z327" i="1"/>
  <c r="Y327" i="1"/>
  <c r="Z326" i="1"/>
  <c r="Y326" i="1"/>
  <c r="Z325" i="1"/>
  <c r="Y325" i="1"/>
  <c r="Z324" i="1"/>
  <c r="Y324" i="1"/>
  <c r="Z323" i="1"/>
  <c r="Y323" i="1"/>
  <c r="Z322" i="1"/>
  <c r="Y322" i="1"/>
  <c r="Z321" i="1"/>
  <c r="Y321" i="1"/>
  <c r="Z320" i="1"/>
  <c r="Y320" i="1"/>
  <c r="Z319" i="1"/>
  <c r="Y319" i="1"/>
  <c r="Z318" i="1"/>
  <c r="Y318" i="1"/>
  <c r="Z317" i="1"/>
  <c r="Y317" i="1"/>
  <c r="Z316" i="1"/>
  <c r="Y316" i="1"/>
  <c r="Z315" i="1"/>
  <c r="Y315" i="1"/>
  <c r="Z314" i="1"/>
  <c r="Y314" i="1"/>
  <c r="Z313" i="1"/>
  <c r="Y313" i="1"/>
  <c r="Z312" i="1"/>
  <c r="Y312" i="1"/>
  <c r="Z311" i="1"/>
  <c r="Y311" i="1"/>
  <c r="Z310" i="1"/>
  <c r="Y310" i="1"/>
  <c r="Z309" i="1"/>
  <c r="Y309" i="1"/>
  <c r="Z308" i="1"/>
  <c r="Y308" i="1"/>
  <c r="Z307" i="1"/>
  <c r="Y307" i="1"/>
  <c r="Z306" i="1"/>
  <c r="Y306" i="1"/>
  <c r="Z305" i="1"/>
  <c r="Y305" i="1"/>
  <c r="Z304" i="1"/>
  <c r="Y304" i="1"/>
  <c r="Z303" i="1"/>
  <c r="Y303" i="1"/>
  <c r="Z302" i="1"/>
  <c r="Y302" i="1"/>
  <c r="Z301" i="1"/>
  <c r="Y301" i="1"/>
  <c r="Z300" i="1"/>
  <c r="Y300" i="1"/>
  <c r="Z299" i="1"/>
  <c r="Y299" i="1"/>
  <c r="Z298" i="1"/>
  <c r="Y298" i="1"/>
  <c r="Z297" i="1"/>
  <c r="Y297" i="1"/>
  <c r="Z296" i="1"/>
  <c r="Y296" i="1"/>
  <c r="Z295" i="1"/>
  <c r="Y295" i="1"/>
  <c r="Z294" i="1"/>
  <c r="Y294" i="1"/>
  <c r="Z293" i="1"/>
  <c r="Y293" i="1"/>
  <c r="Z292" i="1"/>
  <c r="Y292" i="1"/>
  <c r="Z291" i="1"/>
  <c r="Y291" i="1"/>
  <c r="Z290" i="1"/>
  <c r="Y290" i="1"/>
  <c r="Z289" i="1"/>
  <c r="Y289" i="1"/>
  <c r="Z288" i="1"/>
  <c r="Y288" i="1"/>
  <c r="Z287" i="1"/>
  <c r="Y287" i="1"/>
  <c r="Z286" i="1"/>
  <c r="Y286" i="1"/>
  <c r="Z285" i="1"/>
  <c r="Y285" i="1"/>
  <c r="Z284" i="1"/>
  <c r="Y284" i="1"/>
  <c r="Z283" i="1"/>
  <c r="Y283" i="1"/>
  <c r="Z282" i="1"/>
  <c r="Y282" i="1"/>
  <c r="Z281" i="1"/>
  <c r="Y281" i="1"/>
  <c r="Z280" i="1"/>
  <c r="Y280" i="1"/>
  <c r="Z279" i="1"/>
  <c r="Y279" i="1"/>
  <c r="Z278" i="1"/>
  <c r="Y278" i="1"/>
  <c r="Z277" i="1"/>
  <c r="Y277" i="1"/>
  <c r="Z276" i="1"/>
  <c r="Y276" i="1"/>
  <c r="Z275" i="1"/>
  <c r="Y275" i="1"/>
  <c r="Z274" i="1"/>
  <c r="Y274" i="1"/>
  <c r="Z273" i="1"/>
  <c r="Y273" i="1"/>
  <c r="Z272" i="1"/>
  <c r="Y272" i="1"/>
  <c r="Z271" i="1"/>
  <c r="Y271" i="1"/>
  <c r="Z270" i="1"/>
  <c r="Y270" i="1"/>
  <c r="Z269" i="1"/>
  <c r="Y269" i="1"/>
  <c r="Z268" i="1"/>
  <c r="Y268" i="1"/>
  <c r="Z267" i="1"/>
  <c r="Y267" i="1"/>
  <c r="Z266" i="1"/>
  <c r="Y266" i="1"/>
  <c r="Z265" i="1"/>
  <c r="Y265" i="1"/>
  <c r="Z264" i="1"/>
  <c r="Y264" i="1"/>
  <c r="Z263" i="1"/>
  <c r="Y263" i="1"/>
  <c r="Z262" i="1"/>
  <c r="Y262" i="1"/>
  <c r="Z261" i="1"/>
  <c r="Y261" i="1"/>
  <c r="Z260" i="1"/>
  <c r="Y260" i="1"/>
  <c r="Z259" i="1"/>
  <c r="Y259" i="1"/>
  <c r="Z258" i="1"/>
  <c r="Y258" i="1"/>
  <c r="Z257" i="1"/>
  <c r="Y257" i="1"/>
  <c r="Z256" i="1"/>
  <c r="Y256" i="1"/>
  <c r="Z255" i="1"/>
  <c r="Y255" i="1"/>
  <c r="Z254" i="1"/>
  <c r="Y254" i="1"/>
  <c r="Z253" i="1"/>
  <c r="Y253" i="1"/>
  <c r="Z252" i="1"/>
  <c r="Y252" i="1"/>
  <c r="Z251" i="1"/>
  <c r="Y251" i="1"/>
  <c r="Z250" i="1"/>
  <c r="Y250" i="1"/>
  <c r="Z249" i="1"/>
  <c r="Y249" i="1"/>
  <c r="Z248" i="1"/>
  <c r="Y248" i="1"/>
  <c r="Z247" i="1"/>
  <c r="Y247" i="1"/>
  <c r="Z246" i="1"/>
  <c r="Y246" i="1"/>
  <c r="Z245" i="1"/>
  <c r="Y245" i="1"/>
  <c r="Z244" i="1"/>
  <c r="Y244" i="1"/>
  <c r="Z243" i="1"/>
  <c r="Y243" i="1"/>
  <c r="Z242" i="1"/>
  <c r="Y242" i="1"/>
  <c r="Z241" i="1"/>
  <c r="Y241" i="1"/>
  <c r="Z240" i="1"/>
  <c r="Y240" i="1"/>
  <c r="Z239" i="1"/>
  <c r="Y239" i="1"/>
  <c r="Z238" i="1"/>
  <c r="Y238" i="1"/>
  <c r="Z237" i="1"/>
  <c r="Y237" i="1"/>
  <c r="Z236" i="1"/>
  <c r="Y236" i="1"/>
  <c r="Z235" i="1"/>
  <c r="Y235" i="1"/>
  <c r="Z234" i="1"/>
  <c r="Y234" i="1"/>
  <c r="Z233" i="1"/>
  <c r="Y233" i="1"/>
  <c r="Z232" i="1"/>
  <c r="Y232" i="1"/>
  <c r="Z231" i="1"/>
  <c r="Y231" i="1"/>
  <c r="Z230" i="1"/>
  <c r="Y230" i="1"/>
  <c r="Z229" i="1"/>
  <c r="Y229" i="1"/>
  <c r="Z228" i="1"/>
  <c r="Y228" i="1"/>
  <c r="Z227" i="1"/>
  <c r="Y227" i="1"/>
  <c r="Z226" i="1"/>
  <c r="Y226" i="1"/>
  <c r="Z225" i="1"/>
  <c r="Y225" i="1"/>
  <c r="Z224" i="1"/>
  <c r="Y224" i="1"/>
  <c r="Z223" i="1"/>
  <c r="Y223" i="1"/>
  <c r="Z222" i="1"/>
  <c r="Y222" i="1"/>
  <c r="Z221" i="1"/>
  <c r="Y221" i="1"/>
  <c r="Z220" i="1"/>
  <c r="Y220" i="1"/>
  <c r="Z219" i="1"/>
  <c r="Y219" i="1"/>
  <c r="Z218" i="1"/>
  <c r="Y218" i="1"/>
  <c r="Z217" i="1"/>
  <c r="Y217" i="1"/>
  <c r="Z216" i="1"/>
  <c r="Y216" i="1"/>
  <c r="Z215" i="1"/>
  <c r="Y215" i="1"/>
  <c r="Z214" i="1"/>
  <c r="Y214" i="1"/>
  <c r="Z213" i="1"/>
  <c r="Y213" i="1"/>
  <c r="Z212" i="1"/>
  <c r="Y212" i="1"/>
  <c r="Z211" i="1"/>
  <c r="Y211" i="1"/>
  <c r="Z210" i="1"/>
  <c r="Y210" i="1"/>
  <c r="Z209" i="1"/>
  <c r="Y209" i="1"/>
  <c r="Z208" i="1"/>
  <c r="Y208" i="1"/>
  <c r="Z207" i="1"/>
  <c r="Y207" i="1"/>
  <c r="Z206" i="1"/>
  <c r="Y206" i="1"/>
  <c r="Z205" i="1"/>
  <c r="Y205" i="1"/>
  <c r="Z204" i="1"/>
  <c r="Y204" i="1"/>
  <c r="Z203" i="1"/>
  <c r="Y203" i="1"/>
  <c r="Z202" i="1"/>
  <c r="Y202" i="1"/>
  <c r="Z201" i="1"/>
  <c r="Y201" i="1"/>
  <c r="Z200" i="1"/>
  <c r="Y200" i="1"/>
  <c r="Z199" i="1"/>
  <c r="Y199" i="1"/>
  <c r="Z198" i="1"/>
  <c r="Y198" i="1"/>
  <c r="Z197" i="1"/>
  <c r="Y197" i="1"/>
  <c r="Z196" i="1"/>
  <c r="Y196" i="1"/>
  <c r="Z195" i="1"/>
  <c r="Y195" i="1"/>
  <c r="Z194" i="1"/>
  <c r="Y194" i="1"/>
  <c r="Z193" i="1"/>
  <c r="Y193" i="1"/>
  <c r="Z192" i="1"/>
  <c r="Y192" i="1"/>
  <c r="Z191" i="1"/>
  <c r="Y191" i="1"/>
  <c r="Z190" i="1"/>
  <c r="Y190" i="1"/>
  <c r="Z189" i="1"/>
  <c r="Y189" i="1"/>
  <c r="Z188" i="1"/>
  <c r="Y188" i="1"/>
  <c r="Z187" i="1"/>
  <c r="Y187" i="1"/>
  <c r="Z186" i="1"/>
  <c r="Y186" i="1"/>
  <c r="Z185" i="1"/>
  <c r="Y185" i="1"/>
  <c r="Z184" i="1"/>
  <c r="Y184" i="1"/>
  <c r="Z183" i="1"/>
  <c r="Y183" i="1"/>
  <c r="Z182" i="1"/>
  <c r="Y182" i="1"/>
  <c r="Z181" i="1"/>
  <c r="Y181" i="1"/>
  <c r="Z180" i="1"/>
  <c r="Y180" i="1"/>
  <c r="Z179" i="1"/>
  <c r="Y179" i="1"/>
  <c r="Z178" i="1"/>
  <c r="Y178" i="1"/>
  <c r="Z177" i="1"/>
  <c r="Y177" i="1"/>
  <c r="Z176" i="1"/>
  <c r="Y176" i="1"/>
  <c r="Z175" i="1"/>
  <c r="Y175" i="1"/>
  <c r="Z174" i="1"/>
  <c r="Y174" i="1"/>
  <c r="Z173" i="1"/>
  <c r="Y173" i="1"/>
  <c r="Z172" i="1"/>
  <c r="Y172" i="1"/>
  <c r="Z171" i="1"/>
  <c r="Y171" i="1"/>
  <c r="Z170" i="1"/>
  <c r="Y170" i="1"/>
  <c r="Z169" i="1"/>
  <c r="Y169" i="1"/>
  <c r="Z168" i="1"/>
  <c r="Y168" i="1"/>
  <c r="Z167" i="1"/>
  <c r="Y167" i="1"/>
  <c r="Z166" i="1"/>
  <c r="Y166" i="1"/>
  <c r="Z165" i="1"/>
  <c r="Y165" i="1"/>
  <c r="Z164" i="1"/>
  <c r="Y164" i="1"/>
  <c r="Z163" i="1"/>
  <c r="Y163" i="1"/>
  <c r="Z162" i="1"/>
  <c r="Y162" i="1"/>
  <c r="Z161" i="1"/>
  <c r="Y161" i="1"/>
  <c r="Z160" i="1"/>
  <c r="Y160" i="1"/>
  <c r="Z159" i="1"/>
  <c r="Y159" i="1"/>
  <c r="Z158" i="1"/>
  <c r="Y158" i="1"/>
  <c r="Z157" i="1"/>
  <c r="Y157" i="1"/>
  <c r="Z156" i="1"/>
  <c r="Y156" i="1"/>
  <c r="Z155" i="1"/>
  <c r="Y155" i="1"/>
  <c r="Z154" i="1"/>
  <c r="Y154" i="1"/>
  <c r="Z153" i="1"/>
  <c r="Y153" i="1"/>
  <c r="Z152" i="1"/>
  <c r="Y152" i="1"/>
  <c r="Z151" i="1"/>
  <c r="Y151" i="1"/>
  <c r="Z150" i="1"/>
  <c r="Y150" i="1"/>
  <c r="Z149" i="1"/>
  <c r="Y149" i="1"/>
  <c r="Z148" i="1"/>
  <c r="Y148" i="1"/>
  <c r="Z147" i="1"/>
  <c r="Y147" i="1"/>
  <c r="Z146" i="1"/>
  <c r="Y146" i="1"/>
  <c r="Z145" i="1"/>
  <c r="Y145" i="1"/>
  <c r="Z144" i="1"/>
  <c r="Y144" i="1"/>
  <c r="Z143" i="1"/>
  <c r="Y143" i="1"/>
  <c r="Z142" i="1"/>
  <c r="Y142" i="1"/>
  <c r="Z141" i="1"/>
  <c r="Y141" i="1"/>
  <c r="Z140" i="1"/>
  <c r="Y140" i="1"/>
  <c r="Z139" i="1"/>
  <c r="Y139" i="1"/>
  <c r="Z138" i="1"/>
  <c r="Y138" i="1"/>
  <c r="Z137" i="1"/>
  <c r="Y137" i="1"/>
  <c r="Z136" i="1"/>
  <c r="Y136" i="1"/>
  <c r="Z135" i="1"/>
  <c r="Y135" i="1"/>
  <c r="Z134" i="1"/>
  <c r="Y134" i="1"/>
  <c r="Z133" i="1"/>
  <c r="Y133" i="1"/>
  <c r="Z132" i="1"/>
  <c r="Y132" i="1"/>
  <c r="Z131" i="1"/>
  <c r="Y131" i="1"/>
  <c r="Z130" i="1"/>
  <c r="Y130" i="1"/>
  <c r="Z129" i="1"/>
  <c r="Y129" i="1"/>
  <c r="Z128" i="1"/>
  <c r="Y128" i="1"/>
  <c r="Z127" i="1"/>
  <c r="Y127" i="1"/>
  <c r="Z126" i="1"/>
  <c r="Y126" i="1"/>
  <c r="Z125" i="1"/>
  <c r="Y125" i="1"/>
  <c r="Z124" i="1"/>
  <c r="Y124" i="1"/>
  <c r="Z123" i="1"/>
  <c r="Y123" i="1"/>
  <c r="Z122" i="1"/>
  <c r="Y122" i="1"/>
  <c r="Z121" i="1"/>
  <c r="Y121" i="1"/>
  <c r="Z120" i="1"/>
  <c r="Y120" i="1"/>
  <c r="Z119" i="1"/>
  <c r="Y119" i="1"/>
  <c r="Z118" i="1"/>
  <c r="Y118" i="1"/>
  <c r="Z117" i="1"/>
  <c r="Y117" i="1"/>
  <c r="Z116" i="1"/>
  <c r="Y116" i="1"/>
  <c r="Z115" i="1"/>
  <c r="Y115" i="1"/>
  <c r="Z114" i="1"/>
  <c r="Y114" i="1"/>
  <c r="Z113" i="1"/>
  <c r="Y113" i="1"/>
  <c r="Z112" i="1"/>
  <c r="Y112" i="1"/>
  <c r="Z111" i="1"/>
  <c r="Y111" i="1"/>
  <c r="Z110" i="1"/>
  <c r="Y110" i="1"/>
  <c r="Z109" i="1"/>
  <c r="Y109" i="1"/>
  <c r="Z108" i="1"/>
  <c r="Y108" i="1"/>
  <c r="Z107" i="1"/>
  <c r="Y107" i="1"/>
  <c r="Z106" i="1"/>
  <c r="Y106" i="1"/>
  <c r="Z105" i="1"/>
  <c r="Y105" i="1"/>
  <c r="Z104" i="1"/>
  <c r="Y104" i="1"/>
  <c r="Z103" i="1"/>
  <c r="Y103" i="1"/>
  <c r="Z102" i="1"/>
  <c r="Y102" i="1"/>
  <c r="Z101" i="1"/>
  <c r="Y101" i="1"/>
  <c r="Z100" i="1"/>
  <c r="Y100" i="1"/>
  <c r="Z99" i="1"/>
  <c r="Y99" i="1"/>
  <c r="Z98" i="1"/>
  <c r="Y98" i="1"/>
  <c r="Z97" i="1"/>
  <c r="Y97" i="1"/>
  <c r="Z96" i="1"/>
  <c r="Y96" i="1"/>
  <c r="Z95" i="1"/>
  <c r="Y95" i="1"/>
  <c r="Z94" i="1"/>
  <c r="Y94" i="1"/>
  <c r="Z93" i="1"/>
  <c r="Y93" i="1"/>
  <c r="Z92" i="1"/>
  <c r="Y92" i="1"/>
  <c r="Z91" i="1"/>
  <c r="Y91" i="1"/>
  <c r="Z90" i="1"/>
  <c r="Y90" i="1"/>
  <c r="Z89" i="1"/>
  <c r="Y89" i="1"/>
  <c r="Z88" i="1"/>
  <c r="Y88" i="1"/>
  <c r="Z87" i="1"/>
  <c r="Y87" i="1"/>
  <c r="Z86" i="1"/>
  <c r="Y86" i="1"/>
  <c r="Z85" i="1"/>
  <c r="Y85" i="1"/>
  <c r="Z84" i="1"/>
  <c r="Y84" i="1"/>
  <c r="Z83" i="1"/>
  <c r="Y83" i="1"/>
  <c r="Z82" i="1"/>
  <c r="Y82" i="1"/>
  <c r="Z81" i="1"/>
  <c r="Y81" i="1"/>
  <c r="Z80" i="1"/>
  <c r="Y80" i="1"/>
  <c r="Z79" i="1"/>
  <c r="Y79" i="1"/>
  <c r="Z78" i="1"/>
  <c r="Y78" i="1"/>
  <c r="Z77" i="1"/>
  <c r="Y77" i="1"/>
  <c r="Z76" i="1"/>
  <c r="Y76" i="1"/>
  <c r="Z75" i="1"/>
  <c r="Y75" i="1"/>
  <c r="Z74" i="1"/>
  <c r="Y74" i="1"/>
  <c r="Z73" i="1"/>
  <c r="Y73" i="1"/>
  <c r="Z72" i="1"/>
  <c r="Y72" i="1"/>
  <c r="Z71" i="1"/>
  <c r="Y71" i="1"/>
  <c r="Z70" i="1"/>
  <c r="Y70" i="1"/>
  <c r="Z69" i="1"/>
  <c r="Y69" i="1"/>
  <c r="Z68" i="1"/>
  <c r="Y68" i="1"/>
  <c r="Z67" i="1"/>
  <c r="Y67" i="1"/>
  <c r="Z66" i="1"/>
  <c r="Y66" i="1"/>
  <c r="Z65" i="1"/>
  <c r="Y65" i="1"/>
  <c r="Z64" i="1"/>
  <c r="Y64" i="1"/>
  <c r="Z63" i="1"/>
  <c r="Y63" i="1"/>
  <c r="Z62" i="1"/>
  <c r="Y62" i="1"/>
  <c r="Z61" i="1"/>
  <c r="Y61" i="1"/>
  <c r="Z60" i="1"/>
  <c r="Y60" i="1"/>
  <c r="Z59" i="1"/>
  <c r="Y59" i="1"/>
  <c r="Z58" i="1"/>
  <c r="Y58" i="1"/>
  <c r="Z57" i="1"/>
  <c r="Y57" i="1"/>
  <c r="Z56" i="1"/>
  <c r="Y56" i="1"/>
  <c r="Z55" i="1"/>
  <c r="Y55" i="1"/>
  <c r="Z54" i="1"/>
  <c r="Y54" i="1"/>
  <c r="Z53" i="1"/>
  <c r="Y53" i="1"/>
  <c r="Z52" i="1"/>
  <c r="Y52" i="1"/>
  <c r="Z51" i="1"/>
  <c r="Y51" i="1"/>
  <c r="Z50" i="1"/>
  <c r="Y50" i="1"/>
  <c r="Z49" i="1"/>
  <c r="Y49" i="1"/>
  <c r="Z48" i="1"/>
  <c r="Y48" i="1"/>
  <c r="Z47" i="1"/>
  <c r="Y47" i="1"/>
  <c r="Z46" i="1"/>
  <c r="Y46" i="1"/>
  <c r="Z45" i="1"/>
  <c r="Y45" i="1"/>
  <c r="Z44" i="1"/>
  <c r="Y44" i="1"/>
  <c r="Z43" i="1"/>
  <c r="Y43" i="1"/>
  <c r="Z42" i="1"/>
  <c r="Y42" i="1"/>
  <c r="Z41" i="1"/>
  <c r="Y41" i="1"/>
  <c r="Z40" i="1"/>
  <c r="Y40" i="1"/>
  <c r="Z39" i="1"/>
  <c r="Y39" i="1"/>
  <c r="Z38" i="1"/>
  <c r="Y38" i="1"/>
  <c r="Z37" i="1"/>
  <c r="Y37" i="1"/>
  <c r="Z36" i="1"/>
  <c r="Y36" i="1"/>
  <c r="Z35" i="1"/>
  <c r="Y35" i="1"/>
  <c r="Z34" i="1"/>
  <c r="Y34" i="1"/>
  <c r="Z33" i="1"/>
  <c r="Y33" i="1"/>
  <c r="Z32" i="1"/>
  <c r="Y32" i="1"/>
  <c r="Z31" i="1"/>
  <c r="Y31" i="1"/>
  <c r="Z30" i="1"/>
  <c r="Y30" i="1"/>
  <c r="Z29"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Z4" i="1"/>
  <c r="Y4" i="1"/>
  <c r="Z3" i="1"/>
  <c r="Y3" i="1"/>
  <c r="Z2" i="1"/>
  <c r="Y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763977-44EA-41BF-81B5-37B63A393B33}" keepAlive="1" name="Query - cleaneddata" description="Connection to the 'cleaneddata' query in the workbook." type="5" refreshedVersion="6" background="1" saveData="1">
    <dbPr connection="Provider=Microsoft.Mashup.OleDb.1;Data Source=$Workbook$;Location=cleaneddata;Extended Properties=&quot;&quot;" command="SELECT * FROM [cleaneddata]"/>
  </connection>
</connections>
</file>

<file path=xl/sharedStrings.xml><?xml version="1.0" encoding="utf-8"?>
<sst xmlns="http://schemas.openxmlformats.org/spreadsheetml/2006/main" count="23599" uniqueCount="3194">
  <si>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</si>
  <si>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</si>
  <si>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</si>
  <si>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</si>
  <si>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</si>
  <si>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</si>
  <si>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</si>
  <si>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</si>
  <si>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</si>
  <si>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</si>
  <si>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</si>
  <si>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</si>
  <si>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</si>
  <si>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</si>
  <si>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</si>
  <si>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</si>
  <si>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</si>
  <si>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</si>
  <si>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</si>
  <si>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</si>
  <si>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</si>
  <si>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</si>
  <si>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</si>
  <si>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</si>
  <si>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</si>
  <si>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</si>
  <si>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</si>
  <si>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</si>
  <si>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</si>
  <si>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</si>
  <si>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</si>
  <si>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</si>
  <si>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</si>
  <si>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</si>
  <si>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</si>
  <si>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</si>
  <si>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</si>
  <si>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</si>
  <si>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</si>
  <si>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</si>
  <si>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</si>
  <si>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</si>
  <si>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</si>
  <si>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</si>
  <si>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</si>
  <si>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</si>
  <si>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</si>
  <si>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</si>
  <si>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</si>
  <si>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</si>
  <si>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</si>
  <si>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</si>
  <si>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</si>
  <si>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</si>
  <si>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</si>
  <si>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</si>
  <si>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</si>
  <si>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</si>
  <si>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</si>
  <si>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</si>
  <si>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</si>
  <si>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</si>
  <si>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</si>
  <si>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</si>
  <si>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</si>
  <si>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</si>
  <si>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</si>
  <si>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</si>
  <si>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</si>
  <si>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</si>
  <si>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</si>
  <si>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</si>
  <si>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</si>
  <si>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</si>
  <si>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</si>
  <si>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</si>
  <si>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</si>
  <si>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</si>
  <si>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</si>
  <si>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</si>
  <si>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</si>
  <si>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</si>
  <si>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</si>
  <si>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</si>
  <si>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</si>
  <si>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</si>
  <si>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</si>
  <si>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</si>
  <si>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</si>
  <si>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</si>
  <si>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</si>
  <si>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</si>
  <si>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</si>
  <si>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</si>
  <si>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</si>
  <si>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</si>
  <si>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</si>
  <si>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</si>
  <si>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</si>
  <si>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</si>
  <si>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</si>
  <si>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</si>
  <si>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</si>
  <si>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</si>
  <si>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</si>
  <si>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</si>
  <si>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</si>
  <si>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</si>
  <si>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</si>
  <si>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</si>
  <si>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</si>
  <si>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</si>
  <si>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</si>
  <si>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</si>
  <si>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</si>
  <si>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</si>
  <si>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</si>
  <si>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</si>
  <si>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</si>
  <si>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</si>
  <si>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</si>
  <si>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</si>
  <si>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</si>
  <si>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</si>
  <si>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</si>
  <si>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</si>
  <si>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</si>
  <si>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</si>
  <si>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</si>
  <si>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</si>
  <si>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</si>
  <si>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</si>
  <si>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</si>
  <si>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</si>
  <si>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</si>
  <si>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</si>
  <si>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</si>
  <si>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</si>
  <si>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</si>
  <si>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</si>
  <si>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</si>
  <si>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</si>
  <si>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</si>
  <si>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</si>
  <si>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</si>
  <si>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</si>
  <si>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</si>
  <si>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</si>
  <si>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</si>
  <si>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</si>
  <si>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</si>
  <si>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</si>
  <si>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</si>
  <si>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</si>
  <si>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</si>
  <si>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</si>
  <si>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</si>
  <si>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</si>
  <si>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</si>
  <si>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</si>
  <si>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</si>
  <si>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</si>
  <si>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</si>
  <si>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</si>
  <si>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</si>
  <si>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</si>
  <si>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</si>
  <si>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</si>
  <si>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</si>
  <si>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</si>
  <si>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</si>
  <si>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</si>
  <si>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</si>
  <si>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</si>
  <si>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</si>
  <si>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</si>
  <si>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</si>
  <si>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</si>
  <si>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</si>
  <si>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</si>
  <si>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</si>
  <si>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</si>
  <si>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</si>
  <si>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</si>
  <si>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</si>
  <si>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</si>
  <si>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</si>
  <si>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</si>
  <si>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</si>
  <si>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</si>
  <si>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</si>
  <si>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</si>
  <si>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</si>
  <si>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</si>
  <si>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</si>
  <si>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</si>
  <si>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</si>
  <si>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</si>
  <si>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</si>
  <si>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</si>
  <si>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</si>
  <si>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</si>
  <si>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</si>
  <si>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</si>
  <si>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</si>
  <si>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</si>
  <si>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</si>
  <si>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</si>
  <si>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</si>
  <si>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</si>
  <si>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</si>
  <si>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</si>
  <si>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</si>
  <si>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</si>
  <si>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</si>
  <si>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</si>
  <si>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</si>
  <si>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</si>
  <si>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</si>
  <si>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</si>
  <si>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</si>
  <si>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</si>
  <si>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</si>
  <si>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</si>
  <si>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</si>
  <si>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</si>
  <si>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</si>
  <si>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</si>
  <si>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</si>
  <si>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</si>
  <si>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</si>
  <si>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</si>
  <si>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</si>
  <si>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</si>
  <si>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</si>
  <si>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</si>
  <si>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</si>
  <si>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</si>
  <si>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</si>
  <si>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</si>
  <si>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</si>
  <si>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</si>
  <si>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</si>
  <si>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</si>
  <si>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</si>
  <si>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</si>
  <si>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</si>
  <si>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</si>
  <si>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</si>
  <si>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</si>
  <si>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</si>
  <si>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</si>
  <si>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</si>
  <si>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</si>
  <si>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</si>
  <si>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</si>
  <si>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</si>
  <si>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</si>
  <si>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</si>
  <si>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</si>
  <si>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</si>
  <si>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</si>
  <si>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</si>
  <si>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</si>
  <si>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</si>
  <si>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</si>
  <si>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</si>
  <si>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</si>
  <si>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</si>
  <si>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</si>
  <si>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</si>
  <si>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</si>
  <si>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</si>
  <si>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</si>
  <si>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</si>
  <si>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</si>
  <si>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</si>
  <si>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</si>
  <si>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</si>
  <si>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</si>
  <si>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</si>
  <si>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</si>
  <si>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</si>
  <si>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</si>
  <si>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</si>
  <si>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</si>
  <si>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</si>
  <si>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</si>
  <si>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</si>
  <si>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</si>
  <si>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</si>
  <si>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</si>
  <si>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</si>
  <si>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</si>
  <si>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</si>
  <si>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</si>
  <si>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</si>
  <si>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</si>
  <si>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</si>
  <si>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</si>
  <si>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</si>
  <si>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</si>
  <si>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</si>
  <si>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</si>
  <si>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</si>
  <si>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</si>
  <si>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</si>
  <si>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</si>
  <si>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</si>
  <si>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</si>
  <si>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</si>
  <si>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</si>
  <si>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</si>
  <si>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</si>
  <si>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</si>
  <si>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</si>
  <si>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</si>
  <si>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</si>
  <si>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</si>
  <si>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</si>
  <si>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</si>
  <si>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</si>
  <si>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</si>
  <si>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</si>
  <si>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</si>
  <si>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</si>
  <si>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</si>
  <si>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</si>
  <si>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</si>
  <si>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</si>
  <si>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</si>
  <si>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</si>
  <si>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</si>
  <si>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</si>
  <si>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</si>
  <si>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</si>
  <si>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</si>
  <si>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</si>
  <si>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</si>
  <si>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</si>
  <si>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</si>
  <si>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</si>
  <si>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</si>
  <si>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</si>
  <si>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</si>
  <si>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</si>
  <si>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</si>
  <si>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</si>
  <si>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</si>
  <si>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</si>
  <si>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</si>
  <si>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</si>
  <si>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</si>
  <si>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</si>
  <si>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</si>
  <si>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</si>
  <si>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</si>
  <si>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</si>
  <si>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</si>
  <si>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</si>
  <si>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</si>
  <si>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</si>
  <si>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</si>
  <si>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</si>
  <si>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</si>
  <si>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</si>
  <si>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</si>
  <si>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</si>
  <si>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</si>
  <si>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</si>
  <si>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</si>
  <si>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</si>
  <si>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</si>
  <si>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</si>
  <si>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</si>
  <si>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</si>
  <si>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</si>
  <si>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</si>
  <si>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</si>
  <si>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</si>
  <si>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</si>
  <si>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</si>
  <si>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</si>
  <si>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</si>
  <si>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</si>
  <si>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</si>
  <si>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</si>
  <si>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</si>
  <si>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</si>
  <si>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</si>
  <si>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</si>
  <si>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</si>
  <si>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</si>
  <si>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</si>
  <si>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</si>
  <si>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</si>
  <si>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</si>
  <si>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</si>
  <si>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</si>
  <si>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</si>
  <si>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</si>
  <si>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</si>
  <si>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</si>
  <si>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</si>
  <si>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</si>
  <si>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</si>
  <si>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</si>
  <si>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</si>
  <si>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</si>
  <si>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</si>
  <si>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</si>
  <si>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</si>
  <si>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</si>
  <si>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</si>
  <si>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</si>
  <si>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</si>
  <si>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</si>
  <si>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</si>
  <si>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</si>
  <si>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</si>
  <si>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</si>
  <si>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</si>
  <si>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</si>
  <si>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</si>
  <si>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</si>
  <si>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</si>
  <si>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</si>
  <si>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</si>
  <si>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</si>
  <si>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</si>
  <si>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</si>
  <si>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</si>
  <si>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</si>
  <si>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</si>
  <si>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</si>
  <si>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</si>
  <si>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</si>
  <si>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</si>
  <si>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</si>
  <si>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</si>
  <si>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</si>
  <si>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</si>
  <si>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</si>
  <si>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</si>
  <si>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</si>
  <si>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</si>
  <si>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</si>
  <si>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</si>
  <si>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</si>
  <si>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</si>
  <si>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</si>
  <si>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</si>
  <si>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</si>
  <si>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</si>
  <si>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</si>
  <si>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</si>
  <si>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</si>
  <si>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</si>
  <si>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</si>
  <si>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</si>
  <si>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</si>
  <si>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</si>
  <si>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</si>
  <si>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</si>
  <si>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</si>
  <si>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</si>
  <si>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</si>
  <si>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</si>
  <si>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</si>
  <si>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</si>
  <si>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</si>
  <si>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</si>
  <si>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</si>
  <si>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</si>
  <si>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</si>
  <si>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</si>
  <si>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</si>
  <si>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</si>
  <si>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</si>
  <si>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</si>
  <si>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</si>
  <si>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</si>
  <si>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</si>
  <si>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</si>
  <si>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</si>
  <si>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</si>
  <si>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</si>
  <si>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</si>
  <si>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</si>
  <si>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</si>
  <si>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</si>
  <si>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</si>
  <si>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</si>
  <si>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</si>
  <si>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</si>
  <si>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</si>
  <si>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</si>
  <si>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</si>
  <si>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</si>
  <si>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</si>
  <si>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</si>
  <si>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</si>
  <si>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</si>
  <si>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</si>
  <si>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</si>
  <si>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</si>
  <si>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</si>
  <si>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</si>
  <si>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</si>
  <si>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</si>
  <si>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</si>
  <si>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</si>
  <si>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</si>
  <si>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</si>
  <si>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</si>
  <si>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</si>
  <si>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</si>
  <si>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</si>
  <si>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</si>
  <si>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</si>
  <si>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</si>
  <si>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</si>
  <si>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</si>
  <si>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</si>
  <si>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</si>
  <si>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</si>
  <si>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</si>
  <si>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</si>
  <si>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</si>
  <si>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</si>
  <si>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</si>
  <si>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</si>
  <si>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</si>
  <si>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</si>
  <si>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</si>
  <si>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</si>
  <si>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</si>
  <si>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</si>
  <si>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</si>
  <si>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</si>
  <si>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</si>
  <si>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</si>
  <si>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</si>
  <si>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</si>
  <si>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</si>
  <si>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</si>
  <si>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</si>
  <si>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</si>
  <si>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</si>
  <si>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</si>
  <si>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</si>
  <si>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</si>
  <si>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</si>
  <si>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</si>
  <si>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</si>
  <si>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</si>
  <si>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</si>
  <si>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</si>
  <si>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</si>
  <si>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</si>
  <si>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</si>
  <si>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</si>
  <si>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</si>
  <si>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</si>
  <si>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</si>
  <si>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</si>
  <si>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</si>
  <si>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</si>
  <si>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</si>
  <si>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</si>
  <si>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</si>
  <si>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</si>
  <si>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</si>
  <si>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</si>
  <si>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</si>
  <si>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</si>
  <si>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</si>
  <si>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</si>
  <si>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</si>
  <si>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</si>
  <si>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</si>
  <si>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</si>
  <si>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</si>
  <si>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</si>
  <si>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</si>
  <si>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</si>
  <si>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</si>
  <si>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</si>
  <si>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</si>
  <si>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</si>
  <si>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</si>
  <si>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</si>
  <si>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</si>
  <si>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</si>
  <si>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</si>
  <si>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</si>
  <si>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</si>
  <si>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</si>
  <si>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</si>
  <si>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</si>
  <si>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</si>
  <si>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</si>
  <si>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</si>
  <si>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</si>
  <si>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</si>
  <si>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</si>
  <si>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</si>
  <si>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</si>
  <si>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</si>
  <si>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</si>
  <si>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</si>
  <si>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</si>
  <si>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</si>
  <si>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</si>
  <si>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</si>
  <si>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</si>
  <si>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</si>
  <si>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</si>
  <si>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</si>
  <si>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</si>
  <si>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</si>
  <si>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</si>
  <si>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</si>
  <si>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</si>
  <si>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</si>
  <si>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</si>
  <si>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</si>
  <si>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</si>
  <si>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</si>
  <si>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</si>
  <si>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</si>
  <si>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</si>
  <si>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</si>
  <si>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</si>
  <si>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</si>
  <si>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</si>
  <si>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</si>
  <si>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</si>
  <si>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</si>
  <si>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</si>
  <si>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</si>
  <si>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</si>
  <si>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</si>
  <si>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</si>
  <si>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</si>
  <si>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</si>
  <si>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</si>
  <si>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</si>
  <si>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</si>
  <si>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</si>
  <si>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</si>
  <si>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</si>
  <si>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</si>
  <si>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</si>
  <si>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</si>
  <si>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</si>
  <si>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</si>
  <si>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</si>
  <si>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</si>
  <si>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</si>
  <si>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</si>
  <si>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</si>
  <si>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</si>
  <si>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</si>
  <si>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</si>
  <si>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</si>
  <si>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</si>
  <si>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</si>
  <si>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</si>
  <si>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</si>
  <si>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</si>
  <si>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</si>
  <si>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</si>
  <si>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</si>
  <si>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</si>
  <si>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</si>
  <si>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</si>
  <si>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</si>
  <si>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</si>
  <si>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</si>
  <si>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</si>
  <si>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</si>
  <si>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</si>
  <si>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</si>
  <si>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</si>
  <si>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</si>
  <si>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</si>
  <si>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</si>
  <si>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</si>
  <si>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</si>
  <si>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</si>
  <si>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</si>
  <si>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</si>
  <si>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</si>
  <si>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</si>
  <si>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</si>
  <si>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</si>
  <si>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</si>
  <si>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</si>
  <si>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</si>
  <si>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</si>
  <si>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</si>
  <si>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</si>
  <si>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</si>
  <si>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</si>
  <si>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</si>
  <si>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</si>
  <si>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</si>
  <si>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</si>
  <si>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</si>
  <si>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</si>
  <si>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</si>
  <si>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</si>
  <si>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</si>
  <si>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</si>
  <si>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</si>
  <si>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</si>
  <si>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</si>
  <si>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</si>
  <si>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</si>
  <si>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</si>
  <si>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</si>
  <si>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</si>
  <si>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</si>
  <si>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</si>
  <si>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</si>
  <si>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</si>
  <si>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</si>
  <si>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</si>
  <si>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</si>
  <si>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</si>
  <si>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</si>
  <si>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</si>
  <si>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</si>
  <si>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</si>
  <si>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</si>
  <si>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</si>
  <si>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</si>
  <si>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</si>
  <si>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</si>
  <si>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</si>
  <si>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</si>
  <si>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</si>
  <si>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</si>
  <si>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</si>
  <si>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</si>
  <si>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</si>
  <si>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</si>
  <si>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</si>
  <si>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</si>
  <si>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</si>
  <si>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</si>
  <si>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</si>
  <si>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</si>
  <si>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</si>
  <si>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</si>
  <si>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</si>
  <si>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</si>
  <si>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</si>
  <si>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</si>
  <si>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</si>
  <si>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</si>
  <si>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</si>
  <si>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</si>
  <si>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</si>
  <si>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</si>
  <si>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</si>
  <si>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</si>
  <si>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</si>
  <si>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</si>
  <si>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</si>
  <si>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</si>
  <si>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</si>
  <si>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</si>
  <si>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</si>
  <si>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</si>
  <si>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</si>
  <si>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</si>
  <si>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</si>
  <si>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</si>
  <si>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</si>
  <si>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</si>
  <si>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</si>
  <si>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</si>
  <si>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</si>
  <si>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</si>
  <si>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</si>
  <si>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</si>
  <si>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</si>
  <si>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</si>
  <si>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</si>
  <si>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</si>
  <si>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</si>
  <si>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</si>
  <si>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</si>
  <si>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</si>
  <si>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</si>
  <si>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</si>
  <si>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</si>
  <si>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</si>
  <si>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</si>
  <si>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</si>
  <si>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</si>
  <si>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</si>
  <si>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</si>
  <si>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</si>
  <si>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</si>
  <si>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</si>
  <si>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</si>
  <si>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</si>
  <si>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</si>
  <si>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</si>
  <si>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</si>
  <si>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</si>
  <si>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</si>
  <si>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</si>
  <si>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</si>
  <si>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</si>
  <si>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</si>
  <si>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</si>
  <si>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</si>
  <si>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</si>
  <si>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</si>
  <si>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</si>
  <si>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</si>
  <si>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</si>
  <si>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</si>
  <si>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</si>
  <si>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</si>
  <si>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</si>
  <si>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</si>
  <si>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</si>
  <si>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</si>
  <si>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</si>
  <si>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</si>
  <si>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</si>
  <si>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</si>
  <si>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</si>
  <si>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</si>
  <si>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</si>
  <si>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</si>
  <si>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</si>
  <si>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</si>
  <si>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</si>
  <si>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</si>
  <si>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</si>
  <si>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</si>
  <si>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</si>
  <si>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</si>
  <si>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</si>
  <si>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</si>
  <si>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</si>
  <si>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</si>
  <si>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</si>
  <si>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</si>
  <si>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</si>
  <si>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</si>
  <si>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</si>
  <si>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</si>
  <si>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</si>
  <si>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</si>
  <si>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</si>
  <si>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</si>
  <si>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</si>
  <si>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</si>
  <si>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</si>
  <si>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</si>
  <si>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</si>
  <si>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</si>
  <si>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</si>
  <si>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</si>
  <si>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</si>
  <si>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</si>
  <si>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</si>
  <si>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</si>
  <si>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</si>
  <si>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</si>
  <si>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</si>
  <si>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</si>
  <si>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</si>
  <si>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</si>
  <si>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</si>
  <si>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</si>
  <si>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</si>
  <si>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</si>
  <si>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</si>
  <si>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</si>
  <si>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</si>
  <si>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</si>
  <si>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</si>
  <si>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</si>
  <si>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</si>
  <si>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</si>
  <si>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</si>
  <si>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</si>
  <si>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</si>
  <si>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</si>
  <si>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</si>
  <si>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</si>
  <si>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</si>
  <si>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</si>
  <si>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</si>
  <si>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</si>
  <si>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</si>
  <si>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</si>
  <si>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</si>
  <si>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</si>
  <si>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</si>
  <si>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</si>
  <si>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</si>
  <si>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</si>
  <si>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</si>
  <si>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</si>
  <si>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</si>
  <si>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</si>
  <si>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</si>
  <si>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</si>
  <si>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</si>
  <si>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</si>
  <si>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</si>
  <si>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</si>
  <si>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</si>
  <si>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</si>
  <si>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</si>
  <si>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</si>
  <si>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</si>
  <si>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</si>
  <si>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</si>
  <si>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</si>
  <si>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</si>
  <si>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</si>
  <si>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</si>
  <si>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</si>
  <si>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</si>
  <si>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</si>
  <si>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</si>
  <si>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</si>
  <si>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</si>
  <si>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</si>
  <si>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</si>
  <si>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</si>
  <si>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</si>
  <si>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</si>
  <si>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</si>
  <si>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</si>
  <si>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</si>
  <si>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</si>
  <si>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</si>
  <si>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</si>
  <si>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</si>
  <si>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</si>
  <si>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</si>
  <si>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</si>
  <si>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</si>
  <si>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</si>
  <si>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</si>
  <si>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</si>
  <si>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</si>
  <si>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</si>
  <si>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</si>
  <si>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</si>
  <si>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</si>
  <si>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</si>
  <si>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</si>
  <si>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</si>
  <si>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</si>
  <si>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</si>
  <si>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</si>
  <si>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</si>
  <si>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</si>
  <si>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</si>
  <si>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</si>
  <si>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</si>
  <si>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</si>
  <si>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</si>
  <si>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</si>
  <si>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</si>
  <si>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</si>
  <si>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</si>
  <si>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</si>
  <si>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</si>
  <si>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</si>
  <si>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</si>
  <si>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</si>
  <si>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</si>
  <si>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</si>
  <si>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</si>
  <si>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</si>
  <si>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</si>
  <si>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</si>
  <si>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</si>
  <si>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</si>
  <si>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</si>
  <si>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</si>
  <si>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</si>
  <si>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</si>
  <si>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</si>
  <si>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</si>
  <si>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</si>
  <si>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</si>
  <si>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</si>
  <si>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</si>
  <si>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</si>
  <si>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</si>
  <si>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</si>
  <si>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</si>
  <si>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</si>
  <si>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</si>
  <si>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</si>
  <si>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</si>
  <si>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</si>
  <si>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</si>
  <si>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</si>
  <si>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</si>
  <si>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</si>
  <si>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</si>
  <si>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</si>
  <si>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</si>
  <si>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</si>
  <si>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</si>
  <si>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</si>
  <si>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</si>
  <si>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</si>
  <si>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</si>
  <si>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</si>
  <si>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</si>
  <si>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</si>
  <si>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</si>
  <si>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</si>
  <si>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</si>
  <si>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</si>
  <si>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</si>
  <si>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</si>
  <si>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</si>
  <si>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</si>
  <si>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</si>
  <si>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</si>
  <si>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</si>
  <si>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</si>
  <si>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</si>
  <si>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</si>
  <si>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</si>
  <si>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</si>
  <si>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</si>
  <si>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</si>
  <si>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</si>
  <si>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</si>
  <si>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</si>
  <si>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</si>
  <si>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</si>
  <si>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</si>
  <si>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</si>
  <si>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</si>
  <si>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</si>
  <si>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</si>
  <si>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</si>
  <si>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</si>
  <si>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</si>
  <si>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</si>
  <si>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</si>
  <si>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</si>
  <si>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</si>
  <si>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</si>
  <si>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</si>
  <si>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</si>
  <si>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</si>
  <si>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</si>
  <si>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</si>
  <si>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</si>
  <si>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</si>
  <si>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</si>
  <si>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</si>
  <si>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</si>
  <si>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</si>
  <si>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</si>
  <si>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</si>
  <si>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</si>
  <si>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</si>
  <si>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</si>
  <si>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</si>
  <si>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</si>
  <si>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</si>
  <si>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</si>
  <si>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</si>
  <si>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</si>
  <si>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</si>
  <si>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</si>
  <si>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</si>
  <si>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</si>
  <si>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</si>
  <si>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</si>
  <si>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</si>
  <si>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</si>
  <si>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</si>
  <si>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</si>
  <si>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</si>
  <si>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</si>
  <si>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</si>
  <si>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</si>
  <si>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</si>
  <si>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</si>
  <si>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</si>
  <si>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</si>
  <si>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</si>
  <si>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</si>
  <si>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</si>
  <si>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</si>
  <si>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</si>
  <si>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</si>
  <si>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</si>
  <si>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</si>
  <si>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</si>
  <si>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</si>
  <si>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</si>
  <si>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</si>
  <si>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</si>
  <si>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</si>
  <si>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</si>
  <si>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</si>
  <si>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</si>
  <si>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</si>
  <si>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</si>
  <si>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</si>
  <si>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</si>
  <si>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</si>
  <si>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</si>
  <si>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</si>
  <si>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</si>
  <si>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</si>
  <si>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</si>
  <si>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</si>
  <si>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</si>
  <si>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</si>
  <si>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</si>
  <si>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</si>
  <si>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</si>
  <si>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</si>
  <si>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</si>
  <si>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</si>
  <si>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</si>
  <si>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</si>
  <si>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</si>
  <si>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</si>
  <si>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</si>
  <si>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</si>
  <si>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</si>
  <si>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</si>
  <si>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</si>
  <si>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</si>
  <si>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</si>
  <si>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</si>
  <si>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</si>
  <si>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</si>
  <si>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</si>
  <si>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</si>
  <si>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</si>
  <si>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</si>
  <si>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</si>
  <si>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</si>
  <si>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</si>
  <si>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</si>
  <si>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</si>
  <si>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</si>
  <si>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</si>
  <si>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</si>
  <si>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</si>
  <si>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</si>
  <si>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</si>
  <si>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</si>
  <si>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</si>
  <si>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</si>
  <si>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</si>
  <si>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</si>
  <si>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</si>
  <si>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</si>
  <si>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</si>
  <si>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</si>
  <si>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</si>
  <si>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</si>
  <si>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</si>
  <si>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</si>
  <si>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</si>
  <si>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</si>
  <si>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</si>
  <si>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</si>
  <si>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</si>
  <si>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</si>
  <si>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</si>
  <si>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</si>
  <si>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</si>
  <si>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</si>
  <si>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</si>
  <si>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</si>
  <si>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</si>
  <si>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</si>
  <si>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</si>
  <si>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</si>
  <si>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</si>
  <si>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</si>
  <si>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</si>
  <si>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</si>
  <si>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</si>
  <si>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</si>
  <si>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</si>
  <si>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</si>
  <si>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</si>
  <si>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</si>
  <si>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</si>
  <si>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</si>
  <si>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</si>
  <si>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</si>
  <si>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</si>
  <si>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</si>
  <si>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</si>
  <si>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</si>
  <si>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</si>
  <si>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</si>
  <si>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</si>
  <si>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</si>
  <si>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</si>
  <si>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</si>
  <si>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</si>
  <si>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</si>
  <si>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</si>
  <si>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</si>
  <si>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</si>
  <si>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</si>
  <si>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</si>
  <si>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</si>
  <si>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</si>
  <si>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</si>
  <si>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</si>
  <si>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</si>
  <si>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</si>
  <si>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</si>
  <si>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</si>
  <si>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</si>
  <si>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</si>
  <si>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</si>
  <si>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</si>
  <si>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</si>
  <si>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</si>
  <si>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</si>
  <si>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</si>
  <si>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</si>
  <si>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</si>
  <si>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</si>
  <si>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</si>
  <si>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</si>
  <si>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</si>
  <si>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</si>
  <si>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</si>
  <si>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</si>
  <si>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</si>
  <si>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</si>
  <si>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</si>
  <si>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</si>
  <si>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</si>
  <si>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</si>
  <si>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</si>
  <si>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</si>
  <si>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</si>
  <si>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</si>
  <si>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</si>
  <si>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</si>
  <si>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</si>
  <si>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</si>
  <si>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</si>
  <si>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</si>
  <si>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</si>
  <si>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</si>
  <si>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</si>
  <si>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</si>
  <si>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</si>
  <si>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</si>
  <si>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</si>
  <si>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</si>
  <si>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</si>
  <si>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</si>
  <si>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</si>
  <si>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</si>
  <si>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</si>
  <si>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</si>
  <si>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</si>
  <si>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</si>
  <si>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</si>
  <si>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</si>
  <si>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</si>
  <si>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</si>
  <si>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</si>
  <si>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</si>
  <si>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</si>
  <si>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</si>
  <si>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</si>
  <si>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</si>
  <si>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</si>
  <si>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</si>
  <si>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</si>
  <si>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</si>
  <si>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</si>
  <si>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</si>
  <si>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</si>
  <si>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</si>
  <si>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</si>
  <si>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</si>
  <si>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</si>
  <si>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</si>
  <si>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</si>
  <si>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</si>
  <si>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</si>
  <si>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</si>
  <si>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</si>
  <si>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</si>
  <si>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</si>
  <si>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</si>
  <si>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</si>
  <si>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</si>
  <si>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</si>
  <si>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</si>
  <si>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</si>
  <si>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</si>
  <si>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</si>
  <si>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</si>
  <si>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</si>
  <si>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</si>
  <si>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</si>
  <si>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</si>
  <si>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</si>
  <si>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</si>
  <si>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</si>
  <si>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</si>
  <si>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</si>
  <si>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</si>
  <si>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</si>
  <si>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</si>
  <si>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</si>
  <si>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</si>
  <si>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</si>
  <si>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</si>
  <si>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</si>
  <si>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</si>
  <si>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</si>
  <si>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</si>
  <si>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</si>
  <si>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</si>
  <si>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</si>
  <si>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</si>
  <si>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</si>
  <si>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</si>
  <si>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</si>
  <si>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</si>
  <si>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</si>
  <si>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</si>
  <si>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</si>
  <si>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</si>
  <si>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</si>
  <si>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</si>
  <si>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</si>
  <si>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</si>
  <si>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</si>
  <si>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</si>
  <si>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</si>
  <si>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</si>
  <si>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</si>
  <si>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</si>
  <si>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</si>
  <si>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</si>
  <si>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</si>
  <si>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</si>
  <si>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</si>
  <si>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</si>
  <si>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</si>
  <si>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</si>
  <si>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</si>
  <si>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</si>
  <si>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</si>
  <si>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</si>
  <si>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</si>
  <si>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</si>
  <si>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</si>
  <si>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</si>
  <si>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</si>
  <si>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</si>
  <si>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</si>
  <si>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</si>
  <si>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</si>
  <si>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</si>
  <si>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</si>
  <si>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</si>
  <si>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</si>
  <si>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</si>
  <si>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</si>
  <si>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</si>
  <si>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</si>
  <si>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</si>
  <si>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</si>
  <si>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</si>
  <si>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</si>
  <si>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</si>
  <si>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</si>
  <si>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</si>
  <si>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</si>
  <si>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</si>
  <si>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</si>
  <si>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</si>
  <si>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</si>
  <si>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</si>
  <si>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</si>
  <si>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</si>
  <si>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</si>
  <si>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</si>
  <si>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</si>
  <si>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</si>
  <si>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</si>
  <si>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</si>
  <si>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</si>
  <si>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</si>
  <si>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</si>
  <si>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</si>
  <si>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</si>
  <si>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</si>
  <si>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</si>
  <si>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</si>
  <si>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</si>
  <si>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</si>
  <si>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</si>
  <si>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</si>
  <si>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</si>
  <si>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</si>
  <si>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</si>
  <si>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</si>
  <si>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</si>
  <si>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</si>
  <si>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</si>
  <si>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</si>
  <si>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</si>
  <si>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</si>
  <si>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</si>
  <si>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</si>
  <si>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</si>
  <si>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</si>
  <si>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</si>
  <si>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</si>
  <si>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</si>
  <si>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</si>
  <si>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</si>
  <si>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</si>
  <si>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</si>
  <si>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</si>
  <si>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</si>
  <si>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</si>
  <si>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</si>
  <si>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</si>
  <si>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</si>
  <si>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</si>
  <si>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</si>
  <si>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</si>
  <si>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</si>
  <si>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</si>
  <si>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</si>
  <si>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</si>
  <si>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</si>
  <si>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</si>
  <si>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</si>
  <si>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</si>
  <si>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</si>
  <si>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</si>
  <si>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</si>
  <si>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</si>
  <si>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</si>
  <si>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</si>
  <si>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</si>
  <si>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</si>
  <si>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</si>
  <si>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</si>
  <si>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</si>
  <si>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</si>
  <si>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</si>
  <si>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</si>
  <si>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</si>
  <si>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</si>
  <si>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</si>
  <si>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</si>
  <si>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</si>
  <si>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</si>
  <si>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</si>
  <si>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</si>
  <si>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</si>
  <si>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</si>
  <si>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</si>
  <si>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</si>
  <si>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</si>
  <si>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</si>
  <si>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</si>
  <si>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</si>
  <si>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</si>
  <si>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</si>
  <si>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</si>
  <si>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</si>
  <si>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</si>
  <si>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</si>
  <si>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</si>
  <si>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</si>
  <si>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</si>
  <si>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</si>
  <si>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</si>
  <si>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</si>
  <si>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</si>
  <si>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</si>
  <si>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</si>
  <si>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</si>
  <si>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</si>
  <si>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</si>
  <si>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</si>
  <si>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</si>
  <si>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</si>
  <si>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</si>
  <si>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</si>
  <si>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</si>
  <si>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</si>
  <si>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</si>
  <si>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</si>
  <si>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</si>
  <si>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</si>
  <si>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</si>
  <si>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</si>
  <si>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</si>
  <si>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</si>
  <si>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</si>
  <si>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</si>
  <si>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</si>
  <si>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</si>
  <si>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</si>
  <si>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</si>
  <si>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</si>
  <si>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</si>
  <si>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</si>
  <si>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</si>
  <si>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</si>
  <si>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</si>
  <si>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</si>
  <si>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</si>
  <si>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</si>
  <si>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</si>
  <si>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</si>
  <si>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</si>
  <si>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</si>
  <si>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</si>
  <si>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</si>
  <si>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</si>
  <si>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</si>
  <si>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</si>
  <si>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</si>
  <si>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</si>
  <si>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</si>
  <si>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</si>
  <si>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</si>
  <si>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</si>
  <si>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</si>
  <si>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</si>
  <si>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</si>
  <si>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</si>
  <si>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</si>
  <si>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</si>
  <si>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</si>
  <si>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</si>
  <si>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</si>
  <si>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</si>
  <si>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</si>
  <si>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</si>
  <si>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</si>
  <si>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</si>
  <si>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</si>
  <si>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</si>
  <si>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</si>
  <si>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</si>
  <si>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</si>
  <si>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</si>
  <si>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</si>
  <si>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</si>
  <si>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</si>
  <si>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</si>
  <si>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</si>
  <si>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</si>
  <si>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</si>
  <si>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</si>
  <si>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</si>
  <si>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</si>
  <si>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</si>
  <si>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</si>
  <si>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</si>
  <si>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</si>
  <si>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</si>
  <si>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</si>
  <si>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</si>
  <si>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</si>
  <si>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</si>
  <si>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</si>
  <si>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</si>
  <si>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</si>
  <si>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</si>
  <si>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</si>
  <si>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</si>
  <si>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</si>
  <si>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</si>
  <si>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</si>
  <si>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</si>
  <si>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</si>
  <si>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</si>
  <si>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</si>
  <si>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</si>
  <si>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</si>
  <si>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</si>
  <si>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</si>
  <si>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</si>
  <si>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</si>
  <si>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</si>
  <si>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</si>
  <si>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</si>
  <si>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</si>
  <si>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</si>
  <si>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</si>
  <si>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</si>
  <si>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</si>
  <si>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</si>
  <si>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</si>
  <si>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</si>
  <si>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</si>
  <si>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</si>
  <si>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</si>
  <si>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</si>
  <si>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</si>
  <si>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</si>
  <si>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</si>
  <si>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</si>
  <si>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</si>
  <si>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</si>
  <si>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</si>
  <si>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</si>
  <si>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</si>
  <si>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</si>
  <si>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</si>
  <si>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</si>
  <si>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</si>
  <si>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</si>
  <si>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</si>
  <si>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</si>
  <si>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</si>
  <si>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</si>
  <si>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</si>
  <si>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</si>
  <si>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</si>
  <si>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</si>
  <si>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</si>
  <si>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</si>
  <si>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</si>
  <si>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</si>
  <si>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</si>
  <si>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</si>
  <si>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</si>
  <si>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</si>
  <si>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</si>
  <si>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</si>
  <si>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</si>
  <si>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</si>
  <si>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</si>
  <si>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</si>
  <si>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</si>
  <si>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</si>
  <si>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</si>
  <si>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</si>
  <si>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</si>
  <si>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</si>
  <si>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</si>
  <si>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</si>
  <si>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</si>
  <si>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</si>
  <si>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</si>
  <si>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</si>
  <si>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</si>
  <si>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</si>
  <si>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</si>
  <si>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</si>
  <si>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</si>
  <si>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</si>
  <si>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</si>
  <si>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</si>
  <si>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</si>
  <si>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</si>
  <si>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</si>
  <si>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</si>
  <si>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</si>
  <si>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</si>
  <si>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</si>
  <si>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</si>
  <si>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</si>
  <si>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</si>
  <si>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</si>
  <si>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</si>
  <si>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</si>
  <si>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</si>
  <si>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</si>
  <si>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</si>
  <si>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</si>
  <si>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</si>
  <si>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</si>
  <si>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</si>
  <si>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</si>
  <si>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</si>
  <si>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</si>
  <si>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</si>
  <si>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</si>
  <si>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</si>
  <si>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</si>
  <si>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</si>
  <si>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</si>
  <si>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</si>
  <si>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</si>
  <si>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</si>
  <si>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</si>
  <si>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</si>
  <si>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</si>
  <si>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</si>
  <si>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</si>
  <si>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</si>
  <si>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</si>
  <si>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</si>
  <si>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</si>
  <si>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</si>
  <si>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</si>
  <si>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</si>
  <si>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</si>
  <si>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</si>
  <si>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</si>
  <si>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</si>
  <si>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</si>
  <si>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</si>
  <si>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</si>
  <si>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</si>
  <si>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</si>
  <si>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</si>
  <si>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</si>
  <si>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</si>
  <si>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</si>
  <si>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</si>
  <si>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</si>
  <si>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</si>
  <si>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</si>
  <si>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</si>
  <si>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</si>
  <si>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</si>
  <si>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</si>
  <si>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</si>
  <si>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</si>
  <si>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</si>
  <si>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</si>
  <si>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</si>
  <si>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</si>
  <si>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</si>
  <si>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</si>
  <si>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</si>
  <si>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</si>
  <si>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</si>
  <si>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</si>
  <si>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</si>
  <si>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</si>
  <si>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</si>
  <si>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</si>
  <si>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</si>
  <si>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</si>
  <si>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</si>
  <si>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</si>
  <si>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</si>
  <si>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</si>
  <si>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</si>
  <si>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</si>
  <si>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</si>
  <si>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</si>
  <si>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</si>
  <si>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</si>
  <si>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</si>
  <si>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</si>
  <si>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</si>
  <si>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</si>
  <si>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</si>
  <si>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</si>
  <si>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</si>
  <si>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</si>
  <si>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</si>
  <si>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</si>
  <si>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</si>
  <si>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</si>
  <si>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</si>
  <si>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</si>
  <si>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</si>
  <si>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</si>
  <si>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</si>
  <si>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</si>
  <si>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</si>
  <si>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</si>
  <si>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</si>
  <si>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</si>
  <si>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</si>
  <si>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</si>
  <si>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</si>
  <si>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</si>
  <si>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</si>
  <si>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</si>
  <si>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</si>
  <si>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</si>
  <si>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</si>
  <si>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</si>
  <si>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</si>
  <si>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</si>
  <si>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</si>
  <si>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</si>
  <si>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</si>
  <si>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</si>
  <si>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</si>
  <si>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</si>
  <si>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</si>
  <si>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</si>
  <si>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</si>
  <si>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</si>
  <si>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</si>
  <si>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</si>
  <si>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</si>
  <si>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</si>
  <si>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</si>
  <si>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</si>
  <si>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</si>
  <si>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</si>
  <si>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</si>
  <si>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</si>
  <si>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</si>
  <si>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</si>
  <si>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</si>
  <si>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</si>
  <si>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</si>
  <si>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</si>
  <si>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</si>
  <si>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</si>
  <si>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</si>
  <si>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</si>
  <si>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</si>
  <si>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</si>
  <si>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</si>
  <si>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</si>
  <si>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</si>
  <si>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</si>
  <si>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</si>
  <si>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</si>
  <si>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</si>
  <si>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</si>
  <si>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</si>
  <si>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</si>
  <si>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</si>
  <si>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</si>
  <si>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</si>
  <si>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</si>
  <si>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</si>
  <si>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</si>
  <si>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</si>
  <si>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</si>
  <si>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</si>
  <si>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</si>
  <si>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</si>
  <si>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</si>
  <si>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</si>
  <si>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</si>
  <si>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</si>
  <si>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</si>
  <si>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</si>
  <si>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</si>
  <si>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</si>
  <si>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</si>
  <si>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</si>
  <si>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</si>
  <si>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</si>
  <si>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</si>
  <si>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</si>
  <si>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</si>
  <si>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</si>
  <si>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</si>
  <si>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</si>
  <si>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</si>
  <si>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</si>
  <si>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</si>
  <si>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</si>
  <si>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</si>
  <si>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</si>
  <si>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</si>
  <si>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</si>
  <si>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</si>
  <si>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</si>
  <si>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</si>
  <si>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</si>
  <si>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</si>
  <si>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</si>
  <si>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</si>
  <si>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</si>
  <si>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</si>
  <si>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</si>
  <si>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</si>
  <si>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</si>
  <si>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</si>
  <si>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</si>
  <si>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</si>
  <si>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</si>
  <si>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</si>
  <si>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</si>
  <si>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</si>
  <si>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</si>
  <si>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</si>
  <si>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</si>
  <si>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</si>
  <si>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</si>
  <si>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</si>
  <si>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</si>
  <si>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</si>
  <si>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</si>
  <si>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</si>
  <si>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</si>
  <si>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</si>
  <si>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</si>
  <si>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</si>
  <si>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</si>
  <si>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</si>
  <si>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</si>
  <si>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</si>
  <si>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</si>
  <si>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</si>
  <si>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</si>
  <si>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</si>
  <si>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</si>
  <si>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</si>
  <si>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</si>
  <si>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</si>
  <si>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</si>
  <si>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</si>
  <si>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</si>
  <si>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</si>
  <si>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</si>
  <si>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</si>
  <si>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</si>
  <si>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</si>
  <si>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</si>
  <si>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</si>
  <si>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</si>
  <si>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</si>
  <si>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</si>
  <si>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</si>
  <si>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</si>
  <si>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</si>
  <si>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</si>
  <si>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</si>
  <si>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</si>
  <si>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</si>
  <si>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</si>
  <si>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</si>
  <si>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</si>
  <si>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</si>
  <si>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</si>
  <si>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</si>
  <si>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</si>
  <si>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</si>
  <si>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</si>
  <si>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</si>
  <si>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</si>
  <si>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</si>
  <si>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</si>
  <si>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</si>
  <si>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</si>
  <si>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</si>
  <si>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</si>
  <si>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</si>
  <si>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</si>
  <si>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</si>
  <si>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</si>
  <si>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</si>
  <si>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</si>
  <si>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</si>
  <si>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</si>
  <si>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</si>
  <si>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</si>
  <si>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</si>
  <si>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</si>
  <si>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</si>
  <si>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</si>
  <si>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</si>
  <si>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</si>
  <si>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</si>
  <si>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</si>
  <si>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</si>
  <si>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</si>
  <si>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</si>
  <si>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</si>
  <si>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</si>
  <si>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</si>
  <si>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</si>
  <si>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</si>
  <si>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</si>
  <si>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</si>
  <si>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</si>
  <si>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</si>
  <si>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</si>
  <si>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</si>
  <si>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</si>
  <si>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</si>
  <si>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</si>
  <si>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</si>
  <si>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</si>
  <si>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</si>
  <si>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</si>
  <si>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</si>
  <si>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</si>
  <si>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</si>
  <si>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</si>
  <si>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</si>
  <si>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</si>
  <si>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</si>
  <si>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</si>
  <si>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</si>
  <si>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</si>
  <si>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</si>
  <si>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</si>
  <si>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</si>
  <si>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</si>
  <si>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</si>
  <si>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</si>
  <si>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</si>
  <si>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</si>
  <si>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</si>
  <si>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</si>
  <si>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</si>
  <si>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</si>
  <si>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</si>
  <si>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</si>
  <si>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</si>
  <si>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</si>
  <si>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</si>
  <si>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</si>
  <si>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</si>
  <si>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</si>
  <si>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</si>
  <si>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</si>
  <si>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</si>
  <si>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</si>
  <si>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</si>
  <si>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</si>
  <si>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</si>
  <si>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</si>
  <si>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</si>
  <si>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</si>
  <si>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</si>
  <si>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</si>
  <si>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</si>
  <si>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</si>
  <si>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</si>
  <si>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</si>
  <si>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</si>
  <si>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</si>
  <si>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</si>
  <si>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</si>
  <si>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</si>
  <si>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</si>
  <si>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</si>
  <si>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</si>
  <si>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</si>
  <si>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</si>
  <si>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</si>
  <si>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</si>
  <si>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</si>
  <si>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</si>
  <si>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</si>
  <si>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</si>
  <si>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</si>
  <si>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</si>
  <si>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</si>
  <si>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</si>
  <si>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</si>
  <si>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</si>
  <si>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</si>
  <si>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</si>
  <si>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</si>
  <si>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</si>
  <si>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</si>
  <si>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</si>
  <si>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</si>
  <si>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</si>
  <si>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</si>
  <si>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</si>
  <si>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</si>
  <si>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</si>
  <si>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</si>
  <si>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</si>
  <si>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</si>
  <si>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</si>
  <si>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</si>
  <si>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</si>
  <si>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</si>
  <si>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</si>
  <si>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</si>
  <si>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</si>
  <si>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</si>
  <si>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</si>
  <si>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</si>
  <si>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</si>
  <si>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</si>
  <si>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</si>
  <si>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</si>
  <si>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</si>
  <si>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</si>
  <si>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</si>
  <si>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</si>
  <si>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</si>
  <si>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</si>
  <si>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</si>
  <si>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</si>
  <si>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</si>
  <si>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</si>
  <si>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</si>
  <si>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</si>
  <si>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</si>
  <si>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</si>
  <si>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</si>
  <si>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</si>
  <si>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</si>
  <si>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</si>
  <si>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</si>
  <si>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</si>
  <si>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</si>
  <si>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</si>
  <si>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</si>
  <si>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</si>
  <si>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</si>
  <si>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</si>
  <si>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</si>
  <si>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</si>
  <si>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</si>
  <si>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</si>
  <si>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</si>
  <si>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</si>
  <si>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</si>
  <si>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</si>
  <si>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</si>
  <si>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</si>
  <si>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</si>
  <si>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</si>
  <si>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</si>
  <si>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</si>
  <si>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</si>
  <si>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</si>
  <si>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</si>
  <si>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</si>
  <si>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</si>
  <si>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</si>
  <si>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</si>
  <si>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</si>
  <si>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</si>
  <si>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</si>
  <si>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</si>
  <si>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</si>
  <si>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</si>
  <si>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</si>
  <si>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</si>
  <si>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</si>
  <si>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</si>
  <si>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</si>
  <si>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</si>
  <si>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</si>
  <si>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</si>
  <si>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</si>
  <si>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</si>
  <si>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</si>
  <si>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</si>
  <si>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</si>
  <si>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</si>
  <si>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</si>
  <si>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</si>
  <si>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</si>
  <si>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</si>
  <si>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</si>
  <si>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</si>
  <si>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</si>
  <si>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</si>
  <si>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</si>
  <si>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</si>
  <si>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</si>
  <si>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</si>
  <si>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</si>
  <si>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</si>
  <si>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</si>
  <si>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</si>
  <si>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</si>
  <si>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</si>
  <si>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</si>
  <si>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</si>
  <si>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</si>
  <si>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</si>
  <si>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</si>
  <si>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</si>
  <si>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</si>
  <si>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</si>
  <si>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</si>
  <si>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</si>
  <si>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</si>
  <si>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</si>
  <si>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</si>
  <si>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</si>
  <si>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</si>
  <si>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</si>
  <si>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</si>
  <si>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</si>
  <si>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</si>
  <si>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</si>
  <si>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</si>
  <si>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</si>
  <si>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</si>
  <si>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</si>
  <si>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</si>
  <si>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</si>
  <si>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</si>
  <si>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</si>
  <si>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</si>
  <si>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</si>
  <si>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</si>
  <si>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</si>
  <si>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</si>
  <si>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</si>
  <si>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</si>
  <si>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</si>
  <si>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</si>
  <si>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</si>
  <si>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</si>
  <si>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</si>
  <si>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</si>
  <si>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</si>
  <si>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</si>
  <si>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</si>
  <si>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</si>
  <si>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</si>
  <si>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</si>
  <si>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</si>
  <si>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</si>
  <si>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</si>
  <si>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</si>
  <si>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</si>
  <si>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</si>
  <si>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</si>
  <si>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</si>
  <si>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</si>
  <si>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</si>
  <si>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</si>
  <si>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</si>
  <si>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</si>
  <si>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</si>
  <si>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</si>
  <si>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</si>
  <si>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</si>
  <si>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</si>
  <si>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</si>
  <si>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</si>
  <si>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</si>
  <si>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</si>
  <si>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</si>
  <si>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</si>
  <si>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</si>
  <si>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</si>
  <si>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</si>
  <si>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</si>
  <si>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</si>
  <si>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</si>
  <si>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</si>
  <si>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</si>
  <si>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</si>
  <si>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</si>
  <si>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</si>
  <si>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</si>
  <si>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</si>
  <si>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</si>
  <si>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</si>
  <si>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</si>
  <si>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</si>
  <si>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</si>
  <si>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</si>
  <si>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</si>
  <si>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</si>
  <si>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</si>
  <si>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</si>
  <si>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</si>
  <si>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</si>
  <si>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</si>
  <si>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</si>
  <si>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</si>
  <si>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</si>
  <si>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</si>
  <si>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</si>
  <si>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</si>
  <si>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</si>
  <si>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</si>
  <si>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</si>
  <si>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</si>
  <si>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</si>
  <si>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</si>
  <si>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</si>
  <si>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</si>
  <si>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</si>
  <si>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</si>
  <si>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</si>
  <si>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</si>
  <si>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</si>
  <si>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</si>
  <si>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</si>
  <si>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</si>
  <si>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</si>
  <si>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</si>
  <si>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</si>
  <si>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</si>
  <si>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</si>
  <si>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</si>
  <si>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</si>
  <si>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</si>
  <si>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</si>
  <si>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</si>
  <si>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</si>
  <si>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</si>
  <si>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</si>
  <si>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</si>
  <si>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</si>
  <si>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</si>
  <si>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</si>
  <si>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</si>
  <si>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</si>
  <si>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</si>
  <si>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</si>
  <si>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</si>
  <si>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</si>
  <si>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</si>
  <si>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</si>
  <si>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</si>
  <si>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</si>
  <si>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</si>
  <si>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</si>
  <si>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</si>
  <si>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</si>
  <si>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</si>
  <si>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</si>
  <si>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</si>
  <si>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</si>
  <si>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</si>
  <si>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</si>
  <si>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</si>
  <si>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</si>
  <si>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</si>
  <si>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</si>
  <si>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</si>
  <si>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</si>
  <si>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</si>
  <si>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</si>
  <si>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</si>
  <si>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</si>
  <si>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</si>
  <si>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</si>
  <si>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</si>
  <si>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</si>
  <si>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</si>
  <si>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</si>
  <si>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</si>
  <si>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</si>
  <si>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</si>
  <si>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</si>
  <si>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</si>
  <si>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</si>
  <si>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</si>
  <si>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</si>
  <si>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</si>
  <si>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</si>
  <si>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</si>
  <si>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</si>
  <si>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</si>
  <si>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</si>
  <si>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</si>
  <si>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</si>
  <si>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</si>
  <si>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</si>
  <si>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</si>
  <si>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</si>
  <si>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</si>
  <si>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</si>
  <si>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</si>
  <si>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</si>
  <si>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</si>
  <si>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</si>
  <si>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</si>
  <si>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</si>
  <si>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</si>
  <si>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</si>
  <si>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</si>
  <si>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</si>
  <si>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</si>
  <si>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</si>
  <si>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</si>
  <si>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</si>
  <si>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</si>
  <si>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</si>
  <si>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</si>
  <si>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</si>
  <si>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</si>
  <si>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</si>
  <si>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</si>
  <si>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</si>
  <si>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</si>
  <si>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</si>
  <si>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</si>
  <si>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</si>
  <si>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</si>
  <si>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</si>
  <si>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</si>
  <si>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</si>
  <si>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</si>
  <si>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</si>
  <si>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</si>
  <si>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</si>
  <si>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</si>
  <si>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</si>
  <si>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</si>
  <si>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</si>
  <si>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</si>
  <si>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</si>
  <si>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</si>
  <si>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</si>
  <si>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</si>
  <si>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</si>
  <si>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</si>
  <si>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</si>
  <si>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</si>
  <si>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</si>
  <si>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</si>
  <si>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</si>
  <si>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</si>
  <si>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</si>
  <si>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</si>
  <si>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</si>
  <si>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</si>
  <si>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</si>
  <si>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</si>
  <si>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</si>
  <si>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</si>
  <si>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</si>
  <si>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</si>
  <si>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</si>
  <si>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</si>
  <si>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</si>
  <si>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</si>
  <si>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</si>
  <si>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</si>
  <si>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</si>
  <si>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</si>
  <si>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</si>
  <si>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</si>
  <si>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</si>
  <si>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</si>
  <si>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</si>
  <si>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</si>
  <si>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</si>
  <si>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</si>
  <si>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</si>
  <si>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</si>
  <si>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</si>
  <si>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</si>
  <si>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</si>
  <si>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</si>
  <si>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</si>
  <si>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</si>
  <si>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</si>
  <si>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</si>
  <si>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</si>
  <si>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</si>
  <si>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</si>
  <si>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</si>
  <si>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</si>
  <si>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</si>
  <si>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</si>
  <si>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</si>
  <si>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</si>
  <si>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</si>
  <si>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</si>
  <si>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</si>
  <si>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</si>
  <si>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</si>
  <si>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</si>
  <si>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</si>
  <si>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</si>
  <si>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</si>
  <si>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</si>
  <si>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</si>
  <si>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</si>
  <si>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</si>
  <si>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</si>
  <si>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</si>
  <si>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</si>
  <si>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</si>
  <si>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</si>
  <si>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</si>
  <si>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</si>
  <si>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</si>
  <si>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</si>
  <si>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</si>
  <si>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</si>
  <si>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</si>
  <si>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</si>
  <si>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</si>
  <si>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</si>
  <si>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</si>
  <si>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</si>
  <si>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</si>
  <si>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</si>
  <si>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</si>
  <si>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</si>
  <si>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</si>
  <si>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</si>
  <si>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</si>
  <si>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</si>
  <si>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</si>
  <si>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</si>
  <si>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</si>
  <si>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</si>
  <si>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</si>
  <si>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</si>
  <si>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</si>
  <si>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</si>
  <si>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</si>
  <si>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</si>
  <si>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</si>
  <si>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</si>
  <si>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</si>
  <si>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</si>
  <si>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</si>
  <si>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</si>
  <si>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</si>
  <si>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</si>
  <si>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</si>
  <si>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</si>
  <si>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</si>
  <si>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</si>
  <si>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</si>
  <si>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</si>
  <si>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</si>
  <si>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</si>
  <si>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</si>
  <si>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</si>
  <si>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</si>
  <si>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</si>
  <si>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</si>
  <si>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</si>
  <si>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</si>
  <si>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</si>
  <si>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</si>
  <si>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</si>
  <si>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</si>
  <si>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</si>
  <si>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</si>
  <si>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</si>
  <si>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</si>
  <si>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</si>
  <si>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</si>
  <si>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</si>
  <si>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</si>
  <si>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</si>
  <si>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</si>
  <si>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</si>
  <si>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</si>
  <si>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</si>
  <si>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</si>
  <si>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</si>
  <si>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</si>
  <si>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</si>
  <si>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</si>
  <si>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</si>
  <si>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</si>
  <si>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</si>
  <si>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</si>
  <si>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</si>
  <si>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</si>
  <si>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</si>
  <si>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</si>
  <si>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</si>
  <si>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</si>
  <si>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</si>
  <si>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</si>
  <si>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</si>
  <si>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</si>
  <si>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</si>
  <si>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</si>
  <si>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</si>
  <si>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</si>
  <si>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</si>
  <si>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</si>
  <si>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</si>
  <si>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</si>
  <si>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</si>
  <si>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</si>
  <si>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</si>
  <si>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</si>
  <si>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</si>
  <si>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</si>
  <si>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</si>
  <si>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</si>
  <si>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</si>
  <si>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</si>
  <si>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</si>
  <si>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</si>
  <si>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</si>
  <si>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</si>
  <si>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</si>
  <si>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</si>
  <si>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</si>
  <si>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</si>
  <si>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</si>
  <si>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</si>
  <si>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</si>
  <si>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</si>
  <si>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</si>
  <si>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</si>
  <si>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</si>
  <si>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</si>
  <si>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</si>
  <si>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</si>
  <si>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</si>
  <si>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</si>
  <si>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</si>
  <si>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</si>
  <si>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</si>
  <si>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</si>
  <si>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</si>
  <si>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</si>
  <si>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</si>
  <si>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</si>
  <si>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</si>
  <si>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</si>
  <si>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</si>
  <si>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</si>
  <si>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</si>
  <si>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</si>
  <si>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</si>
  <si>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</si>
  <si>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</si>
  <si>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</si>
  <si>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</si>
  <si>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</si>
  <si>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</si>
  <si>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</si>
  <si>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</si>
  <si>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</si>
  <si>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</si>
  <si>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</si>
  <si>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</si>
  <si>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</si>
  <si>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</si>
  <si>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</si>
  <si>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</si>
  <si>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</si>
  <si>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</si>
  <si>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</si>
  <si>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</si>
  <si>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</si>
  <si>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</si>
  <si>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</si>
  <si>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</si>
  <si>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</si>
  <si>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</si>
  <si>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</si>
  <si>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</si>
  <si>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</si>
  <si>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</si>
  <si>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</si>
  <si>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</si>
  <si>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</si>
  <si>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</si>
  <si>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</si>
  <si>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</si>
  <si>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</si>
  <si>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</si>
  <si>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</si>
  <si>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</si>
  <si>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</si>
  <si>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</si>
  <si>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</si>
  <si>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</si>
  <si>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</si>
  <si>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</si>
  <si>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</si>
  <si>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</si>
  <si>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</si>
  <si>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</si>
  <si>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</si>
  <si>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</si>
  <si>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</si>
  <si>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</si>
  <si>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</si>
  <si>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</si>
  <si>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</si>
  <si>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</si>
  <si>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</si>
  <si>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</si>
  <si>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</si>
  <si>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</si>
  <si>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</si>
  <si>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</si>
  <si>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</si>
  <si>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</si>
  <si>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</si>
  <si>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</si>
  <si>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</si>
  <si>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</si>
  <si>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</si>
  <si>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</si>
  <si>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</si>
  <si>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</si>
  <si>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</si>
  <si>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</si>
  <si>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</si>
  <si>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</si>
  <si>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</si>
  <si>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</si>
  <si>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</si>
  <si>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</si>
  <si>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</si>
  <si>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</si>
  <si>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</si>
  <si>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</si>
  <si>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</si>
  <si>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</si>
  <si>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</si>
  <si>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</si>
  <si>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</si>
  <si>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</si>
  <si>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</si>
  <si>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</si>
  <si>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</si>
  <si>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</si>
  <si>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</si>
  <si>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</si>
  <si>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</si>
  <si>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</si>
  <si>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</si>
  <si>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</si>
  <si>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</si>
  <si>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</si>
  <si>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</si>
  <si>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</si>
  <si>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</si>
  <si>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</si>
  <si>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</si>
  <si>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</si>
  <si>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</si>
  <si>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</si>
  <si>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</si>
  <si>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</si>
  <si>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</si>
  <si>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</si>
  <si>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</si>
  <si>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</si>
  <si>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</si>
  <si>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</si>
  <si>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</si>
  <si>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</si>
  <si>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</si>
  <si>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</si>
  <si>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</si>
  <si>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</si>
  <si>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</si>
  <si>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</si>
  <si>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</si>
  <si>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</si>
  <si>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</si>
  <si>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</si>
  <si>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</si>
  <si>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</si>
  <si>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</si>
  <si>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</si>
  <si>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</si>
  <si>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</si>
  <si>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</si>
  <si>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</si>
  <si>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</si>
  <si>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</si>
  <si>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</si>
  <si>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</si>
  <si>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</si>
  <si>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</si>
  <si>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</si>
  <si>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</si>
  <si>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</si>
  <si>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</si>
  <si>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</si>
  <si>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</si>
  <si>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</si>
  <si>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</si>
  <si>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</si>
  <si>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</si>
  <si>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</si>
  <si>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</si>
  <si>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</si>
  <si>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</si>
  <si>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</si>
  <si>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</si>
  <si>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</si>
  <si>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</si>
  <si>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</si>
  <si>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</si>
  <si>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</si>
  <si>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</si>
  <si>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</si>
  <si>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</si>
  <si>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</si>
  <si>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</si>
  <si>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</si>
  <si>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</si>
  <si>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</si>
  <si>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</si>
  <si>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</si>
  <si>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</si>
  <si>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</si>
  <si>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</si>
  <si>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</si>
  <si>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</si>
  <si>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</si>
  <si>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</si>
  <si>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</si>
  <si>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</si>
  <si>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</si>
  <si>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</si>
  <si>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</si>
  <si>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</si>
  <si>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</si>
  <si>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</si>
  <si>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</si>
  <si>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</si>
  <si>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</si>
  <si>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</si>
  <si>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</si>
  <si>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</si>
  <si>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</si>
  <si>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</si>
  <si>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</si>
  <si>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</si>
  <si>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</si>
  <si>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</si>
  <si>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</si>
  <si>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</si>
  <si>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</si>
  <si>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</si>
  <si>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</si>
  <si>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</si>
  <si>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</si>
  <si>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</si>
  <si>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</si>
  <si>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</si>
  <si>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</si>
  <si>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</si>
  <si>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</si>
  <si>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</si>
  <si>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</si>
  <si>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</si>
  <si>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</si>
  <si>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</si>
  <si>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</si>
  <si>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</si>
  <si>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</si>
  <si>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</si>
  <si>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</si>
  <si>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</si>
  <si>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</si>
  <si>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</si>
  <si>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</si>
  <si>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</si>
  <si>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</si>
  <si>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</si>
  <si>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</si>
  <si>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</si>
  <si>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</si>
  <si>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</si>
  <si>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</si>
  <si>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</si>
  <si>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</si>
  <si>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</si>
  <si>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</si>
  <si>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</si>
  <si>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</si>
  <si>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</si>
  <si>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</si>
  <si>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</si>
  <si>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</si>
  <si>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</si>
  <si>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</si>
  <si>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</si>
  <si>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</si>
  <si>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</si>
  <si>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</si>
  <si>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</si>
  <si>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</si>
  <si>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</si>
  <si>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</si>
  <si>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</si>
  <si>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</si>
  <si>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</si>
  <si>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</si>
  <si>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</si>
  <si>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</si>
  <si>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</si>
  <si>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</si>
  <si>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</si>
  <si>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</si>
  <si>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</si>
  <si>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</si>
  <si>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</si>
  <si>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</si>
  <si>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</si>
  <si>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</si>
  <si>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</si>
  <si>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</si>
  <si>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</si>
  <si>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</si>
  <si>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</si>
  <si>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</si>
  <si>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</si>
  <si>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</si>
  <si>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</si>
  <si>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</si>
  <si>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</si>
  <si>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</si>
  <si>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</si>
  <si>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</si>
  <si>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</si>
  <si>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</si>
  <si>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</si>
  <si>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</si>
  <si>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</si>
  <si>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</si>
  <si>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</si>
  <si>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</si>
  <si>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</si>
  <si>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</si>
  <si>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</si>
  <si>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</si>
  <si>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</si>
  <si>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</si>
  <si>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</si>
  <si>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</si>
  <si>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</si>
  <si>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</si>
  <si>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</si>
  <si>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</si>
  <si>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</si>
  <si>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</si>
  <si>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</si>
  <si>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</si>
  <si>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</si>
  <si>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</si>
  <si>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</si>
  <si>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</si>
  <si>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</si>
  <si>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</si>
  <si>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</si>
  <si>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</si>
  <si>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</si>
  <si>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</si>
  <si>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</si>
  <si>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</si>
  <si>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</si>
  <si>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</si>
  <si>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</si>
  <si>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</si>
  <si>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</si>
  <si>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</si>
  <si>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</si>
  <si>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</si>
  <si>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</si>
  <si>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</si>
  <si>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</si>
  <si>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</si>
  <si>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</si>
  <si>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</si>
  <si>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</si>
  <si>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</si>
  <si>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</si>
  <si>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</si>
  <si>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</si>
  <si>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</si>
  <si>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</si>
  <si>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</si>
  <si>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</si>
  <si>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</si>
  <si>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</si>
  <si>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</si>
  <si>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</si>
  <si>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</si>
  <si>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</si>
  <si>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</si>
  <si>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</si>
  <si>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</si>
  <si>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</si>
  <si>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</si>
  <si>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</si>
  <si>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</si>
  <si>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</si>
  <si>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</si>
  <si>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</si>
  <si>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</si>
  <si>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</si>
  <si>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</si>
  <si>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Row Labels</t>
  </si>
  <si>
    <t>Grand Total</t>
  </si>
  <si>
    <t>Count of Customer ID</t>
  </si>
  <si>
    <t>Feb</t>
  </si>
  <si>
    <t>01-Feb</t>
  </si>
  <si>
    <t>02-Feb</t>
  </si>
  <si>
    <t>04-Feb</t>
  </si>
  <si>
    <t>05-Feb</t>
  </si>
  <si>
    <t>06-Feb</t>
  </si>
  <si>
    <t>10-Feb</t>
  </si>
  <si>
    <t>11-Feb</t>
  </si>
  <si>
    <t>12-Feb</t>
  </si>
  <si>
    <t>13-Feb</t>
  </si>
  <si>
    <t>14-Feb</t>
  </si>
  <si>
    <t>15-Feb</t>
  </si>
  <si>
    <t>16-Feb</t>
  </si>
  <si>
    <t>17-Feb</t>
  </si>
  <si>
    <t>18-Feb</t>
  </si>
  <si>
    <t>20-Feb</t>
  </si>
  <si>
    <t>21-Feb</t>
  </si>
  <si>
    <t>22-Feb</t>
  </si>
  <si>
    <t>23-Feb</t>
  </si>
  <si>
    <t>24-Feb</t>
  </si>
  <si>
    <t>25-Feb</t>
  </si>
  <si>
    <t>26-Feb</t>
  </si>
  <si>
    <t>27-Feb</t>
  </si>
  <si>
    <t>28-Feb</t>
  </si>
  <si>
    <t>Mar</t>
  </si>
  <si>
    <t>01-Mar</t>
  </si>
  <si>
    <t>02-Mar</t>
  </si>
  <si>
    <t>03-Mar</t>
  </si>
  <si>
    <t>04-Mar</t>
  </si>
  <si>
    <t>05-Mar</t>
  </si>
  <si>
    <t>06-Mar</t>
  </si>
  <si>
    <t>08-Mar</t>
  </si>
  <si>
    <t>09-Mar</t>
  </si>
  <si>
    <t>11-Mar</t>
  </si>
  <si>
    <t>12-Mar</t>
  </si>
  <si>
    <t>14-Mar</t>
  </si>
  <si>
    <t>15-Mar</t>
  </si>
  <si>
    <t>16-Mar</t>
  </si>
  <si>
    <t>17-Mar</t>
  </si>
  <si>
    <t>18-Mar</t>
  </si>
  <si>
    <t>20-Mar</t>
  </si>
  <si>
    <t>22-Mar</t>
  </si>
  <si>
    <t>24-Mar</t>
  </si>
  <si>
    <t>25-Mar</t>
  </si>
  <si>
    <t>26-Mar</t>
  </si>
  <si>
    <t>27-Mar</t>
  </si>
  <si>
    <t>28-Mar</t>
  </si>
  <si>
    <t>29-Mar</t>
  </si>
  <si>
    <t>Sum of Profit</t>
  </si>
  <si>
    <t>Sum of Sales</t>
  </si>
  <si>
    <t>Sam</t>
  </si>
  <si>
    <t>William</t>
  </si>
  <si>
    <t>Count of Order Priority</t>
  </si>
  <si>
    <t>Sum of Shipping Cost</t>
  </si>
  <si>
    <t>Revenue</t>
  </si>
  <si>
    <t>Month</t>
  </si>
  <si>
    <t>Month Number</t>
  </si>
  <si>
    <t>Erin</t>
  </si>
  <si>
    <t>STATE</t>
  </si>
  <si>
    <t>State</t>
  </si>
  <si>
    <t>Segment</t>
  </si>
  <si>
    <t>Day</t>
  </si>
  <si>
    <t>Shipping Charges</t>
  </si>
  <si>
    <t>State/ Province</t>
  </si>
  <si>
    <t xml:space="preserve">Overall Profit </t>
  </si>
  <si>
    <t>Chris</t>
  </si>
  <si>
    <t>03-Feb</t>
  </si>
  <si>
    <t>08-Feb</t>
  </si>
  <si>
    <t>Jan</t>
  </si>
  <si>
    <t>Apr</t>
  </si>
  <si>
    <t>May</t>
  </si>
  <si>
    <t>Jun</t>
  </si>
  <si>
    <t>01-Jan</t>
  </si>
  <si>
    <t>02-Jan</t>
  </si>
  <si>
    <t>03-Jan</t>
  </si>
  <si>
    <t>04-Jan</t>
  </si>
  <si>
    <t>05-Jan</t>
  </si>
  <si>
    <t>06-Jan</t>
  </si>
  <si>
    <t>07-Jan</t>
  </si>
  <si>
    <t>08-Jan</t>
  </si>
  <si>
    <t>10-Jan</t>
  </si>
  <si>
    <t>11-Jan</t>
  </si>
  <si>
    <t>12-Jan</t>
  </si>
  <si>
    <t>13-Jan</t>
  </si>
  <si>
    <t>14-Jan</t>
  </si>
  <si>
    <t>15-Jan</t>
  </si>
  <si>
    <t>16-Jan</t>
  </si>
  <si>
    <t>17-Jan</t>
  </si>
  <si>
    <t>18-Jan</t>
  </si>
  <si>
    <t>21-Jan</t>
  </si>
  <si>
    <t>22-Jan</t>
  </si>
  <si>
    <t>25-Jan</t>
  </si>
  <si>
    <t>26-Jan</t>
  </si>
  <si>
    <t>27-Jan</t>
  </si>
  <si>
    <t>28-Jan</t>
  </si>
  <si>
    <t>29-Jan</t>
  </si>
  <si>
    <t>30-Jan</t>
  </si>
  <si>
    <t>31-Jan</t>
  </si>
  <si>
    <t>01-Apr</t>
  </si>
  <si>
    <t>02-Apr</t>
  </si>
  <si>
    <t>04-Apr</t>
  </si>
  <si>
    <t>05-Apr</t>
  </si>
  <si>
    <t>06-Apr</t>
  </si>
  <si>
    <t>07-Apr</t>
  </si>
  <si>
    <t>08-Apr</t>
  </si>
  <si>
    <t>09-Apr</t>
  </si>
  <si>
    <t>10-Apr</t>
  </si>
  <si>
    <t>11-Apr</t>
  </si>
  <si>
    <t>13-Apr</t>
  </si>
  <si>
    <t>14-Apr</t>
  </si>
  <si>
    <t>15-Apr</t>
  </si>
  <si>
    <t>17-Apr</t>
  </si>
  <si>
    <t>18-Apr</t>
  </si>
  <si>
    <t>19-Apr</t>
  </si>
  <si>
    <t>20-Apr</t>
  </si>
  <si>
    <t>21-Apr</t>
  </si>
  <si>
    <t>23-Apr</t>
  </si>
  <si>
    <t>25-Apr</t>
  </si>
  <si>
    <t>26-Apr</t>
  </si>
  <si>
    <t>28-Apr</t>
  </si>
  <si>
    <t>29-Apr</t>
  </si>
  <si>
    <t>30-Apr</t>
  </si>
  <si>
    <t>01-May</t>
  </si>
  <si>
    <t>02-May</t>
  </si>
  <si>
    <t>03-May</t>
  </si>
  <si>
    <t>04-May</t>
  </si>
  <si>
    <t>05-May</t>
  </si>
  <si>
    <t>06-May</t>
  </si>
  <si>
    <t>08-May</t>
  </si>
  <si>
    <t>11-May</t>
  </si>
  <si>
    <t>12-May</t>
  </si>
  <si>
    <t>13-May</t>
  </si>
  <si>
    <t>15-May</t>
  </si>
  <si>
    <t>19-May</t>
  </si>
  <si>
    <t>20-May</t>
  </si>
  <si>
    <t>21-May</t>
  </si>
  <si>
    <t>22-May</t>
  </si>
  <si>
    <t>23-May</t>
  </si>
  <si>
    <t>24-May</t>
  </si>
  <si>
    <t>25-May</t>
  </si>
  <si>
    <t>27-May</t>
  </si>
  <si>
    <t>28-May</t>
  </si>
  <si>
    <t>29-May</t>
  </si>
  <si>
    <t>30-May</t>
  </si>
  <si>
    <t>01-Jun</t>
  </si>
  <si>
    <t>02-Jun</t>
  </si>
  <si>
    <t>03-Jun</t>
  </si>
  <si>
    <t>04-Jun</t>
  </si>
  <si>
    <t>05-Jun</t>
  </si>
  <si>
    <t>06-Jun</t>
  </si>
  <si>
    <t>07-Jun</t>
  </si>
  <si>
    <t>09-Jun</t>
  </si>
  <si>
    <t>10-Jun</t>
  </si>
  <si>
    <t>11-Jun</t>
  </si>
  <si>
    <t>12-Jun</t>
  </si>
  <si>
    <t>13-Jun</t>
  </si>
  <si>
    <t>14-Jun</t>
  </si>
  <si>
    <t>15-Jun</t>
  </si>
  <si>
    <t>16-Jun</t>
  </si>
  <si>
    <t>17-Jun</t>
  </si>
  <si>
    <t>18-Jun</t>
  </si>
  <si>
    <t>19-Jun</t>
  </si>
  <si>
    <t>20-Jun</t>
  </si>
  <si>
    <t>21-Jun</t>
  </si>
  <si>
    <t>22-Jun</t>
  </si>
  <si>
    <t>23-Jun</t>
  </si>
  <si>
    <t>24-Jun</t>
  </si>
  <si>
    <t>25-Jun</t>
  </si>
  <si>
    <t>26-Jun</t>
  </si>
  <si>
    <t>28-Jun</t>
  </si>
  <si>
    <t>29-Jun</t>
  </si>
  <si>
    <t>30-Jun</t>
  </si>
  <si>
    <t>Amazon Store Revenue</t>
  </si>
  <si>
    <t>Monthly Profit from our stores</t>
  </si>
  <si>
    <t>Customer classification</t>
  </si>
  <si>
    <t>Top 10 regions (Sales wise)</t>
  </si>
  <si>
    <t>% of Priority in terms of orders</t>
  </si>
  <si>
    <t>Manager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</si>
</sst>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409]#,##0.00"/>
    <numFmt numFmtId="166" formatCode="[$$-409]#,##0"/>
  </numFmts>
  <fonts count="5" x14ac:knownFonts="1">
    <font>
      <sz val="11"/>
      <color theme="1"/>
      <name val="Aptos Narrow"/>
      <family val="2"/>
      <scheme val="minor"/>
    </font>
    <font>
      <b/>
      <sz val="11"/>
      <color theme="0"/>
      <name val="Aptos Narrow"/>
      <family val="2"/>
      <scheme val="minor"/>
    </font>
    <font>
      <sz val="12"/>
      <color theme="1"/>
      <name val="Aharoni"/>
      <charset val="177"/>
    </font>
    <font>
      <sz val="18"/>
      <color theme="1"/>
      <name val="Aharoni"/>
      <charset val="177"/>
    </font>
    <font>
      <b/>
      <sz val="18"/>
      <color theme="1"/>
      <name val="Aharoni"/>
      <charset val="177"/>
    </font>
  </fonts>
  <fills count="4">
    <fill>
      <patternFill patternType="none"/>
    </fill>
    <fill>
      <patternFill patternType="gray125"/>
    </fill>
    <fill>
      <patternFill patternType="solid">
        <fgColor theme="8"/>
        <bgColor theme="8"/>
      </patternFill>
    </fill>
    <fill>
      <patternFill patternType="solid">
        <fgColor theme="5" tint="0.59999389629810485"/>
        <bgColor indexed="64"/>
      </patternFill>
    </fill>
  </fills>
  <borders count="2">
    <border>
      <left/>
      <right/>
      <top/>
      <bottom/>
      <diagonal/>
    </border>
    <border>
      <left/>
      <right/>
      <top style="medium">
        <color theme="8" tint="-0.249977111117893"/>
      </top>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xf numFmtId="164" fontId="0" fillId="0" borderId="0" xfId="0" applyNumberFormat="1"/>
    <xf numFmtId="165" fontId="0" fillId="0" borderId="0" xfId="0" applyNumberFormat="1"/>
    <xf numFmtId="166" fontId="0" fillId="0" borderId="0" xfId="0" applyNumberFormat="1"/>
    <xf numFmtId="0" fontId="1" fillId="2" borderId="1" xfId="0" applyFont="1" applyFill="1" applyBorder="1"/>
    <xf numFmtId="0" fontId="0" fillId="0" borderId="0" xfId="0" applyAlignment="1">
      <alignment horizontal="center" vertical="center"/>
    </xf>
    <xf numFmtId="0" fontId="0" fillId="3" borderId="0" xfId="0" applyFill="1"/>
    <xf numFmtId="0" fontId="3"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41">
    <dxf>
      <numFmt numFmtId="165" formatCode="[$$-409]#,##0.00"/>
    </dxf>
    <dxf>
      <numFmt numFmtId="165" formatCode="[$$-409]#,##0.00"/>
    </dxf>
    <dxf>
      <numFmt numFmtId="166" formatCode="[$$-409]#,##0"/>
    </dxf>
    <dxf>
      <numFmt numFmtId="165" formatCode="[$$-409]#,##0.00"/>
    </dxf>
    <dxf>
      <numFmt numFmtId="164" formatCode="&quot;₹&quot;\ #,##0.00"/>
    </dxf>
    <dxf>
      <numFmt numFmtId="165" formatCode="[$$-409]#,##0.00"/>
    </dxf>
    <dxf>
      <numFmt numFmtId="165" formatCode="[$$-409]#,##0.00"/>
    </dxf>
    <dxf>
      <numFmt numFmtId="164" formatCode="&quot;₹&quot;\ #,##0.00"/>
    </dxf>
    <dxf>
      <numFmt numFmtId="0" formatCode="General"/>
    </dxf>
    <dxf>
      <numFmt numFmtId="0" formatCode="General"/>
    </dxf>
    <dxf>
      <numFmt numFmtId="0" formatCode="General"/>
    </dxf>
    <dxf>
      <numFmt numFmtId="167" formatCode="dd/mm/yyyy"/>
    </dxf>
    <dxf>
      <numFmt numFmtId="167" formatCode="dd/mm/yyyy"/>
    </dxf>
    <dxf>
      <numFmt numFmtId="167" formatCode="dd/mm/yyyy"/>
    </dxf>
    <dxf>
      <numFmt numFmtId="167"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diagonalUp="0" diagonalDown="0">
        <left/>
        <right/>
        <top/>
        <bottom/>
        <vertical/>
        <horizontal/>
      </border>
    </dxf>
    <dxf>
      <font>
        <sz val="11"/>
        <color theme="1"/>
        <name val="Bitsumishi"/>
        <scheme val="none"/>
      </font>
      <fill>
        <patternFill patternType="solid">
          <fgColor auto="1"/>
          <bgColor rgb="FF777777"/>
        </patternFill>
      </fill>
      <border diagonalUp="0" diagonalDown="0">
        <left/>
        <right/>
        <top/>
        <bottom/>
        <vertical/>
        <horizontal/>
      </border>
    </dxf>
  </dxfs>
  <tableStyles count="1" defaultTableStyle="TableStyleMedium2" defaultPivotStyle="PivotStyleLight16">
    <tableStyle name="SlicerStyleDark3 2" pivot="0" table="0" count="10" xr9:uid="{7AF2DFE0-BE75-4A3D-8D47-757974D3D982}">
      <tableStyleElement type="wholeTable" dxfId="40"/>
      <tableStyleElement type="headerRow" dxfId="39"/>
    </tableStyle>
  </tableStyles>
  <colors>
    <mruColors>
      <color rgb="FF777777"/>
      <color rgb="FFFF0000"/>
      <color rgb="FFFF33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Bitsumishi"/>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1"/>
            <name val="Bitsumishi"/>
          </font>
          <fill>
            <patternFill patternType="solid">
              <fgColor theme="6"/>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[Amazon_store_sales_analysis.xlsx]Sales Trend!PivotTable3</c:name>
    <c:fmtId val="2"/>
  </c:pivotSource>
  <c:chart>
    <c:autoTitleDeleted val="1"/>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58712914050282E-2"/>
          <c:y val="3.9293795479316315E-2"/>
          <c:w val="0.89377294926741757"/>
          <c:h val="0.71221270035379214"/>
        </c:manualLayout>
      </c:layout>
      <c:areaChart>
        <c:grouping val="standard"/>
        <c:varyColors val="0"/>
        <c:ser>
          <c:idx val="0"/>
          <c:order val="0"/>
          <c:tx>
            <c:strRef>
              <c:f>'Sales Trend'!$B$3</c:f>
              <c:strCache>
                <c:ptCount val="1"/>
                <c:pt idx="0">
                  <c:v>Total</c:v>
                </c:pt>
              </c:strCache>
            </c:strRef>
          </c:tx>
          <c:spPr>
            <a:solidFill>
              <a:schemeClr val="accent1"/>
            </a:solidFill>
            <a:ln>
              <a:solidFill>
                <a:schemeClr val="accent6"/>
              </a:solidFill>
            </a:ln>
            <a:effectLst/>
          </c:spPr>
          <c:cat>
            <c:strRef>
              <c:f>'Sales Trend'!$A$4:$A$152</c:f>
              <c:strCache>
                <c:ptCount val="148"/>
                <c:pt idx="0">
                  <c:v>01-Jan</c:v>
                </c:pt>
                <c:pt idx="1">
                  <c:v>02-Jan</c:v>
                </c:pt>
                <c:pt idx="2">
                  <c:v>03-Jan</c:v>
                </c:pt>
                <c:pt idx="3">
                  <c:v>04-Jan</c:v>
                </c:pt>
                <c:pt idx="4">
                  <c:v>05-Jan</c:v>
                </c:pt>
                <c:pt idx="5">
                  <c:v>06-Jan</c:v>
                </c:pt>
                <c:pt idx="6">
                  <c:v>07-Jan</c:v>
                </c:pt>
                <c:pt idx="7">
                  <c:v>08-Jan</c:v>
                </c:pt>
                <c:pt idx="8">
                  <c:v>10-Jan</c:v>
                </c:pt>
                <c:pt idx="9">
                  <c:v>11-Jan</c:v>
                </c:pt>
                <c:pt idx="10">
                  <c:v>12-Jan</c:v>
                </c:pt>
                <c:pt idx="11">
                  <c:v>13-Jan</c:v>
                </c:pt>
                <c:pt idx="12">
                  <c:v>14-Jan</c:v>
                </c:pt>
                <c:pt idx="13">
                  <c:v>15-Jan</c:v>
                </c:pt>
                <c:pt idx="14">
                  <c:v>16-Jan</c:v>
                </c:pt>
                <c:pt idx="15">
                  <c:v>17-Jan</c:v>
                </c:pt>
                <c:pt idx="16">
                  <c:v>18-Jan</c:v>
                </c:pt>
                <c:pt idx="17">
                  <c:v>21-Jan</c:v>
                </c:pt>
                <c:pt idx="18">
                  <c:v>22-Jan</c:v>
                </c:pt>
                <c:pt idx="19">
                  <c:v>25-Jan</c:v>
                </c:pt>
                <c:pt idx="20">
                  <c:v>26-Jan</c:v>
                </c:pt>
                <c:pt idx="21">
                  <c:v>27-Jan</c:v>
                </c:pt>
                <c:pt idx="22">
                  <c:v>28-Jan</c:v>
                </c:pt>
                <c:pt idx="23">
                  <c:v>29-Jan</c:v>
                </c:pt>
                <c:pt idx="24">
                  <c:v>30-Jan</c:v>
                </c:pt>
                <c:pt idx="25">
                  <c:v>31-Jan</c:v>
                </c:pt>
                <c:pt idx="26">
                  <c:v>01-Feb</c:v>
                </c:pt>
                <c:pt idx="27">
                  <c:v>02-Feb</c:v>
                </c:pt>
                <c:pt idx="28">
                  <c:v>03-Feb</c:v>
                </c:pt>
                <c:pt idx="29">
                  <c:v>04-Feb</c:v>
                </c:pt>
                <c:pt idx="30">
                  <c:v>05-Feb</c:v>
                </c:pt>
                <c:pt idx="31">
                  <c:v>06-Feb</c:v>
                </c:pt>
                <c:pt idx="32">
                  <c:v>08-Feb</c:v>
                </c:pt>
                <c:pt idx="33">
                  <c:v>10-Feb</c:v>
                </c:pt>
                <c:pt idx="34">
                  <c:v>11-Feb</c:v>
                </c:pt>
                <c:pt idx="35">
                  <c:v>12-Feb</c:v>
                </c:pt>
                <c:pt idx="36">
                  <c:v>13-Feb</c:v>
                </c:pt>
                <c:pt idx="37">
                  <c:v>14-Feb</c:v>
                </c:pt>
                <c:pt idx="38">
                  <c:v>15-Feb</c:v>
                </c:pt>
                <c:pt idx="39">
                  <c:v>16-Feb</c:v>
                </c:pt>
                <c:pt idx="40">
                  <c:v>17-Feb</c:v>
                </c:pt>
                <c:pt idx="41">
                  <c:v>18-Feb</c:v>
                </c:pt>
                <c:pt idx="42">
                  <c:v>20-Feb</c:v>
                </c:pt>
                <c:pt idx="43">
                  <c:v>21-Feb</c:v>
                </c:pt>
                <c:pt idx="44">
                  <c:v>22-Feb</c:v>
                </c:pt>
                <c:pt idx="45">
                  <c:v>23-Feb</c:v>
                </c:pt>
                <c:pt idx="46">
                  <c:v>24-Feb</c:v>
                </c:pt>
                <c:pt idx="47">
                  <c:v>25-Feb</c:v>
                </c:pt>
                <c:pt idx="48">
                  <c:v>26-Feb</c:v>
                </c:pt>
                <c:pt idx="49">
                  <c:v>27-Feb</c:v>
                </c:pt>
                <c:pt idx="50">
                  <c:v>28-Feb</c:v>
                </c:pt>
                <c:pt idx="51">
                  <c:v>01-Mar</c:v>
                </c:pt>
                <c:pt idx="52">
                  <c:v>02-Mar</c:v>
                </c:pt>
                <c:pt idx="53">
                  <c:v>03-Mar</c:v>
                </c:pt>
                <c:pt idx="54">
                  <c:v>04-Mar</c:v>
                </c:pt>
                <c:pt idx="55">
                  <c:v>05-Mar</c:v>
                </c:pt>
                <c:pt idx="56">
                  <c:v>06-Mar</c:v>
                </c:pt>
                <c:pt idx="57">
                  <c:v>08-Mar</c:v>
                </c:pt>
                <c:pt idx="58">
                  <c:v>09-Mar</c:v>
                </c:pt>
                <c:pt idx="59">
                  <c:v>11-Mar</c:v>
                </c:pt>
                <c:pt idx="60">
                  <c:v>12-Mar</c:v>
                </c:pt>
                <c:pt idx="61">
                  <c:v>14-Mar</c:v>
                </c:pt>
                <c:pt idx="62">
                  <c:v>15-Mar</c:v>
                </c:pt>
                <c:pt idx="63">
                  <c:v>16-Mar</c:v>
                </c:pt>
                <c:pt idx="64">
                  <c:v>17-Mar</c:v>
                </c:pt>
                <c:pt idx="65">
                  <c:v>18-Mar</c:v>
                </c:pt>
                <c:pt idx="66">
                  <c:v>20-Mar</c:v>
                </c:pt>
                <c:pt idx="67">
                  <c:v>22-Mar</c:v>
                </c:pt>
                <c:pt idx="68">
                  <c:v>24-Mar</c:v>
                </c:pt>
                <c:pt idx="69">
                  <c:v>25-Mar</c:v>
                </c:pt>
                <c:pt idx="70">
                  <c:v>26-Mar</c:v>
                </c:pt>
                <c:pt idx="71">
                  <c:v>27-Mar</c:v>
                </c:pt>
                <c:pt idx="72">
                  <c:v>28-Mar</c:v>
                </c:pt>
                <c:pt idx="73">
                  <c:v>29-Mar</c:v>
                </c:pt>
                <c:pt idx="74">
                  <c:v>01-Apr</c:v>
                </c:pt>
                <c:pt idx="75">
                  <c:v>02-Apr</c:v>
                </c:pt>
                <c:pt idx="76">
                  <c:v>04-Apr</c:v>
                </c:pt>
                <c:pt idx="77">
                  <c:v>05-Apr</c:v>
                </c:pt>
                <c:pt idx="78">
                  <c:v>06-Apr</c:v>
                </c:pt>
                <c:pt idx="79">
                  <c:v>07-Apr</c:v>
                </c:pt>
                <c:pt idx="80">
                  <c:v>08-Apr</c:v>
                </c:pt>
                <c:pt idx="81">
                  <c:v>09-Apr</c:v>
                </c:pt>
                <c:pt idx="82">
                  <c:v>10-Apr</c:v>
                </c:pt>
                <c:pt idx="83">
                  <c:v>11-Apr</c:v>
                </c:pt>
                <c:pt idx="84">
                  <c:v>13-Apr</c:v>
                </c:pt>
                <c:pt idx="85">
                  <c:v>14-Apr</c:v>
                </c:pt>
                <c:pt idx="86">
                  <c:v>15-Apr</c:v>
                </c:pt>
                <c:pt idx="87">
                  <c:v>17-Apr</c:v>
                </c:pt>
                <c:pt idx="88">
                  <c:v>18-Apr</c:v>
                </c:pt>
                <c:pt idx="89">
                  <c:v>19-Apr</c:v>
                </c:pt>
                <c:pt idx="90">
                  <c:v>20-Apr</c:v>
                </c:pt>
                <c:pt idx="91">
                  <c:v>21-Apr</c:v>
                </c:pt>
                <c:pt idx="92">
                  <c:v>23-Apr</c:v>
                </c:pt>
                <c:pt idx="93">
                  <c:v>25-Apr</c:v>
                </c:pt>
                <c:pt idx="94">
                  <c:v>26-Apr</c:v>
                </c:pt>
                <c:pt idx="95">
                  <c:v>28-Apr</c:v>
                </c:pt>
                <c:pt idx="96">
                  <c:v>29-Apr</c:v>
                </c:pt>
                <c:pt idx="97">
                  <c:v>30-Apr</c:v>
                </c:pt>
                <c:pt idx="98">
                  <c:v>01-May</c:v>
                </c:pt>
                <c:pt idx="99">
                  <c:v>02-May</c:v>
                </c:pt>
                <c:pt idx="100">
                  <c:v>03-May</c:v>
                </c:pt>
                <c:pt idx="101">
                  <c:v>04-May</c:v>
                </c:pt>
                <c:pt idx="102">
                  <c:v>05-May</c:v>
                </c:pt>
                <c:pt idx="103">
                  <c:v>06-May</c:v>
                </c:pt>
                <c:pt idx="104">
                  <c:v>08-May</c:v>
                </c:pt>
                <c:pt idx="105">
                  <c:v>11-May</c:v>
                </c:pt>
                <c:pt idx="106">
                  <c:v>12-May</c:v>
                </c:pt>
                <c:pt idx="107">
                  <c:v>13-May</c:v>
                </c:pt>
                <c:pt idx="108">
                  <c:v>15-May</c:v>
                </c:pt>
                <c:pt idx="109">
                  <c:v>19-May</c:v>
                </c:pt>
                <c:pt idx="110">
                  <c:v>20-May</c:v>
                </c:pt>
                <c:pt idx="111">
                  <c:v>21-May</c:v>
                </c:pt>
                <c:pt idx="112">
                  <c:v>22-May</c:v>
                </c:pt>
                <c:pt idx="113">
                  <c:v>23-May</c:v>
                </c:pt>
                <c:pt idx="114">
                  <c:v>24-May</c:v>
                </c:pt>
                <c:pt idx="115">
                  <c:v>25-May</c:v>
                </c:pt>
                <c:pt idx="116">
                  <c:v>27-May</c:v>
                </c:pt>
                <c:pt idx="117">
                  <c:v>28-May</c:v>
                </c:pt>
                <c:pt idx="118">
                  <c:v>29-May</c:v>
                </c:pt>
                <c:pt idx="119">
                  <c:v>30-May</c:v>
                </c:pt>
                <c:pt idx="120">
                  <c:v>01-Jun</c:v>
                </c:pt>
                <c:pt idx="121">
                  <c:v>02-Jun</c:v>
                </c:pt>
                <c:pt idx="122">
                  <c:v>03-Jun</c:v>
                </c:pt>
                <c:pt idx="123">
                  <c:v>04-Jun</c:v>
                </c:pt>
                <c:pt idx="124">
                  <c:v>05-Jun</c:v>
                </c:pt>
                <c:pt idx="125">
                  <c:v>06-Jun</c:v>
                </c:pt>
                <c:pt idx="126">
                  <c:v>07-Jun</c:v>
                </c:pt>
                <c:pt idx="127">
                  <c:v>09-Jun</c:v>
                </c:pt>
                <c:pt idx="128">
                  <c:v>10-Jun</c:v>
                </c:pt>
                <c:pt idx="129">
                  <c:v>11-Jun</c:v>
                </c:pt>
                <c:pt idx="130">
                  <c:v>12-Jun</c:v>
                </c:pt>
                <c:pt idx="131">
                  <c:v>13-Jun</c:v>
                </c:pt>
                <c:pt idx="132">
                  <c:v>14-Jun</c:v>
                </c:pt>
                <c:pt idx="133">
                  <c:v>15-Jun</c:v>
                </c:pt>
                <c:pt idx="134">
                  <c:v>16-Jun</c:v>
                </c:pt>
                <c:pt idx="135">
                  <c:v>17-Jun</c:v>
                </c:pt>
                <c:pt idx="136">
                  <c:v>18-Jun</c:v>
                </c:pt>
                <c:pt idx="137">
                  <c:v>19-Jun</c:v>
                </c:pt>
                <c:pt idx="138">
                  <c:v>20-Jun</c:v>
                </c:pt>
                <c:pt idx="139">
                  <c:v>21-Jun</c:v>
                </c:pt>
                <c:pt idx="140">
                  <c:v>22-Jun</c:v>
                </c:pt>
                <c:pt idx="141">
                  <c:v>23-Jun</c:v>
                </c:pt>
                <c:pt idx="142">
                  <c:v>24-Jun</c:v>
                </c:pt>
                <c:pt idx="143">
                  <c:v>25-Jun</c:v>
                </c:pt>
                <c:pt idx="144">
                  <c:v>26-Jun</c:v>
                </c:pt>
                <c:pt idx="145">
                  <c:v>28-Jun</c:v>
                </c:pt>
                <c:pt idx="146">
                  <c:v>29-Jun</c:v>
                </c:pt>
                <c:pt idx="147">
                  <c:v>30-Jun</c:v>
                </c:pt>
              </c:strCache>
            </c:strRef>
          </c:cat>
          <c:val>
            <c:numRef>
              <c:f>'Sales Trend'!$B$4:$B$152</c:f>
              <c:numCache>
                <c:formatCode>[$$-409]#,##0.00</c:formatCode>
                <c:ptCount val="148"/>
                <c:pt idx="0">
                  <c:v>723.54</c:v>
                </c:pt>
                <c:pt idx="1">
                  <c:v>13033.740000000002</c:v>
                </c:pt>
                <c:pt idx="2">
                  <c:v>1676.7199999999998</c:v>
                </c:pt>
                <c:pt idx="3">
                  <c:v>1549.18</c:v>
                </c:pt>
                <c:pt idx="4">
                  <c:v>3454.06</c:v>
                </c:pt>
                <c:pt idx="5">
                  <c:v>8576.52</c:v>
                </c:pt>
                <c:pt idx="6">
                  <c:v>2008.45</c:v>
                </c:pt>
                <c:pt idx="7">
                  <c:v>25.26</c:v>
                </c:pt>
                <c:pt idx="8">
                  <c:v>800.41</c:v>
                </c:pt>
                <c:pt idx="9">
                  <c:v>249.09</c:v>
                </c:pt>
                <c:pt idx="10">
                  <c:v>8681.43</c:v>
                </c:pt>
                <c:pt idx="11">
                  <c:v>9.23</c:v>
                </c:pt>
                <c:pt idx="12">
                  <c:v>2104.8200000000002</c:v>
                </c:pt>
                <c:pt idx="13">
                  <c:v>48.25</c:v>
                </c:pt>
                <c:pt idx="14">
                  <c:v>1515.36</c:v>
                </c:pt>
                <c:pt idx="15">
                  <c:v>26.01</c:v>
                </c:pt>
                <c:pt idx="16">
                  <c:v>2130.04</c:v>
                </c:pt>
                <c:pt idx="17">
                  <c:v>4090.69</c:v>
                </c:pt>
                <c:pt idx="18">
                  <c:v>10534.09</c:v>
                </c:pt>
                <c:pt idx="19">
                  <c:v>2.77</c:v>
                </c:pt>
                <c:pt idx="20">
                  <c:v>1899.7299999999998</c:v>
                </c:pt>
                <c:pt idx="21">
                  <c:v>10.23</c:v>
                </c:pt>
                <c:pt idx="22">
                  <c:v>1794.88</c:v>
                </c:pt>
                <c:pt idx="23">
                  <c:v>6760.53</c:v>
                </c:pt>
                <c:pt idx="24">
                  <c:v>620.34999999999991</c:v>
                </c:pt>
                <c:pt idx="25">
                  <c:v>5667.32</c:v>
                </c:pt>
                <c:pt idx="26">
                  <c:v>4935.22</c:v>
                </c:pt>
                <c:pt idx="27">
                  <c:v>8870.93</c:v>
                </c:pt>
                <c:pt idx="28">
                  <c:v>2084.16</c:v>
                </c:pt>
                <c:pt idx="29">
                  <c:v>1727.1200000000001</c:v>
                </c:pt>
                <c:pt idx="30">
                  <c:v>7990.28</c:v>
                </c:pt>
                <c:pt idx="31">
                  <c:v>3840</c:v>
                </c:pt>
                <c:pt idx="32">
                  <c:v>506.5</c:v>
                </c:pt>
                <c:pt idx="33">
                  <c:v>6005.95</c:v>
                </c:pt>
                <c:pt idx="34">
                  <c:v>15697.84</c:v>
                </c:pt>
                <c:pt idx="35">
                  <c:v>251.06</c:v>
                </c:pt>
                <c:pt idx="36">
                  <c:v>13053.94</c:v>
                </c:pt>
                <c:pt idx="37">
                  <c:v>12448.470000000001</c:v>
                </c:pt>
                <c:pt idx="38">
                  <c:v>14656.359999999999</c:v>
                </c:pt>
                <c:pt idx="39">
                  <c:v>2152.37</c:v>
                </c:pt>
                <c:pt idx="40">
                  <c:v>182.33</c:v>
                </c:pt>
                <c:pt idx="41">
                  <c:v>15118.84</c:v>
                </c:pt>
                <c:pt idx="42">
                  <c:v>681.18000000000006</c:v>
                </c:pt>
                <c:pt idx="43">
                  <c:v>1608.11</c:v>
                </c:pt>
                <c:pt idx="44">
                  <c:v>4719.8600000000006</c:v>
                </c:pt>
                <c:pt idx="45">
                  <c:v>3009.5699999999997</c:v>
                </c:pt>
                <c:pt idx="46">
                  <c:v>3965.47</c:v>
                </c:pt>
                <c:pt idx="47">
                  <c:v>593</c:v>
                </c:pt>
                <c:pt idx="48">
                  <c:v>255.83</c:v>
                </c:pt>
                <c:pt idx="49">
                  <c:v>411.64</c:v>
                </c:pt>
                <c:pt idx="50">
                  <c:v>929.08999999999992</c:v>
                </c:pt>
                <c:pt idx="51">
                  <c:v>2143.83</c:v>
                </c:pt>
                <c:pt idx="52">
                  <c:v>5285.5599999999995</c:v>
                </c:pt>
                <c:pt idx="53">
                  <c:v>19.670000000000002</c:v>
                </c:pt>
                <c:pt idx="54">
                  <c:v>1282.6100000000001</c:v>
                </c:pt>
                <c:pt idx="55">
                  <c:v>2086.38</c:v>
                </c:pt>
                <c:pt idx="56">
                  <c:v>1280.94</c:v>
                </c:pt>
                <c:pt idx="57">
                  <c:v>1708.88</c:v>
                </c:pt>
                <c:pt idx="58">
                  <c:v>220.92</c:v>
                </c:pt>
                <c:pt idx="59">
                  <c:v>171.72</c:v>
                </c:pt>
                <c:pt idx="60">
                  <c:v>193.59</c:v>
                </c:pt>
                <c:pt idx="61">
                  <c:v>22917.51</c:v>
                </c:pt>
                <c:pt idx="62">
                  <c:v>2630.34</c:v>
                </c:pt>
                <c:pt idx="63">
                  <c:v>729.97</c:v>
                </c:pt>
                <c:pt idx="64">
                  <c:v>282.2</c:v>
                </c:pt>
                <c:pt idx="65">
                  <c:v>14306.390000000001</c:v>
                </c:pt>
                <c:pt idx="66">
                  <c:v>6226.8600000000006</c:v>
                </c:pt>
                <c:pt idx="67">
                  <c:v>4703.9399999999996</c:v>
                </c:pt>
                <c:pt idx="68">
                  <c:v>4606.2100000000009</c:v>
                </c:pt>
                <c:pt idx="69">
                  <c:v>4417.7</c:v>
                </c:pt>
                <c:pt idx="70">
                  <c:v>2761.94</c:v>
                </c:pt>
                <c:pt idx="71">
                  <c:v>3681.7000000000003</c:v>
                </c:pt>
                <c:pt idx="72">
                  <c:v>130.74</c:v>
                </c:pt>
                <c:pt idx="73">
                  <c:v>123.74</c:v>
                </c:pt>
                <c:pt idx="74">
                  <c:v>125.9</c:v>
                </c:pt>
                <c:pt idx="75">
                  <c:v>4229.92</c:v>
                </c:pt>
                <c:pt idx="76">
                  <c:v>989.51</c:v>
                </c:pt>
                <c:pt idx="77">
                  <c:v>2427.23</c:v>
                </c:pt>
                <c:pt idx="78">
                  <c:v>14239.130000000001</c:v>
                </c:pt>
                <c:pt idx="79">
                  <c:v>2984.3700000000003</c:v>
                </c:pt>
                <c:pt idx="80">
                  <c:v>1492.52</c:v>
                </c:pt>
                <c:pt idx="81">
                  <c:v>6102.6100000000006</c:v>
                </c:pt>
                <c:pt idx="82">
                  <c:v>26.66</c:v>
                </c:pt>
                <c:pt idx="83">
                  <c:v>574.70000000000005</c:v>
                </c:pt>
                <c:pt idx="84">
                  <c:v>115.34</c:v>
                </c:pt>
                <c:pt idx="85">
                  <c:v>1566.4</c:v>
                </c:pt>
                <c:pt idx="86">
                  <c:v>1731.9</c:v>
                </c:pt>
                <c:pt idx="87">
                  <c:v>56.24</c:v>
                </c:pt>
                <c:pt idx="88">
                  <c:v>1909.9299999999998</c:v>
                </c:pt>
                <c:pt idx="89">
                  <c:v>1884.3600000000001</c:v>
                </c:pt>
                <c:pt idx="90">
                  <c:v>11385.14</c:v>
                </c:pt>
                <c:pt idx="91">
                  <c:v>9174.2800000000007</c:v>
                </c:pt>
                <c:pt idx="92">
                  <c:v>3974.84</c:v>
                </c:pt>
                <c:pt idx="93">
                  <c:v>37621.129999999997</c:v>
                </c:pt>
                <c:pt idx="94">
                  <c:v>928.92</c:v>
                </c:pt>
                <c:pt idx="95">
                  <c:v>6541.61</c:v>
                </c:pt>
                <c:pt idx="96">
                  <c:v>1377.46</c:v>
                </c:pt>
                <c:pt idx="97">
                  <c:v>283.44</c:v>
                </c:pt>
                <c:pt idx="98">
                  <c:v>248.32</c:v>
                </c:pt>
                <c:pt idx="99">
                  <c:v>10892.19</c:v>
                </c:pt>
                <c:pt idx="100">
                  <c:v>11937.47</c:v>
                </c:pt>
                <c:pt idx="101">
                  <c:v>3078.94</c:v>
                </c:pt>
                <c:pt idx="102">
                  <c:v>9133.09</c:v>
                </c:pt>
                <c:pt idx="103">
                  <c:v>471.21</c:v>
                </c:pt>
                <c:pt idx="104">
                  <c:v>5620.29</c:v>
                </c:pt>
                <c:pt idx="105">
                  <c:v>10309.31</c:v>
                </c:pt>
                <c:pt idx="106">
                  <c:v>1164.45</c:v>
                </c:pt>
                <c:pt idx="107">
                  <c:v>700.41</c:v>
                </c:pt>
                <c:pt idx="108">
                  <c:v>2332.46</c:v>
                </c:pt>
                <c:pt idx="109">
                  <c:v>4285.5600000000004</c:v>
                </c:pt>
                <c:pt idx="110">
                  <c:v>11204.41</c:v>
                </c:pt>
                <c:pt idx="111">
                  <c:v>1488.51</c:v>
                </c:pt>
                <c:pt idx="112">
                  <c:v>2259.9899999999998</c:v>
                </c:pt>
                <c:pt idx="113">
                  <c:v>7284.3499999999995</c:v>
                </c:pt>
                <c:pt idx="114">
                  <c:v>9467.43</c:v>
                </c:pt>
                <c:pt idx="115">
                  <c:v>355.92</c:v>
                </c:pt>
                <c:pt idx="116">
                  <c:v>267.2</c:v>
                </c:pt>
                <c:pt idx="117">
                  <c:v>1425.71</c:v>
                </c:pt>
                <c:pt idx="118">
                  <c:v>261.33999999999997</c:v>
                </c:pt>
                <c:pt idx="119">
                  <c:v>2716.4300000000003</c:v>
                </c:pt>
                <c:pt idx="120">
                  <c:v>2095.17</c:v>
                </c:pt>
                <c:pt idx="121">
                  <c:v>2693.6000000000004</c:v>
                </c:pt>
                <c:pt idx="122">
                  <c:v>5909.12</c:v>
                </c:pt>
                <c:pt idx="123">
                  <c:v>905.4</c:v>
                </c:pt>
                <c:pt idx="124">
                  <c:v>1486.93</c:v>
                </c:pt>
                <c:pt idx="125">
                  <c:v>11272.77</c:v>
                </c:pt>
                <c:pt idx="126">
                  <c:v>926.3</c:v>
                </c:pt>
                <c:pt idx="127">
                  <c:v>8.83</c:v>
                </c:pt>
                <c:pt idx="128">
                  <c:v>1332.82</c:v>
                </c:pt>
                <c:pt idx="129">
                  <c:v>791.28</c:v>
                </c:pt>
                <c:pt idx="130">
                  <c:v>15857.57</c:v>
                </c:pt>
                <c:pt idx="131">
                  <c:v>6362.85</c:v>
                </c:pt>
                <c:pt idx="132">
                  <c:v>22133.66</c:v>
                </c:pt>
                <c:pt idx="133">
                  <c:v>2329.9499999999998</c:v>
                </c:pt>
                <c:pt idx="134">
                  <c:v>2140.5100000000002</c:v>
                </c:pt>
                <c:pt idx="135">
                  <c:v>3099.63</c:v>
                </c:pt>
                <c:pt idx="136">
                  <c:v>8641.64</c:v>
                </c:pt>
                <c:pt idx="137">
                  <c:v>10967.52</c:v>
                </c:pt>
                <c:pt idx="138">
                  <c:v>2653.02</c:v>
                </c:pt>
                <c:pt idx="139">
                  <c:v>770.27</c:v>
                </c:pt>
                <c:pt idx="140">
                  <c:v>3631.55</c:v>
                </c:pt>
                <c:pt idx="141">
                  <c:v>3261.3900000000003</c:v>
                </c:pt>
                <c:pt idx="142">
                  <c:v>66.900000000000006</c:v>
                </c:pt>
                <c:pt idx="143">
                  <c:v>5287.8700000000008</c:v>
                </c:pt>
                <c:pt idx="144">
                  <c:v>7238.61</c:v>
                </c:pt>
                <c:pt idx="145">
                  <c:v>1700.38</c:v>
                </c:pt>
                <c:pt idx="146">
                  <c:v>108.99</c:v>
                </c:pt>
                <c:pt idx="147">
                  <c:v>1654.53</c:v>
                </c:pt>
              </c:numCache>
            </c:numRef>
          </c:val>
          <c:extLst>
            <c:ext xmlns:c16="http://schemas.microsoft.com/office/drawing/2014/chart" uri="{C3380CC4-5D6E-409C-BE32-E72D297353CC}">
              <c16:uniqueId val="{00000000-EB68-4234-9106-C08CE8C14E35}"/>
            </c:ext>
          </c:extLst>
        </c:ser>
        <c:dLbls>
          <c:showLegendKey val="0"/>
          <c:showVal val="0"/>
          <c:showCatName val="0"/>
          <c:showSerName val="0"/>
          <c:showPercent val="0"/>
          <c:showBubbleSize val="0"/>
        </c:dLbls>
        <c:axId val="762093984"/>
        <c:axId val="762086112"/>
      </c:areaChart>
      <c:catAx>
        <c:axId val="76209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00B0F0"/>
                </a:solidFill>
                <a:latin typeface="+mn-lt"/>
                <a:ea typeface="+mn-ea"/>
                <a:cs typeface="+mn-cs"/>
              </a:defRPr>
            </a:pPr>
            <a:endParaRPr lang="en-US"/>
          </a:p>
        </c:txPr>
        <c:crossAx val="762086112"/>
        <c:crosses val="autoZero"/>
        <c:auto val="1"/>
        <c:lblAlgn val="ctr"/>
        <c:lblOffset val="100"/>
        <c:noMultiLvlLbl val="0"/>
      </c:catAx>
      <c:valAx>
        <c:axId val="762086112"/>
        <c:scaling>
          <c:orientation val="minMax"/>
          <c:max val="70000"/>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76209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[Amazon_store_sales_analysis.xlsx]Monthly Profit!PivotTable2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Monthly</a:t>
            </a:r>
            <a:r>
              <a:rPr lang="en-US" sz="1400" baseline="0">
                <a:solidFill>
                  <a:schemeClr val="tx1"/>
                </a:solidFill>
                <a:latin typeface="Times New Roman" panose="02020603050405020304" pitchFamily="18" charset="0"/>
                <a:cs typeface="Times New Roman" panose="02020603050405020304" pitchFamily="18" charset="0"/>
              </a:rPr>
              <a:t> Profit Trend</a:t>
            </a:r>
            <a:endParaRPr lang="en-US" sz="14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Profit'!$O$8</c:f>
              <c:strCache>
                <c:ptCount val="1"/>
                <c:pt idx="0">
                  <c:v>Total</c:v>
                </c:pt>
              </c:strCache>
            </c:strRef>
          </c:tx>
          <c:spPr>
            <a:solidFill>
              <a:schemeClr val="accent6"/>
            </a:solidFill>
            <a:ln>
              <a:noFill/>
            </a:ln>
            <a:effectLst/>
          </c:spPr>
          <c:invertIfNegative val="0"/>
          <c:cat>
            <c:strRef>
              <c:f>'Monthly Profit'!$N$9:$N$15</c:f>
              <c:strCache>
                <c:ptCount val="6"/>
                <c:pt idx="0">
                  <c:v>Jan</c:v>
                </c:pt>
                <c:pt idx="1">
                  <c:v>Feb</c:v>
                </c:pt>
                <c:pt idx="2">
                  <c:v>Mar</c:v>
                </c:pt>
                <c:pt idx="3">
                  <c:v>Apr</c:v>
                </c:pt>
                <c:pt idx="4">
                  <c:v>May</c:v>
                </c:pt>
                <c:pt idx="5">
                  <c:v>Jun</c:v>
                </c:pt>
              </c:strCache>
            </c:strRef>
          </c:cat>
          <c:val>
            <c:numRef>
              <c:f>'Monthly Profit'!$O$9:$O$15</c:f>
              <c:numCache>
                <c:formatCode>[$$-409]#,##0.00</c:formatCode>
                <c:ptCount val="6"/>
                <c:pt idx="0">
                  <c:v>-10668.342098319998</c:v>
                </c:pt>
                <c:pt idx="1">
                  <c:v>10842.463439520001</c:v>
                </c:pt>
                <c:pt idx="2">
                  <c:v>-1019.8150732500001</c:v>
                </c:pt>
                <c:pt idx="3">
                  <c:v>12993.794709999996</c:v>
                </c:pt>
                <c:pt idx="4">
                  <c:v>26418.490758399999</c:v>
                </c:pt>
                <c:pt idx="5">
                  <c:v>10948.9357</c:v>
                </c:pt>
              </c:numCache>
            </c:numRef>
          </c:val>
          <c:extLst>
            <c:ext xmlns:c16="http://schemas.microsoft.com/office/drawing/2014/chart" uri="{C3380CC4-5D6E-409C-BE32-E72D297353CC}">
              <c16:uniqueId val="{00000000-AFE5-4A66-835F-F2B215B7CCC8}"/>
            </c:ext>
          </c:extLst>
        </c:ser>
        <c:dLbls>
          <c:showLegendKey val="0"/>
          <c:showVal val="0"/>
          <c:showCatName val="0"/>
          <c:showSerName val="0"/>
          <c:showPercent val="0"/>
          <c:showBubbleSize val="0"/>
        </c:dLbls>
        <c:gapWidth val="150"/>
        <c:overlap val="100"/>
        <c:axId val="762069384"/>
        <c:axId val="762071024"/>
      </c:barChart>
      <c:catAx>
        <c:axId val="76206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2071024"/>
        <c:crosses val="autoZero"/>
        <c:auto val="1"/>
        <c:lblAlgn val="ctr"/>
        <c:lblOffset val="100"/>
        <c:noMultiLvlLbl val="0"/>
      </c:catAx>
      <c:valAx>
        <c:axId val="76207102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069384"/>
        <c:crosses val="autoZero"/>
        <c:crossBetween val="between"/>
        <c:dispUnits>
          <c:builtInUnit val="thousands"/>
          <c:dispUnitsLbl>
            <c:layout>
              <c:manualLayout>
                <c:xMode val="edge"/>
                <c:yMode val="edge"/>
                <c:x val="2.4464829662091143E-2"/>
                <c:y val="0.46861724176937358"/>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[Amazon_store_sales_analysis.xlsx]Monthly Profit!PivotTable1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43387981284093"/>
          <c:y val="0.10168640684620305"/>
          <c:w val="0.649928485693545"/>
          <c:h val="0.81776395597609119"/>
        </c:manualLayout>
      </c:layout>
      <c:barChart>
        <c:barDir val="bar"/>
        <c:grouping val="clustered"/>
        <c:varyColors val="0"/>
        <c:ser>
          <c:idx val="0"/>
          <c:order val="0"/>
          <c:tx>
            <c:strRef>
              <c:f>'Monthly Profit'!$D$5</c:f>
              <c:strCache>
                <c:ptCount val="1"/>
                <c:pt idx="0">
                  <c:v>Total</c:v>
                </c:pt>
              </c:strCache>
            </c:strRef>
          </c:tx>
          <c:spPr>
            <a:solidFill>
              <a:schemeClr val="accent6"/>
            </a:solidFill>
            <a:ln>
              <a:noFill/>
            </a:ln>
            <a:effectLst/>
          </c:spPr>
          <c:invertIfNegative val="0"/>
          <c:cat>
            <c:strRef>
              <c:f>'Monthly Profit'!$C$6:$C$10</c:f>
              <c:strCache>
                <c:ptCount val="4"/>
                <c:pt idx="0">
                  <c:v>Bookcases</c:v>
                </c:pt>
                <c:pt idx="1">
                  <c:v>Chairs &amp; Chairmats</c:v>
                </c:pt>
                <c:pt idx="2">
                  <c:v>Office Furnishings</c:v>
                </c:pt>
                <c:pt idx="3">
                  <c:v>Tables</c:v>
                </c:pt>
              </c:strCache>
            </c:strRef>
          </c:cat>
          <c:val>
            <c:numRef>
              <c:f>'Monthly Profit'!$D$6:$D$10</c:f>
              <c:numCache>
                <c:formatCode>General</c:formatCode>
                <c:ptCount val="4"/>
                <c:pt idx="0">
                  <c:v>-930.43839999999977</c:v>
                </c:pt>
                <c:pt idx="1">
                  <c:v>39808.48599999999</c:v>
                </c:pt>
                <c:pt idx="2">
                  <c:v>18724.119099999993</c:v>
                </c:pt>
                <c:pt idx="3">
                  <c:v>-8086.6392636499995</c:v>
                </c:pt>
              </c:numCache>
            </c:numRef>
          </c:val>
          <c:extLst>
            <c:ext xmlns:c16="http://schemas.microsoft.com/office/drawing/2014/chart" uri="{C3380CC4-5D6E-409C-BE32-E72D297353CC}">
              <c16:uniqueId val="{00000000-7055-4798-A3FF-4DADB75752FA}"/>
            </c:ext>
          </c:extLst>
        </c:ser>
        <c:dLbls>
          <c:showLegendKey val="0"/>
          <c:showVal val="0"/>
          <c:showCatName val="0"/>
          <c:showSerName val="0"/>
          <c:showPercent val="0"/>
          <c:showBubbleSize val="0"/>
        </c:dLbls>
        <c:gapWidth val="182"/>
        <c:axId val="1033082920"/>
        <c:axId val="1033087512"/>
      </c:barChart>
      <c:catAx>
        <c:axId val="1033082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87512"/>
        <c:crosses val="autoZero"/>
        <c:auto val="1"/>
        <c:lblAlgn val="ctr"/>
        <c:lblOffset val="100"/>
        <c:noMultiLvlLbl val="0"/>
      </c:catAx>
      <c:valAx>
        <c:axId val="1033087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8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[Amazon_store_sales_analysis.xlsx]Monthly Profit!PivotTable3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 wise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s>
    <c:plotArea>
      <c:layout/>
      <c:pieChart>
        <c:varyColors val="1"/>
        <c:ser>
          <c:idx val="0"/>
          <c:order val="0"/>
          <c:tx>
            <c:strRef>
              <c:f>'Monthly Profit'!$F$33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C5-4E85-A2A1-5E063C827B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C5-4E85-A2A1-5E063C827B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C5-4E85-A2A1-5E063C827B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C5-4E85-A2A1-5E063C827B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C5-4E85-A2A1-5E063C827B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C5-4E85-A2A1-5E063C827B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C5-4E85-A2A1-5E063C827B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CC5-4E85-A2A1-5E063C827B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CC5-4E85-A2A1-5E063C827B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CC5-4E85-A2A1-5E063C827B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Profit'!$E$34:$E$44</c:f>
              <c:strCache>
                <c:ptCount val="10"/>
                <c:pt idx="0">
                  <c:v>California</c:v>
                </c:pt>
                <c:pt idx="1">
                  <c:v>Colorado</c:v>
                </c:pt>
                <c:pt idx="2">
                  <c:v>Idaho</c:v>
                </c:pt>
                <c:pt idx="3">
                  <c:v>Michigan</c:v>
                </c:pt>
                <c:pt idx="4">
                  <c:v>Minnesota</c:v>
                </c:pt>
                <c:pt idx="5">
                  <c:v>Nevada</c:v>
                </c:pt>
                <c:pt idx="6">
                  <c:v>New Mexico</c:v>
                </c:pt>
                <c:pt idx="7">
                  <c:v>Texas</c:v>
                </c:pt>
                <c:pt idx="8">
                  <c:v>West Virginia</c:v>
                </c:pt>
                <c:pt idx="9">
                  <c:v>Wisconsin</c:v>
                </c:pt>
              </c:strCache>
            </c:strRef>
          </c:cat>
          <c:val>
            <c:numRef>
              <c:f>'Monthly Profit'!$F$34:$F$44</c:f>
              <c:numCache>
                <c:formatCode>General</c:formatCode>
                <c:ptCount val="10"/>
                <c:pt idx="0">
                  <c:v>18927.389879999999</c:v>
                </c:pt>
                <c:pt idx="1">
                  <c:v>9583.8384999999998</c:v>
                </c:pt>
                <c:pt idx="2">
                  <c:v>3179.1183999999998</c:v>
                </c:pt>
                <c:pt idx="3">
                  <c:v>3064.3362796000001</c:v>
                </c:pt>
                <c:pt idx="4">
                  <c:v>5772.8336599999993</c:v>
                </c:pt>
                <c:pt idx="5">
                  <c:v>4357.5829999999996</c:v>
                </c:pt>
                <c:pt idx="6">
                  <c:v>3411.41</c:v>
                </c:pt>
                <c:pt idx="7">
                  <c:v>4603.1579999999994</c:v>
                </c:pt>
                <c:pt idx="8">
                  <c:v>4461.159024999999</c:v>
                </c:pt>
                <c:pt idx="9">
                  <c:v>3215.9802</c:v>
                </c:pt>
              </c:numCache>
            </c:numRef>
          </c:val>
          <c:extLst>
            <c:ext xmlns:c16="http://schemas.microsoft.com/office/drawing/2014/chart" uri="{C3380CC4-5D6E-409C-BE32-E72D297353CC}">
              <c16:uniqueId val="{00000014-3CC5-4E85-A2A1-5E063C827B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[Amazon_store_sales_analysis.xlsx]Sales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Weekly Sales</a:t>
            </a:r>
            <a:r>
              <a:rPr lang="en-US" sz="1400" baseline="0">
                <a:solidFill>
                  <a:schemeClr val="tx1"/>
                </a:solidFill>
                <a:latin typeface="Times New Roman" panose="02020603050405020304" pitchFamily="18" charset="0"/>
                <a:cs typeface="Times New Roman" panose="02020603050405020304" pitchFamily="18" charset="0"/>
              </a:rPr>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chemeClr val="accent6"/>
              </a:solidFill>
              <a:round/>
            </a:ln>
            <a:effectLst/>
          </c:spPr>
          <c:marker>
            <c:symbol val="none"/>
          </c:marker>
          <c:cat>
            <c:strRef>
              <c:f>'Sales Trend'!$A$4:$A$152</c:f>
              <c:strCache>
                <c:ptCount val="148"/>
                <c:pt idx="0">
                  <c:v>01-Jan</c:v>
                </c:pt>
                <c:pt idx="1">
                  <c:v>02-Jan</c:v>
                </c:pt>
                <c:pt idx="2">
                  <c:v>03-Jan</c:v>
                </c:pt>
                <c:pt idx="3">
                  <c:v>04-Jan</c:v>
                </c:pt>
                <c:pt idx="4">
                  <c:v>05-Jan</c:v>
                </c:pt>
                <c:pt idx="5">
                  <c:v>06-Jan</c:v>
                </c:pt>
                <c:pt idx="6">
                  <c:v>07-Jan</c:v>
                </c:pt>
                <c:pt idx="7">
                  <c:v>08-Jan</c:v>
                </c:pt>
                <c:pt idx="8">
                  <c:v>10-Jan</c:v>
                </c:pt>
                <c:pt idx="9">
                  <c:v>11-Jan</c:v>
                </c:pt>
                <c:pt idx="10">
                  <c:v>12-Jan</c:v>
                </c:pt>
                <c:pt idx="11">
                  <c:v>13-Jan</c:v>
                </c:pt>
                <c:pt idx="12">
                  <c:v>14-Jan</c:v>
                </c:pt>
                <c:pt idx="13">
                  <c:v>15-Jan</c:v>
                </c:pt>
                <c:pt idx="14">
                  <c:v>16-Jan</c:v>
                </c:pt>
                <c:pt idx="15">
                  <c:v>17-Jan</c:v>
                </c:pt>
                <c:pt idx="16">
                  <c:v>18-Jan</c:v>
                </c:pt>
                <c:pt idx="17">
                  <c:v>21-Jan</c:v>
                </c:pt>
                <c:pt idx="18">
                  <c:v>22-Jan</c:v>
                </c:pt>
                <c:pt idx="19">
                  <c:v>25-Jan</c:v>
                </c:pt>
                <c:pt idx="20">
                  <c:v>26-Jan</c:v>
                </c:pt>
                <c:pt idx="21">
                  <c:v>27-Jan</c:v>
                </c:pt>
                <c:pt idx="22">
                  <c:v>28-Jan</c:v>
                </c:pt>
                <c:pt idx="23">
                  <c:v>29-Jan</c:v>
                </c:pt>
                <c:pt idx="24">
                  <c:v>30-Jan</c:v>
                </c:pt>
                <c:pt idx="25">
                  <c:v>31-Jan</c:v>
                </c:pt>
                <c:pt idx="26">
                  <c:v>01-Feb</c:v>
                </c:pt>
                <c:pt idx="27">
                  <c:v>02-Feb</c:v>
                </c:pt>
                <c:pt idx="28">
                  <c:v>03-Feb</c:v>
                </c:pt>
                <c:pt idx="29">
                  <c:v>04-Feb</c:v>
                </c:pt>
                <c:pt idx="30">
                  <c:v>05-Feb</c:v>
                </c:pt>
                <c:pt idx="31">
                  <c:v>06-Feb</c:v>
                </c:pt>
                <c:pt idx="32">
                  <c:v>08-Feb</c:v>
                </c:pt>
                <c:pt idx="33">
                  <c:v>10-Feb</c:v>
                </c:pt>
                <c:pt idx="34">
                  <c:v>11-Feb</c:v>
                </c:pt>
                <c:pt idx="35">
                  <c:v>12-Feb</c:v>
                </c:pt>
                <c:pt idx="36">
                  <c:v>13-Feb</c:v>
                </c:pt>
                <c:pt idx="37">
                  <c:v>14-Feb</c:v>
                </c:pt>
                <c:pt idx="38">
                  <c:v>15-Feb</c:v>
                </c:pt>
                <c:pt idx="39">
                  <c:v>16-Feb</c:v>
                </c:pt>
                <c:pt idx="40">
                  <c:v>17-Feb</c:v>
                </c:pt>
                <c:pt idx="41">
                  <c:v>18-Feb</c:v>
                </c:pt>
                <c:pt idx="42">
                  <c:v>20-Feb</c:v>
                </c:pt>
                <c:pt idx="43">
                  <c:v>21-Feb</c:v>
                </c:pt>
                <c:pt idx="44">
                  <c:v>22-Feb</c:v>
                </c:pt>
                <c:pt idx="45">
                  <c:v>23-Feb</c:v>
                </c:pt>
                <c:pt idx="46">
                  <c:v>24-Feb</c:v>
                </c:pt>
                <c:pt idx="47">
                  <c:v>25-Feb</c:v>
                </c:pt>
                <c:pt idx="48">
                  <c:v>26-Feb</c:v>
                </c:pt>
                <c:pt idx="49">
                  <c:v>27-Feb</c:v>
                </c:pt>
                <c:pt idx="50">
                  <c:v>28-Feb</c:v>
                </c:pt>
                <c:pt idx="51">
                  <c:v>01-Mar</c:v>
                </c:pt>
                <c:pt idx="52">
                  <c:v>02-Mar</c:v>
                </c:pt>
                <c:pt idx="53">
                  <c:v>03-Mar</c:v>
                </c:pt>
                <c:pt idx="54">
                  <c:v>04-Mar</c:v>
                </c:pt>
                <c:pt idx="55">
                  <c:v>05-Mar</c:v>
                </c:pt>
                <c:pt idx="56">
                  <c:v>06-Mar</c:v>
                </c:pt>
                <c:pt idx="57">
                  <c:v>08-Mar</c:v>
                </c:pt>
                <c:pt idx="58">
                  <c:v>09-Mar</c:v>
                </c:pt>
                <c:pt idx="59">
                  <c:v>11-Mar</c:v>
                </c:pt>
                <c:pt idx="60">
                  <c:v>12-Mar</c:v>
                </c:pt>
                <c:pt idx="61">
                  <c:v>14-Mar</c:v>
                </c:pt>
                <c:pt idx="62">
                  <c:v>15-Mar</c:v>
                </c:pt>
                <c:pt idx="63">
                  <c:v>16-Mar</c:v>
                </c:pt>
                <c:pt idx="64">
                  <c:v>17-Mar</c:v>
                </c:pt>
                <c:pt idx="65">
                  <c:v>18-Mar</c:v>
                </c:pt>
                <c:pt idx="66">
                  <c:v>20-Mar</c:v>
                </c:pt>
                <c:pt idx="67">
                  <c:v>22-Mar</c:v>
                </c:pt>
                <c:pt idx="68">
                  <c:v>24-Mar</c:v>
                </c:pt>
                <c:pt idx="69">
                  <c:v>25-Mar</c:v>
                </c:pt>
                <c:pt idx="70">
                  <c:v>26-Mar</c:v>
                </c:pt>
                <c:pt idx="71">
                  <c:v>27-Mar</c:v>
                </c:pt>
                <c:pt idx="72">
                  <c:v>28-Mar</c:v>
                </c:pt>
                <c:pt idx="73">
                  <c:v>29-Mar</c:v>
                </c:pt>
                <c:pt idx="74">
                  <c:v>01-Apr</c:v>
                </c:pt>
                <c:pt idx="75">
                  <c:v>02-Apr</c:v>
                </c:pt>
                <c:pt idx="76">
                  <c:v>04-Apr</c:v>
                </c:pt>
                <c:pt idx="77">
                  <c:v>05-Apr</c:v>
                </c:pt>
                <c:pt idx="78">
                  <c:v>06-Apr</c:v>
                </c:pt>
                <c:pt idx="79">
                  <c:v>07-Apr</c:v>
                </c:pt>
                <c:pt idx="80">
                  <c:v>08-Apr</c:v>
                </c:pt>
                <c:pt idx="81">
                  <c:v>09-Apr</c:v>
                </c:pt>
                <c:pt idx="82">
                  <c:v>10-Apr</c:v>
                </c:pt>
                <c:pt idx="83">
                  <c:v>11-Apr</c:v>
                </c:pt>
                <c:pt idx="84">
                  <c:v>13-Apr</c:v>
                </c:pt>
                <c:pt idx="85">
                  <c:v>14-Apr</c:v>
                </c:pt>
                <c:pt idx="86">
                  <c:v>15-Apr</c:v>
                </c:pt>
                <c:pt idx="87">
                  <c:v>17-Apr</c:v>
                </c:pt>
                <c:pt idx="88">
                  <c:v>18-Apr</c:v>
                </c:pt>
                <c:pt idx="89">
                  <c:v>19-Apr</c:v>
                </c:pt>
                <c:pt idx="90">
                  <c:v>20-Apr</c:v>
                </c:pt>
                <c:pt idx="91">
                  <c:v>21-Apr</c:v>
                </c:pt>
                <c:pt idx="92">
                  <c:v>23-Apr</c:v>
                </c:pt>
                <c:pt idx="93">
                  <c:v>25-Apr</c:v>
                </c:pt>
                <c:pt idx="94">
                  <c:v>26-Apr</c:v>
                </c:pt>
                <c:pt idx="95">
                  <c:v>28-Apr</c:v>
                </c:pt>
                <c:pt idx="96">
                  <c:v>29-Apr</c:v>
                </c:pt>
                <c:pt idx="97">
                  <c:v>30-Apr</c:v>
                </c:pt>
                <c:pt idx="98">
                  <c:v>01-May</c:v>
                </c:pt>
                <c:pt idx="99">
                  <c:v>02-May</c:v>
                </c:pt>
                <c:pt idx="100">
                  <c:v>03-May</c:v>
                </c:pt>
                <c:pt idx="101">
                  <c:v>04-May</c:v>
                </c:pt>
                <c:pt idx="102">
                  <c:v>05-May</c:v>
                </c:pt>
                <c:pt idx="103">
                  <c:v>06-May</c:v>
                </c:pt>
                <c:pt idx="104">
                  <c:v>08-May</c:v>
                </c:pt>
                <c:pt idx="105">
                  <c:v>11-May</c:v>
                </c:pt>
                <c:pt idx="106">
                  <c:v>12-May</c:v>
                </c:pt>
                <c:pt idx="107">
                  <c:v>13-May</c:v>
                </c:pt>
                <c:pt idx="108">
                  <c:v>15-May</c:v>
                </c:pt>
                <c:pt idx="109">
                  <c:v>19-May</c:v>
                </c:pt>
                <c:pt idx="110">
                  <c:v>20-May</c:v>
                </c:pt>
                <c:pt idx="111">
                  <c:v>21-May</c:v>
                </c:pt>
                <c:pt idx="112">
                  <c:v>22-May</c:v>
                </c:pt>
                <c:pt idx="113">
                  <c:v>23-May</c:v>
                </c:pt>
                <c:pt idx="114">
                  <c:v>24-May</c:v>
                </c:pt>
                <c:pt idx="115">
                  <c:v>25-May</c:v>
                </c:pt>
                <c:pt idx="116">
                  <c:v>27-May</c:v>
                </c:pt>
                <c:pt idx="117">
                  <c:v>28-May</c:v>
                </c:pt>
                <c:pt idx="118">
                  <c:v>29-May</c:v>
                </c:pt>
                <c:pt idx="119">
                  <c:v>30-May</c:v>
                </c:pt>
                <c:pt idx="120">
                  <c:v>01-Jun</c:v>
                </c:pt>
                <c:pt idx="121">
                  <c:v>02-Jun</c:v>
                </c:pt>
                <c:pt idx="122">
                  <c:v>03-Jun</c:v>
                </c:pt>
                <c:pt idx="123">
                  <c:v>04-Jun</c:v>
                </c:pt>
                <c:pt idx="124">
                  <c:v>05-Jun</c:v>
                </c:pt>
                <c:pt idx="125">
                  <c:v>06-Jun</c:v>
                </c:pt>
                <c:pt idx="126">
                  <c:v>07-Jun</c:v>
                </c:pt>
                <c:pt idx="127">
                  <c:v>09-Jun</c:v>
                </c:pt>
                <c:pt idx="128">
                  <c:v>10-Jun</c:v>
                </c:pt>
                <c:pt idx="129">
                  <c:v>11-Jun</c:v>
                </c:pt>
                <c:pt idx="130">
                  <c:v>12-Jun</c:v>
                </c:pt>
                <c:pt idx="131">
                  <c:v>13-Jun</c:v>
                </c:pt>
                <c:pt idx="132">
                  <c:v>14-Jun</c:v>
                </c:pt>
                <c:pt idx="133">
                  <c:v>15-Jun</c:v>
                </c:pt>
                <c:pt idx="134">
                  <c:v>16-Jun</c:v>
                </c:pt>
                <c:pt idx="135">
                  <c:v>17-Jun</c:v>
                </c:pt>
                <c:pt idx="136">
                  <c:v>18-Jun</c:v>
                </c:pt>
                <c:pt idx="137">
                  <c:v>19-Jun</c:v>
                </c:pt>
                <c:pt idx="138">
                  <c:v>20-Jun</c:v>
                </c:pt>
                <c:pt idx="139">
                  <c:v>21-Jun</c:v>
                </c:pt>
                <c:pt idx="140">
                  <c:v>22-Jun</c:v>
                </c:pt>
                <c:pt idx="141">
                  <c:v>23-Jun</c:v>
                </c:pt>
                <c:pt idx="142">
                  <c:v>24-Jun</c:v>
                </c:pt>
                <c:pt idx="143">
                  <c:v>25-Jun</c:v>
                </c:pt>
                <c:pt idx="144">
                  <c:v>26-Jun</c:v>
                </c:pt>
                <c:pt idx="145">
                  <c:v>28-Jun</c:v>
                </c:pt>
                <c:pt idx="146">
                  <c:v>29-Jun</c:v>
                </c:pt>
                <c:pt idx="147">
                  <c:v>30-Jun</c:v>
                </c:pt>
              </c:strCache>
            </c:strRef>
          </c:cat>
          <c:val>
            <c:numRef>
              <c:f>'Sales Trend'!$B$4:$B$152</c:f>
              <c:numCache>
                <c:formatCode>[$$-409]#,##0.00</c:formatCode>
                <c:ptCount val="148"/>
                <c:pt idx="0">
                  <c:v>723.54</c:v>
                </c:pt>
                <c:pt idx="1">
                  <c:v>13033.740000000002</c:v>
                </c:pt>
                <c:pt idx="2">
                  <c:v>1676.7199999999998</c:v>
                </c:pt>
                <c:pt idx="3">
                  <c:v>1549.18</c:v>
                </c:pt>
                <c:pt idx="4">
                  <c:v>3454.06</c:v>
                </c:pt>
                <c:pt idx="5">
                  <c:v>8576.52</c:v>
                </c:pt>
                <c:pt idx="6">
                  <c:v>2008.45</c:v>
                </c:pt>
                <c:pt idx="7">
                  <c:v>25.26</c:v>
                </c:pt>
                <c:pt idx="8">
                  <c:v>800.41</c:v>
                </c:pt>
                <c:pt idx="9">
                  <c:v>249.09</c:v>
                </c:pt>
                <c:pt idx="10">
                  <c:v>8681.43</c:v>
                </c:pt>
                <c:pt idx="11">
                  <c:v>9.23</c:v>
                </c:pt>
                <c:pt idx="12">
                  <c:v>2104.8200000000002</c:v>
                </c:pt>
                <c:pt idx="13">
                  <c:v>48.25</c:v>
                </c:pt>
                <c:pt idx="14">
                  <c:v>1515.36</c:v>
                </c:pt>
                <c:pt idx="15">
                  <c:v>26.01</c:v>
                </c:pt>
                <c:pt idx="16">
                  <c:v>2130.04</c:v>
                </c:pt>
                <c:pt idx="17">
                  <c:v>4090.69</c:v>
                </c:pt>
                <c:pt idx="18">
                  <c:v>10534.09</c:v>
                </c:pt>
                <c:pt idx="19">
                  <c:v>2.77</c:v>
                </c:pt>
                <c:pt idx="20">
                  <c:v>1899.7299999999998</c:v>
                </c:pt>
                <c:pt idx="21">
                  <c:v>10.23</c:v>
                </c:pt>
                <c:pt idx="22">
                  <c:v>1794.88</c:v>
                </c:pt>
                <c:pt idx="23">
                  <c:v>6760.53</c:v>
                </c:pt>
                <c:pt idx="24">
                  <c:v>620.34999999999991</c:v>
                </c:pt>
                <c:pt idx="25">
                  <c:v>5667.32</c:v>
                </c:pt>
                <c:pt idx="26">
                  <c:v>4935.22</c:v>
                </c:pt>
                <c:pt idx="27">
                  <c:v>8870.93</c:v>
                </c:pt>
                <c:pt idx="28">
                  <c:v>2084.16</c:v>
                </c:pt>
                <c:pt idx="29">
                  <c:v>1727.1200000000001</c:v>
                </c:pt>
                <c:pt idx="30">
                  <c:v>7990.28</c:v>
                </c:pt>
                <c:pt idx="31">
                  <c:v>3840</c:v>
                </c:pt>
                <c:pt idx="32">
                  <c:v>506.5</c:v>
                </c:pt>
                <c:pt idx="33">
                  <c:v>6005.95</c:v>
                </c:pt>
                <c:pt idx="34">
                  <c:v>15697.84</c:v>
                </c:pt>
                <c:pt idx="35">
                  <c:v>251.06</c:v>
                </c:pt>
                <c:pt idx="36">
                  <c:v>13053.94</c:v>
                </c:pt>
                <c:pt idx="37">
                  <c:v>12448.470000000001</c:v>
                </c:pt>
                <c:pt idx="38">
                  <c:v>14656.359999999999</c:v>
                </c:pt>
                <c:pt idx="39">
                  <c:v>2152.37</c:v>
                </c:pt>
                <c:pt idx="40">
                  <c:v>182.33</c:v>
                </c:pt>
                <c:pt idx="41">
                  <c:v>15118.84</c:v>
                </c:pt>
                <c:pt idx="42">
                  <c:v>681.18000000000006</c:v>
                </c:pt>
                <c:pt idx="43">
                  <c:v>1608.11</c:v>
                </c:pt>
                <c:pt idx="44">
                  <c:v>4719.8600000000006</c:v>
                </c:pt>
                <c:pt idx="45">
                  <c:v>3009.5699999999997</c:v>
                </c:pt>
                <c:pt idx="46">
                  <c:v>3965.47</c:v>
                </c:pt>
                <c:pt idx="47">
                  <c:v>593</c:v>
                </c:pt>
                <c:pt idx="48">
                  <c:v>255.83</c:v>
                </c:pt>
                <c:pt idx="49">
                  <c:v>411.64</c:v>
                </c:pt>
                <c:pt idx="50">
                  <c:v>929.08999999999992</c:v>
                </c:pt>
                <c:pt idx="51">
                  <c:v>2143.83</c:v>
                </c:pt>
                <c:pt idx="52">
                  <c:v>5285.5599999999995</c:v>
                </c:pt>
                <c:pt idx="53">
                  <c:v>19.670000000000002</c:v>
                </c:pt>
                <c:pt idx="54">
                  <c:v>1282.6100000000001</c:v>
                </c:pt>
                <c:pt idx="55">
                  <c:v>2086.38</c:v>
                </c:pt>
                <c:pt idx="56">
                  <c:v>1280.94</c:v>
                </c:pt>
                <c:pt idx="57">
                  <c:v>1708.88</c:v>
                </c:pt>
                <c:pt idx="58">
                  <c:v>220.92</c:v>
                </c:pt>
                <c:pt idx="59">
                  <c:v>171.72</c:v>
                </c:pt>
                <c:pt idx="60">
                  <c:v>193.59</c:v>
                </c:pt>
                <c:pt idx="61">
                  <c:v>22917.51</c:v>
                </c:pt>
                <c:pt idx="62">
                  <c:v>2630.34</c:v>
                </c:pt>
                <c:pt idx="63">
                  <c:v>729.97</c:v>
                </c:pt>
                <c:pt idx="64">
                  <c:v>282.2</c:v>
                </c:pt>
                <c:pt idx="65">
                  <c:v>14306.390000000001</c:v>
                </c:pt>
                <c:pt idx="66">
                  <c:v>6226.8600000000006</c:v>
                </c:pt>
                <c:pt idx="67">
                  <c:v>4703.9399999999996</c:v>
                </c:pt>
                <c:pt idx="68">
                  <c:v>4606.2100000000009</c:v>
                </c:pt>
                <c:pt idx="69">
                  <c:v>4417.7</c:v>
                </c:pt>
                <c:pt idx="70">
                  <c:v>2761.94</c:v>
                </c:pt>
                <c:pt idx="71">
                  <c:v>3681.7000000000003</c:v>
                </c:pt>
                <c:pt idx="72">
                  <c:v>130.74</c:v>
                </c:pt>
                <c:pt idx="73">
                  <c:v>123.74</c:v>
                </c:pt>
                <c:pt idx="74">
                  <c:v>125.9</c:v>
                </c:pt>
                <c:pt idx="75">
                  <c:v>4229.92</c:v>
                </c:pt>
                <c:pt idx="76">
                  <c:v>989.51</c:v>
                </c:pt>
                <c:pt idx="77">
                  <c:v>2427.23</c:v>
                </c:pt>
                <c:pt idx="78">
                  <c:v>14239.130000000001</c:v>
                </c:pt>
                <c:pt idx="79">
                  <c:v>2984.3700000000003</c:v>
                </c:pt>
                <c:pt idx="80">
                  <c:v>1492.52</c:v>
                </c:pt>
                <c:pt idx="81">
                  <c:v>6102.6100000000006</c:v>
                </c:pt>
                <c:pt idx="82">
                  <c:v>26.66</c:v>
                </c:pt>
                <c:pt idx="83">
                  <c:v>574.70000000000005</c:v>
                </c:pt>
                <c:pt idx="84">
                  <c:v>115.34</c:v>
                </c:pt>
                <c:pt idx="85">
                  <c:v>1566.4</c:v>
                </c:pt>
                <c:pt idx="86">
                  <c:v>1731.9</c:v>
                </c:pt>
                <c:pt idx="87">
                  <c:v>56.24</c:v>
                </c:pt>
                <c:pt idx="88">
                  <c:v>1909.9299999999998</c:v>
                </c:pt>
                <c:pt idx="89">
                  <c:v>1884.3600000000001</c:v>
                </c:pt>
                <c:pt idx="90">
                  <c:v>11385.14</c:v>
                </c:pt>
                <c:pt idx="91">
                  <c:v>9174.2800000000007</c:v>
                </c:pt>
                <c:pt idx="92">
                  <c:v>3974.84</c:v>
                </c:pt>
                <c:pt idx="93">
                  <c:v>37621.129999999997</c:v>
                </c:pt>
                <c:pt idx="94">
                  <c:v>928.92</c:v>
                </c:pt>
                <c:pt idx="95">
                  <c:v>6541.61</c:v>
                </c:pt>
                <c:pt idx="96">
                  <c:v>1377.46</c:v>
                </c:pt>
                <c:pt idx="97">
                  <c:v>283.44</c:v>
                </c:pt>
                <c:pt idx="98">
                  <c:v>248.32</c:v>
                </c:pt>
                <c:pt idx="99">
                  <c:v>10892.19</c:v>
                </c:pt>
                <c:pt idx="100">
                  <c:v>11937.47</c:v>
                </c:pt>
                <c:pt idx="101">
                  <c:v>3078.94</c:v>
                </c:pt>
                <c:pt idx="102">
                  <c:v>9133.09</c:v>
                </c:pt>
                <c:pt idx="103">
                  <c:v>471.21</c:v>
                </c:pt>
                <c:pt idx="104">
                  <c:v>5620.29</c:v>
                </c:pt>
                <c:pt idx="105">
                  <c:v>10309.31</c:v>
                </c:pt>
                <c:pt idx="106">
                  <c:v>1164.45</c:v>
                </c:pt>
                <c:pt idx="107">
                  <c:v>700.41</c:v>
                </c:pt>
                <c:pt idx="108">
                  <c:v>2332.46</c:v>
                </c:pt>
                <c:pt idx="109">
                  <c:v>4285.5600000000004</c:v>
                </c:pt>
                <c:pt idx="110">
                  <c:v>11204.41</c:v>
                </c:pt>
                <c:pt idx="111">
                  <c:v>1488.51</c:v>
                </c:pt>
                <c:pt idx="112">
                  <c:v>2259.9899999999998</c:v>
                </c:pt>
                <c:pt idx="113">
                  <c:v>7284.3499999999995</c:v>
                </c:pt>
                <c:pt idx="114">
                  <c:v>9467.43</c:v>
                </c:pt>
                <c:pt idx="115">
                  <c:v>355.92</c:v>
                </c:pt>
                <c:pt idx="116">
                  <c:v>267.2</c:v>
                </c:pt>
                <c:pt idx="117">
                  <c:v>1425.71</c:v>
                </c:pt>
                <c:pt idx="118">
                  <c:v>261.33999999999997</c:v>
                </c:pt>
                <c:pt idx="119">
                  <c:v>2716.4300000000003</c:v>
                </c:pt>
                <c:pt idx="120">
                  <c:v>2095.17</c:v>
                </c:pt>
                <c:pt idx="121">
                  <c:v>2693.6000000000004</c:v>
                </c:pt>
                <c:pt idx="122">
                  <c:v>5909.12</c:v>
                </c:pt>
                <c:pt idx="123">
                  <c:v>905.4</c:v>
                </c:pt>
                <c:pt idx="124">
                  <c:v>1486.93</c:v>
                </c:pt>
                <c:pt idx="125">
                  <c:v>11272.77</c:v>
                </c:pt>
                <c:pt idx="126">
                  <c:v>926.3</c:v>
                </c:pt>
                <c:pt idx="127">
                  <c:v>8.83</c:v>
                </c:pt>
                <c:pt idx="128">
                  <c:v>1332.82</c:v>
                </c:pt>
                <c:pt idx="129">
                  <c:v>791.28</c:v>
                </c:pt>
                <c:pt idx="130">
                  <c:v>15857.57</c:v>
                </c:pt>
                <c:pt idx="131">
                  <c:v>6362.85</c:v>
                </c:pt>
                <c:pt idx="132">
                  <c:v>22133.66</c:v>
                </c:pt>
                <c:pt idx="133">
                  <c:v>2329.9499999999998</c:v>
                </c:pt>
                <c:pt idx="134">
                  <c:v>2140.5100000000002</c:v>
                </c:pt>
                <c:pt idx="135">
                  <c:v>3099.63</c:v>
                </c:pt>
                <c:pt idx="136">
                  <c:v>8641.64</c:v>
                </c:pt>
                <c:pt idx="137">
                  <c:v>10967.52</c:v>
                </c:pt>
                <c:pt idx="138">
                  <c:v>2653.02</c:v>
                </c:pt>
                <c:pt idx="139">
                  <c:v>770.27</c:v>
                </c:pt>
                <c:pt idx="140">
                  <c:v>3631.55</c:v>
                </c:pt>
                <c:pt idx="141">
                  <c:v>3261.3900000000003</c:v>
                </c:pt>
                <c:pt idx="142">
                  <c:v>66.900000000000006</c:v>
                </c:pt>
                <c:pt idx="143">
                  <c:v>5287.8700000000008</c:v>
                </c:pt>
                <c:pt idx="144">
                  <c:v>7238.61</c:v>
                </c:pt>
                <c:pt idx="145">
                  <c:v>1700.38</c:v>
                </c:pt>
                <c:pt idx="146">
                  <c:v>108.99</c:v>
                </c:pt>
                <c:pt idx="147">
                  <c:v>1654.53</c:v>
                </c:pt>
              </c:numCache>
            </c:numRef>
          </c:val>
          <c:smooth val="0"/>
          <c:extLst>
            <c:ext xmlns:c16="http://schemas.microsoft.com/office/drawing/2014/chart" uri="{C3380CC4-5D6E-409C-BE32-E72D297353CC}">
              <c16:uniqueId val="{00000000-FE0D-4C4C-A5F1-5B5AD2B751E0}"/>
            </c:ext>
          </c:extLst>
        </c:ser>
        <c:dLbls>
          <c:showLegendKey val="0"/>
          <c:showVal val="0"/>
          <c:showCatName val="0"/>
          <c:showSerName val="0"/>
          <c:showPercent val="0"/>
          <c:showBubbleSize val="0"/>
        </c:dLbls>
        <c:smooth val="0"/>
        <c:axId val="762093984"/>
        <c:axId val="762086112"/>
      </c:lineChart>
      <c:catAx>
        <c:axId val="76209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086112"/>
        <c:crosses val="autoZero"/>
        <c:auto val="1"/>
        <c:lblAlgn val="ctr"/>
        <c:lblOffset val="100"/>
        <c:noMultiLvlLbl val="0"/>
      </c:catAx>
      <c:valAx>
        <c:axId val="76208611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093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[Amazon_store_sales_analysis.xlsx]Manager Performance!PivotTable5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9203849518812"/>
          <c:y val="7.407407407407407E-2"/>
          <c:w val="0.71427537182852141"/>
          <c:h val="0.8416746864975212"/>
        </c:manualLayout>
      </c:layout>
      <c:barChart>
        <c:barDir val="col"/>
        <c:grouping val="clustered"/>
        <c:varyColors val="0"/>
        <c:ser>
          <c:idx val="0"/>
          <c:order val="0"/>
          <c:tx>
            <c:strRef>
              <c:f>'Manager Performance'!$B$7:$B$8</c:f>
              <c:strCache>
                <c:ptCount val="1"/>
                <c:pt idx="0">
                  <c:v>Chris</c:v>
                </c:pt>
              </c:strCache>
            </c:strRef>
          </c:tx>
          <c:spPr>
            <a:solidFill>
              <a:schemeClr val="accent1"/>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Performance'!$B$9:$B$15</c:f>
              <c:numCache>
                <c:formatCode>[$$-409]#,##0</c:formatCode>
                <c:ptCount val="6"/>
                <c:pt idx="0">
                  <c:v>24220.58</c:v>
                </c:pt>
                <c:pt idx="1">
                  <c:v>30995.489999999998</c:v>
                </c:pt>
                <c:pt idx="2">
                  <c:v>12443.95</c:v>
                </c:pt>
                <c:pt idx="3">
                  <c:v>17225.62</c:v>
                </c:pt>
                <c:pt idx="4">
                  <c:v>22878.210000000003</c:v>
                </c:pt>
                <c:pt idx="5">
                  <c:v>40691.29</c:v>
                </c:pt>
              </c:numCache>
            </c:numRef>
          </c:val>
          <c:extLst>
            <c:ext xmlns:c16="http://schemas.microsoft.com/office/drawing/2014/chart" uri="{C3380CC4-5D6E-409C-BE32-E72D297353CC}">
              <c16:uniqueId val="{00000000-F4FB-4D51-828B-3C020E95CE51}"/>
            </c:ext>
          </c:extLst>
        </c:ser>
        <c:ser>
          <c:idx val="1"/>
          <c:order val="1"/>
          <c:tx>
            <c:strRef>
              <c:f>'Manager Performance'!$C$7:$C$8</c:f>
              <c:strCache>
                <c:ptCount val="1"/>
                <c:pt idx="0">
                  <c:v>Erin</c:v>
                </c:pt>
              </c:strCache>
            </c:strRef>
          </c:tx>
          <c:spPr>
            <a:solidFill>
              <a:schemeClr val="accent2"/>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Performance'!$C$9:$C$15</c:f>
              <c:numCache>
                <c:formatCode>[$$-409]#,##0</c:formatCode>
                <c:ptCount val="6"/>
                <c:pt idx="0">
                  <c:v>22989.890000000007</c:v>
                </c:pt>
                <c:pt idx="1">
                  <c:v>34111.94</c:v>
                </c:pt>
                <c:pt idx="2">
                  <c:v>27143.59</c:v>
                </c:pt>
                <c:pt idx="3">
                  <c:v>57272.72</c:v>
                </c:pt>
                <c:pt idx="4">
                  <c:v>31489.839999999997</c:v>
                </c:pt>
                <c:pt idx="5">
                  <c:v>16669.399999999998</c:v>
                </c:pt>
              </c:numCache>
            </c:numRef>
          </c:val>
          <c:extLst>
            <c:ext xmlns:c16="http://schemas.microsoft.com/office/drawing/2014/chart" uri="{C3380CC4-5D6E-409C-BE32-E72D297353CC}">
              <c16:uniqueId val="{00000001-7701-48B8-AD41-E618D8BD9EF6}"/>
            </c:ext>
          </c:extLst>
        </c:ser>
        <c:ser>
          <c:idx val="2"/>
          <c:order val="2"/>
          <c:tx>
            <c:strRef>
              <c:f>'Manager Performance'!$D$7:$D$8</c:f>
              <c:strCache>
                <c:ptCount val="1"/>
                <c:pt idx="0">
                  <c:v>Sam</c:v>
                </c:pt>
              </c:strCache>
            </c:strRef>
          </c:tx>
          <c:spPr>
            <a:solidFill>
              <a:schemeClr val="accent3"/>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Performance'!$D$9:$D$15</c:f>
              <c:numCache>
                <c:formatCode>[$$-409]#,##0</c:formatCode>
                <c:ptCount val="6"/>
                <c:pt idx="0">
                  <c:v>14943.91</c:v>
                </c:pt>
                <c:pt idx="1">
                  <c:v>12217.4</c:v>
                </c:pt>
                <c:pt idx="2">
                  <c:v>16505.39</c:v>
                </c:pt>
                <c:pt idx="3">
                  <c:v>12651.490000000002</c:v>
                </c:pt>
                <c:pt idx="4">
                  <c:v>19242.64</c:v>
                </c:pt>
                <c:pt idx="5">
                  <c:v>21729.54</c:v>
                </c:pt>
              </c:numCache>
            </c:numRef>
          </c:val>
          <c:extLst>
            <c:ext xmlns:c16="http://schemas.microsoft.com/office/drawing/2014/chart" uri="{C3380CC4-5D6E-409C-BE32-E72D297353CC}">
              <c16:uniqueId val="{00000002-7701-48B8-AD41-E618D8BD9EF6}"/>
            </c:ext>
          </c:extLst>
        </c:ser>
        <c:ser>
          <c:idx val="3"/>
          <c:order val="3"/>
          <c:tx>
            <c:strRef>
              <c:f>'Manager Performance'!$E$7:$E$8</c:f>
              <c:strCache>
                <c:ptCount val="1"/>
                <c:pt idx="0">
                  <c:v>William</c:v>
                </c:pt>
              </c:strCache>
            </c:strRef>
          </c:tx>
          <c:spPr>
            <a:solidFill>
              <a:schemeClr val="accent4"/>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Performance'!$E$9:$E$15</c:f>
              <c:numCache>
                <c:formatCode>[$$-409]#,##0</c:formatCode>
                <c:ptCount val="6"/>
                <c:pt idx="0">
                  <c:v>15838.32</c:v>
                </c:pt>
                <c:pt idx="1">
                  <c:v>48370.290000000008</c:v>
                </c:pt>
                <c:pt idx="2">
                  <c:v>25820.41</c:v>
                </c:pt>
                <c:pt idx="3">
                  <c:v>24593.709999999995</c:v>
                </c:pt>
                <c:pt idx="4">
                  <c:v>23294.299999999996</c:v>
                </c:pt>
                <c:pt idx="5">
                  <c:v>46238.829999999994</c:v>
                </c:pt>
              </c:numCache>
            </c:numRef>
          </c:val>
          <c:extLst>
            <c:ext xmlns:c16="http://schemas.microsoft.com/office/drawing/2014/chart" uri="{C3380CC4-5D6E-409C-BE32-E72D297353CC}">
              <c16:uniqueId val="{00000003-7701-48B8-AD41-E618D8BD9EF6}"/>
            </c:ext>
          </c:extLst>
        </c:ser>
        <c:dLbls>
          <c:showLegendKey val="0"/>
          <c:showVal val="0"/>
          <c:showCatName val="0"/>
          <c:showSerName val="0"/>
          <c:showPercent val="0"/>
          <c:showBubbleSize val="0"/>
        </c:dLbls>
        <c:gapWidth val="219"/>
        <c:overlap val="-27"/>
        <c:axId val="767681704"/>
        <c:axId val="767684328"/>
      </c:barChart>
      <c:catAx>
        <c:axId val="7676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84328"/>
        <c:crosses val="autoZero"/>
        <c:auto val="1"/>
        <c:lblAlgn val="ctr"/>
        <c:lblOffset val="100"/>
        <c:noMultiLvlLbl val="0"/>
      </c:catAx>
      <c:valAx>
        <c:axId val="76768432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768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[Amazon_store_sales_analysis.xlsx]Shipping Cost Analysis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Shipping Charges</a:t>
            </a:r>
          </a:p>
          <a:p>
            <a:pPr>
              <a:defRPr/>
            </a:pPr>
            <a:endParaRPr lang="en-US" sz="1400">
              <a:latin typeface="Times New Roman" panose="02020603050405020304" pitchFamily="18" charset="0"/>
              <a:cs typeface="Times New Roman" panose="02020603050405020304" pitchFamily="18" charset="0"/>
            </a:endParaRPr>
          </a:p>
        </c:rich>
      </c:tx>
      <c:layout>
        <c:manualLayout>
          <c:xMode val="edge"/>
          <c:yMode val="edge"/>
          <c:x val="0.38322316232135739"/>
          <c:y val="2.110817941952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Cost Analysis '!$B$3</c:f>
              <c:strCache>
                <c:ptCount val="1"/>
                <c:pt idx="0">
                  <c:v>Total</c:v>
                </c:pt>
              </c:strCache>
            </c:strRef>
          </c:tx>
          <c:spPr>
            <a:solidFill>
              <a:schemeClr val="accent6"/>
            </a:solidFill>
            <a:ln>
              <a:noFill/>
            </a:ln>
            <a:effectLst/>
          </c:spPr>
          <c:invertIfNegative val="0"/>
          <c:cat>
            <c:strRef>
              <c:f>'Shipping Cost Analysis '!$A$4:$A$8</c:f>
              <c:strCache>
                <c:ptCount val="4"/>
                <c:pt idx="0">
                  <c:v>Bookcases</c:v>
                </c:pt>
                <c:pt idx="1">
                  <c:v>Chairs &amp; Chairmats</c:v>
                </c:pt>
                <c:pt idx="2">
                  <c:v>Office Furnishings</c:v>
                </c:pt>
                <c:pt idx="3">
                  <c:v>Tables</c:v>
                </c:pt>
              </c:strCache>
            </c:strRef>
          </c:cat>
          <c:val>
            <c:numRef>
              <c:f>'Shipping Cost Analysis '!$B$4:$B$8</c:f>
              <c:numCache>
                <c:formatCode>[$$-409]#,##0.00</c:formatCode>
                <c:ptCount val="4"/>
                <c:pt idx="0">
                  <c:v>1957.7100000000007</c:v>
                </c:pt>
                <c:pt idx="1">
                  <c:v>3560.59</c:v>
                </c:pt>
                <c:pt idx="2">
                  <c:v>1942.0300000000004</c:v>
                </c:pt>
                <c:pt idx="3">
                  <c:v>4397.5099999999993</c:v>
                </c:pt>
              </c:numCache>
            </c:numRef>
          </c:val>
          <c:extLst>
            <c:ext xmlns:c16="http://schemas.microsoft.com/office/drawing/2014/chart" uri="{C3380CC4-5D6E-409C-BE32-E72D297353CC}">
              <c16:uniqueId val="{00000000-7363-48F9-8DD9-89892E990B47}"/>
            </c:ext>
          </c:extLst>
        </c:ser>
        <c:dLbls>
          <c:showLegendKey val="0"/>
          <c:showVal val="0"/>
          <c:showCatName val="0"/>
          <c:showSerName val="0"/>
          <c:showPercent val="0"/>
          <c:showBubbleSize val="0"/>
        </c:dLbls>
        <c:gapWidth val="182"/>
        <c:axId val="762066104"/>
        <c:axId val="762067416"/>
      </c:barChart>
      <c:catAx>
        <c:axId val="762066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067416"/>
        <c:crosses val="autoZero"/>
        <c:auto val="1"/>
        <c:lblAlgn val="ctr"/>
        <c:lblOffset val="100"/>
        <c:noMultiLvlLbl val="0"/>
      </c:catAx>
      <c:valAx>
        <c:axId val="762067416"/>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206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[Amazon_store_sales_analysis.xlsx]Shipping Cost Analysis !PivotTable1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s>
    <c:plotArea>
      <c:layout/>
      <c:doughnutChart>
        <c:varyColors val="1"/>
        <c:ser>
          <c:idx val="0"/>
          <c:order val="0"/>
          <c:tx>
            <c:strRef>
              <c:f>'Shipping Cost Analysis '!$M$4</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826-4DD2-9DEA-601CF7841417}"/>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826-4DD2-9DEA-601CF784141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5826-4DD2-9DEA-601CF7841417}"/>
              </c:ext>
            </c:extLst>
          </c:dPt>
          <c:cat>
            <c:strRef>
              <c:f>'Shipping Cost Analysis '!$L$5:$L$8</c:f>
              <c:strCache>
                <c:ptCount val="3"/>
                <c:pt idx="0">
                  <c:v>Delivery Truck</c:v>
                </c:pt>
                <c:pt idx="1">
                  <c:v>Express Air</c:v>
                </c:pt>
                <c:pt idx="2">
                  <c:v>Regular Air</c:v>
                </c:pt>
              </c:strCache>
            </c:strRef>
          </c:cat>
          <c:val>
            <c:numRef>
              <c:f>'Shipping Cost Analysis '!$M$5:$M$8</c:f>
              <c:numCache>
                <c:formatCode>0.00%</c:formatCode>
                <c:ptCount val="3"/>
                <c:pt idx="0">
                  <c:v>0.78375488284544248</c:v>
                </c:pt>
                <c:pt idx="1">
                  <c:v>5.2718707622973489E-2</c:v>
                </c:pt>
                <c:pt idx="2">
                  <c:v>0.1635264095315842</c:v>
                </c:pt>
              </c:numCache>
            </c:numRef>
          </c:val>
          <c:extLst>
            <c:ext xmlns:c16="http://schemas.microsoft.com/office/drawing/2014/chart" uri="{C3380CC4-5D6E-409C-BE32-E72D297353CC}">
              <c16:uniqueId val="{00000006-5826-4DD2-9DEA-601CF7841417}"/>
            </c:ext>
          </c:extLst>
        </c:ser>
        <c:dLbls>
          <c:showLegendKey val="0"/>
          <c:showVal val="0"/>
          <c:showCatName val="0"/>
          <c:showSerName val="0"/>
          <c:showPercent val="0"/>
          <c:showBubbleSize val="0"/>
          <c:showLeaderLines val="1"/>
        </c:dLbls>
        <c:firstSliceAng val="175"/>
        <c:holeSize val="4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Revenue!$B$3</c:f>
              <c:strCache>
                <c:ptCount val="1"/>
                <c:pt idx="0">
                  <c:v>Total</c:v>
                </c:pt>
              </c:strCache>
            </c:strRef>
          </c:tx>
          <c:spPr>
            <a:solidFill>
              <a:schemeClr val="accent6"/>
            </a:solidFill>
            <a:ln>
              <a:noFill/>
            </a:ln>
            <a:effectLst/>
          </c:spPr>
          <c:invertIfNegative val="0"/>
          <c:cat>
            <c:strRef>
              <c:f>Revenue!$A$4:$A$8</c:f>
              <c:strCache>
                <c:ptCount val="4"/>
                <c:pt idx="0">
                  <c:v>Bookcases</c:v>
                </c:pt>
                <c:pt idx="1">
                  <c:v>Chairs &amp; Chairmats</c:v>
                </c:pt>
                <c:pt idx="2">
                  <c:v>Office Furnishings</c:v>
                </c:pt>
                <c:pt idx="3">
                  <c:v>Tables</c:v>
                </c:pt>
              </c:strCache>
            </c:strRef>
          </c:cat>
          <c:val>
            <c:numRef>
              <c:f>Revenue!$B$4:$B$8</c:f>
              <c:numCache>
                <c:formatCode>General</c:formatCode>
                <c:ptCount val="4"/>
                <c:pt idx="0">
                  <c:v>-930.43839999999977</c:v>
                </c:pt>
                <c:pt idx="1">
                  <c:v>39808.48599999999</c:v>
                </c:pt>
                <c:pt idx="2">
                  <c:v>18724.119099999993</c:v>
                </c:pt>
                <c:pt idx="3">
                  <c:v>-8086.6392636499995</c:v>
                </c:pt>
              </c:numCache>
            </c:numRef>
          </c:val>
          <c:extLst>
            <c:ext xmlns:c16="http://schemas.microsoft.com/office/drawing/2014/chart" uri="{C3380CC4-5D6E-409C-BE32-E72D297353CC}">
              <c16:uniqueId val="{00000000-D507-4168-BF24-D918DCC6636E}"/>
            </c:ext>
          </c:extLst>
        </c:ser>
        <c:dLbls>
          <c:showLegendKey val="0"/>
          <c:showVal val="0"/>
          <c:showCatName val="0"/>
          <c:showSerName val="0"/>
          <c:showPercent val="0"/>
          <c:showBubbleSize val="0"/>
        </c:dLbls>
        <c:gapWidth val="182"/>
        <c:axId val="870334976"/>
        <c:axId val="870335304"/>
      </c:barChart>
      <c:catAx>
        <c:axId val="87033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35304"/>
        <c:crosses val="autoZero"/>
        <c:auto val="1"/>
        <c:lblAlgn val="ctr"/>
        <c:lblOffset val="100"/>
        <c:noMultiLvlLbl val="0"/>
      </c:catAx>
      <c:valAx>
        <c:axId val="87033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33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[Amazon_store_sales_analysis.xlsx]Manager Performance!PivotTable5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1777204287104"/>
          <c:y val="7.407407407407407E-2"/>
          <c:w val="0.72365053551906111"/>
          <c:h val="0.8416746864975212"/>
        </c:manualLayout>
      </c:layout>
      <c:barChart>
        <c:barDir val="col"/>
        <c:grouping val="clustered"/>
        <c:varyColors val="0"/>
        <c:ser>
          <c:idx val="0"/>
          <c:order val="0"/>
          <c:tx>
            <c:strRef>
              <c:f>'Manager Performance'!$B$7:$B$8</c:f>
              <c:strCache>
                <c:ptCount val="1"/>
                <c:pt idx="0">
                  <c:v>Chris</c:v>
                </c:pt>
              </c:strCache>
            </c:strRef>
          </c:tx>
          <c:spPr>
            <a:solidFill>
              <a:schemeClr val="accent4">
                <a:lumMod val="75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Performance'!$B$9:$B$15</c:f>
              <c:numCache>
                <c:formatCode>[$$-409]#,##0</c:formatCode>
                <c:ptCount val="6"/>
                <c:pt idx="0">
                  <c:v>24220.58</c:v>
                </c:pt>
                <c:pt idx="1">
                  <c:v>30995.489999999998</c:v>
                </c:pt>
                <c:pt idx="2">
                  <c:v>12443.95</c:v>
                </c:pt>
                <c:pt idx="3">
                  <c:v>17225.62</c:v>
                </c:pt>
                <c:pt idx="4">
                  <c:v>22878.210000000003</c:v>
                </c:pt>
                <c:pt idx="5">
                  <c:v>40691.29</c:v>
                </c:pt>
              </c:numCache>
            </c:numRef>
          </c:val>
          <c:extLst>
            <c:ext xmlns:c16="http://schemas.microsoft.com/office/drawing/2014/chart" uri="{C3380CC4-5D6E-409C-BE32-E72D297353CC}">
              <c16:uniqueId val="{00000000-6D00-4849-8FEC-D3BD9D0D3E15}"/>
            </c:ext>
          </c:extLst>
        </c:ser>
        <c:ser>
          <c:idx val="1"/>
          <c:order val="1"/>
          <c:tx>
            <c:strRef>
              <c:f>'Manager Performance'!$C$7:$C$8</c:f>
              <c:strCache>
                <c:ptCount val="1"/>
                <c:pt idx="0">
                  <c:v>Erin</c:v>
                </c:pt>
              </c:strCache>
            </c:strRef>
          </c:tx>
          <c:spPr>
            <a:solidFill>
              <a:srgbClr val="C00000"/>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Performance'!$C$9:$C$15</c:f>
              <c:numCache>
                <c:formatCode>[$$-409]#,##0</c:formatCode>
                <c:ptCount val="6"/>
                <c:pt idx="0">
                  <c:v>22989.890000000007</c:v>
                </c:pt>
                <c:pt idx="1">
                  <c:v>34111.94</c:v>
                </c:pt>
                <c:pt idx="2">
                  <c:v>27143.59</c:v>
                </c:pt>
                <c:pt idx="3">
                  <c:v>57272.72</c:v>
                </c:pt>
                <c:pt idx="4">
                  <c:v>31489.839999999997</c:v>
                </c:pt>
                <c:pt idx="5">
                  <c:v>16669.399999999998</c:v>
                </c:pt>
              </c:numCache>
            </c:numRef>
          </c:val>
          <c:extLst>
            <c:ext xmlns:c16="http://schemas.microsoft.com/office/drawing/2014/chart" uri="{C3380CC4-5D6E-409C-BE32-E72D297353CC}">
              <c16:uniqueId val="{00000001-CD14-492C-8F67-8C25A094A637}"/>
            </c:ext>
          </c:extLst>
        </c:ser>
        <c:ser>
          <c:idx val="2"/>
          <c:order val="2"/>
          <c:tx>
            <c:strRef>
              <c:f>'Manager Performance'!$D$7:$D$8</c:f>
              <c:strCache>
                <c:ptCount val="1"/>
                <c:pt idx="0">
                  <c:v>Sam</c:v>
                </c:pt>
              </c:strCache>
            </c:strRef>
          </c:tx>
          <c:spPr>
            <a:solidFill>
              <a:schemeClr val="accent6">
                <a:lumMod val="50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Performance'!$D$9:$D$15</c:f>
              <c:numCache>
                <c:formatCode>[$$-409]#,##0</c:formatCode>
                <c:ptCount val="6"/>
                <c:pt idx="0">
                  <c:v>14943.91</c:v>
                </c:pt>
                <c:pt idx="1">
                  <c:v>12217.4</c:v>
                </c:pt>
                <c:pt idx="2">
                  <c:v>16505.39</c:v>
                </c:pt>
                <c:pt idx="3">
                  <c:v>12651.490000000002</c:v>
                </c:pt>
                <c:pt idx="4">
                  <c:v>19242.64</c:v>
                </c:pt>
                <c:pt idx="5">
                  <c:v>21729.54</c:v>
                </c:pt>
              </c:numCache>
            </c:numRef>
          </c:val>
          <c:extLst>
            <c:ext xmlns:c16="http://schemas.microsoft.com/office/drawing/2014/chart" uri="{C3380CC4-5D6E-409C-BE32-E72D297353CC}">
              <c16:uniqueId val="{00000002-CD14-492C-8F67-8C25A094A637}"/>
            </c:ext>
          </c:extLst>
        </c:ser>
        <c:ser>
          <c:idx val="3"/>
          <c:order val="3"/>
          <c:tx>
            <c:strRef>
              <c:f>'Manager Performance'!$E$7:$E$8</c:f>
              <c:strCache>
                <c:ptCount val="1"/>
                <c:pt idx="0">
                  <c:v>William</c:v>
                </c:pt>
              </c:strCache>
            </c:strRef>
          </c:tx>
          <c:spPr>
            <a:solidFill>
              <a:schemeClr val="accent5">
                <a:lumMod val="50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Performance'!$E$9:$E$15</c:f>
              <c:numCache>
                <c:formatCode>[$$-409]#,##0</c:formatCode>
                <c:ptCount val="6"/>
                <c:pt idx="0">
                  <c:v>15838.32</c:v>
                </c:pt>
                <c:pt idx="1">
                  <c:v>48370.290000000008</c:v>
                </c:pt>
                <c:pt idx="2">
                  <c:v>25820.41</c:v>
                </c:pt>
                <c:pt idx="3">
                  <c:v>24593.709999999995</c:v>
                </c:pt>
                <c:pt idx="4">
                  <c:v>23294.299999999996</c:v>
                </c:pt>
                <c:pt idx="5">
                  <c:v>46238.829999999994</c:v>
                </c:pt>
              </c:numCache>
            </c:numRef>
          </c:val>
          <c:extLst>
            <c:ext xmlns:c16="http://schemas.microsoft.com/office/drawing/2014/chart" uri="{C3380CC4-5D6E-409C-BE32-E72D297353CC}">
              <c16:uniqueId val="{00000003-CD14-492C-8F67-8C25A094A637}"/>
            </c:ext>
          </c:extLst>
        </c:ser>
        <c:dLbls>
          <c:showLegendKey val="0"/>
          <c:showVal val="0"/>
          <c:showCatName val="0"/>
          <c:showSerName val="0"/>
          <c:showPercent val="0"/>
          <c:showBubbleSize val="0"/>
        </c:dLbls>
        <c:gapWidth val="219"/>
        <c:overlap val="-27"/>
        <c:axId val="767681704"/>
        <c:axId val="767684328"/>
      </c:barChart>
      <c:catAx>
        <c:axId val="7676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767684328"/>
        <c:crosses val="autoZero"/>
        <c:auto val="1"/>
        <c:lblAlgn val="ctr"/>
        <c:lblOffset val="100"/>
        <c:noMultiLvlLbl val="0"/>
      </c:catAx>
      <c:valAx>
        <c:axId val="76768432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767681704"/>
        <c:crosses val="autoZero"/>
        <c:crossBetween val="between"/>
      </c:valAx>
      <c:spPr>
        <a:noFill/>
        <a:ln>
          <a:noFill/>
        </a:ln>
        <a:effectLst/>
      </c:spPr>
    </c:plotArea>
    <c:legend>
      <c:legendPos val="r"/>
      <c:layout>
        <c:manualLayout>
          <c:xMode val="edge"/>
          <c:yMode val="edge"/>
          <c:x val="0.72553291694564059"/>
          <c:y val="3.7407209619575263E-2"/>
          <c:w val="0.20410103093245366"/>
          <c:h val="0.3781861046420062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[Amazon_store_sales_analysis.xlsx]Shipping Cost Analysis !PivotTable1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pivotFmt>
      <c:pivotFmt>
        <c:idx val="10"/>
        <c:spPr>
          <a:solidFill>
            <a:srgbClr val="FFC000"/>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s>
    <c:plotArea>
      <c:layout>
        <c:manualLayout>
          <c:layoutTarget val="inner"/>
          <c:xMode val="edge"/>
          <c:yMode val="edge"/>
          <c:x val="5.5696246942088662E-2"/>
          <c:y val="0.24405934501335938"/>
          <c:w val="0.61530677987184679"/>
          <c:h val="0.6127217795563813"/>
        </c:manualLayout>
      </c:layout>
      <c:doughnutChart>
        <c:varyColors val="1"/>
        <c:ser>
          <c:idx val="0"/>
          <c:order val="0"/>
          <c:tx>
            <c:strRef>
              <c:f>'Shipping Cost Analysis '!$M$4</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A030-4DF6-9EE8-1B5893E012B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030-4DF6-9EE8-1B5893E012B1}"/>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A030-4DF6-9EE8-1B5893E012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Cost Analysis '!$L$5:$L$8</c:f>
              <c:strCache>
                <c:ptCount val="3"/>
                <c:pt idx="0">
                  <c:v>Delivery Truck</c:v>
                </c:pt>
                <c:pt idx="1">
                  <c:v>Express Air</c:v>
                </c:pt>
                <c:pt idx="2">
                  <c:v>Regular Air</c:v>
                </c:pt>
              </c:strCache>
            </c:strRef>
          </c:cat>
          <c:val>
            <c:numRef>
              <c:f>'Shipping Cost Analysis '!$M$5:$M$8</c:f>
              <c:numCache>
                <c:formatCode>0.00%</c:formatCode>
                <c:ptCount val="3"/>
                <c:pt idx="0">
                  <c:v>0.78375488284544248</c:v>
                </c:pt>
                <c:pt idx="1">
                  <c:v>5.2718707622973489E-2</c:v>
                </c:pt>
                <c:pt idx="2">
                  <c:v>0.1635264095315842</c:v>
                </c:pt>
              </c:numCache>
            </c:numRef>
          </c:val>
          <c:extLst>
            <c:ext xmlns:c16="http://schemas.microsoft.com/office/drawing/2014/chart" uri="{C3380CC4-5D6E-409C-BE32-E72D297353CC}">
              <c16:uniqueId val="{00000006-A030-4DF6-9EE8-1B5893E012B1}"/>
            </c:ext>
          </c:extLst>
        </c:ser>
        <c:dLbls>
          <c:showLegendKey val="0"/>
          <c:showVal val="0"/>
          <c:showCatName val="0"/>
          <c:showSerName val="0"/>
          <c:showPercent val="0"/>
          <c:showBubbleSize val="0"/>
          <c:showLeaderLines val="1"/>
        </c:dLbls>
        <c:firstSliceAng val="175"/>
        <c:holeSize val="41"/>
      </c:doughnutChart>
      <c:spPr>
        <a:noFill/>
        <a:ln>
          <a:noFill/>
        </a:ln>
        <a:effectLst/>
      </c:spPr>
    </c:plotArea>
    <c:legend>
      <c:legendPos val="r"/>
      <c:layout>
        <c:manualLayout>
          <c:xMode val="edge"/>
          <c:yMode val="edge"/>
          <c:x val="0.64062325575461443"/>
          <c:y val="0.19590206564158755"/>
          <c:w val="0.34418685871572507"/>
          <c:h val="0.2552542251759745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[Amazon_store_sales_analysis.xlsx]Monthly Profit!PivotTable1</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Profit'!$D$5</c:f>
              <c:strCache>
                <c:ptCount val="1"/>
                <c:pt idx="0">
                  <c:v>Total</c:v>
                </c:pt>
              </c:strCache>
            </c:strRef>
          </c:tx>
          <c:spPr>
            <a:solidFill>
              <a:schemeClr val="accent6"/>
            </a:solidFill>
            <a:ln>
              <a:noFill/>
            </a:ln>
            <a:effectLst/>
          </c:spPr>
          <c:invertIfNegative val="0"/>
          <c:cat>
            <c:strRef>
              <c:f>'Monthly Profit'!$C$6:$C$10</c:f>
              <c:strCache>
                <c:ptCount val="4"/>
                <c:pt idx="0">
                  <c:v>Bookcases</c:v>
                </c:pt>
                <c:pt idx="1">
                  <c:v>Chairs &amp; Chairmats</c:v>
                </c:pt>
                <c:pt idx="2">
                  <c:v>Office Furnishings</c:v>
                </c:pt>
                <c:pt idx="3">
                  <c:v>Tables</c:v>
                </c:pt>
              </c:strCache>
            </c:strRef>
          </c:cat>
          <c:val>
            <c:numRef>
              <c:f>'Monthly Profit'!$D$6:$D$10</c:f>
              <c:numCache>
                <c:formatCode>General</c:formatCode>
                <c:ptCount val="4"/>
                <c:pt idx="0">
                  <c:v>-930.43839999999977</c:v>
                </c:pt>
                <c:pt idx="1">
                  <c:v>39808.48599999999</c:v>
                </c:pt>
                <c:pt idx="2">
                  <c:v>18724.119099999993</c:v>
                </c:pt>
                <c:pt idx="3">
                  <c:v>-8086.6392636499995</c:v>
                </c:pt>
              </c:numCache>
            </c:numRef>
          </c:val>
          <c:extLst>
            <c:ext xmlns:c16="http://schemas.microsoft.com/office/drawing/2014/chart" uri="{C3380CC4-5D6E-409C-BE32-E72D297353CC}">
              <c16:uniqueId val="{00000000-AA07-44DC-97FB-9374C8654882}"/>
            </c:ext>
          </c:extLst>
        </c:ser>
        <c:dLbls>
          <c:showLegendKey val="0"/>
          <c:showVal val="0"/>
          <c:showCatName val="0"/>
          <c:showSerName val="0"/>
          <c:showPercent val="0"/>
          <c:showBubbleSize val="0"/>
        </c:dLbls>
        <c:gapWidth val="182"/>
        <c:axId val="1033082920"/>
        <c:axId val="1033087512"/>
      </c:barChart>
      <c:catAx>
        <c:axId val="1033082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3087512"/>
        <c:crosses val="autoZero"/>
        <c:auto val="1"/>
        <c:lblAlgn val="ctr"/>
        <c:lblOffset val="100"/>
        <c:noMultiLvlLbl val="0"/>
      </c:catAx>
      <c:valAx>
        <c:axId val="1033087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308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[Amazon_store_sales_analysis.xlsx]Manager Performance!PivotTable5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1777204287104"/>
          <c:y val="7.407407407407407E-2"/>
          <c:w val="0.72365053551906111"/>
          <c:h val="0.8416746864975212"/>
        </c:manualLayout>
      </c:layout>
      <c:barChart>
        <c:barDir val="col"/>
        <c:grouping val="clustered"/>
        <c:varyColors val="0"/>
        <c:ser>
          <c:idx val="0"/>
          <c:order val="0"/>
          <c:tx>
            <c:strRef>
              <c:f>'Manager Performance'!$B$7:$B$8</c:f>
              <c:strCache>
                <c:ptCount val="1"/>
                <c:pt idx="0">
                  <c:v>Chris</c:v>
                </c:pt>
              </c:strCache>
            </c:strRef>
          </c:tx>
          <c:spPr>
            <a:solidFill>
              <a:schemeClr val="accent4">
                <a:lumMod val="75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Performance'!$B$9:$B$15</c:f>
              <c:numCache>
                <c:formatCode>[$$-409]#,##0</c:formatCode>
                <c:ptCount val="6"/>
                <c:pt idx="0">
                  <c:v>24220.58</c:v>
                </c:pt>
                <c:pt idx="1">
                  <c:v>30995.489999999998</c:v>
                </c:pt>
                <c:pt idx="2">
                  <c:v>12443.95</c:v>
                </c:pt>
                <c:pt idx="3">
                  <c:v>17225.62</c:v>
                </c:pt>
                <c:pt idx="4">
                  <c:v>22878.210000000003</c:v>
                </c:pt>
                <c:pt idx="5">
                  <c:v>40691.29</c:v>
                </c:pt>
              </c:numCache>
            </c:numRef>
          </c:val>
          <c:extLst>
            <c:ext xmlns:c16="http://schemas.microsoft.com/office/drawing/2014/chart" uri="{C3380CC4-5D6E-409C-BE32-E72D297353CC}">
              <c16:uniqueId val="{00000000-B57B-4882-906E-947501A2682C}"/>
            </c:ext>
          </c:extLst>
        </c:ser>
        <c:ser>
          <c:idx val="1"/>
          <c:order val="1"/>
          <c:tx>
            <c:strRef>
              <c:f>'Manager Performance'!$C$7:$C$8</c:f>
              <c:strCache>
                <c:ptCount val="1"/>
                <c:pt idx="0">
                  <c:v>Erin</c:v>
                </c:pt>
              </c:strCache>
            </c:strRef>
          </c:tx>
          <c:spPr>
            <a:solidFill>
              <a:srgbClr val="C00000"/>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Performance'!$C$9:$C$15</c:f>
              <c:numCache>
                <c:formatCode>[$$-409]#,##0</c:formatCode>
                <c:ptCount val="6"/>
                <c:pt idx="0">
                  <c:v>22989.890000000007</c:v>
                </c:pt>
                <c:pt idx="1">
                  <c:v>34111.94</c:v>
                </c:pt>
                <c:pt idx="2">
                  <c:v>27143.59</c:v>
                </c:pt>
                <c:pt idx="3">
                  <c:v>57272.72</c:v>
                </c:pt>
                <c:pt idx="4">
                  <c:v>31489.839999999997</c:v>
                </c:pt>
                <c:pt idx="5">
                  <c:v>16669.399999999998</c:v>
                </c:pt>
              </c:numCache>
            </c:numRef>
          </c:val>
          <c:extLst>
            <c:ext xmlns:c16="http://schemas.microsoft.com/office/drawing/2014/chart" uri="{C3380CC4-5D6E-409C-BE32-E72D297353CC}">
              <c16:uniqueId val="{00000001-B57B-4882-906E-947501A2682C}"/>
            </c:ext>
          </c:extLst>
        </c:ser>
        <c:ser>
          <c:idx val="2"/>
          <c:order val="2"/>
          <c:tx>
            <c:strRef>
              <c:f>'Manager Performance'!$D$7:$D$8</c:f>
              <c:strCache>
                <c:ptCount val="1"/>
                <c:pt idx="0">
                  <c:v>Sam</c:v>
                </c:pt>
              </c:strCache>
            </c:strRef>
          </c:tx>
          <c:spPr>
            <a:solidFill>
              <a:schemeClr val="accent6">
                <a:lumMod val="50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Performance'!$D$9:$D$15</c:f>
              <c:numCache>
                <c:formatCode>[$$-409]#,##0</c:formatCode>
                <c:ptCount val="6"/>
                <c:pt idx="0">
                  <c:v>14943.91</c:v>
                </c:pt>
                <c:pt idx="1">
                  <c:v>12217.4</c:v>
                </c:pt>
                <c:pt idx="2">
                  <c:v>16505.39</c:v>
                </c:pt>
                <c:pt idx="3">
                  <c:v>12651.490000000002</c:v>
                </c:pt>
                <c:pt idx="4">
                  <c:v>19242.64</c:v>
                </c:pt>
                <c:pt idx="5">
                  <c:v>21729.54</c:v>
                </c:pt>
              </c:numCache>
            </c:numRef>
          </c:val>
          <c:extLst>
            <c:ext xmlns:c16="http://schemas.microsoft.com/office/drawing/2014/chart" uri="{C3380CC4-5D6E-409C-BE32-E72D297353CC}">
              <c16:uniqueId val="{00000002-B57B-4882-906E-947501A2682C}"/>
            </c:ext>
          </c:extLst>
        </c:ser>
        <c:ser>
          <c:idx val="3"/>
          <c:order val="3"/>
          <c:tx>
            <c:strRef>
              <c:f>'Manager Performance'!$E$7:$E$8</c:f>
              <c:strCache>
                <c:ptCount val="1"/>
                <c:pt idx="0">
                  <c:v>William</c:v>
                </c:pt>
              </c:strCache>
            </c:strRef>
          </c:tx>
          <c:spPr>
            <a:solidFill>
              <a:schemeClr val="accent5">
                <a:lumMod val="50000"/>
              </a:schemeClr>
            </a:solidFill>
            <a:ln>
              <a:noFill/>
            </a:ln>
            <a:effectLst/>
          </c:spPr>
          <c:invertIfNegative val="0"/>
          <c:cat>
            <c:strRef>
              <c:f>'Manager Performance'!$A$9:$A$15</c:f>
              <c:strCache>
                <c:ptCount val="6"/>
                <c:pt idx="0">
                  <c:v>Jan</c:v>
                </c:pt>
                <c:pt idx="1">
                  <c:v>Feb</c:v>
                </c:pt>
                <c:pt idx="2">
                  <c:v>Mar</c:v>
                </c:pt>
                <c:pt idx="3">
                  <c:v>Apr</c:v>
                </c:pt>
                <c:pt idx="4">
                  <c:v>May</c:v>
                </c:pt>
                <c:pt idx="5">
                  <c:v>Jun</c:v>
                </c:pt>
              </c:strCache>
            </c:strRef>
          </c:cat>
          <c:val>
            <c:numRef>
              <c:f>'Manager Performance'!$E$9:$E$15</c:f>
              <c:numCache>
                <c:formatCode>[$$-409]#,##0</c:formatCode>
                <c:ptCount val="6"/>
                <c:pt idx="0">
                  <c:v>15838.32</c:v>
                </c:pt>
                <c:pt idx="1">
                  <c:v>48370.290000000008</c:v>
                </c:pt>
                <c:pt idx="2">
                  <c:v>25820.41</c:v>
                </c:pt>
                <c:pt idx="3">
                  <c:v>24593.709999999995</c:v>
                </c:pt>
                <c:pt idx="4">
                  <c:v>23294.299999999996</c:v>
                </c:pt>
                <c:pt idx="5">
                  <c:v>46238.829999999994</c:v>
                </c:pt>
              </c:numCache>
            </c:numRef>
          </c:val>
          <c:extLst>
            <c:ext xmlns:c16="http://schemas.microsoft.com/office/drawing/2014/chart" uri="{C3380CC4-5D6E-409C-BE32-E72D297353CC}">
              <c16:uniqueId val="{00000003-B57B-4882-906E-947501A2682C}"/>
            </c:ext>
          </c:extLst>
        </c:ser>
        <c:dLbls>
          <c:showLegendKey val="0"/>
          <c:showVal val="0"/>
          <c:showCatName val="0"/>
          <c:showSerName val="0"/>
          <c:showPercent val="0"/>
          <c:showBubbleSize val="0"/>
        </c:dLbls>
        <c:gapWidth val="219"/>
        <c:overlap val="-27"/>
        <c:axId val="767681704"/>
        <c:axId val="767684328"/>
      </c:barChart>
      <c:catAx>
        <c:axId val="7676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767684328"/>
        <c:crosses val="autoZero"/>
        <c:auto val="1"/>
        <c:lblAlgn val="ctr"/>
        <c:lblOffset val="100"/>
        <c:noMultiLvlLbl val="0"/>
      </c:catAx>
      <c:valAx>
        <c:axId val="76768432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767681704"/>
        <c:crosses val="autoZero"/>
        <c:crossBetween val="between"/>
      </c:valAx>
      <c:spPr>
        <a:noFill/>
        <a:ln>
          <a:noFill/>
        </a:ln>
        <a:effectLst/>
      </c:spPr>
    </c:plotArea>
    <c:legend>
      <c:legendPos val="r"/>
      <c:layout>
        <c:manualLayout>
          <c:xMode val="edge"/>
          <c:yMode val="edge"/>
          <c:x val="0.72553291694564059"/>
          <c:y val="3.7407209619575263E-2"/>
          <c:w val="0.20696937816263003"/>
          <c:h val="0.3781861046420062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[Amazon_store_sales_analysis.xlsx]Shipping Cost Analysis !PivotTable1</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6">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pivotFmt>
      <c:pivotFmt>
        <c:idx val="10"/>
        <c:spPr>
          <a:solidFill>
            <a:srgbClr val="FFC000"/>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pivotFmt>
      <c:pivotFmt>
        <c:idx val="14"/>
        <c:spPr>
          <a:solidFill>
            <a:srgbClr val="FFC000"/>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w="19050">
            <a:solidFill>
              <a:schemeClr val="lt1"/>
            </a:solidFill>
          </a:ln>
          <a:effectLst/>
        </c:spPr>
      </c:pivotFmt>
      <c:pivotFmt>
        <c:idx val="18"/>
        <c:spPr>
          <a:solidFill>
            <a:srgbClr val="FFC000"/>
          </a:solidFill>
          <a:ln w="19050">
            <a:solidFill>
              <a:schemeClr val="lt1"/>
            </a:solidFill>
          </a:ln>
          <a:effectLst/>
        </c:spPr>
      </c:pivotFmt>
      <c:pivotFmt>
        <c:idx val="19"/>
        <c:spPr>
          <a:solidFill>
            <a:schemeClr val="accent6">
              <a:lumMod val="50000"/>
            </a:schemeClr>
          </a:solidFill>
          <a:ln w="19050">
            <a:solidFill>
              <a:schemeClr val="lt1"/>
            </a:solidFill>
          </a:ln>
          <a:effectLst/>
        </c:spPr>
      </c:pivotFmt>
    </c:pivotFmts>
    <c:plotArea>
      <c:layout>
        <c:manualLayout>
          <c:layoutTarget val="inner"/>
          <c:xMode val="edge"/>
          <c:yMode val="edge"/>
          <c:x val="5.5696246942088662E-2"/>
          <c:y val="0.24405934501335938"/>
          <c:w val="0.61530677987184679"/>
          <c:h val="0.6127217795563813"/>
        </c:manualLayout>
      </c:layout>
      <c:doughnutChart>
        <c:varyColors val="1"/>
        <c:ser>
          <c:idx val="0"/>
          <c:order val="0"/>
          <c:tx>
            <c:strRef>
              <c:f>'Shipping Cost Analysis '!$M$4</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C724-44FF-9D49-805A73632E5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724-44FF-9D49-805A73632E55}"/>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C724-44FF-9D49-805A73632E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Cost Analysis '!$L$5:$L$8</c:f>
              <c:strCache>
                <c:ptCount val="3"/>
                <c:pt idx="0">
                  <c:v>Delivery Truck</c:v>
                </c:pt>
                <c:pt idx="1">
                  <c:v>Express Air</c:v>
                </c:pt>
                <c:pt idx="2">
                  <c:v>Regular Air</c:v>
                </c:pt>
              </c:strCache>
            </c:strRef>
          </c:cat>
          <c:val>
            <c:numRef>
              <c:f>'Shipping Cost Analysis '!$M$5:$M$8</c:f>
              <c:numCache>
                <c:formatCode>0.00%</c:formatCode>
                <c:ptCount val="3"/>
                <c:pt idx="0">
                  <c:v>0.78375488284544248</c:v>
                </c:pt>
                <c:pt idx="1">
                  <c:v>5.2718707622973489E-2</c:v>
                </c:pt>
                <c:pt idx="2">
                  <c:v>0.1635264095315842</c:v>
                </c:pt>
              </c:numCache>
            </c:numRef>
          </c:val>
          <c:extLst>
            <c:ext xmlns:c16="http://schemas.microsoft.com/office/drawing/2014/chart" uri="{C3380CC4-5D6E-409C-BE32-E72D297353CC}">
              <c16:uniqueId val="{00000006-C724-44FF-9D49-805A73632E55}"/>
            </c:ext>
          </c:extLst>
        </c:ser>
        <c:dLbls>
          <c:showLegendKey val="0"/>
          <c:showVal val="0"/>
          <c:showCatName val="0"/>
          <c:showSerName val="0"/>
          <c:showPercent val="0"/>
          <c:showBubbleSize val="0"/>
          <c:showLeaderLines val="1"/>
        </c:dLbls>
        <c:firstSliceAng val="175"/>
        <c:holeSize val="41"/>
      </c:doughnutChart>
      <c:spPr>
        <a:noFill/>
        <a:ln>
          <a:noFill/>
        </a:ln>
        <a:effectLst/>
      </c:spPr>
    </c:plotArea>
    <c:legend>
      <c:legendPos val="r"/>
      <c:layout>
        <c:manualLayout>
          <c:xMode val="edge"/>
          <c:yMode val="edge"/>
          <c:x val="0.64062325575461443"/>
          <c:y val="0.19590206564158755"/>
          <c:w val="0.34418685871572507"/>
          <c:h val="0.2552542251759745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[Amazon_store_sales_analysis.xlsx]Monthly Profit!PivotTable1</c:name>
    <c:fmtId val="2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Profit'!$D$5</c:f>
              <c:strCache>
                <c:ptCount val="1"/>
                <c:pt idx="0">
                  <c:v>Total</c:v>
                </c:pt>
              </c:strCache>
            </c:strRef>
          </c:tx>
          <c:spPr>
            <a:solidFill>
              <a:schemeClr val="accent6"/>
            </a:solidFill>
            <a:ln>
              <a:noFill/>
            </a:ln>
            <a:effectLst/>
          </c:spPr>
          <c:invertIfNegative val="0"/>
          <c:cat>
            <c:strRef>
              <c:f>'Monthly Profit'!$C$6:$C$10</c:f>
              <c:strCache>
                <c:ptCount val="4"/>
                <c:pt idx="0">
                  <c:v>Bookcases</c:v>
                </c:pt>
                <c:pt idx="1">
                  <c:v>Chairs &amp; Chairmats</c:v>
                </c:pt>
                <c:pt idx="2">
                  <c:v>Office Furnishings</c:v>
                </c:pt>
                <c:pt idx="3">
                  <c:v>Tables</c:v>
                </c:pt>
              </c:strCache>
            </c:strRef>
          </c:cat>
          <c:val>
            <c:numRef>
              <c:f>'Monthly Profit'!$D$6:$D$10</c:f>
              <c:numCache>
                <c:formatCode>General</c:formatCode>
                <c:ptCount val="4"/>
                <c:pt idx="0">
                  <c:v>-930.43839999999977</c:v>
                </c:pt>
                <c:pt idx="1">
                  <c:v>39808.48599999999</c:v>
                </c:pt>
                <c:pt idx="2">
                  <c:v>18724.119099999993</c:v>
                </c:pt>
                <c:pt idx="3">
                  <c:v>-8086.6392636499995</c:v>
                </c:pt>
              </c:numCache>
            </c:numRef>
          </c:val>
          <c:extLst>
            <c:ext xmlns:c16="http://schemas.microsoft.com/office/drawing/2014/chart" uri="{C3380CC4-5D6E-409C-BE32-E72D297353CC}">
              <c16:uniqueId val="{00000000-72FB-4B60-BD1E-671041E3BF98}"/>
            </c:ext>
          </c:extLst>
        </c:ser>
        <c:dLbls>
          <c:showLegendKey val="0"/>
          <c:showVal val="0"/>
          <c:showCatName val="0"/>
          <c:showSerName val="0"/>
          <c:showPercent val="0"/>
          <c:showBubbleSize val="0"/>
        </c:dLbls>
        <c:gapWidth val="182"/>
        <c:axId val="1033082920"/>
        <c:axId val="1033087512"/>
      </c:barChart>
      <c:catAx>
        <c:axId val="1033082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3087512"/>
        <c:crosses val="autoZero"/>
        <c:auto val="1"/>
        <c:lblAlgn val="ctr"/>
        <c:lblOffset val="100"/>
        <c:noMultiLvlLbl val="0"/>
      </c:catAx>
      <c:valAx>
        <c:axId val="1033087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308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[Amazon_store_sales_analysis.xlsx]Customer Analysis!PivotTable1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 Segment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'Customer Analysis'!$B$7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FB-4CC1-8605-10FC6940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B-4CC1-8605-10FC6940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B-4CC1-8605-10FC6940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FB-4CC1-8605-10FC6940A8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Analysis'!$A$8:$A$12</c:f>
              <c:strCache>
                <c:ptCount val="4"/>
                <c:pt idx="0">
                  <c:v>Consumer</c:v>
                </c:pt>
                <c:pt idx="1">
                  <c:v>Corporate</c:v>
                </c:pt>
                <c:pt idx="2">
                  <c:v>Home Office</c:v>
                </c:pt>
                <c:pt idx="3">
                  <c:v>Small Business</c:v>
                </c:pt>
              </c:strCache>
            </c:strRef>
          </c:cat>
          <c:val>
            <c:numRef>
              <c:f>'Customer Analysis'!$B$8:$B$12</c:f>
              <c:numCache>
                <c:formatCode>General</c:formatCode>
                <c:ptCount val="4"/>
                <c:pt idx="0">
                  <c:v>90</c:v>
                </c:pt>
                <c:pt idx="1">
                  <c:v>130</c:v>
                </c:pt>
                <c:pt idx="2">
                  <c:v>87</c:v>
                </c:pt>
                <c:pt idx="3">
                  <c:v>80</c:v>
                </c:pt>
              </c:numCache>
            </c:numRef>
          </c:val>
          <c:extLst>
            <c:ext xmlns:c16="http://schemas.microsoft.com/office/drawing/2014/chart" uri="{C3380CC4-5D6E-409C-BE32-E72D297353CC}">
              <c16:uniqueId val="{00000000-2EC2-42F4-B29F-63BE974799FF}"/>
            </c:ext>
          </c:extLst>
        </c:ser>
        <c:dLbls>
          <c:showLegendKey val="0"/>
          <c:showVal val="0"/>
          <c:showCatName val="0"/>
          <c:showSerName val="0"/>
          <c:showPercent val="0"/>
          <c:showBubbleSize val="0"/>
          <c:showLeaderLines val="1"/>
        </c:dLbls>
        <c:firstSliceAng val="9"/>
        <c:holeSize val="50"/>
      </c:doughnutChart>
      <c:spPr>
        <a:noFill/>
        <a:ln>
          <a:noFill/>
        </a:ln>
        <a:effectLst/>
      </c:spPr>
    </c:plotArea>
    <c:legend>
      <c:legendPos val="r"/>
      <c:layout>
        <c:manualLayout>
          <c:xMode val="edge"/>
          <c:yMode val="edge"/>
          <c:x val="0.64939260717410319"/>
          <c:y val="0.43224190726159228"/>
          <c:w val="0.1950518372703412"/>
          <c:h val="0.2938028579760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[Amazon_store_sales_analysis.xlsx]Customer Analysis!PivotTable6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accent6">
              <a:lumMod val="20000"/>
              <a:lumOff val="8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6">
              <a:lumMod val="75000"/>
            </a:schemeClr>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lumMod val="50000"/>
            </a:schemeClr>
          </a:solidFill>
          <a:ln w="19050">
            <a:solidFill>
              <a:schemeClr val="lt1"/>
            </a:solidFill>
          </a:ln>
          <a:effectLst/>
        </c:spPr>
      </c:pivotFmt>
    </c:pivotFmts>
    <c:plotArea>
      <c:layout/>
      <c:doughnutChart>
        <c:varyColors val="1"/>
        <c:ser>
          <c:idx val="0"/>
          <c:order val="0"/>
          <c:tx>
            <c:strRef>
              <c:f>'Customer Analysis'!$K$9</c:f>
              <c:strCache>
                <c:ptCount val="1"/>
                <c:pt idx="0">
                  <c:v>Total</c:v>
                </c:pt>
              </c:strCache>
            </c:strRef>
          </c:tx>
          <c:explosion val="2"/>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7F0-4ABC-AAE7-577BA8062B0D}"/>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7F0-4ABC-AAE7-577BA8062B0D}"/>
              </c:ext>
            </c:extLst>
          </c:dPt>
          <c:dPt>
            <c:idx val="2"/>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5-57F0-4ABC-AAE7-577BA8062B0D}"/>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57F0-4ABC-AAE7-577BA8062B0D}"/>
              </c:ext>
            </c:extLst>
          </c:dPt>
          <c:dPt>
            <c:idx val="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57F0-4ABC-AAE7-577BA8062B0D}"/>
              </c:ext>
            </c:extLst>
          </c:dPt>
          <c:cat>
            <c:strRef>
              <c:f>'Customer Analysis'!$J$10:$J$15</c:f>
              <c:strCache>
                <c:ptCount val="5"/>
                <c:pt idx="0">
                  <c:v>Not Specified</c:v>
                </c:pt>
                <c:pt idx="1">
                  <c:v>High</c:v>
                </c:pt>
                <c:pt idx="2">
                  <c:v>Medium</c:v>
                </c:pt>
                <c:pt idx="3">
                  <c:v>Critical</c:v>
                </c:pt>
                <c:pt idx="4">
                  <c:v>Low</c:v>
                </c:pt>
              </c:strCache>
            </c:strRef>
          </c:cat>
          <c:val>
            <c:numRef>
              <c:f>'Customer Analysis'!$K$10:$K$15</c:f>
              <c:numCache>
                <c:formatCode>0.00%</c:formatCode>
                <c:ptCount val="5"/>
                <c:pt idx="0">
                  <c:v>0.17829457364341086</c:v>
                </c:pt>
                <c:pt idx="1">
                  <c:v>0.19638242894056848</c:v>
                </c:pt>
                <c:pt idx="2">
                  <c:v>0.20155038759689922</c:v>
                </c:pt>
                <c:pt idx="3">
                  <c:v>0.20930232558139536</c:v>
                </c:pt>
                <c:pt idx="4">
                  <c:v>0.2144702842377261</c:v>
                </c:pt>
              </c:numCache>
            </c:numRef>
          </c:val>
          <c:extLst>
            <c:ext xmlns:c16="http://schemas.microsoft.com/office/drawing/2014/chart" uri="{C3380CC4-5D6E-409C-BE32-E72D297353CC}">
              <c16:uniqueId val="{0000000A-57F0-4ABC-AAE7-577BA8062B0D}"/>
            </c:ext>
          </c:extLst>
        </c:ser>
        <c:dLbls>
          <c:showLegendKey val="0"/>
          <c:showVal val="0"/>
          <c:showCatName val="0"/>
          <c:showSerName val="0"/>
          <c:showPercent val="0"/>
          <c:showBubbleSize val="0"/>
          <c:showLeaderLines val="1"/>
        </c:dLbls>
        <c:firstSliceAng val="0"/>
        <c:holeSize val="2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4CFFBD82-4921-4124-B7D4-58078DC92372}">
          <cx:tx>
            <cx:txData>
              <cx:f>_xlchart.v5.2</cx:f>
              <cx:v>Sum of Sales</cx:v>
            </cx:txData>
          </cx:tx>
          <cx:dataId val="0"/>
          <cx:layoutPr>
            <cx:geography cultureLanguage="en-US" cultureRegion="IN" attribution="Powered by Bing">
              <cx:geoCache provider="{E9337A44-BEBE-4D9F-B70C-5C5E7DAFC167}">
                <cx:binary>1H1bc9u4svVfSeX50AMQAAHs2nOqBqTulmXHtzgvLMVWeCd4v/36r2XHic1odrxr/NUpvTiWZVhN
Lnb36tUN5N/33b/u4922+NAlcVr+677786NfVdm//vijvPd3ybY8SYL7Qpf6W3Vyr5M/9Ldvwf3u
j4di2wap94eJMP3j3t8W1a77+L//hr/m7fSpvt9WgU4v6l3Rf9qVdVyV/+G9g2992D4kQeoEZVUE
9xX+8+N6W/TxNn34+GGXVkHVX/XZ7s+Pr37r44c/xn/rl8/9EINpVf0Aa4k4kcxkpmlyLoiJCP74
Idap9/1tg1snHGETc4thYnEsxPNnn20TWP8Wix7t2T48FLuyhEt6/Pflylf2wxvOxw/3uk6r/X3z
4Bb++fE6Dardw4fLalvtyo8fglLbT79g6/1FXF8+XvUfr+/8//579AO4D6OfvABnfNN+99Yv2Ng6
TXf3VXBfV8+36J/DQ/EJ44QhzIQlMUWWOYLHPOFEEEQxEVgQJunzZz/B80ajDiP0avEIJPvqKEH6
K95+3Sbb55v0zwEiAIBlMWQSgQjHaA/AS/8R1omgiCAAjyDLAgSfP/sJoDcYdBicHwtHwPx1epTA
2Ns4+KaLNHhPbPiJyRhGyAR8KMV0FNswlicW5swkWBLwHTKKbW+z6TA8L9eOELL/OkqEznbN9uE9
0ZEnhFkUCwtJC4N//IKOdWIxRjECB7MgAo485/f2HEbmed0IlbObo0TlmRx80N8+2Dquk6/v6kHA
DpAFSV9aVFDC2evgxvkJwty0GDiQMKmJ5evg9t8adxiww39lBJ9jHwV8/5nXvCR1r37zvyV18oRK
Bi5FmTRNwTC4zsukJAFWIQEyC1EpELVGuI3o1t+bdRiw0fJXV3IcXO6vIhh0+p7Bjp6YkiAuCbdM
E3FEXiOCMT4BdmBJYHuSUwiJrz3pDQYdxuLHwpG//PXlKPzlldVQAN0EhRe8N0lg2OTCEhYQgQMx
TpxY4COSm6ZEiEA4fI3MWyw6DM3Pla+uEi7yOAnCX0W0Tcst1GcvA8ara/tv4xg9gTAlTeAG3CQW
MYGgvYpj5gklAoCzLGyZT+T76bO/k+s3WHQYm5/X8sr+Pz/+9eko/eZ2W/ogVVQ6fT90KD+hGJvS
EpTSffof1abYRCeMWaZlcUHhi+TPn/2EzttsOozPy7UjhG6P03uAvOli+6Cf79E7lKaQ5aVgFIIb
8GwKJO2192DEThjlAhOKGTM5+UU7+L1Fh9H5eS0jbOzNUXrPpa4r/4O9LXQcvCsrIECvCUBEQGPD
T+Lay/gmEMQ/YAyCAFbUEnv+/TK+vd2uwziN14/QujwOTv3KauAIZ7v2w3rXBffv6Uv0BMobYkK1
+r0YGvuSdYIRKD0WiDxCgrO9RuptNh1G6eXaV9cKl7o+Sn9ydvG23Ra753v0DrFOniAksMkIYqDo
QFB7jQ9nJ9QCXg0lz97Pxo70FoMOg/Nz5QgaZ3KU0KwDULFLXW3fDxtqnRAqCeMvqs2XUU7SE5AP
QDwVgj+WRoDdyyj3JpMOo/Ni6Qie9dlRwjOFlBy8pwpnCpAKTAYiwHMH4bXjCKDYUPpA7OOU7XPU
qDB9g0GHofmxcATM9Dj169lOQ2X6jl4DjQXQ3Ag0DYSg0H0bd34EOQHazRi4jZSgbY/r0jcYdBiY
HwtHwMz+OkqPWTxs/XckApSeEAGkDVg1Nim0fUb9HowpqNYACEjagkNjblT0/Nacw6B8XzaCZOEc
JSTnuzQt+7jZvquQQ/dkGbrU0C/gQiDBIFK9TDMgVgsCmd8EGsDEU6f7ZZp5q1WHAXq9eoTT+XG6
zlqn1fY96x1QDBAhVGAm+aOYBpn+JUSg4EDQY0ggUHT2ze5RvfMGgw6j82PhCJj11VE60CKGOlQH
76i0gfNgTKDWJJzLvaQzUtqEPIERBG5xjhCWICWA1vPSed5i0WFofq4cYbM4TiKwSB+Cd3UaIk8k
5BJEIKOQPRUYNXNgwsAUmEtJ8CGfeYM9fwPM84WMcTlO5ny1695VmsZQUJocdDNETMoRpPmXkUxC
cxu4G3R8EBC4X+dyfmvNYUy+LxshcvX5KKPYehuk7ygBUHZCMDOhVfN91GaUXCx5AlhJKp76a4/N
7Jch7LfmHIbk+7IRJOvjrP4Xut0+B/Z/LspQ8wQB2YLyBGEBkxz7NvMrJ4ESBto7FmCyHx74RZX5
nTWHAXlaNcJjcZwM7GZXJEDC3hESCpBAzDKhQnmUKUdOwqHqhI6NkCYS8vvEx0sneYNBh1H5sXAE
zM1xMrC9JjvfJhl01d5TxqTkxAJPgY4NzDvt521HLTW+HwflDLo6HHMOHRv6/Gg8tdTebNZhkEbL
R1CdzY8yzazeuykNihnQMJPB3DTeT0WNqDIM18AsKDSsOTgZ9K7HE9O/t+cwOM/rRqisLo8TFYgq
9X3UPz+//zzbEH4CjmMSqE2eipgRJRMMeDJM30AnjdL9uOfId1ZvsOhvkPmxcozN3VFisw7KUtdF
8I7YgE/AAAComE9zguPyUu5VZlBtYIoaNiP8OmTzFosOY/Nz5Qib9XG2ok91HZTvXGCiEwkj7Hvd
zOSIIT4OaPgERgglAtEMCp5fwXmTSYfRebF0BM/pcRK29bYst/d+Xe6q6j3lGRPkF5jDZRi2gtD9
LO5rJr3nBTADJU3gbo/qzFg4e6tZh2EaXdUIqvVxQnW7K6sPP2fwnljuO6QhmBek5r4hA/Oej63o
11DBTIcFzA5D1fO452Dcin6zWYehGi0fQXV7nEPuGz94zxYOgrm1/ZyAhWDf29Os7cuyFFqeHOba
sORQkcp96+05ET6R7N9ZcxiYp1UjPDbHSan3dcKdLqLn+/LPvQakAhCfQfiHzWwEQQoa16UMvAbt
lYLDBOEtFh3G5efKETZnx0re7v3A277nnCdM4UJewRyqGevAbA0Qa9iiCAMCEtS1fWtgnHyC31t0
GJv1j5UjbNaLoyXWwK2DLHtPbg3hCqrMp1zzePNfBTPoqMHsAIWaCGbTnjS4p1T3FMz2/PgNJv0d
Pi8WjyE6zrr0bPe12JbR9h1DG3AzqEthXAC6BMCj96OBLxGCVoGA7R8Q+UBz+x76XiL0FosOw/Nz
5Qibs+NUp/eherkryl3/juhA4xOmAn7u/xgVPxzGOThsvUb0afPHOLi9zaa/w+fn9YwRWh5lgNsU
O+9dtxjAgDRs8MAm7OOFgY5fNiA+bTEQsDkevtuHt9G0ze/tOYzM87oRKpvj3Pxxpov/P+PrsH8A
ZgYYVDvQ5HlSOl9GNg5DA4IBL0Dm09ESo6GBt9t1GKXx+hFaZ/ZR+tDTVTnb6H2HcGGzDjSsQeiR
Bxs/sEseGtqSwiY3GF2DSXeIg6+y0OMz9Hur/hNSz6vHODlHidMmimGy8F3PkgB/ggF1CToodOj2
vYURUwCFGwEVh9r0aYBt5E9vsegwPj9XjrDZrI4Sm08+nAvzYVG+71k5cBgL1J9A5GA7DgdKMN5W
DSochb080Ll77Hb/0s9+q1WHMXq9eoTTp+MsiJ42ID3HhfeS4GBGl4LCtt8Cz/G+7SBf+9E+1pkg
AMFkDrwH5xeMBJ63WnUYp9erRzhdHmesu4KJXTi8abd7Tgr/XPEhDA7GAann5eErL8kDjLXBbmxE
YZ6HwXb5X1SFN5l0GKEXS0fwXB3nbNt1tfXfERmYXQO5AJrYUuyPkPhl3+j+rAIOvTqIgezAjvjf
WXMYlKdVIzyur44y/dwG5b1Oy+B9RTg4K+f7RuqnnaCvvEWCBgcb3GAbKUQ22Oc2om9vsugwMC+W
jtC5Pc6kc9trOFXPez+H2YvXEqIUCG1wmBFIoaMJXWALsBEeZhOh64AfG3TPn/19I/zvDfobaJ4X
joG5+79xm78/Xe/HEYTOttpOHs8ufHHA3n9+9/Ha4UTF0dLv5cnBTPTEJBYPcL4hwRT06B9nIu7/
yKvC5tUk7osVu21Z/fnRkGTPuWE/iQX4fT8epIXOIbwF/YgTOJMCZD0QKPakHXwu3ZdJ8KkWTDZa
cLbOd6K4byHBSMX+LRPyHoFhSNgrjASHrUTWjyMjz3Xcg3zy4258f/0hrZNzHaRV+edHBpvwPn7I
nn5xby3sdzFhiz8MtUIVjizYlwRkJ7vffoInHH4f/w+qDKPJtUYLGhbN3Cqby7wpPVV5SaY0t9aW
JK4y3exT4rmFkkN/mtbSCQY2aXr4FTPOTok7aBumzqZMFJ8IS7ZF6aXKQHye6WHqo+YKxgkjRaR/
kTFx2Vb4tNDMKfyB2W7j1yod6HVkWNqOkFmeMlJsU1Q7Bs1V3udOF5gbaC8oEuAlDnWu6sydFyKe
8rq8HdKIKeqnp1EmQuXm7CIn5RkrOgHHE7auXcsuUEZOzuPaKidpOcxaEU1ZV63MuvIcbxjswrgP
pfSmVmRy1RZcJb6p9oKs0+pAxTFOJgNfFIGPFA9wNhHRMKtxfZOgQA04auHC0plhBFeltHy75VS1
deirIW8r1QadOUNeb2d1MhVu+SUXeFoX9LTmXKvO9BcWh/thk5Y3S1wsdcP7ZRDnyUq3Bhhgep6d
NZ65TpIerXgonl7RLjfXjz/HhUUWMUJrwSk+G3q4z7D1Q8505BG4ClqeQiezW5UGsZy+G7ADAcbY
pEx75y4ZvHOdG7NUt8Pp0JNwUsRV50iWo3NvYMNEJLV+ellrNz/vqYpQIKfE7P1JwAJ6xZvSXGre
UMWSxl832r313NTYIOll09oLGpsbwt08filEb2wyU1825GsiOz53B16ZSsTWcJZ4ul6liTnLaAI/
Q0U+MVxAOQyMkNokySw1RKV2CNPEm4Ym9ldZyom9b8TalRGJ0zbl/LTomfKNLluxpuOnstWFE8Pf
cYK48c+7ggdnQRvbSV/HQlV+XdsFMrtZ3Kbn0kLG2or6+rLsA3/We0Hp1JxVl2nB6AVGZ41c+BQX
18jQ8AV98cjgXj6+MFkxpa1uzjnzFW5D67pJhApTI/iMYh6vCGoGO7LK8POQoczpYfPSJCzJ506X
/ZVLqpvG1c3XsE1y1Q2UXjSWi5c6T7uJ76LW7mpUr3p4prnhGbvcMuAB7rKzJsdUNbHQE4S8dCnT
ml2ZFjmTVlidWagNnLQwLztD9w8iTxZem9We0qmrsGH5d7oFF4/lrIho4inRWZ/8Ngq/YBcbqsVa
XPYhyyYe4v60bC2pRNoMizisvHkOOF8MbtrYQSTYFzF4i6yJ3K+NWdmu0W1kV7XXJdfD3Pc7YypK
Un6OBj2JXcvcMLerFWoLMusM5jqyb72bKBJ0miWaTkQnvZskImLSMA9NH9+VrTnDNY3sEE4imUdZ
3d/yEt/2kaHPS0o81RVltBAu82xWls1DsjVw5n6KhpLYnchXcdLIs7JLAuWBCDmLu0Cc+tgMbJqW
2ZVv1TMWwkfHJTYmeTg0V8ItyqXVmNfSpGuaxd42MYJcFR4dzjVG/dqP/Mo2k44qAc62yjPCl50Y
CggUsrvURttdpqY5r5mM7bZMm2m4/3nrN8OkCno8efwNXhZyXjRlrho/sRue9BdRwbsLRqt2nQbB
8uePAMto5qFgFcAph6rs0uwWZSSZDUIbk8eXfW92KvNdsCrxVkXbxLcMRxtXR+UFG+route9sqL2
i5WLYd3mfnpVpvFZkJbe5vFV57WeY/qxN4/AJ7q+E1cQgQLbT3rvtA8idJsgzxEFY1d919bnBZM3
MGjkQMsw/qSxGV/AwUGztC2pTa2eTVAYJ2tadPHaiBpbkzqcCs+0IpV1JFi55hW0G9ulDgSfau6y
y4xahepjN9/5clbnYXPa5Nx0LCOT9hBH6TrNy2ID+BnKaxp/xns3nSOpbzxqlJdGipNVDenSSdwg
m3Lons4zi2w81AQP0BzYiBgZ9920xtYi5l5/a9CULWsZI/vxpaMbnzpFnZuLoqT8cwxPVezj6Ha/
+WDFB9bYfZKIz60cShvB46WCNiMTbnn6cz2Bs1mKz2ho3VUc5LmNs+pbY4A/QUN8k7VJc2MZxJii
ACeLonHZVMoyVNQz3IsUM61kSbTtVpw7osnpedGXqd0gcOE8FVrVMkmdpi7cuUX97IYDMbUTXgWr
LkjPXJ3JTTvUie173FuCyeE1Z3Gm/Lj/bLqymGLqBZcJ0vWFaBIVUORf5i2FWO1a2ZxpHZ+aYXUa
5aI5p1FmgJuH9W3BjGkIpyovLaMOrruyaG3K03KR5UFwbRZ5NAkQXNHju2mgeGQAI0iGheeh2lUW
L4ZzZtUX2Bvq1dPP9i/TJtSTLEE3bjZUa7H/8vhdm4I9bcP8SdVFzarjZrN6/C6KO8+Ohgw7ie92
E+JB9u1SCE+oKC1HBIGvAtPMnDBKEpXIJD+PcTvnUfkN5Bs8k02d2TElWjWehjRoxcsgdb0pFkms
BrgJ8PyIOfESacODT5TM70ASahdR4M39GNWLRAfT3gghsbcMWE7B3dPMjRVOq/DMXGZRcZ4YVXJh
QJRVtRfhqWHt8ACEiEJSmCVo6FVklvmqibLYtgJ02bpBaOPQxfOBuJbDRSGnOsoWhOR3nkxm2GvM
SddE7Zy1xVcIwoPqc0NuvJ6WytL1bc6jcN3QbktzadM6q23OID/UkcXtrL8MmriYmo1LFakq+Nii
U5zSakn4Pe/DqyHMIaJGdmv4WJVFd4HZ4ME3+Tc3wHZdF8jJLVSpssLnRuVqRczmgXT9Ii66UiUc
B9PKYLnSNMznIuTUZrT8PMhEobBmkEhjc8qtLp+2QeYq3w+dTGb3XhnFCrz1xqjYoMBroL2dqt5L
JjKQNyQ373FirCuOzgzkdnZN70Tmz1osLmqdxyqM2x2vua/yPKntILCuvbq8iTiblZZrzfI6QnDp
uygrLcViw66r7pa52X2jrcaWg7cCqsFJix3UI6fqCtX6/oU36FqxKWpRM3Eb94uWRqnShzqw4GGu
alsWWTnzarexUYFnlUmnfdv7NotZaTeBd29GRahQwi4yqao8vg/C4vNAmTPEzSztixo4X3Lq4niZ
t1miBoZvdYUuXR590rWU08QCf0LfWku1bX/j9mSSmZGTeWzumsbSa6qNOxjLoucOPE2TAfjf0Jx3
pbBFkfTwsBqfGmJso7a8QB5alFHthIY177meRxCJlTC7K9BePFsbWamiWqcKxk19ZQ229joVNfGn
lLdXZjAkziCw75Awd8D7OyWFdW+1gT+F3VZAg8NFbrJSkRDZXZuAZxPrNI+I49H8WvNKVRJyPVkG
Wb7JPdqowi9PgT9FM4hq3Hd71eHuzExb6cS0LZ2isX2XmUoiN5/5km9KmSlSEDvlqbsyc/huT7sD
BAEm8T6z2k3PYtnc8SRf6SG9TyuUzUqjv0Lgj05VtCHcRjJPzOG0zXJXsRwcEZpTNhRi3E5lf477
FoH5UWpXwm1VBvAUfn3ZR8kqQWGoUoEKuydZqtwCT+FR91UtLN8ZPHSDNDmLEE9VJ0kwyVl4N+SE
qzKG6y6FZ8sgnAzS7IDINTdlQu7K/d/BmN15RXxGare1exEFqvd3OQUfIUZ+32RBq8q6DG3rmify
CwyxfQ3FA2SAc7cowNQsYCpvVVqKbyLpv0I77tSsyspGaVLYflCfRyVrIU9aTmD024aImx7TXWO1
uz7IT2kGCixFdqKTU5r6C1YC5Cz2730WXFRtFCnNsi3Wlj7lfg/pq88UglzUBNkXK4RnGfLATLBu
rn1/DYT5M26bW69mn0rLOhOZvIjN/lxrkqg+6e6QqNc6L5c0N1ZAjUylC//BxyR/fAAT2rsq1uW0
qcNCDZm1KSJrVQ/9xGPKMtDE47GjRXnuphE4ZZHCQzKwWhECr4z23MDheZjRLwwF5x7kX8tIfaW7
QU+bsj71SjrPG+JPyiCwUeiERXLeNG42qwduD14aqyJJNp5VQ8jyp0UR+cqofc/JW9/JxBcayVjl
w7CrRVuqIspXpXVmJOHED13XBtIg1DBY0Zy0waaMzWpm4eZc9LXScfHFlfVCGzyc0gbndlyW07QL
1nXedJOqwnhmBZ6DaY7mfc4mpaG3OrXqBeUdViky2Bk0hqbUywrgG9oEtgT1MRZwD+TQ+WsauqqX
pX/OC/cq0MW3qC+JqhsyKBJPXThF8d77FF6KmlxaMg2uIk1uXRdSu1dmhmO47bJhZTIFllUumIRH
KpV1Nx/MdEPz6hb7ND5tC7NRbtBH06iddIWTQyk3l0a7LvMQfTLiq4CIQZkso05MfGrXzQYqP+p4
PUQTr+l6J5fBkva+nGJLuHbehGxmdMKH2G3d+PA/WkyYSDc86sNpI+vSQS5fRYDayoArLSt/0ZPG
m2Qo3hhGazo5E5u2FeXcQ8nUCmUIpKWQToaqwREQ+m1idF+sgtcLqBMXzPfdySBEMi9YdBeE2lwW
CVTxaYkecFUU4OSGcFqpE8g1NARC3E9jXOWfy6SYVoWY9FD4X0ZJ0KjBtbawGai1PQ2x7wszTGoL
nw7zCmYRINi1gcoJGpQO+IXfu1Moa4WdF+KTlcBbXkFukGlBuixiUxmFpbxKbEqWXvQuBHgeo3VZ
G80kDV2xksaqhfQqElktRUGhQM9647p0e9toZOAUMvjM4jieFqxdtyn65vckhlQWpPMsSrwJzikU
1p6cljXNloXVZMsw9uMYYsnz68cfEmndRubAJ48/b5M0W1pwjMovv/f4doiCJVRj+exxaRHD0x2A
GDH6k49vIhcYIe3Q6eOffPxRmzdOl/NBDQISrUu8dIV4X6ow0RCW21lJ2KIt9FnYg5CUtjs/ATJb
9egzCB7rYFEaqFSmUS10WW1oVSwEyD4qqBqV1tZnFjRfo2zY8bDf5aSIVd27TinJgrTtbohciATa
v4Iktkp8O5dVZ1cJcAUYM0FqoOau722oKX2nyPBa94G2m4dh0Hwax5AFGoZP88xyKJxjZuuaIJtX
0rdLkWGInFW1hLGKatn00ffvhtgVqmlzbps1r+d1i5zHNx+/wH8Ck0yHll3nUWdMGjPYJn5sLVEV
z5uW5lCuchV3dWd3ZiVVqGWrEPWQg9OkXOZm3UG6FnW5fHydQY2/zOp5VMUXGnbbzMowyUGw0q1y
QU3qpe8vIytOJ4QBOxvM5Damgz8dOEmX+YBTlfrhl0H4lWqIZ65QQ/DTF/PHdxbof0ClPHDiLolW
ojGjRd9mKjXDyzjJtSrJmcHZg2mBBocuK9O7iVtvVUaJUwV4LVlx75fuNQ+6uR/ADe/OEstpo+S0
JWhiGumS4nrWhMOa4FYr2OZw6hn5hDJDmTVyAt3Mgi6HesaJfSh64NmAIsWWYKwL/6OMXWbmJKFQ
6vPgoslIs+zrSWXxSSWNLzn2IDPw9Czo5EPWi0VQumpPERgDOlu4DpfxRY3ZiqfFssovOq9eZ2l+
ZgTeVAYgeiDjS+W2Dmh/QPHzCdONymv/Cx7QmuQV+MjgNaDRuaCmFBWIDehcpDJ3/E9pZLpzUrdn
sjNB06RApOLpUNJVMxWW9lVkZKcUhbOkKxJV5xjyvrkx3XATeV1ud2FtqSJtZw0U1MoIIrhMDk9w
msdXugbhUsdLBlWUiK/6nkJhaLq32GhmrhFCfdEtpbmhvGinKK6+usKIVBG6zAmy+NwMFwRVWFGS
fYuy3paxsRS9KFdmVS9horcDzQaKn07qswwCv+qAtTChF2ba9SrOmmxRsmTSiWxiVPVpnrjXOrOQ
g2i0CXMO/39OtulpKmYFvetd99KI/dSG1LTU4XnN/BRoUMZtn/kMeCNeDnU1S9IB+GUZTlud3Lq1
mHSYMDsOfFBY/eAqo7M64YlqcqgCgHDAo1/WKisuB6D7SsjKtAvLI6qk/bXPIHjTpvAcI7/zQXYQ
w8SFikklRXlPNV9WNMonYRDehzoRDgi3oEz2rWO2axrFXzq3LpakhIcz9YoJbbN5Zfm+nWTUVdr1
H/qe1GcBBfZIMtVFkMZiIW/DiBXKreurMGiglKkH0Ijaz3kc2GEV71qrvMW0n4XRcF/JXKraiPQU
JnchMrjtIhkuY7MwHYlqw6ZdbzNkXAseSYf6eun3tamKmq1QMIOzeT4lHG08o1Np1V80XmYscPWZ
0nJuVLc1D5bEzyZtnS9QTD+Faa9txPFZi+vAjvOgtEXDvhUGWRvYneg83Oi8V8DQ17FbYjWQnoCG
clbGzS4fgjsvPCc4v401zZw0SxJgkxaZthZENMaqadP6p7Jxvbs60/fYihakNE47Wm9c70aAI5IG
WIgguZ0J9wLLTjoeUBELl5d5iW4pC1esSy89M3HKuIUcHa2GPLbLgl8mYbGgld5GeR8pFLhYaSJL
VUX1nU+lP8sG+tUNrURx0Q92wvSV70eXyZB98yFQmEP+LTNyG7nVRYwg5nB82pUuBwnz6xB0X10I
Chgn34TE66rOlj3nX/ow+1IPEmrMwilpqu1Mg/bfYJ1MWwxhJRoiFQTKvCtoF87lMFyVAl/GuU1d
OgHvutaovYiF+JK5UWCXQdOAkC8xGDisRdfNZX9dJ5WYer1epnuq6mbpt8qoZsissSIuuS4gBdQe
3lA5aIVqrXCfTvXAp30ApWA4eGtIfVNQ2y5i3CmD3ZuQwjK3tuEJviP4rAb2ZvXpmR7aRdV5F2Ez
fLIokLIBlOIaZA+WO1YbnVPdtnApxqarkmXJSKgkXQcYdSog/DIPrdAu+gUjrQOKrwB1Gt+1SH7y
/Ux5IjAnHLgh8sxBtblZKB7D5ep4gLsdhaCH9MCg44nlAeEZdHexv8V1kl3JWGa2BREhsvypWfn3
BtRlTp9poDlwCf5dOGDQlMvUqXrcqzKU12aH160FL1I8TIqhgOiZDGzB4uRcBPdNyfo1DXypGDM+
x0F8RwKxL62kI4bopvDCWLXXbaoxLAs2j45UxfDoZ9+AfFwnAdcTr4udsEJQo4nz3MqJansJarth
mjacmQz1R2GoHnW33IKLMl3g7MYAxaJVQ5qMhrWJoS6yolNoj8HfalRM4ImBjJ7bJnS7Zn6Nvrp+
5uDIPw9a/DXmAoK8zM89XIHfl+2k1xl4pQk3sAhBwd6X27pv1P8j7Mya3IS5rf2LqBKTgFsmDz13
esyNqpNOEAgQQgPDr/+WO1+dvJV6T50bl40xYKxh77WeLRPZ+Nd0IhAERXaLX//kxrEt0gZyiLcS
njcRZCOBL9ik8XHD3FEAI59LFj/Hin5fYwV1x39mHAKHW34jxn2x/bfYOlm3W1qyhcoSbavPWbhs
OWwnzCtt6pV25Q3iyO3M5giDghC/44WSSi1pLdbtsZlw/t46W082woQaBD+GlKpcL+dui9lNbO3z
0q/FoIm63VXWH41uRa7JVdDve95TJNrZ0ueD3WJIrohLNcQnkubc+TDd9mJvlax5H8A6HJsOCp3/
vvsfw9K9YD0/ng+CQWe4jJBKv3ur+6BhKvJ04RUdnH+d9ohD+3QIcjSVOV9lbDCOmnJlmFvdOkJ3
D6IQ2Vm8Yf5JCpX4BWyvmlq/zee4G2GIWL+CwN1AaUuHcjLcP7S8uU88Tqt2MxfpVaRnw9N66RM/
71r+PNtwxYg117PJXneyHcLF/LQqjfI12jf0ueYu6bMHHUAlNeE3o9bXKcxuXQMvo1feGxTbmIw2
X7kcj4MHiZLyFvMsJrS23X60fDu2uxIF0rzfO93HfHbIWeHzFdsatLlJMBEsWVdBX89OrP0B2T5B
F9ohpptiDIN3fVFTMG18rimpoiHBD8eFqPapcI2fPOZUG1fzQL7wyFbS4AIcJ0nuZqjKe2Yrf5DN
tRenpc3QxH15cTddo0o1hAcVubg2fvYT4c1zsyPL1btXNnZ3iEm23ys3P4c5qk2bIHbN2iBnPkUC
yWoyhvLWN/bFz5A/WX23DhV+3qukgZ60yeXOkzwsrYMRrG2W97N4TnYBMapEsGSj24Sq9cqRACpt
I/1rPgxIHxrGX8gUNJBBmqyCwzZAIP+IdqqKxtlzwtzNuEZtGaU7bhxfIa/pGsPzVsYL8nR4UOdU
Z3nrrU9ETDdJgzEvk0jQBN9OSTZ94E8IDj5vTmZYIWK5X+lEDvBVXoXfBfniD8/rIra6VQQqPO/q
mE6nUZC9kv52u0n9a/RUXHs6rCPo/P704hv40rRNIOa17Y/patWDO6eOHLzpwOPujg4iQGSS/rI6
hf4PX2+EXO15lxFgiGBBLxUubagHNcy5cwPNxUjybmpaBOXZK11xx+cGK2Harc2ZqTJ/5oUJLSng
2FdaJw9IaJ84Wz4CkSb5ZtIqHFNzMCR8n4dkOzBjm8Kt83fdQ9/yW9uVfI1E5VuNycm/i2EUxoxM
BU8x8oWeuPGmtnYrjyCqd5WAm1IFDFM6QvbpqJMMJs5MEYL26XHaNWL0eC0H5+ma0s8lIshgEpL7
NtQlAwBbdoDFS6e7TwXLrFjG7inpkTYHUAKKefQwskMExJkDOAKlg81Vrp7+HjPe5muIwJiwoEKh
bVv48/7SeB7D2BOQYkmXtqBjupWWrD8t1oUu4iG4Ty3vinQ9N3BeSghj2Lo+mtjuVcKBGXB55TJ9
nOZszxlNTeH7c7kNoZdPgecKSO6Pm85Yufl7U05qNFWQ0qFcWnKBChBMxq8sCR+itekL1kIlxH8q
llkyvsumLTL7Yjs7llxm27F3zL8K54M/JqqOAovY9imZgqR0GGDOw97fYnioW9j69Jb16MlwnsJj
l3hx7jURqVnowtqumGQmOm+Yf/xfLZK/gq+YaLO4nqXEkJ17y9CfxLZd80Uvx6Hf+6qP6GnJMMV1
43xCLP0gLcyebuE3Xgi3oe3XUysyeHQ9OTW9vx/3FGEI/v+hSIK9WDPNDp4VZdyFbT1qhAjRvNap
sxITjJmLjiIh37X3Jufk3Com6mkqtZJXpJnWgjQQVMI59ato64Kz653JmdgxFslM15vZfgSAJ256
4kq4Z31Jhse2WfdCeckNs2KFSYuO0ZBKyk5cj6z9xuyCwCPFlW0cql0Upzms2mPLRd3BnczNbB+R
x9aWkKzyOzi1bkz6sxvlYW/POhjv4xHGwoQ8O/fS/nFxTfbKzBkajpxi7xPqXLUbeuhdUPgbppko
03csSF3pda494Hwf3E0YNZ3FSD3Ajo8mWYdu/EE6XkrdNeXOE4yxXmiqDYpI1HS38RicMYU+Tgk9
uWQcythYjtlEyryjiDcZ/smpwKcgtiU/AYqPx9gOAqN6l1Y+5igqdVDJgMF0gMKzwI9sEv/H6DX6
yk7enRLzFU+S53Qj8NxZL+68rojnvp7wlY6NbPgJacmVF/UR/APIIUAjTkIFBZCjvejIcL/Z/TpM
2r6EuZMTo++HWcDqCNccVYgOs4Nqi8SZBuYSMqY52atd8G9hOoaFakZ76NuJPKSsgZXohc8qk4+O
G4u0gyPldOFzy1S9R7vOI5iOJ+dPspizpdqh+ddED6Zk437fe7eRZ8YD2t1NKLxbQAUgP9b5Ntgd
dAnkcIB3WnWOd+9D8e45fYOgf9V7L0u0nUKJdG9pYloEGaYe8itc3IqgoH8Ro/jSguA42A+C5ItO
IISANzw4J6c8E/gl93BF5JoOtIqoB3swXF5dkMJ+G8N62ycFuGU/dtv04LYmyHmTjaUYzJqHkqbQ
kdJbnkWu1gTRXjDym2Huk1tPJFdNFwOCCgWkNfvegh46bFO6opkzCBU3xOPvUAeRiZi5KWhQiMCm
OTKKsYhmXsH5iG57Z4vFFpgu6DEZhqAYYC57haJOlyaAko3p9srBpCsm7X5QGXl5HKmxDN0bxvYJ
/qT/6etUFV3StfkQkrQaMnszHFLmymXmR+aNGjkv4l9h3SHrpUJ0WG22RUoFUV6FY1DCsxxL5HRZ
kYmIVb7AiB1byOoOwjfW6MH8zNh2G459gjl7uFon39XCKlIANTlGif7d+B1kLvE7knNaTvhFUkfD
iqr2bIHEYB6oEx792NrlLou9c+B3FdsS7NW6ZyO7b10E2ZIv3Znty/OGbxM4831rP0xspqoHh1Jx
EpScJmMdjWNfyY2gqbvl8jN1jyYc6GEA/+P79p5lWTniV0O6P3wT0Wryaef9wcmkKYwUnwGHy0Oo
fGJsPQKbeLew33MtMBBlSn/sHT8ikibJnhz7xsHvlvI3jKqX3dUYynF+qLY5a+xL4q83ektZzTbI
dYsbSDHKobBt/0G3MMDIGVxh2bxPRkdEtIj9Ed+mT44euAtpLbvlftvUbZYZmoNAOgKssRWDiFss
MtCHVOhP4S8CySci4J4k6sGq6KrFChTVYEStEo+dez/4ZszRwVWBUUg6TNrsFcbUXEOswG9jOASn
oCuFnuZiwOQZQdEo2nX4DmLYVPIyLaV8xbifnTvM44Xtu8M0OF15mDHjFfnkRGmXy0H/ghUnkX0A
vGpGmEjQ6cYt68+NH57pCmd7gdkFRTMqqEODw6ExMnQ6OsxXNFFQOqLsm8f7GPCF/gTahSSqNwgD
6GYOWxhq0DyUox97B9ki2PT9l514n3OzRmc9ydNMMvGYXqdP/srHK92k+SI7Cr2z+UbDX7Tv9L3s
9ofGKlPItmQrX2/XPUcXQcalxQzeLhb5RvetIOqG7YO7kUbPhzScSNGmDckVNWOhtHzFfx+QN6rj
xzmMf8hYvDWDzw5Rt5Eao5pLHmMIrIcwE90V0CgFJwcBJxZljG/ogAFSRGkBmWkuSeJk0cTpaZ1e
hd7XE5uoPJNY/ZDaqfMwhYVl9t5MocHAgBBTWgg+0+zN1WymsmniAzdAJDc9NZVSUT56/S3bPHHy
3bbd+Ul33TdmPrN2Jie6kzsIB1Czu/0wy7JTGIwJt+poIl8jL1lIZaDQF1qIoWgWjQB70dey7dgn
H2CxrWqqOpodPMr6A4O/VJLAq6xalxLiyGGN2a3nNZizQjSD1HW320a/+ZKFj1EvT9kyR4e18b+1
8KKOKxkbhKbsLLFG0WEcxrODsX9GneGNlwSsJKv/7EMhjCO314IRrxDj4p+x2NdHN0F23Oaor7ch
hnkoaC59h6zF7JUfWYP+Po0F+C5xlZH2xd81L1lqPnQfZQeOkWak3lBuMxQyxs1BhKsu/D4CsyZ6
l8djpk/gQAiGku89kIpiWEavhvc+F1MLGwjPNsxh5F6rQSDr9ovd9h8uVv6db121DD8YicVLz/qH
tg9/xD2tzDR4EGOdhCpdCZXVli+PPZoCiFozl95X9uuVLKGfZjavnrJZ1dKxZgkfYJkG8UFhXibT
/EmbAYFplmjkgdPdYgLMlO68yGmvnGpOGKeQTY38dek8jL4h0L4hY4f1knF+tqkZb6O2fZ8k5uUB
cnXrjWPea3Ee0KiPWCj6TEAmnUKF2HqRqy3nKgkRPm3N/j1EMrwmsF2nTlREwsVozRsL5rbKhHnX
wcwKBgmvQIT8a5mn/iD0yIsMS1qVWQvRTo0IkO2yiSpJ6sFDe90XqwHdaoxcMy42GLOiadsZ19/B
hkiuJgw2iYx2qMPklSC6LxPnnkgzm1xdZOJItlNppXka2szURtMNmlMcljG3W55gcHKdYOctHknZ
af48BvFQBDICOxuErph3b6wJx8gHlkRVTbh9zGb4bcQ6AZRK7uVMogPN9rju4TsUAFdeRIsQcNnH
F7vgvkWh3cs+kbeOKGi8wb4W6bQ8Eef2oyoHv9z6EFsU07EoYFGdeNas+KIRv8qGdUAvj4fz1zPo
KYA1/+9tAbJ3kf/dcbsc4e9hJoRCBVXcjFd+N6ria8evfSZFAdp9vYaOn27F3zMyMeGtr9ftxvHW
1wf+4+nf4/95J8ZgE6Sn//Uq/lzknzNivtN79Z9bmoh1ZaIi21/ROUT7uHzrr7P/uZCvswWcyuH4
98STJxBCfO2qBN3nP/fvz8G/tv49ytczkqwz+gMa6Slz3xsa2XM6aHkahzU4GX+VGGba6fz1jIF9
+PPs77Z031tQXf+zTwfICqra/+z59ay5jNR/t2nWFyvrouPX9j9H+Hr3z4f/nuvv5/45TOxdsB6/
8QufQkevWuv7iBuau78XogIPDsTXsf7jqdRoq9Xfo43z2NTBGj+LYUFq7gTZ6tSSO/TC8fz10G37
CP8BD/9s+/vy69lokutEjFn9z/avz39t+zrI35c7olDkPqOB3IKT/X3j78n+bvvapYeQBQX+svc/
x/ra9s9hvl5mRqnc1zEvoIAc/h7vz9f9ev11qNFO3V78c5g/O/23w359RuzZOdN2OlBJzVmPCMv8
yHPIvvAyYS1stMvDPy/JasI+/+fthdTdntZddlFcyPz/P/T1ya+Hf7YR6VgerlFc/D3DP6f5+9l/
TvXf9vMzhmv6eyzwheo8n/evzV8fiKYFHuA/B/2P9/85ydfLf9/2smE6bp2t/ust+G/X9V8P87Xj
32v92udrGwdBVi1J+Mu2NirA+QIjxKLfwCUWA+vDH8LZ3Ddmaes/w8USvnix7tl+w4Pp+Ws0kJDw
zryT8hSFIuGYwaE+DFUghAdJESkbDb3LJCYqdLgPg6qDA9zf+WoDhnQVX55BrZsjpNh0qpwv4gO+
820gIJ2RdHgibCbHjHcHsbonZVtIjh4kzWQcYSNq0H+WNvXE3J325U28Y+JgFjGzHrb7bXKfEWOl
4OAJws4g94APCw1QXXDdrSSpApEWEHYYfPKZ9euTP2Wi5gpQxLBKwEVznG8+a6tgQJTUiJtBKp7P
LZGonpn4NQUFddNcfBgZarggw+3ggwWAiR2XGR0BBCAUhos+VZEw7GFS9rSSLcmTZScPEVYNOO4L
rowiXV2TV4QmSG2M8IGwI9AJUt3UrblEYvDA3YBUH/e0lMhVkOndYXF2WsDz8SrmGXi50GNQ1ALQ
f38Oo/40TtMNKN2paHX0rhZ1lnLrawRQbRVjbkeEcs0bOFIdh+yGjF2Wejxt3F5DlUCO0UEG9IjU
ZdP5OQnhAjATtfWicO9iEx5ZyvlTAw9xn4Kl8FiqywmJuU63O+HW3zrBjUld9g5PHfaoy66bTXRF
2+M4Y0fO/jStB3hn14EjHNBTh7xl5q/K/e4YAkhCEBGse5we2J4n3mSOJoD97c3poY0o7nQEOX3S
S1QhNn5BLLnWWhFZ9EZ/Ju390MC0BxeIz1JIyYfQ27bHwGtAtSweIvN+LxImvmuX8Qr2/XCcPAgE
k+Vzne7+cohMX6dgNKogwhdvwDUeRfqwttl8TDUuet3BfDYoBTiTET/0VIc8yQp4kGGeNimBbYC+
ZAJk9tz7bdiwl/N6c2lBQUfNTc/3X7CwESZr2AMq+m68hN3KwP5UQ7AWWLIlKYABunzdgMpxnkxF
RLoI+VRyDZtiKWfUhkRar2UPfCuMhHfYBQHvbDaYIgO8RZAvr6wVgPlpn4NZc6AHfVwwzkVBkpWj
2V1hV7edZxuDo/PqodHsYfNNvqv0x9SPUd6Q5mNzXm1SzysWH3GZH95AT+BXfEQpV8Y/vQv5KlcO
XXvd3zK1EdAnR9/7lWQj4JM2bE9Yk2Eoso487IalRbj1JePuafNT1Kdl1zZF9C09KK/CzbnyxE+h
fFvvCoExhMep9tIXfomg425gqJIabRm5EVqIJ693dOliMQtEcd+/a1aoEwPcV0s+YhUh7NkSV9n5
mxbqGTB9X2RQKmk2vfvG3cJDG4o0NHVv3IskLCwi3UEZZ2SASOOQb/grybNGMuBTsDu6hB/jyCOI
k/1H2kUvXgdRFGVrfY8cSQ+KlGM3ncPUbyri26MfArjs++21ydwHa9QM11h+dvvbHogFmBr/SVoO
7z54ThV/dqg+uBpb49fLVebXhLrsw6w2LSFXrRtgvA7lizllwe+xB09N6Hu3xLfgMl9dn11HAXYb
/OUmJODvzB51lQPSYiZ9zcCHQJraDoJzmrf7yI/bD+oOjvVPYrTffTvCFzLbfdR55WJRM0ihJKJI
AmN3BCNMuRGQlIXAOi9lgzZRzNKCjus+HG5SPk8AYVBmcZpWlGChTEsVBjkiJ4jZE9T7aHkVTvU8
xOwBNIqpFpZ1xcVCputQhqPFQOBBcej7t6Wxfeln/YWMhxyh9fA6YenCIjZb2a+iLRux7CWdCQSZ
FY4YKPtKe/0L7YIHt17E6VdH4fqqVqCUEkBEG3xKT3wObfBTqxAqxwzKncRNbpMBFTMW4drARNH6
AGnSHq4W35o3H5TCOoDrXDb5jXTqVumtGMbterIQOjUEq2DBBfOgzjRK74gJ5mr1KHRNMt3Bt8pb
SaMyTBrkrc16kj4mhSEfBZ1q8CKQRw1tis4/zXDVE52geKiXt4OAsBUmJ6Xoh26nSq7RPU/7oYxI
f+R+ovKGGVPahYH/SJezgbPe0DEqFWbdyoYduPbFiZJ68G4A923gG8a1ZKH3M1Uw+JhbD2EbwhlY
wCgl9ADX+yny90Nihuggo+AQ78uN4OPzuJI68nuA6Bx4yKb69zZGM/PkW0Zkd3ZFw9M8ntQjGOCn
Ie5ftt30ZTTrJz7vP+VKXwMJrgbS8EBVTZv1Zk/LREBw9TVQVp/SGzkBo5EaTqqEKUMjfRIMhEpL
D0vroboEpNo7XPvvWdM/0clerzTOO7IAcO2POurfxYo20RldBxaxQeiu+Q6IaEOdG5khaokpuG+9
uQxn9E8BnLY/IusGfdjD62sXCsRebgX65vfNrN8bDU8w6YGEphIyQQvHdxA/l6R9DtX67tT+q4NJ
65rwsLv2ZKPhCf4qHDkiHydUldrWgzsufDyE/Fu0A0iRe+sq4Ye2HFDwGmXNh071qbEoy4G6WY3p
APTDJL90pPfSYIbNrQHCMEawnwhwCy9acjWSsWSXGiEzPoiGIEsCGFGhKOqw0uz0PujuIpClJ7nC
pkeRWlN4WyRz3mJu9oIr1VvkywxAO/4M4XjhqNXExnxKxJWJf5IBhUdkebO4qBOZXttJqJxs/Us2
e1cY+b61M5tyaxPc+ubWnxAmxMHBdMtxlazWRw0JWeO2YJAAKtGi5CpfYBN+5xuMQZtMt216oReM
rojeaLlm10LKb70NQTMEI4pU0HuXlP3q+/UsxRIX4zq/ggq5DjJzb9O+SOzyMJnmezwAJrAZZKhu
6d8vf6MFPkS6Qu8QtfAHG1u+o20I/BtdjkHsVc3+gohmrdKQXKNLHiK77acMlclyuEVtAGgbFAOh
Zgbdxb5SA1lu79M114286zsIJKjywd2MwHOGQ/Mkaf9ruhSuDKZfgF7b5xZC/HHmcFUA9CSoWkCN
AbjzsXFXQLd4DobxO8pgSgy5QU0HVSfa3YRzdmPkJErFwNL3LWq+YK2HHrgClFAPAnRq2iReHu4x
RP4QNznBbUwSVBAMoKxKGyRZrlHDDp0FzurwDTz1hDYHmAkMdR7ruX00rjKMmidMcIgkH7JPslp7
7W+m0EbGx5SZJy/akM1l9juY33zbvBblsvb7rLO6cSlcjXbDu0Dmeog0M1yRXkpVAptH50EQpsAE
qgb2Gbw+AKmDOA67S0/p3r8mCOonzODWTeDAERtvC7qndJgM2+sI9ViuWe7WrENzUe2jj+Gn1BZ9
jTEBm1BdN638negW8rgPu1yEz0yntwBOfvgrqJR91gi9USTE2rSG3XtjG3VFESw2ENlc1twiBMm7
Ob4JWvGCWPslpeFUxI0PPjpYf0KVgtmSuvU2zTDV0K0Uqf1ophazOX3wmg7yOFVAtxV6x1LQGdpt
7Aa4TbQX+WVFqYL2Ud017W9XZ5G5iqU/5/Ddvdxfl+dYLpUfxCsCKw9za4I8mNp7lKHC7PXEfQht
HJ7rD0hi4wE2251SO1zMnbsDuNxQw9/20/EZBNEPZMqqiIUC9urD8U/QaLzfAQs+WilOjMIdbLm5
mqLbYSJRkXHAxP2AQHSPGwB3Ii0yFOV0e3wz2+xp8OwvWDtY8ve6XVkF5L3cUCmdo9SoMq6571wU
ASJR7+vcne24P+4hxBk3fVeRB1o1AzRGJH+eIiCj68Se0wUArSIN4k4U5YOVRQF4CpaDYAkBwCmw
V/ajo1vejvFHZweeu2UrooYGdRRuTwFB8VKHHshxh0XUNhfk7FcMoKTsTZIjR+Q+BQmyft/XM3yf
5z5BLx2GRVWDj/sULdFtsw43G0qZL0lSgHBM32gRv3pYYyBCGRlwVfcW6CvPrylZYQPE3rdIRrWL
kI5hkJIoDExRB7q9pJfa3YVVkxAY2LzwKuT63fHwR0C9rWaB+0Y2Vm3G74qt6fuinRER4u9IOpR0
bVmFwKRBDxEIqEJMFkD6pAh/h7ArcrraXzC1v8bNvFVxUGwBeWhB1+dcJaXI4N17GVoJ/uLpI07T
Xy38JZQKylMYLEe3BRmcB/9RxRnQKT8DVByidE7I+PKBqm1jUwLAOq6pgDEebIUPKDLxXYo4oJsK
PwPCA7jjrfPVaWbmygOgqCSgP91Pz10/3nBCz25W5S4RPy8mgwfvByqn/aXkrytzqfdbSAFvU/S5
AUmahr0rYVihTkzbh2Rc3hO9/GwHc9xhatPA/w6+My6ncBHFuKucrTPK+vYFhgAazxR9cyJ5sDBD
860bbhwqljx4lLnssvcuBn8C/umJmUcbERihSN3zcU57WH2shKl008fRNRauRNdtTEX3FYUaJLmb
kHU4LCxRcrgCWbQ8B857Jpkd64Zvj6hwcyWWNngYWAYjvGMnpFpvafaYQmsHZDIk+QgfuTCmQ4CN
AJMmqEvqAlluS3wGNpa72R5MwsEPoeq5f1aoAD2Tjh3RJot54mG1dj4yMQfgDfUGY+UFFMrzWTco
uvQ16vyadq8yi9rTMakWRd68vj+nsw0ObN0OcmW1dD2KXlRigVSZn1zpcovDE+IL1IQjwFiSPEZU
iexruSPihEg6PnkX8sS1GQgZR3EaWiHe91D3kb2NKgSDl3afW8LfuOHVtqEg2XM2LLosAHS1vcqo
7SsWHHosQ5KPbhxyjaoW2sHai+ybGOGwM7idJevwq2V0BguTLah29FHCmRyxW3eBr6h4XlfM3rEE
0DotCDkcNUWW6imHCTACEsrOkfycWNLkgk+3puF1KOIWRa/r1SSCH1gI4sh4Z5G0gUdW5me7bM8C
FFvtySzLFXp8lXkJcsMMXWlZ9O241VmPatWtbcB6GgXnq4EVKllTKFZFvZvyDkV2Zc+ghbTtp2T9
NUnANCEFi5HWx1O+t/rIV2nyFHF2PsvgcwlR1NE/Y9258QDw7XsCmiXZV+gn2XAS4fQp4QHView/
ux6lvotbahXw270BqKrwUOiLf0/2u5lnx+R+xWyKrniLSuWPNmB1ELvfWJLllmWo82oxRvnJXA0u
ecn89WqbPZAcClm8DOc7N0fgyuD+JXCvRBYcvIsUzqftugd0WeEvZG3dAmCkMJvzaVpe0EdBg/gT
IJclotXcbAd8Lh9225Si4ye/J8+oQfXKFu7fSxSAHVkUezD8M1tfVRq+gp95SgaLaBOrrsTgLArN
WJsD6gCRBJYyQbaAgBd9E8yuVAc10zp8JzRA/Uf4sg7Www2dHyVuHkTB8MHrxVaaKHxzWPfDbxZX
7mC18MtkzTVKCJ6anR79C/cWNVwjFM4RAVC0LPwcAZgzZcMBOhyqHl1wn/HmYfqFgZc1gPlUeL1y
99BHyNToHIDbWRQQAvLGZx3kWyBv4355WsEp1Btv77vEXWOlWy9P4clGsGFLJIHXC8q81y385n8A
pf5IULmsCRqmiF8STr8FdCxRn3/Ds/0gDEpQ+u2sZ/SWBqXT6XrUIXmzJv7hJUBC8L1OKKqqUY0L
MabD/J/sbZiTwJ2UvRWK3mgMAFnUDsVs/Hd2SV5Tr7neZ7AavrwWAd0h3Omfk1ovrMBLbxVYBg5c
a8GCOoTEgEUYWguiGDvK7LhjQWuQJf35/1F2ns2RMlu6/UVM4E3ExI24VUV5SSXTUktfCLUMHhJI
7K+fBXrPqz49c07MfCHwlIEkc+/nWbsM5K/C7G5F1E7wASzGNO29k5knRBbNmiQFfSqk9i4ZSz6Y
omzMPPmgA6CRlNHlykzKtyiP9omVHmu8xWpqvUduTZyqrsXGzLRwO8Q7fRTXqZ0O67rKDqIb8JOo
wq9K6zXVmmOtk4n1rNhPUvy3iTR+RUFxW8eWz0c4tdGNAw2hmfpzoUC/SW2kGzH4i964C6SCOyP4
nArlQZ89azh2HpT0pUPjYE36WglVQZ9LR9uZi40htTenlQfdi+8h4oSHskjfZTD/2FH2MmrdU1pg
VSkMnMZNyXeO++sx7a/KJL7HQvFKF+JVnWXOTtltLTG+tCLsV5D3k7WSe+k6mkpzPcF6X9E3nyOV
w26gydwYI6FZNdaPqNaJJkQvHpagOad6zrPwhAr6Lnd7c+WoyvMU9me18o6RV1zpNOFAUXayLJEY
9DqqGunHffwzzmpz/VlZ4s0ysl+BEAEd+PI2V6oVEjYaFxt3TID5w65OU9H7AbZXm4helmriZGT5
PWLIVeGgISlQv4w9FqZIC56SBFWs1UJ+mXrnFE+mQZoaMb1Shju7Kvq1upbTkKwcJ063U+icANC9
2mb1gnT8pssD14+5T3lCnnA7OL7SbryivIpbN9zpdbJ2+jb0HaVYG8l0rQTFsci6aVdZhm+1kH54
5Sm+la1dnacLFWW3tzoU5rOeenCx2M1fShje3eAQvAHTxKicHh13cXFlZI8QZDZRVl7qSP6MOrSv
8y04jZW+KugebUObG4VY/jV2vx0R8Z+BI6+J3N4ETaAyStB7WifNtxJxysz8Xkb6cz7YJgO9iG5t
L3auN/mRKXkxFvE96gXewypBGYLHYs9o7F6O+U8hkzdGvw+9K+XBwQ9iFFOwgSDw0xLnWgTPdA/a
QxTRRQkI1J8V1/RrdFRrxPYpKCZ9XysmYb1kNOgyVOE5H5Vz6QjlmrHm05AT251aZ1uLuNigtOgZ
0yPEwVBDZNzM0n1RXxWlQoKAE8CwUt4Y967Gtnsw48DdD5NyLRiVH8I8JYjphscu7hk0KvXWGBtl
LRJE92K0dmOTa0clQ8tcTVVIJsJhoOZG6i4PtN04etXBUlzk+KPnrnGA5XfK2KCpgcyxWxa/1gX5
PuG5JH2zcbI4RQssdN5V0mIYn5e7LHI3YTH8dM34isRPu7UdPFWVNx5KJ09xHDgvNnFkal0BGzBa
Zc/32U4aHdXWDIj0afmaoc3jlNXNrqOHXve8w7qaAGQs78VQvrYSBFRs8/aZlP5gap23c4JPxxmB
vWSkhirixlNTdcglURE0eFOUdpRYmOja2732gRuYh4Yedh4Ev4zEBJtjE0KHqmR6WOQjFQlWbdMs
udUR58gcPFcQbbp7J3DeIk/H/GKukpFGOGiDgzHFZ9UkYiU9/clLr1ukCHiEr6r5cvGcgTFsrUIg
+tJ77qNrQsRwi72J/2bdjcl5Uu27XNyIBAwDypr7IsThjpHpUAuTkKZzg4dxVTvuez1YDi9DSF5W
dpvMqQNPyQkbDvXJVMMeF4TBE+EVo9+q8th26B6rsBpW5YhkDaEbj7VxKDrzg2pvjN7gp6ATr9KI
SKgdtCvNEQ13luGs9BHjHQipmzrpfg55Q3doSLA1GvlnH0/NlUzlLiS8rVqMlI3Q4wU7AmHBVeV7
kfozHp0rL/xEBZWc1Hr2IjDgFLFb0Dwm93n/GBjYUjqXMVoUIo8tsX4PskQlXKLM8BLGzg6yPBgy
uyRWtafUo7VOJZC6lBALNChrp8UnsyX6YnfmNWPsB1vNn5rczXylxmDQaSAoQgVWmKvv4lkKl6DI
5E8MGbSre5PIIUEqdJqEPTH+Thm5EizNQqmOk2JfD1aa7lAGcZR+MsiFbeFyv04YEvOeUGXQkVzp
Qo5qZsabHBjDKQaEpSJz16lta34wdQ9aVtJRNSqcxZB+VgYBK0u8p0l1qb2i32fj7C7K8Izo5kHm
skW6Q2KqmQg+OU762hLk421TKphNiZhlZXQIk27uQOvPlo3/lWhluGPv+qLmaJZ6HXnbnHoKXioi
LBiXFPqu8oxxANMghsowg6ZHZ+Q2APMCZI5gZ6sq3q677pQZQZO3wvcKq6bPT9rD7nr30FZE/OKp
7cmXccN4RpjC4Kg3iOeA39Vpe1vlJIEaq+Gv6csTcfmr0IKr0BK3GTLkyD1hTfpS4pB0WGgYTe2i
ygQ70MbqlSTtjqOURozyKXhs4qvCVG88YRo7U22rbTeWh6lKMGikhR/pJki+kJdDGJrNqSfenrpY
GpJ0eLQLfKCq/EHWjP+/mIDNEZEN4iY5ZiVhdcatOcZX+1Qb3bZQjXrdV0V8lg7506omaC+MQTnV
3MUwwIAFSuSeDCB+el7hF9bc/yyldZq6g5XSkmZx+VjYk7HHc5bQhJXj0WzmnFCtKqtWy/FtOWlN
vzazVjAhO9+MuC2U3tRP5BtzyYPGMMu2HvMM25ijFcHaNdeFDiXC6gW+WR7RRrjzI3mTDVwiHXmE
jay21nNlU1R01Rl/7ZO0+W0DTdpQ9lI0NDz2m3x4rG2+cWVxST3FYDaENs0aKRnb7Z6oaashBc/P
LkHJU1jeqoRQuKNIdPOv+FHaQHkEieAHXFsT49aoaEK1uZflkOvxbRcleBJ2e5OB+0pVcsXXW7PY
kSw2IqvYesgwo6jjetWrapvyLtcDv0vGJ3AMZ9E5HdSEpERPibWiGEkRTQAEhnhiJ+XTzBV+ASv8
JQy73ThuewzJoRI49HSvBmBB2NwW77rM+InG5NLNTl03cB+zqHP3+JQ6P6yEWEk0qBu9qvZtcaoL
7mQrwDXFgwSZRVyZo6S5GQr94Og4O+lWWNxzptDeh9B6VfXPbpje26K69UTiW1Z1mRpbPTYxxvIm
eEW7x9GmbmPofgggS20GQZOZ0eOxlb677skx2/inkqjzm0h59mrTRapQq2vaOyQFpuL42eS+RalJ
Toe01xplLH2Nib7ISI+Vce1OL2kr82FMN7y2D4kRjEcbK84qZuhjFi2d2bActopQdpmI76WSqdva
veimQsdQHR+7AUBVoxIVHuofsiMjYvf47sKiAQPkgdcZsolPH15FjXzObFJkxqfexRdKgo8Mgnkr
dt3wZOoMB1r8aqvIU+iz7+vSim7CEldCaZA2oK/SN+h5y+4ZeASa7uAqbdNuZbbvvUtAXySE4LtQ
eZAEBUo981ahXtgEP4wfXcDwMMlk7qMFeVUYuteRM0IOi81DniS3iimA0FjQbZxJlKvSI36tdYz5
oMYR/BfFh2r0v2Sn0mOx+71G27NLixLWZ/YLR3nAsZhLFJeRse7Ud3yjhLsKX1EtrGwXGWA8p2qT
Ksk+V2EL1YFxqRovOZboktdGBR8JL+AovBP3UbHWKrw2kez7a4E1y6wRsgygs6L2dRzLG96wCb1g
Y4WpJIaJWqADEdsxKZszzjKi/l4iLuok3pMGLYiMkntd9YJ1VBF6jUoLQl9F4AQDXXtT2Os4V96I
tfcvSrgn+4qMXTGvu4Y02zQUb44DH9QxGRrVzXU1O3MSTZ12IVS7m3ieWETfcsVzjssqfCpvnUXk
QaQ237ZxHwAXDPscgfgqRQJBgCjduooHWbDuxo2oaIcDoT0kbZxwH6hPjYj6jabrzjo09i4FZDfm
5D2FcQRUpiamXTZ579cBA5m8n+gLreqhrA7V0Dx0jph2OgYkvwOmNKRmSO6Y7BwskGrHw4OL2MWi
JF28vxqZOLpwtLE2KntGXmnpG3XTXnfCvcsKftBiwq8qtPpaelKs0hgkJccjgFck6Y2qT27qYCTI
T5gRR+GvvtVgkjqk5ZNWezTsykHd8SKqIthFAwbrEnRZ7dzkZMQ2WNiRE6OcD4Sy7UixapnSbEqg
ZQmmrcDusIaXx7Ruh22eV8DDgmugZFehzViFYRk6WAEvVkmJx2jooT0h6OQMHzS5wNgc96IZ9W3V
poRhbEgcI/lPk/dSmElGAngzg+6SBLjGY8voNrLIw62SgX+rNPfTsTq8h/JxkCjNzJruhjOisG1G
2mdjejcHd18b0FmTT4eCsP6UZ2/VAElDdSR9PwXVfzGGp94QP+oUMYXk5tKbhyFtTl6Nwgefpo/O
/IeWwjVwPPPN7Gp88oYGWs7TjXWgO2c9FKuM/IvfhfbBQ/JzFMnwQ5uw8IVCIdte8gM45jvcgF0b
KWucItl2CNxk0yfZA4QI8qYOTn5k5GjwxpvOIHtgmcFzdEGBQquyDvrJb3W5Ubr6CvBYtkOWcRi7
4EY0JIgdYhGpNiDVcTgnNqinvLA+6mm4MsEb0EvdREF0wpBcrLg7FQRBzTY18Wmlc++MPMqNnURY
utMGw2Zn7CtLHjSISW0+3CvjpF21aIF0YfEaiPdwKSw678aHnhrgjGFFKKWciHOlvAz43fRqnVeI
nmo3OklyacTcXnVTyjP6T1p7d9wqUnqbBo6yZ0bcLfFtVsLlC2nry3rXmNrB7jJe5QCS/UwTL5kd
Y60bsCvpykdota+pmf6SEJW5+/VdX/G/mHG/homTbu2pAVdLEDJJcl9REjJoBn4+vQQJYuJiI8JA
xtbiZ+7QLCN8ooU9JjL5wf9/5/yq8UtuQuIFhGkJ+jeeiu+QYZUVfgzNcNfozofI5JM7NvdkIaCQ
JkrIjy7JO+MuqwKGA6Y2q3fIoyp4rm0TvJEaee6qzaeKIb9K1tkJjJOotF9a0INZKtCJzdmsQoYI
XzIXWFghDt1gn7r6OBrjzuEJKlDv5TTcga38NNr4s9ZxYsOyHnYloOY+wD1ffxRO8+SJkGh0Ud5U
5lYLeHPSpmfw6/a52V0NACXwzvYkT/zWjZHUqabYhnRUK+FkvjXbXGh83h39g4Sm60eTdzUgSdsU
mvmW5eEtZuHoCEPoOFjTYii/EgDC6LjnZxtQYFpU+U6Oluojm7PoXUBsLOyd1g/huZGi2oZNdYcP
zFetksc/NY81g9JQVgpGedADuVdJWniMZMlHBHEN04I8GIXC9wanaNpEcejeMgizQ18ZeywQkXci
srEemmJ+D8aaPzjFQyTqi9EamwGoAx8j3vT4aDcu0fJ1TczPBpi7qkiXr+MRhp5jpOfErm5DWLcr
fRBkrAaSGEOeEKzKdpVUAJSIGzmpGtTmbotrArxaSqdMNPuyAPXREhOOC8g7cih8N5quYvjV6yCq
Cl8V8hi6ySEIVYTqKI40AIw+/JqnmMFiNuB36Rq6ADKEA0enHwDEe0hCr0oAK3ihEm+UUX+1ZXVj
qnKfe9noS43+biZxh9CvVtZFVsLa7i8yNH4J8xQatJpD3Dukwz4pQUoPzIJY2XkfzihfCX6ZlftI
BmU3FCG5kvRkMCiNQroRQ6jfOMlwE/VIqvsWtYd2EGGWbzXCA3ZuXwYdMxzhqXonKvUIVwa0Wa0/
NQO8m4qAqZWDWZFdsvYK+7qYjPvASO5M2pSt67S7tJ52ntCOAW9y003WbUmCzAaZlCREI7HAJVgk
9GowNsgoWXJDOjsCXUwDz1iV+SEuQVV32taRkl4JwUavGJAAKNnZHOr3IOne04ZcRTKttOouq9qW
h2bEClP+RHf/Hg/WR9uVfgDp3FAzsVOVgXzZCMiwYtRuR78IyZKwx0BG8Ey5McrpIbKcx8QZ9qpu
HDBlVhtF6ue4V2a8LBqdlhei1eC1PX+ipfYrVfDCaOp155lbq+INq/a/kKxfsvSXacyAg/RAUPcW
S5jO/1c+TYG3qUEfYHXSfnhljRrJe45apO1kOs8KmIQVQrsW4exwtnL3Hq8VAe7c/aHW3bkNypsF
5f9XnYF/4uW/lWKs4zCSX/j8vxf/3+6jnMssNP85H/W9+p8XOeivk84FAv5pwf+zWsG/qEdw99G0
mfwXG/93xQo0bt7lC/JJ/yp48E+1Cv5/HZNa/bs26cz//zrkr2IFmur9BxFRDVezY/IPmhQQ+0ex
Ao0qvoTTGNBpVAsg5/JdrMD5D0oRUAxJJfBE6sWjiOJfxQoMjVIwFD/wHBSHFpXj/i+1CjTb4Nv8
XqsAK5ZFJ2KulcC4hrEqZRF+r1WQVw5a09Tuz66RtYST5YQHnckwpNNRi/XpiDWnXBciZNSnqPSy
qoaJ6v1jbl6MEYwUKOC2vZxJkCNo7mPgjfDG5jkEhHmT06LPNgW0O8XX3LLYz4vLOqIO8z0576NU
abvzYOepQ5Jsw3J8gF8UTmvGHQWiXCK5P1UgpXokg23iAmv7npCwRR28LOeTx2xn5gydQPi1s02o
XpwSjgSRYocKU9AwBYJrYkamh6llmeiVxEBPBI/l71lGTG+obhs/bAqQL8tmzEr9X3smiAmndZYm
IyAShoS2nmDeXX4xd8wA1xFnTkD7zfFBfsWvzQgwTk1xRJzXIxs4WmOAYGOmEX4vZguXsFCi5FiR
hp1ResWUWup6mQ37OeK4zC4ThRT40R0qoKVBAdJiAsTNsIBv/j0hAc8XDxEik9mZf37ShijRcuFs
2tndE83WHKdLhOq74EBxQYS2VuyX1csO33uBvny0ekPx4f/K7VhVd0SryYTMML5lbsHwLXNxazDm
/mOzio5F8w0jybfKoD0EM7kvlYIfadlxWda7+Yf8bdP32X87Z2HMP+04e1sIruEemz/H99WJX/zj
pMvK5RxfV1pmv/dcDszFTozca6mSzsgFaGzLnGJK/WiAWjLWy+yycplUU/ZCeRHsifMR35P870Wr
UsZ9UcL/mFd9r//e12pwWpRiB++mPNKp4Jdvwprp1/yy+nvC0LtEozBvX1b+j8u/nWqZjRmbbVPL
QErENZZDlrmv8/x5it+u+99mE+/dyPvy8OcVfjtTZo8oGzpGq78d/dv2f/Phfzvgt9nvD/3bof/j
9mXPPz/an3vGdoKCKDO2jpXSdZ/9at+39zL3L9d9PRd/bsavWuz/WKnMtrfl0RmdDPfZH1cQi/lM
WRxzZj3YO50m7fuY773/OO2ywZ5uo1hYyPW4FbJQL4/LnIZ35rfFP9aVWAixLc2H/LfZZddl0zK3
TJbzLqf8XrSUjhZwWc6X0y2z8II487+/+rLjMlkuY5nkjtseP8b8eXSS7t3PZbYjXKdCgp60ndo7
OyNTIa9arjiOkwdtPmmz6risXCZuhqR9/bVp2WtZK+MefJYz0cGHxNtvTAl/hGQsp5pUtG33yyzC
8by8+e00uo1VHfxCuiEgUWZEeTlAKoSHklNd45xPYwrtkNG68pSaOLU9/EKc8RxMQq5yAkxFBGJi
qNtfaYa+rJbDgLTnfTaX5gRi/Vxp8vUoCsLZbnxCJU6kbsCOAwOgzSHLh2/G1BES5xUEbIykW1BX
DiOZvz/l19cYTYJGYwzjop1fad3cjqP25F26vGT/1brm761fh81HLMf+y0VvcRj+cer/xWkM10Kp
a7r75cyMMXjnLFf6ml3WLqdxv2yW//aTUBYID9pY7n7/NM1QboU+3onlTfZlYPvbBbyYYr/X/bnP
9+bvfb7XicXw+738ZYud7cLf6/RudhMvR3+f4v92meW032f8Ps2yzkvS5zx1i+Po0V8Y5veZPr9X
l7ll3bLIG/xCRnvcfq/vogag3LLL1+yyKVneq8sxf5xxWcyXN+Sy+WvP5aBpvuwy97X9e/nrnJGp
bEbFyjYTGmFChcq1RfzmpKkvVKrJT9GUn0uKAtC7ACw0tP2wa9TeIGCmeVt0KJvSTdXNFBjtGsiS
WCeR+JV26L/c0YvXvJ+RCUaYKaAUUFgnz8+N55X7TlKMQqjdzCR+MaDPbUR8TJsXW3EPWiryA/Fu
fV0GeoSY424sDFyBgGJWSlO9UY/G3HT0MPzYuHbtcLqEVbBrxOASVMyALcbVA4IzRktlAz+RMlZ5
E+9GDaRAOVnXYa+66wSqE9yqxiu8HTUXPN9iHGylEcL0Er6HOpsSCkyvxP2aKnpLA6xGY2/vjYYI
mxX0yBrSbS6Gxu+GrN8WjonvproESvyJziEgu0e0JbHtM0OEaBX0HimBNH0dMxd3npsWCEWGcuPa
zjHTqSNjpMN1HouzOjZ+Sd99M9rOfQe842BRnyKiCkBVViBNPGXwTUm9iq6P72yihhs7RA39Ctgp
30RtGfFPwneEC5Aw/Jx+lln86sjJ8LX+WW3u21BcgEWhc9yXuZr7wpnbOSvaTTXxOTGSB01jleSN
iw6+DRCGo8FbO7emjVPDJtmpA3NdG7Is1q1bvpQ9dgFXhgrNYmCguDdudeM96zzjmGMjQy3sILJG
AJpL+1zE1bMFW3vTujCKx9swD4+JLk6JGD5Frs0jhpqkGfEB/gsht5qEZZxhSV4FBeBAObI1HRFr
jOmR0mD5usL0uMVlt85bj/x6rsOGrLy3BJLfSsegfx6NHI9nFW4sr4wPkaMjJ76lpkBOODluEc7P
EB4hd1qg7szQcnwDRTnZvsSiXk4b87VsgKND7z4XQBJuKJ0y3bY/3XsCXt3Oiccehb/yoQAPqgqx
zSL1sfSmcldTDy4j54wXwrgY+ClLVLAWtIjBo3CPtEh0gM1adyJCMYhTnToMPYlj09hGRdYcKijm
qxgC46Zya2cToc9S4hgNYBD6vZVXe4SYz2HafhKLHjb4dFv4kTcdcQ9Epo11Y2knMNJd6gXXMFPs
kxsGiCjB9Q7iXbHDYNt72TbLSelVpdquZath9xafBWV2qC6hbQWVRlDt1Gg6zSkWOy+9UHqog6Sl
42BsZp9UlKEjyYU3VxYiTV3yiiYvgsZjFp+4YcfDM2l3YsIciVSY82AYRyr4jA7q1pZ27TfxxKtS
b4/LEaOIok1EDamibC5UoxHPLs6gWJuICQPK4PkAtQ0EFER8QyarpbdP8iFzT0ja4K64OeXXqPXn
6eaxKkftpCdJsOb7hL4Zam8DCDA/wOeN9WAUl6GwD+OAX7TOPFIVLvWwhqy9FTxVQIlyqBiyJLmp
xeDAYv4JE6k+pdHcH1Pf8Q6vVeAZbSC3jhFqyLDMB70dKkT08h6Yg7ufJjB2cULesYY+rZUWAzK6
0BUS2SvVPeZRZO0GI7sMPcO/LjVHmG7Wj0hBKV1PI3x0VOfwNVeIsbS1DOvGF67cTkn3atYlGo0e
e03Dg4/ovQa4lpD4RlBlKcGutcJhS24a2mcrfigtwlpswOY5oBYBbssXg86IbRALNh1K7yguUgf4
E5jiuhqEDLncxqwounAi6ItWqSZKj2h7tGZpBNqpddRmT6WKO6uH30sQEheX2VxVvUfaqZNoJSM1
XE0FBh1VG35K2eVYTfq94M9d6V30MXXBR1GCuYcNYifDfVBUlyYQ1s6VHvSyytkKTak2dNIUCFDy
odQVboqgrMmHI4SXhnHfGZq5mWLvgDgNZbMyjJc+IQ1hxMqOAkFzeZ0s3cocv6EoZ62FI7Yy0Ntt
mZPQy6RfVcN1YNg/yR9qa3M2TFAhCWz+9LwZC/0OBfAjTx8EqroVsEcxegHVIiKOOrw3GY+mcbEO
KZ+DzGxHgTWwbCOyvyEPf8Q8prvWoI6INhBAAXGuVRQyJPB0PwReCrYlctejjA5dgq9CU+xzGmoP
WkvqVXodtQhfvCwodkKP9p5ENZUH6LC0Or838CZTVmF2kRVptY7UbGd70rrPoJx2rn5qb2zE8Kee
B4wnDXBpgluIspbrasQc1uTkW8dOX1mO6/qhfdtNgwYnnWeyDxrK+1SKfhgsAJFU1hpQV1QO916f
tuSyqB+XyidkD4SagdkGNHdSpi8MEIAtdYiGJVV7SvCEYIOxUJkp0V5Zk9iiJw2ICqiMPjaX1I39
MTETrHJkOgsi/5gUwO6UEXYCEpVtiIior1yqacXJlTHh0ZMYtTuki61jEsUNHicb1Lc5eI+4NiZU
zFUKqzdbyzF4rWGHdzrpTGj7xLdS+wPmnLJBFAe9pwgLagfhXwiFfk85Em2VkpzzM4cUdKSuzAoz
AlJAjWooFNdJNCg/iq0/V26rUewIMhHGOSrcCdWljBDukaEon4mo5Yepo0fU2vFWsewfQzduUYz8
gPJurmDW7ZE5gw8gfUeOfzrDy5WM1puHogXd2xqoaz0jukZj0/vIsxGva3FAnYWC6ip9CKWUvOsd
zlVcUbLcEmSX1Dx0tk4a9FsaErmR3WvXxn4YmMMGod7FmIWdDPBQsaTqsUpl4dcEJ/o0hq+LvpN6
CfFjkCfZcUqUa3SAv0xkvhEoz6Pq4tG3SLuZuloj+7Svy1rJdmZMeQ97PAfzLy207rosHAZLgpYP
yQOV3HqckrW7Mtz4XWhU78J1ZK3QAqKjVc1yU5eIHEiBozHuKD6TFA8uASKwbOHRplxH1OCFJgEK
LtfSW9/si+sWJRH4IYExRy3vG3oOuG2R+kh58YyqXoWdAThAFzeWrT/qtXoqATrZ5PJsA/m/kwiK
UmJLqtL7NtXO7MTfZtwOlpatpzw8x3r3S/RcSk1cdErpuHYs50jZueqs6dGdOWQd96jc9kn0Psue
+vQ46sNn1itoKx0F6V+oHZqiH9aGmYL2M/N2lljX6+HTwJ6AugSKm+6YP1wvojKLGl0HnausIxfP
Q+V0YL6LBDA+lS/XcVoEh4outFqXZyGmwrdVAPcYJ2Foo9kEPdVG0J7b9OxwRbhaSIBjLWs2JmVX
DpUzbFFLQ+i3XBxYXnBlF8mda3Zv8PG5AdB5xy4/XJTF26TFaWt57amKbJuIr01Nxn2RjfHBM9RN
iLXX6rWT9KaC/jzaMtSBVNwC0lUKY8fwgSTpCyJ4A2rH3HRmUBrsAaht270Vak9jQuWAKg2oC+U+
QDASDOt2iD12Y2iC6vPyu4E6CRsFcVBoqHc6iTWyKcW91bbvYdMhVhUqrtfoZ5ZQ8codIv1MYVsf
vXe7j/IBPwa+/jJKIkqoWNcpYWikuCvX1H6il/dwbVeUC03Fmfcg3S3b5edG5NXOnpWYjoKgMCCS
L8h6pErWqFkEAYS+3ITqSyfHF8XqtqExu++N8i73XOoPyDzYFFa4bzO4yaiUBW3e5KzQbUy+2uk3
IF4vWcjLOMJR36ZOciWS7tqK32tXv6573X4yCgcV21Eo9LeHlFj3lHyM+PfWkpINCGCp5udaE/co
FDTFwSPhZnNVOpvaoi5Q06jUWooxkSW0cTFRFIOeya2m90jDAv1aEZyjlDWRbjhHq0SxDVynATm+
jEhDn+BuU9NTDNd4R61Bvw/HqwA/7Bbm2BMehXBX1HD+UdBe68QrwEmeTJ2iIjxe9A601tpkPeGO
gfpCTRq9wlUGM1ZSKSLoP3UKEztepx20sfu0wx+E49Nt34yffT4Yj1aEMIlyH3PHcjD8XoP2ilKn
vYJyrOneHt7VSWnCs5CU+vRaNdy5ylXu9b+8sQGr3PZbhBrmURtm42BcQSULDyFR4T0x+leLYrCr
Xk7WqoPeFwXY4j3MfC62yQxhnQotn7pzsB5sgjZebIJhRyueyfcaq9m2GoaTiwcmrvQYfzsvBeF4
bzP6rkzg3mLktJxmh/qINyYWiiYIb8lzPoKY3fea+8MEP7KithMiU2d8qIOKf7X9oYV43rQAl5Oj
ppDPmjOtdLyuJKG7OvEzvXxEyvYalf1ZKZ3ViLGM4id4WNN4wq2fUX1OatG+07H21x5/maLd1jJV
LmpiBRdBnYhLFZxMFEcUdZxX9UN3oGhoevW1TnNQkExlT+HMv48KgeJu8nqItmJet2zoJuNVTs6w
qWS3MaLpvqnu4f/1lx5+inQwayyC/H5CX9bbScIHCX8oAnXZKqAXm1St43cddNchPlnmTA+3sutO
G8Jb6FvhLXVJb2v8aEVeAjfvrcsyIRwJSnec6ImWzl/rCnusdlMb8cj/va6dqEqtm7G+q1xlVbpW
cJPPk5abUTjVhYdCp8mXAPdyXb9M84TQrNi7M3pwWQSVbVwSihff9BgXllXf6xvbfMKXaRyXVa5S
6ZdMDBM646ZE1vOPUxrYeA9NiJtp2eW3DXBi0Pd/XXhZbekImeKxLA7LhZd1QYQ+wpMGWHpcO8uq
ZWOcqsXJssf7ryNzEV87DgSPMEpuiRWWlAG7SE2Lb/tq+BzARR9mdIs6Jtl5GCzzskyQ07VrUELW
9ntdNnbFLmgQiqSqkoBBJOxyNpT2mFqpdYnnybJzG9ukc4LUH0nsrgvEafypGQ6uyRLu7mu5LqcK
YHaGgnzZHqHZoWc0XJB030zejI/D7Miz05oXz8MhbcWncF4wGN58TRhaPVPSezqOZsYVsnBqUFIY
vBz+3g85uLfPJhW9/rzOUUv7FObxJUcXfS3KEUn5fEdNAjMhrp+Vl+XNTUnv69ZU3PBWT8p7EYQg
8efdloldARIN3ELsl8VlX6zacmNV0DuXo5Z1+qhnG6VMr7J2GKDLhN4lKwzvgnhjOhpG+0IlC++y
rNedHF1YD40gcREbL7sF7XgQDnW5lj0YBV4oVmsQtvkv7s5juXUsW9Ov0nHnuAFvBj2BoxdJkRQl
TRCixAPvQQDE0/cHZd7Kqh70A3RElfJIokhgY5tlfsP8wz6rWwqhpR/qqjQOVQExX4rMySXHMg6/
v0CvGg1NoJH277e/vwhTUQViWEPlSTuBwD/q0KZRFBBwTyK3Xtv+89qoBmFnYXmwyOQan+DnrKgt
BNGxKuBTjCoikooRoMFgdMDYIdk9nLauY9Rv+aJij7iipoQQ5ohOzv/fzX+VBvz/q/u/wiIC6/f2
v/7GBPy2///6o7/7/6bx36qlK4rx2+Cn+f5389+S/lsTdU3nx6ZuSWhZ/Kv5r8rzr/g59Q2DN1P/
rfmv/7elo6/Dn+h/Qwb+B93wH8gLkAp/f/+/oJseyrjo2v/9X5opKf/Z/VdNxMcVSxNFSzU05Rdn
8O/d/1iP1SST8KBSH5eW+AeN8B56bjslzvsT+Renz1WEpiCPEI02kKdE0j+zhnavpvGPPlZ/JpBL
Sy1qcIGhHUFuQUoWW4dn2+drM2sxn+7whYFy/axUQO5yO9h5DEwcGl4lJdobVqim9I3IvXEaa207
YXxIVdGYXod2MoGGqpItS2JAfQnuPF53C4zpZpodbqNN84SzMeHUobRz6fYdIdd6NaDfUfUyXIdU
9IomAxeWXK2nJaMRgU1blpFwGhrhIvorXwKFKRuh3BB2uKZt2yR7M5Fr3YjKCgk62R/DJSqxyLvo
aAgN+hq2O0oJRdEc5BwVXU2xtoYxrfKgG8DHZZGTKBCqw3FYD9lD3nYiTqQdvCYMw8DUBsgVa/M2
HKLknFpJc0WbHcrbyFIvFPheSoX4yUNDWyuCijkZOJi0Qf3y+6XT5ZVZ108vFWk7wda3Mnnwnw8J
l9rc0p1eSBQvTxRhYRYNJYpYeCVsRDmfz2sb4L+aNGyqhiCQ6qNXSyD8LV0rPaMKKbVZs97eA1ZU
Bcb5WUwSgIXnvRmeiPmyKWetgClIViLsOO5R/H5i0IOZl5GOhybryWsGwRn7snPqXlCcNlERLYOe
D7jcWhMVBnHoNbJqeEDzzzl8+FQYiw1eYOhfNEmGNlUxs3HKYD1Ze7rtclMol0lsyZWoQnuqBqGi
zPGX65AdyjLBzhENu+JCgxE53IYyxCZEMN5FHCLSoVWP0ADYv9QO/R6KywddDmb2pfkZaBH1duBs
8iOrNrEFP72mmM2MTB7oapCl6XqVufJTaHfoPNudostuAcavm11DILLm22LUs7++cGsQUbJTH2db
7JLtrEUVugqrPbj6jyCguTEGFLLkGpqw+UQXKaiWeW3GSzMWFE+JAHwX8oOF3EPRM1rRdDWQt21M
DSlN610oSq9gMlEdnzqwtUjeKXK8S1PFb0NF8uQH4iGdMJxr4xm+YHayElJE+TOlNG8pJxrJ3Tan
WIP9BgFvZKEPQCFYqeUVOmfJXTejHRjMGw5QGmxVCWB70fd7tHYOQi1ZqG2PT3cSwe52IpVnKhaz
qDT9D91aF0BppTZMvPGB0RHdmG8zD3NXgJMIFznYlWO2hETQuAYEP1exYFBP6pbaF0rRpYp0FnpX
/arKKQZR0cN1p0PaQE0aP4WCszUldDhy2IpOrZX+E3snJ8qdwUKnGXXDaZK/tSY9l49O8Kmy8dcN
AQKeANekN1seJ9JfkYqGDbEFdZrpWibUFVVc62ZfrYMIAAJ2QA1CF/GFEhFLCeiiHWJ2tgjzaj3K
Xo0NAiVcPyAy11Wck/Bj30cgfl0kgi8oVUBjRKHZEVpuUY8b+LODq8tK5RrScJOV8g21AImSQrfU
agnlW7V82DoG9liN1C0c2OZFyY9jnYELIOjQ1MIZAGBRUoc7H5m3JvowVH307zqxJhyyn0LAyQLS
hnrougL+0ay30tbvT3MiZTB7FNAmfPNiVaqAIUajjeyE6kcPyDJFNB3EIvtTh8OpnivJKnS5Gs+M
GpqsGYzrWHmMm5Q8bvVQols2Yo9Ec+oGK2AVViO2Fd3wp6GFMkuWfHcZ7JgKIT123nH9YNd0FUXT
Ec4jGZziYvGwYDgXeXJAXG9Ee1JCaDA45WH2BwcL/kp9zoJ+iNBPZXMopmkhDHjMW+eIPpAdadPV
Uil7VBBYn428rJlvT2gHetVeKBB9UoY7QG5FslGHjaELoMWwy7GI5x6fefAkeaaUZM4iKgr9Nxv9
fI4qOQB3HiLIT36tRhNafv26Q6I+D2v70VQ/xT0awE5GaFbJT/FF7zQW8qhsktyEDT6uaObTRcT/
L4k0wL0ZpWmZatbCoGYN50G5ykH2iQ0q0k7h86eKxVU1PD+eFeJ4da+8h8iW4WgeX0dResEvB5Lk
eyUOqVc3oeziJUMhJBZR5I4NtAHAuMdlsoG+ioZASJsDsCcOQu10mor+DyIPqGEnjhIER00SVVuQ
KRTJf8qJnk0Hi3UJHbrcW21oeHoGeG+IDNKjdznTE0jNIUNcapaPpxa00AgpEos6YWei+hL3e+FZ
eD0K6ZOpjk6RJA3KUzhZd0AC5bQnyjS/4jje9VIOvw5VGJe95SI07UkeOFmDpLurWrMhiRVeFEPw
RyvchxqVo3HyKuDMwG61YBMJ03IosKCUZUwdsl7coKzG71gf2PL22O5wkfGfuNW+1AcKXlGsXmoZ
06+0bOlf9uRbeY+96TsM4tdnWKu7R4RtOqTENcpXJ7Yes+XdW71O3YFzo8vGTWFNF5zcKZ2OtGOf
+t4azC8ALG+6CExXUe8mJ5AvZykNMrD72NHE8vOjBtTmVrQMXUGWVhkGpRi5Sp+EEeXqkVyNOOGZ
gX31CsTFXMiSHzlZ/QuXB+tReeJgxMEBrmhrKCLuQJIJTnfew1EnvMAPkNwBFZgw/2GpTishQrrI
UmFk84ifuUwoUxsLqxmK5diWLtHSRrOSHBHY4j4o2QoxTqp8MUptgS6+t4H2Ks5meWGlwjg5BrWi
u9PszffINbhJRFEhas+bhwE4ZdINFA9htWmNI0V7YMEwUUKRZikELjmR7o+co7TSJfthOYoUeVUc
sfGgUxnV+U22sn2nkW02APw7DZW9t7HHaT5GLM2QPU2dO3PmOUiXXaRdUObTvQeykIVuLIoORUaR
cjbxB2zHndGA2hyar+mJ8EM9Hix8OaU63Mlm+SPX+qqtn2tqR/ivUpjTqqv0NDE7YYqJ4OjsGrsi
NPEqcYoWPWqyi4k4fRMX5q14/Omi9kE1EWvZfMB9KMzK7xEh+/RbeUB1pXruSqGBxVywI3v/0Q1Z
xg3PuMfZSzX0wg71VIplCRVEiMAfIEkDao+MGDWICr7ackBpfC7KHJ7IXKE4YXzGKD6BP4Qg+eh2
IakwDBeY+oxS6RjYzUbK5LSzU0WtUta+TfRQMa07Gk14Qy/ogmzP2pzjSrFW1sWPqoQHDQYUJPXc
r6N4P0L9554aPzQ4SBOZFjAsxJIdvBSgeQiRH+fvQpUepgl93yLwBJOi8NOVUMUJWmQvh2mDqPPJ
SDTcM0Px0klPLAOpLEDbFs+PJ5BwU1+lQ4KK0nid8gatIwuBJHOcy8ooDVJgVblkDZpHZy0kK0Hr
1kITqk6R4KBiCgqqpKQ4mVCcCyrPQSRdswYec9BjHQiXiUx+0anyJ14HuyQUbkZkvmoS+lKFpMM5
yu0mnKgiKuqqr9Dza0uaoemJivKAMph2lpAycIYEj6O+3cltgq9SxuPv9WZZqMUKN3r4MDHaQhCO
qOtzDuZVMnitmCEI14YLpgyiADBfoB0nDRApvV5H9YB01+8/NfOBp+w448rmX5tIi/39m9/v47qO
XPORYRs//+Hvl99fyIw9UhL/+uE/v/nnZ1QB/EB6xsvfv/jn5//28b8//L2w/+s1Kf4nivwoFumj
6OiCzB/ECdv+/U/2/fbv6/z9Va1JS1PB+DFrg7VWPk7UiiqkeLml3y/SjCP659vff+kIdv7bzx70
odegbTW8iKi3ml/572f8vkr9z5f+9TMsL4hTSZPBKbV0Rdd0jUoKZw84STF1RXzwwGD//vD3Nb9f
NNrk61EHS9Hq5xKFaoxq/uPv//kWDU5a66h3OTXEIBQY/vVCqdThEzFCv8DmcQZnRbQhwR/Gpvv7
M6MfaT9mneKkI7C99tkeUbuqJwfQJJjMfMT97PefDyE8FB0ajI9FjXevsGvVF06rSduRTyS4ZGHb
AhjJhnDc2WtIJePHcFROuO/sS9iOTr8hcqG1fkF+NnCq63QlIpXx9PkubFJHdgsXUP1ZQo4cpRNz
q6O/pa/Bt7B47Pie7K0XCLHT9bEbK+OYnc3D3G//VhL4ZDinwFu1cwdeJhLFlVvRy7uzfslVaJ/K
MLc/m86JN9T1BRj7X3C9AOeI+QK/Jmnd4ZkLV+q70Jz0aedPbLjdssfNGc9WfCNj+iq3dhdgWuO0
C+XKVoIKlE8TCWqyHbxV53SDVLUUwW3Cr9yeq2KnGvglR9ouo/3uS2dVXeMIOkqjq0JG71/y0Dlk
e/MwsVvUdrroHr6I0EZIMhvtATi/hp1fvmIR1mQUuW1tW8yk8wmDNfl9Vp4RkVl62qOw46sEBkiw
2zt6eJP+8ME/hf24Iu/R1/EiX2Si3QpLywE7iTolR3LRpOuZxmOSYC4VWSG1XuOTbiPMTIvrHPR8
GV8T8SJ8HdqSBr87LbXWUTbZKf9kg84O6GcuURo/Faf6GDk4gfnw2kjNwiUKHAS5tmHnX5b/blj7
J6iYEM91wZ59onx6VJa+7tBlCSE8ygBy4B4gtxa7Ve4mX5gLLRvv+a7uK++bxDTcoh86uM932GPC
Jxj+bUhD9XhFInyf2SghIIexrjyK/4gCkR7aSEUcqKk2S9M9gOHix1Cc569l4uL+egh+zBWqHm63
BIx6NlcUphf6Id7pK/2nuPFf6rF3BFlX2S2+SPUi+BEefndVE5epGhwwlLFBC9jzAChLC2TUZ4TQ
03oWi3Dv4qG44qd7mPtq1K1Xggdtl2TUjT+Dj2/rYh7Mg9h7yHPk3qjCQ1tbpZtiiqodKCIhaGD4
EO8yG4gcZHk79MpLfU8/kQhCvspV3M/yZR++vms2EIMmczZwGqU9IIgMtVJtqY84TmEzTrMZmTFX
ckYHAsZCen0CQbkEW+3lrry+xv1KcO64mTU3oLgGDk372EPT2ZCcx+UMpkBzpc1kgymZY5HjGC2y
j0ZxUQXlKKOa0w6O5c39tRr657HYw4HbVvuytqdlehnAJW1idpzFtIlHRqrcZe6IHqO/Ki8dxSR8
793/+SkFDT9c56YHI/xZvD5KVoBfK4nbMrzheprc+sL7Jnv02O455e0FomnLGMXcwcVY8a3dkqHI
1hsYBpqC9tOZvpls37tkO/qN26NIZ8cvj12z706dwhby3Ju7UWWOv8XLEX3ByL8Do1jWCt7Rbty5
hvfXTLmnzsJyMnJUmPtuc/1GOmSJYsOZmg/nN5qqbcKlIJ8OiFB16bC9BC52eCP6PGxBM6IBjedV
v8EcMVzPg9neVxK/Hi6plwKJKPZoLAbhyqDGscbFTlxr3/DYRiddTUfkmYIlwlcoyI31Kn6JDsAk
QJuUOwCenxRJEme6gk6wMz/9jL10jcRGvCbPKY8ETIxcuYCS2OdHfAps40YXDiel3YS808YvdR+n
+Pzls6wO8vHxBwFyRqURfHTe6iXtZj33GvpQL6Xl1F/tS/wKNhBd2sAdmk/5B9UmUXoj0qWUVfde
vKA+OblSJSHe6Vf6Ypy2AsAO9av/0TAt7XZ154OhsOzPyRUnx/wTi/tEsW/I8CORrbrAYGs/vQBT
udYPtK/5CRpmWrGiKUwlqrOjPXTq0pnJqHdQf3C3JUe5DfdCW02yh4UtWxhoGLveMVnKBaPihWvo
ws9L9P44Dove2DM606Z2SrRX7eaGGjfAL6pFiH3hp0gaD5AJ4fbnVu0/yp3EI2qd5D1Fv1dbTDbZ
eL5mFYZOOdrZtGWNxJ5YvCrLdkGbEp7pWjW3newJr8CdBsmPMNtEqwk1+gUiNSOPHka+S3g1nxgn
5cZhyREIRXaTuSGbw4DU2ydAj1TjW8agXkDr5aD3x9uTSFVEpcOl/MMG7czPnlJN+ZWvJ3tcSrYm
/iguydKk7yK/X6rz3ENcXHi85cjbz489JsRL5FcKl9n5E5Gg8is8Zid6x/tXLlG8NydueL7pHVvP
GKww/2O9rRLTDlatP9AOecHTz/7r/+Gwmm7oIWxCz28vo+jGqNe61Flf0NFygmNxKC/lBXehSF0G
A0AxMBmInDu0USBsZN/i42Gb90kFPenVi8TnClJIqOADag8RHsxpacmjWyQsZLwtLvmdk4Ft5PqA
B4oI2MD1ONWeec7xFqxBw3miFy6ZVsmP+UfH40sm1eSM8plCLWulXnBA+Zyk3OBo50dsTH2UrzBq
uMn3fG2wnUNVM3JnlJ2A+hxoouTUWf6k7eP1SuUg8n3oGxpUq8xe6/XCzeGxO7NOivGShF4HGC84
Tqv4rj105JbmpuMLxG3a6G/RGSXPeQ68pGcS71t3RZ9yXd8jF4J6uFY29Wfi1g6bJ3sGPiyyo92M
zTCh+Gr74ebxpa+xf15N7+FX8ClslFW9QWLBpQBgOr3PEQtPDe0P8nE7O8hf4SYm0KEC4gSG97sx
uWxOuKn4eDZnbwdUJ20KdDBdG6t/4eG0FxNkpQ3RzJsfosKRAW/DPc/TtF70VI3samMqYGQ9dsfW
H6GPP1fZF8jdib0OvVq/XaBtwMo3D9UGcLJD0oAAMdZ2oMnKT4wZCXj4KubLZ35Q+2yDLYCLF2Sa
uXqw7RF2UXwpXxpIOpqLajhFlH7jCCgi5sA8Wh1YtrpJYl96xbXUuS9M3RGWG1dc4Ki6FU5gUJ4N
qEOvs2zJn3jkih+C/vps9hFuSIdqaXiLwKea5QY+zhEOs/xVQR/ULr3hOKLRuA/rW2Y4+XctnJuM
1uiPQjYpK0hPI/AsrkEXC3HrYmUgPaDC1AgYvCVT+aI7zOV8aX6FCWBRdL6EZWd8ZSaT47Gq3A41
rmA6q1XmASYqEb8hc3NG40SJUwu2hWarcNsWQvEtnxs80nRUTH0ZrSKMcKh97xDc7T9Vl0pCxExh
25GWmV/sE3dSl8qNvY3zhEBaQpyarY3l/+DJ5UfAbY3lE67UFwTAagyvwxWBKgtvz84TIeC2ftxx
h7jADMfBtWLjcAlBCairns3jtVVd7bXWt9TjCw2hAyJI73vaoOGBzqKJkHLqStqibyETeJN8UVja
HFcerpAZAiBHGaU6pzlN1bLy1bt6F3DsdvT7sFBMwoiPas86N66p163E1u5XVExkwJpcz2RTXbHz
VwkZ0MGJ8L3G2qVbUypJGyrQ9kgJOnT1J3sFBE0/ZhdjxaPq5einB817gu1hA7FCphJUekmxklmt
8rge1T0llSnbNWAIX4MEDW2HZsWn8R6orqm+jMhNUAL+EST3r/Fg78s4UlJP5ZoXnAl4fTLaGQ7H
e2vTJqvqROhC+VEcVlhg0v6resBqPEuP5f9I39I1JFzW8xO3Wu6lts/qsNTCLVBZ2dF3zzU6DA+v
mpARP4wbEEcIPlh+h/9mtonEu6BuAXbmhfsZi44gedjn9rKH9EuMjQPn9PSeYOn60hyeF3CNg+zj
wdDjoJsuEKShqCJe2niJ4NGDK9AJ0laKvlPa01N4C8YPnBbRnGdzAWubf3aiTUSIChcHH4rFiF87
8uuEmpVt+YblZ7VHgPFchI89Aeq0yRclc17bU2g01g9OAYSsF4kLGhT/0nn0Zj+mS3YS0jNNnfUT
7Ydhpd1aToLhgEptSf+A+WPLDxglrrTsq2WTH3VkK6qlEpyzBBYXKZxTAGyYwxcQADbwQqSQ2/LW
WGjNZhuDbEs5PKQ94QznY4fRTOsMd/M+jFg2ef0s7IZAPtYruAHPbpbnKKS1JfjIIeM8gKSrytDs
adKG/SIx2NtQn0XWxy9SCC1LI9/AYUBjYnz8IU8Y2GdP1EJUWBQ4nqA6AhdHcwaN4jfC/q5YLUBB
B5aHDGbREsl7rYFH+2I/T7+ltcfIGM4L7ZgUA+7vKnpNVoWxRJ5dWlfJFhmEOQjjHNFcOj3QNGqY
DVvK0YVF3rpN4aoGLQZKkDrS0EXCDnl8R4fIQ4zI/5Ls2NHMvPAAphvRIB5V+jpNOZfr9JCni+cD
kXZ6ybRLNhH7oPplGodG9JGJ4MiWZKdSb8OnSm3rVoFFJJe5cyqBbr0DylJKHJmX4kHzdJpfWzXk
LCeIHaEUFt7zzmYjYtiZ+IPic0zTOgYtrcbLJ/GycNFAhvuIQ+uVXVwbycujnwD7sztH0oiDzyoe
z1w0ew7Ia6Vah9RCOIoImNjrpuw4Cm5/5njgfLK7PevGXCu0sP09QmPErzX1cJ+4ozvlS+pXTm3X
L+FX+tVtP6tVaX9WPxi+Xr8nMrEPkLHdT6Wyg9sSSWn8FbMxPXc8hKtBTMMUfaMs0NrgDQ/xMt7l
R9B9AjV2KrOkd1/CCTDIeNIZpC/F7fcjSMhvwi6wpxxjxvZc+ZXgZikbKlqXt/7KXopi5TFm7iF4
Brx90fakRnST6CITpfK12Oe7dM0N2d1JW87Fg0Uz+PPBS9X9lgg+2w2ZXrou9iBvhtfxBx9yQhqw
tRCzlrFuaxQjmNU4A7SfgE6QQglK35Kpe5geyCtML9ldGVCqEnwHmFxdxeY2pZ97gOoy7OaDZDyx
tvgkMvdFfWEbK4+PBQsu5frq0DHZs7bFicXLisx8euXUC9jTR/Yg0GSUCJaYRNEEX2Gsk8yz7HmP
veoHLDf+t4aHhH0O0GZOZJ36j3iRjix3PiUnaTjg4ZP+YKyW3+NjfjQ25QK9AVRNd7/XE/b75Fv0
pi2Y9zltJsivqmW2D5AYSz4mY93KPjeFDiZvl7tm8oLf/JwSzQ3Tx0UhoLKuyTs5ueFLWOwu0c0B
b35LMbP+NjBxPcoekQ4bZOGb7JmUVccDU6vbk6lKV8JLVFA/AO6qlAv8vbjiiRuLZk+tBH9wKk+x
X4CeJaJlcGIaUo70TeEoBuQvIiLj09HPAhKXCNi2X4JUF+34U/9oITrR4GP/E+x0R9CkWee7ATbW
ky/j4JO094qH/pr5US4k11wY5Yo0QwR8lO4bfR/nfyTbuvLh3YAHB5V0AuAZFpJ0YGbdCFnes+CX
SGxxVGvb7hACqH0dXjAxklfAU22iWVU5lMFS/NCpfegHk/V1ZwKtcPyLHRmJWYct6+HI06p3069m
C26xOsNYE74DuIaKkwNcQKLQtw6YLD1VB3FHG7W5Ld7B1/pbWwzb4RxtgmtzGTgwSTrRC20RkLKj
oxN2zqkxrqXoSqXzNa4TkMScOrnvzsA0QggXDd/U5bAHhJ5+BX/6U2ltS6ZXtaTMlcanAQC/7rIS
S/0cW67RUbVHkfF9+OI842M+84VGLNR9XKs/OURIjXoTOZsq/KlamqpO+pmdzujjIXp0JBp5fOoc
1xDZ5Q0C2PxlUS5BXFBm7IhjqQ609yeauTDGED11EYDF92qzsF6JzTe5R4ZJX9R9UMOUP+SPxOdB
AlENX57DCtebp7xJ6ehOW6Aisk8ywfFcnIgF8k/5uTgbdMOYqbVDBYQCBpUe9mkbJlzkz8UOtNsW
8MbcFrOPBT8V5Q1+a/G4EmhowG2asb1esm1TpJiWuXGpAm9QDyW1mis138oADWOPxKFmu8nfTOQp
m1ee+g6to+qxSTH1KvZWQySQ3UoOgpoaXALOteLVBqzIdyp0hb4WjW2Avdx0439UZCwgOPN/XpRg
kytoJFcXyziOLcQw4lA9PvS2sqzK5RnmjBn9YNrVCxs+A1GNxyL4U+yZ9d/URixcuZdtvzINlPdc
NrQtOf5cH4HatAyQmWNjDVzeqH01go2p8bzweLeDD+p0hPAFNQ8iXrIlCpbVWgicFQONHGN9CYAl
Bk537a78Z664LbWr9VoXrzD0NoHm6B+INJN4vTDvO4KVBeK/ZG/Xnu1nwmo8YnUlezINs/gSh9nz
EsQtN+CO2Y4dlY+hfE3WxmKO2NUJf2O/WSY+QklYgFjDG292I7lM0SBHPhSpyd+CrrzREicn27TH
q/DCMYS3JDsMiBMaPwRR+CqGyIARSsnpS5y66J+Ny3lAPrmidmAjpREGWnLOojkRQYfF1DBMaHZc
Cn6bdnQiV69OOVmNnryMN0arvxJrsa2h0ZxAjWH2sekRlwYfj0v0TepCXEwtlw0y9tmWjKWcbEgs
NvescoOPWD0RYiYU/egJtfQfb+xu43suLXA32CDNOm0Gmk676kmiTFGDpQU2385A9+6eaPcNS4lT
+irBYL5BkBQcpaI0A90xXaxI7QE5gxVBF93t8dlmpR2BVMCMSc7YLMWpJ8T71vSEFwYZiHpCrRCo
OT2c3XBRPcCbtU1c7bPIlFt3Aku2peBRU60hADU/iO4z6sK4Gos2qRAhhUTNihhB5xm8heSKoDrw
CAUdtMQ29AFqysYN5E9m+URUqe5QclfXw+BpATUYwhKQEUkPx9It74N2RXgApBVk2tW7cKImypaB
oeCakhKXxQNSkfq+h5Rz/qgcivUTKVQkWhH5t4dkwYgCTElJkdI1SVLw8Rx2yrXYpx5n2wfDJibX
gDiL/NukQoNcfOUK4m20zY/4Mw1XbA1cTX4Zb7wT24pGwo70Ajqmjz3ydOMZYD4i0wiPlVvlhlav
zAb3GZ2Gl3icZ2D6FiQkCV6wS9K9oaFVCAbrxK4lMzLkFidl2Z/yNzrJ2nNbO1jNMQl5fQWhgEl9
gxhnncYNC5liNUiwF3NHiXO2sePwQUqxkT0GhL0rJ8RCLl535nQE7MbgobSXWLSUFmL6pjXXHBX0
yqcZSv6annkthZ2a4CL1MB7hufM0elzoB2+kJERaXYPFOkREfLXH3w0PlwB9WfJqPHwYpgbiLPJm
q5DiqHalO2OuCuujxG0UdMwTwxAALWtq7aP+ibu0Hi4r5KrZYZRNjnsSWz/XLMBIaSDULLNmgSvt
PHniOfNgyya1BvwCRIJZWdD79XgOqiN2+6knbfMiwRU4CZgqJwITpNoVihXlkqvnWnln/qFIzGfq
6TzdmgJpPY8N99spFz6QnYzxqNhSxjO/zRun1dxC9qgm8m9SrvIijo6KrineA2q/pLFesryjn2r8
YVAfwwd/zufM6YrLQHek51i3bRhW7oj7qgh3ep6IKyhLLkmiX08LjF9PwGvmfo7RHzgLGXHGSxWW
jFEiuiZEY/Irm4sxTCANFHvIiyueIiXKT2Yn76mPR869QFiW4jt3nVFsrNM3yv58w+VTWe/mcAQL
nAyBgR07JScfKbVUceDOt0mKUs6zhGfGvZINgqMncuShcs4zqjIXTUED4VVWPB1voC0VEngw8xzu
irkFRd4KcHZ1uEYeEbsCUynQ2OGOQnuC87ioPy1cV/3kO8Kn9aMvlyI6zZTtd2a4lKih9T51EkqV
6B/Ok9b0dOmducK3lFxlbX7vvz6ZT7C6FZegklaDdMOBm/44/H27UuyGiYqWLMXYmNzfIZHlXfE/
Y/j5eA7+4vSE6IEdKFwLMlkeKLKHtce9J7HLY+R2mPSKx1WxiPgNL+FxDPhz0Bqeb5u7RRWUS4Oh
xtAxBFwjGtbc/4SPSehw5/wR18skmB8StLKHW4Bsg11pq+SgNjRf2jcIH2wD9ADo33H2ECVRaHHM
h/vcDZ98cH+iSyCQMfl8LrfD/6b2xBvqlHm0Fx4PdeGUrFlVT4a2Z1Vo6oolnysbjJoedAU0GJ80
gUUX/BsPkTebFwa8ZhaD5j5qmnVnY6OS/5g+D5YFwmfwQh47d8htqjZ31OsL5B/lJY67NZ5B+bEG
Jjn3D4CBEv26/byUHQkNzcqZAn+kq2u50lnPNhRPhJRiwok5z4cHoJ4FoJze0zgknYNvLEQC7mdg
KhEP4n205THwWgtfVeYiwBTKz/I8pWboKxV3wh3mKrDOy3DXmgW4UUaZq+B1PAbJXPMYJkoK+CsZ
uwjEpHLhDyJxO1hb+nXMDx7l2DtBvqhxqKANaCJnSMC9xmyW90HQdwNRSIKU+DvBuexpS2ODZYEy
b/fYMMnwhHylQRo2zrwWE6c7Z0A8R8bYi2rCFlA6C1psiFDiZVjAQvoSiwVXxzqGDEfkOD78NvFE
C5l85DWL1etk4SC8tB7HvvtIgIm1SFVnq1zdAWkTZR+zgVbedbz95D+LRSmuaI1bCqZLiNoi4e6L
2pVnzGX2wZm1Z7QnvuV2ZwRX5YDhIC4PpKXR243gStAuW9pc88CGG3zX2B9InkA4TtXqd/jt3KOC
gxI1c9KsL+q4+muE2UuFbgmmkvFJC5dcOEX9HknPt3EF1o07w/WbR8JaZHy0FsN0zKTpOjnNQX2j
hsdotJNXpktEJpmFYAoM2ZUFjwEr8BfIfR4dA0XXWok8sDp4PlLUnHcgvp8J+yRShQdjllHn79MC
3ShHUgk05snBgmzxprJ9anI/3B/PlWkZ0LdT5/rkkG2sW30MuCcSJyZjvGZgSfO4JO5/BgRBPgHI
qnsBxXw7RDw6QPgfnNC6yS/TtOHj50nQU8p00IYwR4fquRYsVKqcZGU2nQu58EbcQxpKahhQwuKz
amfB7ok5KvV+sECvMZZ2eJVtom9QqvnrPF8FbLds3Cufup8Un2QPTDISXHJglaytHM6pBRV8K2Kd
WAtXEYzn77IzVV/v55FGPJOdjCpffuTMJLRQWqBwLqLzYrHC3qKtQVR484DrrkpHynK0t4jcgb0c
eBcdRtBTLmYnwXPTK0cg/fWZOhtIDsvcSJjwSAUVoqOBHQ7LYF4/mDBDcpVdbKayQ/NYlw8o3y6P
uq43TU1S4Vo0zsGwvARvjKgo70B2JVTuZZcVULKHyLbVLmF5Ke2yMW/zvFaOPEsKrSINUdqedex0
FOoBvQgZ/D5EEH0Al1Ry2YEKyqTAuXJrHrfn01yzD8uyxe5Pil+/GOD7Zdey8KRzc6yB1EXeuWno
sT2X6pppyF304YIEWiBQZ4HO7iSO/km6WycrK8IuDgC4H4osHq9LFlApWGkgMtGpLVGZ/waxwjam
3uu1YGGA+JqXXsuYEt5Y70ZzrCBmW848kx4rkOUK/VOCFES33JbhmTZK+EJnD9vQPto8C1fr3/vu
PHe9KCVEXhQTIzjZbGBEIf2VzZR5zVpMRUf9ooxg0aZZVPWSicmjYMqC+KckhUkUxm+g9qn1EWQZ
NkukCC8cRiYy0sLcxBvQDoHNTmJDzBGt2qNw43szWvFWYXTWuYVqxVPjJC9ETvu1kKKa7uTP+S54
JZLE87e6i8ZCAzASy3XA1rPCy3KOpFn3AtjPDyoifLzRosU8rx46TpzbGcepU8rMRpr++LSxwXJm
42cpr9hJAChPiCjj+UAxSDv+H+7OaztuXVvTr9IP0DxNEATDraRKqqBkWbJuOGzJizlnPv35SHmp
bO3da5++7RsOAgRLoUgAc84/8FoCTvfqr5CY+d6L7trgo6ZVE67q5pUHnhqIJ+94dZuQye6KByqI
7gf+IMAOvBXork8lrmsbJCXhllxMHV8YGJh2L9XW77c4a+qkzv2rQrvj2+mTVdHtzWlLIod/t5bd
QedEDp5JismIl7W4Tb7xzPBK8ZsxE03owvAbLNM5kxEzB1+Rr290/MqgUM6JqKNlXbI+Mozpsv4O
IIQJivVOUzuGt5ueuHl2obpMwaylSL7fMI214bFywBmzN4eyfcm2gR/GT2XtI1lGk/8hmzPeFn0g
Rr2lgqNc0vZzkYGvlbtSH2IOmPGjiwrcTMmJBpwqzK8aWDL1Y97v8VFsQeINU0gy1fA7AAjDKMeL
kacf1x+9xaZySz4tkd/vwQRQkmEnxl9vvzLJ35IbJVgnXp2X71nsh78Pu+pLWHwot9Sg/nYgLUgm
szhXZJg8duTVZaMJZ+0MLiY0tWlmF67O5KFcdAv9EpVB5HwG/plzW6tmidJOWREfzwSLQW193Vao
YlV+xA7J6k+Tk0QwhRr7WiEw7MuoQ+8OJCdCdeGmsMy7sBjktWhziXmrAEYWAaLKzHQHYe0laqBR
pM04S13yTOllvNP7gEK3BqkltCpMNKu4RyXW7q791vOxXTcM3qReIlyjM4kPLomzykKif6zimyK0
tDUq29O67s3H3sKJ2/dqG2LFwMzVYLDSBV9K0yGQ+lA5tCcFUdv/3nssMoVkdUZsbAPvOGJf4/tO
hkYB0sZYoiar2BYPg4Mt5Vnb0MPbYO3Fzs3SVcV4ULhSf1jEB9M0HrcDmZtspgVlBjoaaW01130Z
8i9rO0QhwFTGHwcD7ioArrndBDYIUaNw0HDhxa3MoryGNPr3QdYbpXKWkn4s2W7o9+cBkRW9OqPV
IuOBfONyqLoRiepzeznrMCRFBjfdjfhSUPdAUAm+Hqd4l3Oq5UUESXfaa7MurxZjmjAgXA37yeYd
CcH7Y05u/vptHQ1EaIXuB2KO8+nyJ7zfON8NspMr584i9nZdRQzW1OR6ML9CvmP+ycshmr+ZePl1
ltOlE0WuJ1enkjhI2Ep+qpfElax0xfyPXQ793PzUt1xY+ow22MrICjcYPh1SOxHrrPNLoC4lYukY
J2L1imh4XH6tdKO+iMrAvmqobxh+3V/pHYrkhgXK3D20KO/idGfnm1orHnsyMzgHacqZ09to9/fZ
8FedoGPiad4PtOYSdgQlNo1us+pLRWEEfZZdRAoNU0oABF3m32QaQBmJ4A3enYD3g5qcZ+FEbMlr
mE02OP4Se/d4bJ0LJORvi4YFudMVQvUJ3ruo0qAhdaqGmU3o4HhTd860dQfnR1o/VIqEoKpE9kWn
FBISruth2q99p4w2qOtRCCFJgvDA3WiI21JHFVGaAF/LflaGZ3sygjncqAobNxeCFiEB+bl8XMsg
iVahyZKWd+19Da6yIGvlxPjEwKfeqW43k5QpwuEm7A1ozacOsZarui16NOShCnPlQu5bpQP/aX9c
11nTXFVtBmDPnhWJKiLy8m1o8YiofbZBFtk2v6CYHmkx1XoWIbiH9iVVheBKRESFGlWZKSnqdemk
/FM756rvyI+6ulwXPYiQVBBhpHn4NdebHXj60Opnp2Hi59y2w52YwCAhRIXzgCSRiJqIF7UvXc4/
rSp7k8zrV+kSO2QDu01McNlJDVcYBgBkeoEf2ALN7ED8y4tABs/l6GkElgGc6DY3N0ke/UDLZK1E
rLaDRLavSNg8BhkFmJZkFe4/yAaQ29HDqQfTFiFflbfYrpTGgzFHXVAhdg4pRKBeMGhtkEcuZuk9
b02n2Rs96L/lLb+xpsWAAjXngK+gOumsXXYbXGeDP7GxB+xZBPE3u2E3qqsfbuSqg9+ywKUKoimk
9ydhERmCY253mjHi2tkh2KBn2d6VHUQJvQLOpvKrRMzbe5F7K7/PEiyQ/+rzvjvUuNIfM6O4m3rs
8kIKvVBQpr2w1XNpSKAEnbYp2jDnBXKQk4NL7vt3fXZTS8t9QoGnm9TK7aWzT4dsF4V5s2sLhUxS
ke+VVh1tW/XbuGxeLF+Jdd+XYFV4eS9LDQNpEbLuhWOIC4ODCXSbEeeEdkc2x37L0H5DzwhuW2Sa
b6XGds5P5RpVhxoUXZbhEWoDZkjrbIdjGQaAQu16kLTRNKYglXrIe1H7LQ6RNUunJl5HgvV3NN9s
3+63fQWxD9rHSXYIHUkkzpF4ZfePHpSSFnSOuD/WnY83xBeU0XEaFy4+kuUBPk2zh7eyTzyBcE8N
gaYgccaUT60BQBJeZEqJaIPCLMpeMI9SUV7r031jQZ6t68q4zgBHQPPbOZ0Nis0YCZKKKLmsEqu+
hiHVohij3vQ0Tzdpbm08gRi7rOrHvspeeryiZdeKzSST0/ykw9R1dYTbEuNgB+MPJy7CKyNEISaA
8tZDUSlFvRnYf5vuVpNi24cFlGYLqk3mgvWopj7cR6wjLmZUqG9C9u6JimfQIjAQu4QBWyp7p7Xs
t5Cu0NeGb1+nRcfCYnvjVdwG5SWk4Z3QtWnXy2y8MwPsaAu15xFJfySecXQywOtNjjlNShzXQnOz
eiprfU3aMKi+mfWwNZ1G208hMA1tJkiisOGvpVM/jnoy7KQuDyVfDSlH0N9+4F6OrfypeuIbGFc9
OQF2RUKMp4H6bu9HBEKhmm6UKZ8qF11RF0XlXRVK9oQ5iahqbIgJIWFZRQzerOqGHY7H4AYDqsja
GiKsvMpx8bnUS+thhP96jRJRvwk9N8DgIsuuJzYyVpIf2rCQ6CREXzzhlmsm43hnRI+Wn+unxisO
rj/J/aw0ZsWh8aUZO4o6QLHqShP73n5BDuZtGNtwm/bhX2OA+pwhg0eEhaCc7nLnRQun7uAW+dEr
sQSJIB3DHtC/JzNEQveoZ+GxdNCLIjzEIsDwriPOo5IxaxELhIPWhYO1tRbbwUqkxVee0sui1Iqj
lTaE513PvtlVCJ/ih3vZ+OrB1FA0m5SFAHHxMxq8Q1RjQREEKdJXBdvOvA+bA7qswAEou5QmZSAn
Fta+9TpMxIx658PQofAwp0jgDvsIuB3DuFybdvpXbQv4AeLVg6QOCbTvdzV+aytlGU9N6s8SqGrY
9F1hYTeI4bIaWWpNTNyQ77xM7Mpcp3ryVXSYKfv1eKfZPkUxiQhQ6qDLmaMhGhhuczAGxE1LppbW
7Ix1rxvtwSjS276fvqEDeFOlNTkC7KzwXu4OZlj4GzwvOnLQ/YNJ1vAmwr8kEflGM3D/SBvfvrIt
lZHqHIG4aBJmtOHtjAEVnlxo7O4UhKTaIqlQNkbyBfrPTT8OB9SwMQu33JU9pbAg2NCXRYkOImTJ
CxGRQYm07C2L8lUSqRX7d/O7p8N95mG/z0xBqtx2diE79G2KE8uFFbQHbXTvBTRkP8MnSNNRLDQL
9EjqaFt09aNrCaZ2jayisAi2ENF6xa+PJIyD3W9pkaeqDH9n6aQ0Y+TXdoiujcjtDgSHyLFTvg1A
muYNuTmn5J3RBULNdg7KPOqOsB6HOPsL4j4eLJb6XkzPZdU5l36I7WTW8fdbMF6myQ2PY3DjKMRP
mG1HcwDMOhINGPtxivZNWQ2HSsPXIAjefGWxMfer5mug3fcKPHrs1uXaw0olHE3vwaWypOeIqpoI
XxxRk3z1a9vbaDupim1ZULo1moE0wJTvsLbE/kcgLFyl5h3Wj6+i6TYVMoWkUkiCV870HHoAMXB/
9otx5DV+wd8CLc+pWSnRUW4WOF1qU3wSw3GUGKC0BSVUJ5LrXrgUCG2CHMLwJlcEvHGAwmeOpKcI
7G9V6O56o/3GgnNvOUaMhx6KEsWm5z1dFZ6nDoWb7Acx4dCdzTkm5OgGN8x3ETi4MRn4Iw0IvooE
PbKglAdRXNR6q1xVeEfis4HldlseESYgrT+yYSFD4ARdvRJDcSMFIrj4ye/VABEnDhBS7aMJbVYj
/uHkXnSovBZ0UITMmqVIuQ4KhYdez7c9IrDYoXo5msyDVq/tUTxJK77BP9Q6iqT6Cm2dddIBvRlB
SDfwcF8NI8m9MXNvY4uvEqEIUE2GvEDrgDqn3hdXlrgjY9agtkNAUabIBGTYhNYRGfCGXJ1VqFXi
19cIv5Zfa2CL64L6OuoO95ZVkb4wC76yhA1dp1OlL0VGargyM8h7+UMTtYTDCsIdjK5d2BrGznTd
27rUw20763Wy+SZzZtcdAph4JdTQsIED08RntlklsXpBPi66Csxq30MyJmkpXiqzvElziYzeNDWX
88tjxeOK4JF/rrLMGZPLllRL15k1jGuzqRR8bLYRGjNT0lbYGJIH8SLzJWfvu5KpjlIkMrKD3qdA
QqpgH5Zb2+UlLQyfaUzygHuUaxFFEzuvS51Lmafw3Zgmsx6mhXTgynr1F/yBnGPZkdnNjXybhzMN
AcBnJlDhHbzppOud2BqIQ2yJp2U/zbsCoOu45K1ReQXOCCCMgPpaxFV814ZutAlaiuvoZ1fbPLex
Yca+76B78UaknUXWDLFIVw07q4d+5NgtQR9qCNcJ9uqsV/gupiiKmmKSbE82jsQDCia0/9VRaMBO
cQZ3LBfP/nNiQ8GP2NRfWfYUo8hNOqXsM9Y8Q/dOox3PfAHKJ55KHnWdvIhlCnFbOJBhTbY2eCWn
02qoHZjyEi0I0/bXwACxx/MmTEbQloPH+LMc7fAaQWS00Yb6pbWK3aRlNSkH9LKnHHsnbJcvXGQO
ryvSaJnPH6s7/k0j+XJrtOpKfSIwVEhx944OjAwB6Cst0tU6z+pnTUPnVBqIS0VFVO0wR3r2iSJI
OYWg/pupuZ7gv9TNSTM6/+jo0Y1h9toXwl3J2vk6VXV5id9tZ4VkbBxqja12j87lzssIFOyWqqbu
sXwnDVX0zD4RDF1lsXzt48AC14zBMiqQKG36E/it5rnzhq+kHRThk8Msp1B0tKsSAoVbHLxW9hQk
kl1McH9tFxVzSxlc11T6tUr3NjHKT3Ai+TqhNG+0Kc0u8HKao1Ad0cNaApz0qRm2bJ2zBGSokLBP
BPJvdtrIW7Pvdh3pkc73wmMwakDb3bI88XwynUZyQsxaZ+50GrbblvZmwCzYOyJ8HkKWVT3gbeRp
4YVmCwt9aECFWOTrGthrLZhGRwvNsMI3HQZU33LZyxVSZy96P3sOIv0cmHgzqmB6FqH+GESUCqeO
srzj9h7wf0r93jhOFKjLlyDEKF4OPkVKsOZotYPBK6l+YGtL2JXGpyGUD5rddxvdHZGbdaYL5wci
hhOq4gVQDc1K2Tyg5FwFdwg0fp2mEQqZSwK4zdNTVtePU5BttcT3HxL1VHfd6xBhPIwgDyqTpDmu
+HWLC4PcrVFjPDuksENAkIgcCW3due6c+BhUByn0l2pCkiGV7t5GbeDCVZYD9ra7r920u4v1/qfs
oZE4ClZIF7rontpx/KDC5NnqvxZoOb9N5kMWxnf4xJa7NpsoA0XDXHSmElS7pFtj8ziwIK3IRv3V
lW63bVxqeejWdKz0k7tBQQmXBQGiEf2W79pEZUFYs1gs3DOMLO2ViJ+YsLp1G3kgJTPm96ILX8M8
eStshN199Dgq4bWHDCxlx6pqT86bW+tiZc3SIGEzff3eOmI46a22clP+SehW5JtSeuAAVlUSGrei
6rZ2jKZnhkV3xgx+iVfJoetwOTd8yYY/OE5p3pFLsCldFNN2QF3jchhHaActwhGhtUuNOecyExP7
iiTG2CAkXrXlVdBPbKaQcoXjS+mi5N0NSvM5c92fMtXyddTWPzKLb9wIPbREJwtbD0FGOrLXtcau
yCa2KxyoNKYGG7DNSij6AMYHEyUQF94W3zqvjxlc1YMN1iPGt2rokLmVvJ4XWjx6p84t3kLKlE2T
/oWQvw9CHg5qBYCZmcZz9e9aCpxI+NO4Qq2fKjDFOA1JU7eufmQCFpTnrMe6zHeVmTO9moRyXhc8
tXX9PHTTdJOoWzeFaRy3aOmi+ZGBXURUSdPYMdfk0hHb5Hus75q4CtZBX7f/X+izvZI6aarx/qcf
5tnvUmuGiZva//lbAW22ifvDm+0xC5ufb//rofne/PxDom2575dAm4Wkmq1LF0tV18Ap5EOiTdgG
0m2mjeCaMvCzttwPhTZb/JdUpi0taSCgxh01ckMBzm/Of7nSUMJ1hWELF4v0/xdzNhTI/1BnMy2H
TyczJaSBZax0DLTofldnS0RUMVvH6mcpcarGJf0R1SDqhRhmbkRnGY+9Wc6A+8rdLFd1VIPfry4C
WsvVJME64/967/JRy+B/d69wv4c+vhB+V8DTmg9OkpQFFJq/20xz5d6eD5/6In+ihvzeqdUgapsB
NdepOpwPSeH+3gwxG99T1HZLVz75RZIeSDQhXT43yzHTVz16NhvDKs0nw27e0LiC6UR1lWWAtA/I
/XjqxxfSMoBVhPvUoWhPAaBpPBx4JxPJ18nbjyPyqMuZVbjeHr8AIGbnNts2ed11hBijDtCWZMdF
U0kSyk4/sSdLhI3KPZp6+6UdWO2Nlnv6D9RZo+0YmdkhQornkMyHwANSn+iFefnpwtJcDkhH5QiH
YQQNIGaWdN66fh8flmvJMGgrPxgi1PVHAJRyck4RGbu1X3jOKZjPpmEYINqQ4CvEJq9l/dVFG+W2
SfJ4E2tw6oeiy/Fs5uBpMQe7BMnCtAzksvdbqOOplV4Vpe9uZNOchN9MJ7/QzAeB4OHK6Dx/XQ2V
eghI4qJqUj+WaYoGWKCr7h5lCoxogksixPq+1ZPmnr+j22aIsrz3LRfmd4W8TAQfeB5nTYZ//083
LR+UkHCWVZ7v+kEC+VRhO+57J/79sPQVhj38dmHp68zi8dd37sjTGHVbU/TJTUWc9+B5GnUX0xKX
lWkFD0M9iouur4eryOgbhCQauRcCV4mCfcTWEWV4UkNkoVY+5fcGxaNLpcXBU5yQ2u8Ht4NJV5Ih
MYYEUEQdofvLWfJxVvcaeeu573xmS8PYYtBhrQi8wNjbMHHdwGsJL+d2nwFY81PXR5sUGFk3BWD8
6z54sAnIt1PVsTwPunNf1NQYOy2N3oIBBkYZwHvyRsF+SgvhGxjewZcxyGI07teYh6qLFBFUAGe6
ri546PFMQmb4FIxBftLtKmfHzoGcGtx7twKxPV+onHFxruaKFjSoapXFq90OxxKxKyNKe9LPbqld
z80M2bjgMrcn7Vq2+QuvJ3/QR7PKzOqunnZCTimCGo0sqZqaqGpkCQygBs/CObKp3jvfr0e1+GEV
aQB3SYWrPNCoe6Nt6GyU9qo16XCMMTY+pYN76UR2Mn2F34pCQxlS8sM/hIKVUAWGPyoeb91JoSw0
HzKTPLkb/t7jAy3KS+xi8QYZb+E7ghwAy57YfniXe+jEGmOVvoY9lYqoHZ5UXZ3srNzE8zyyHJj1
vL2a55GlmS6TybnNF3hDSENdtxLRoSEZxC7RtImaFPGGpx+s2rDeAlwezEmFTykb35WuiOXzqUqP
2Ar9GtoRHxMw5E+/LYX/RvxTiD+1P00URnE1YQ+KPikKpIY+rz6v3+/DzEcrVPxvW6DDGViB8zMm
kNmFbhxBMFyqx7MBZEPdj3LifLocfmt/Hvpb+19OP99bj1N8qVGnWply0h/b0r8n+TfcpGEYwf8D
UVZjeZaPHl4LfM3LQViTyRyWxodsjvGXr5/ULeoG86kz3zFolbdaxp1v+7jj3K+MyQda8D/7GWVW
HcusB+joVFCqury/C42qOnhWANfFagogzZS3B+l/xVsp3JkYH0HVdYrv3b4J/fh7nULsbELEjKwk
rr9qWrpL58zN1DxQ4cluNdTm7tOgPfqj3T6PSgXbySIfIeymfc66Mr3AAx3NFFXP0Bm4M6Iio0gy
O3jpvBoNO11nZ50540OKfZQ999eI4SP+MmEUEKrsaWqhz8z9yHDZ65Gk7cZL4+BFNHPiEsromGlb
3EpNIlG6/Q4ccVSEj77rNPvGnGLIVn74Io3o6j88fQ7mtr/5zvL02bZkxjOlI9nh8Cj++fRNEelP
S7fCt0jEEvkylq5Ij6cXU5+sy3402DMUnrxH7JulPB9f9IQtuuY3aGPUo7yn8Ps08sKuBUZXuPF5
8aEiEY3kZfXrbOnTnPSWyAhCwp/9y9ihtahlLuPOlyOLEEhW/Mf/zcctfToiGUXQ3iEiixJC2/YH
vUnVIa4o/6b55D83VnRjzy+3gp9WWqb+tAw1AvPX0G5CUvZjaG4n9luuIUgOkPHJ8sZ8hfJEcFUF
jW/O1RHiuOzWgaDKK4nRhEm1cT7TExNAot8Gv87+vPp5nAZLYYhz7vhzXO7Us95qa0IOcXUyz9Pv
B6y0d5G0qt2n/vNYCn76YWkiJnsgUevBeRgRqDsPOd+79Kkc8kyfDNvl1uXi0v/5ttTV7/FKRRIl
h5M6JeMXFs8IdKqonq0RNaIQ86sfftEcp9gPYM8ROIWh1pLJJ1xvlFvdI+NZXWoqexTRQBYn0I3H
j9bk+vIxDMtHo0ujGzG35mtLy2ClOo/8H903zT/h41POP8/nJyytj2vnnzdfO7c+fjOVJfaOmh6+
V4Jw2SGJgiQydfzUNv3j0recnQ/xcsEHxW8JrOHOFz4NDgbP2/7zm2yjRv37i0zsJKXpEJ9YwnTn
oOfPF3kIZtBPJbW3MNIfmqly7hw7ivBjQG1peaPZEry2mXTu2PqER2w/fvU79Ncf/d0U9nB8jHHe
QrwOduj+Nn7pl779mnjfw8q9d5tkwoTBSQWcrr+f2vezuU+fagzfQyDtADN0Bs4P9XJ5OSxP23K2
DGR1xIcKLEeLRhwf9v7hjoCbVU6kl7WcTXGZLOguN9uX86aYdLK+CXQZXi1NPXPgLgukL+aL+XyQ
eJGBPcXhIFQvU5NcOt6o9knZ1De9QZGrCWMUGhSK0Z41vKRsk1fnEZZ689Q1oBBrZ8+C0o2w2GSd
24X8D7sBNdt858no4zmAZbk5f4tzsGsYSjdcR37+Fot2zHFvlM6b5idCoXslSOgsgWEuNkhZa1+W
Rhyjf1hoX0Bs5Q/h+L1L7T06oT5AvYpd4Uez8HR+4aj33q+6IYBOF/VtnfVGTaVxkGbib+tCNw5q
PpNz33K29J2v5oWnYc/497jlrA/7e6oG4aG3qc/apjFAW6nqm3jyfx2WC3nrDgSFf/ctQyYWWShw
XEBenxRyNd8n5s7lY5bRy0A3xrrjn98U61/fFJvg0HQMPOUdg5j+zzfFV12o6UMg3xRShIDlQ0E9
+e+DVYc8qUu7aUx2hwWOTk0IbG8esnSVGV9MEs6Z0lCZJ1xezFMM8iySQX00x9Y8GfNh6Q8jM1m5
I2iRTxeWq4ObENka4BRaV2vQkgzt5KTnHeQ3I30u8bvaAVOrb+qhrW/kfDb356Y1bt/HxpEZ35gt
6nAUXh8nI3dvweTsq76QjzIendv5GjLxv12r55Zp9l9ynssVFm3lru4L9Pvms6gff50lH2fnq+cz
v7ejfWzU1eafvxux+Nz/+QI4tmOZ2APrIIxcU//zywnswEuiUa/ecMGaahNZdBeRmVE74rp5W2iz
j8rceu+yBWo5VYa6tS8dFALe2x/XIwy0rnu72o0ZfjUyDVS3QTn2t49ZLiyfFVroRTU5BGOvwE4n
yiftmzIgeRYVhEMSJGODYFrly9vBIBeOiDig0ibTH/RgGlZZrnnHEs32nRFm5c6xAnmMWTRXiN5X
DzIFhjHWgf8yf2IQ2yj7VAfT8+N7R0JeMbWZydGX6aup62ir9ONz2KXeaiKZfi0SHMKWEUkFXjSJ
kBBolsd1fjwHs9WxmZqf2R67uAsl/WTdflw5D8ypaF5Jn1Qm6M/6zh0QdSuH4MEs3QDx4Na4Cl2n
RpuDvo8RmOAhyzJ4sF2JHxXp+bXheUCA5+bSFyY26qguez97iTj9j3ZGpHa3DFz6NDeCCSqi+m65
cP6sdAlcs7mKXmvNNXWVVYkH26n1B+Lh+cw20vxUqIzaaUmq98/+ZcRycb5zGXq+Sc13VvOdHx+7
jFj6l2FGOLx/7NL16fY/P7bG8vafn3bnX2Z7ZVimo5RjAbggm/5pzW6sUI9G7MReY5DzQthgBVuE
gPaTTphuCSfdL81SeRDAqgiy6EQgSI2Ny58GRoCO7Mv34cugYR60jDwPXz5yaS4f6RTqJjGA3CKj
PJ5CE/e2i8ZLMHXZLz1TL8dTvHTbReSt/R6gOThrdJ7O18naQgSzk3gziXA8vV/+9SmCLBIi5alC
4WxVVFgUkjFpq4OIcurVy+lyqCmK7FHGXxo6WNTDb4PPw8b5SqA77l4DPlMUfNzS9X7qtSELkC29
tVcn+bHOshENjQmPJ3Jvx6VvOSgyC4hqzmOcHhlmHeFdK2iCX33ngYHb/PqEpc8tlHv9zw+AMD8F
/7auXN0k/CL+Z4aSzqfpznenSLlFo/2IIX5jX0ZYrFVOiZhBO+AZy8pyXkuczh1ODkR/Fhe0jhm6
rCljiox+PE2/xi99y50T/sSn7pWZZP7U82f9+fnvPzSM7L9sHoJ4SGvqXhw6+z7QzfL2fc8wbxwI
wc89vpPGt4jNmFSWBr6XO9DL6sHVOnS/TaCbvueqh2yyor1VUsRariJOCtqJG0yPeWDpIuPKDQiT
JTDCN8veBkH59op3Jt8uTT8t2ysDdNAWIWf5GHh/X10y7+erS259uarPgz/dK7BzesxTSq4TXsXe
aKTwfoPs/aD53dtUxGK3dC0XWyTmd5FR/ZWKOrtNdGO6miuV/CVpnrXIlvhX3bxzjLo6Bv4xqpty
1Nu9XatipTAhe6mB9VReIJ8nBKJ9v8w3gHlRMCmq4KErZfAg4mHl+o12s3QN4ZCzkQUEQ92YNa7t
gcs1OMoGWgg/Q+TuTWm6zo09nxUKfXayKcnufGGIXfMIogZLZIad+5cPaRs8Ts8XyBXO0oMam43Q
MxHhqgBmqJjdXDRbM2jWazPaw/OIx8IaWOe4oZg3PnttfmO1Tn8fgzL85/fApobzx7aXrJhumrqp
gLUKQphPObC295xKL6fhx1CR6YdiP2ioEpiDOrJPu8tVilCI3Zh/yS5w91Okdw+kbWtKiejEL83l
0BVfrGwq75eGgVnVlWnbHs67jA9Epo5+pO6WVutl3UMXen/FSdnujU4rTuRWzfc81wjvL+97bb/k
sN5zVQm+kOugQ5DnPE4uWSy3BWPkKuqB18smLHXZKccF7Jhl35X/2US5HgVfTG0pe6mjBGqzJPeX
A9r7t35XFeDRCVw8voJVIm1cNZdqQFRZ5/G5oFjbsRu9NqMB/aD5LLUG50s5Vod+ztMs/eYYm9du
4zlfGqf43C97ne1QBDepF7rv/aednJqrYr/v5MRsm2RJ3XIdU2IN8+k7dUqjbsbayn/UI8jlzPOq
XYNhWDSMSCAPWTAc/bwajstZHmf1zqrqE/Fcra6XwXMz7T0MN1x5n+iJfcQCPN0WrhtcY7iCdn00
WSs7S4cHVhYX8YYw/W6niD60BcDgCtqODbr4zR4RI8t0dTLICR5J4mdkuJyRuhI7khK8inNhJWN2
m9kxUJZp06aecRHgSRj+NKhsXmUgRC+neek5H6wgrA/OfDj3dVj36GJATNVAVsJle9fc5521y7xq
m4KQfJJRkGN+YqqdSjSJPJpz8Ay3uG+Tsb+PGm/PFBh/LewbrIziA78KtgUfB2eqkI2Jugah7QTy
63wBsUUqRAZcrfewmcLTF4D8YPY+Au0lNj83vTmwXuLuj7FL1zLCmvWeVNfs6sIf9+cDeJBxnybp
NsWoeiulX5SgP/4e8t62AwpWljftMIw2byarv2qztDzKubV0Naw6e70ZjkuLOeZXP0QBmO0Rgh3n
vmUINZwX0Y71pifHW/2IpJ6t+mawdjJDPTIpRv9bKjN5Se5y3Odjmj2JCuGvuT/3vHw3BlG0IjMX
fJPIkF+klnBvwPtYd8JsHq25X5EgWcfu4G0yzc4oIo0BkHevHATM0aG3HjKZh7hsrpfEk1mLpbHk
j8zACeYrSwOvH1K1yAHPea1lmA/5PHKD1T/PklKnpP3plWJutA3Ldgx2DpY1v3K/lQoG2WeFm03y
Rxrwvtim7hyWA7y3aA1WGQ3Ejz4zAPd8YZAIfx+TJYl+4M1THyOWsZ+ay3iFJ/YFOu+oGJTNA24h
IyBCl8TofBgV1E2Tnci5ywqhwoylkYE+yc33YQHwxrWl187l0if7GCHEErC27kKEK4Y63YmhdL+U
lqavLFlQ0Z2bxWRW27hxAALOzWjMqAfmBXIrc7N1lLjpdPO4tDABzL/AF18ayyGdtX6iyL713fA1
0tNsn1oknVtz8C6WEtg4ByCf+vS5D4zl7+POfZqicv1ea/t0Xyudca96EKiT5n9rY3RgwCxB/zYC
lpTRx9h3QkArUbH+DeOKHfhe6+3PobHN6mPOQ1XZdVfhMPQbp8KA2Mu74OTMh1InnavrWMviZH+y
VIlN1nJ1affOcCLYM3caBmo67EXGuJ0KTpUWN/At0dT77T6cwvEidMABlNis38ipeZlsV/8aWWzT
TEB9l0uzKnpzY8dBhvMZV2sDCxfp9N7mfXCCz62RwGxZmpg0PMM2w8Pcr5BujlFtkepn67UUE5VU
D6Mqw2NhgVicV7Gli9rcnvg2RFjctQ9+bN6bY06dcwnIRIpyTiHIJZ0jtXNYtlw1SvJGn+I1zdPz
3SBCB7Six+zTtGN0XYbmLhh0dFgMKJzFCKFzPvgpEP6lOeVxzmznXp27lrNl2DJiaf43Zee13DYS
peEnQhVyA7eSGMQgipSo4BuU5YCcM55+PzQ9pkczO1t7YRROB9qWiEb3OX+QF7UR9RaHrnpF1T2E
etU6K90TSKvlYfhm5/mIx8s47ePehyY+HgLRhTihzQYGHmwZGepuivKqrab3MsybbAuO1jtFVfTu
1fZXXBbEnW97w8YN8vSMB/QWW7fxi2zHKRwVfVP913bB2gPt00BCcC6HDraLOvMcypqorIbKjmvZ
9NrWTs26mNR7jMOMvacG+ZKXH5S3ObxegJ/9Cj0VaRurNJHnntt8ch/jZTTM1mgP48MrSmMfubPG
Eg7SC2MynP3AMfzG7/vyncQB3PjA9rYdmclz0Xo87GH5bsaKCZMXW8F6Uov3Ujf3IW/2J8cM3Mv0
aR72aXraKneyna2SCdQr2oWlAy94hjrIiwEV8yZKhbGRITsB7VBP2kwxwJUtE1DSJ3aJgPZRL2rP
ISY0yCnO24SAYuPdEELP6CIKWLLNsgF96uLstvnfhmXW22x5l98EheIezfE0kdzLkRHJlLtYR43E
MtrgSXVLb+4sZ+yD19mH/35DaNacMfhz06VzhAciZasajl8Wp8q/vyFEClCzy7riS+GZsPbYf23V
LswqxBE0rpd727OsbScKFVM7e6Z8zV2XAbLrcqmsYhX1aIVS/CxXXZqh6jKfwIo5dPhuLuSRCyfr
YpUrdbKQBzK7y3/1Rl2aH10eVQlvkHgGedfW7bkSbXh/bb9CIcDSXTrleImJuA5z1f4cTfUpx1No
yuLwDCxzIbp0etO1hGcqTJFj8avxze0nhDXJ8T7Ebn8ZpkAd2qcDlsRyw8PuQgUarWFyMW+JZNt1
J/SponEd/Gk79Sm8fjLvqdnp5q9Pltsr+Cu7xoicgzs0D7IumYb9UYPq9mpWVrnAAbTZuUrsYiE7
oqyiROlbbVQPYU2Cv5UJ4sxv/JPHu/RGK5ryYFrsfXtd3fDWHt+M2kK3FMc2xHcI5TAdKNOu0GYV
Tg9FDTIk6eP1u+yP6bkrBnVz+TIbdjGsjXSGnM5fd3lp5rvAzs9tn6uba/t1rPzMy0OjWPnl8yLc
dWHTBxXCA0l8IhOt3Q215S4KnDBP8gLT58uUmuNWRh5e3Y9e/CYDOScQ2DobjQupfJ7zb58zZMjD
/vcDZM2owU8PkKG7ZGUAGRlzWu7TqSUe4jr1grz40gR6uiEvF+wT0/X3Qz1zkTh83Fm1hTaIbPy3
btnRFNZ7XZsFHC0Omo17aG2/O8kgrir0PTwnWMlQGVptr3rD6XLIjWP1R4lJ3K6rHGs9olp962EH
Da3ShQps4FV811ejvS6j9jXk6LPIcd+8ayACQbrr8WlpJ+PVycwIFUna7DldEI0KtTivXMloGvH+
AGsHtqnvClbAPK/Rovdc8+gE00L+o1KdzIMa24hDzGdnL2+DI4XsWzv3+yc5ojLhvuZZgg3b/D8s
he3Ay+erI0PNSMDcx2G/Sswp2xV4NDTslrAQHMcHnGrJM2qBCi+5BakfOG2G/ubcVSvqF7dwTOR+
/Qn1AD9Y52PW3fnDoJ0gVaITSHLn5MdA+Yf5Lprbcs9BkkVu22E9uLwjQ0rpSfBoBTplk/lSl9SX
ZDuHPmgsRFOoLqhju1vHjsXjpHTvcumoc39adoWSrrSqRym/iez7IPOOeNjVewlZa/Qsvg/cyrux
5yVdXpTUO8axqPcyuo6QkDc56/dnyBGhDy4daDVSpX8HgOmYAO8b7/unZhmKTg/2pKpkcF0y5foo
+7z2+3WxlHdY83W1U9kP88sKXny8M6jVbTg3AoaJrH6vajlgGScZyPeh7TGoVvTSBiZaPk2Zfy3T
5hFHOO+n3Xx02YhQjaJhQwCC8HvdaF8y283e/RhAPho2xqbQOVDriiH2ox6JfSQasQ8B2d9nWnx0
4gwmAzaBvzoy58kO2AN2qjIfwIdZ4KXT/dU1NTdkyTJ3O5howdHxA/Pb75vEjy4t0V83c1ejiYMS
dPHWngk9Cu5zENMrUostPGiOIjS6GgjOuxKK6DLrRXgMI8vaFOoQ3gRtowISNC0fnl+MTPm8OWD1
qY7ReEgUZ1WCX9td1z/BT2PJfg83Frlf6BgdOMpCQKm/78M4eWb8m+aZ7QdG7vjfahR7LNOtN0It
4INU1JBEWqMiyYgcIvZdU1XxPm1b8WB7ZnEbl0K/VxyotxhQW9uCk+u2mi8yvF6qUl1hRoht0zxM
Xlo77lfGWIXTi1bV7YqE94LkW/CgU418HKhkPzrwJDlSIT/cCRPuYu5EHWQOGxfouducB4ZDEHHy
8ClkQgtywgRr4M5wIdRUmFqmWbZL4kZbtlrFl8c0TfhinngthfVtmKzsRxEjIeUC44MYOa6Vsho+
YgUshd7W3t1IUhwfxbx6yhX4z7puH5PaKZ/yqA0XahvHS9lphI04eAocq7lTNvkavq8NCUkY3ExX
1AR5fh+Z0LSPGwTb+uScREayR5oiuyss8LjLssaJK0wphwQJxRXVtKmhyFvZKC/x3H25U3X8+YqM
4st1jAxZbu2VYw7KJvYCHaUgswo3QRi9DfngHjxIkYduviv1EMW8uBiRrSTs43xYexUKGZxexG2M
CfO2dYbxDQooJxnxiku2t0XYob7NSPGUqRlNL1MG6aW19OgkL75ybr3Se1RIOp8aKxu2Ghyea79R
IYzXF4N+J9t0tf7q5EPERkH047BK0Jofe7/42ljQGfE0z3dhr4oHmNv9Ld+U9Nu/jCjQHVn2hflm
cDw7+eQ/YeLgzDBHkQVJ/Hc097HToOQ89+WasrhGc99o2/GPlCTuNsnb6LEFM3d53sqEpP9AJvSy
XZfA46xGVdcEsOcV6cPYaMqL5aBqWk3ds6fU3UnVMnzucuXFzKxhV0ItuennUVHRixXSI8VC9iZR
UN8hBwK6uABCID9az5PkUWvaPw4HXd/h++OhmCWf+Mg3sGnz4wg/AcfYDZN+alMxJfxmQghaNqVe
rYcvLC/USx+GAt9mLFoPlgSuVPUsxRSiQefOm79LYzJa+arTKaV6PvI+k61wNtPj7LEwugworNIf
ouBetlybr0MDzUofZUeCFMc8VBV4OnawOc11mKuoowZGfQO6NPlRAy5DYeKHSFG90OymOVtQ9Be9
1k67odC0rcBFqr1lk4jZywzyMRL4ffbUnVVfVJvOd/5oNwcj2udT/oGrtHHi5XOrJob7LDMtuQOJ
MeyLk4wiT7xpnedd8jI6SdDbri3zjezs/AbbAWXCAX7O4YSG3ayiEPE0+Wn2WI145SgCmTivXnZa
HpHSdKkVe5W1U7EqPlQCjYDea4IPnr1jp8UIgRm8wAodPQo1zMs9TFn815rZYF0Jv4vESFGcS9on
b/KVFcqR4xoUUndKJgdR/HlIhAETGDX1S9Ir/Ea6APCannb/Rw7c/JfNpFCF0BzD5OtjaJ9OYwa4
Tl9zi+RLCFcdLZv2UTOU+hQ3erxBswCDAeodJ9lWiBrt6DJpVzKUHZMhPs8aFG095m6jPFk2HEI8
r9Chgi7aXm/AVqRHQ/XRT+wUIAHCQMlKXrwUO6zcUr9OilJvM18M0OmEXm/V+SKHyNDMGubJ2+vk
P+bIzxnG6v2/N9+aBHfkf6CfdMF7CPYPOGiQqf/4edWVWgd9avTvepely9THDt2Y9xPafJF3RZDw
WsfB9lSFIrqXbeG8qehLiw7qAPVKKAZ+dHNjG4fOPtUNhHE6PJi93OcwamuHT3cdPMdL2/D77v8/
rterZWP500rWKS0AwTeBSWJNHotl6JtRvJVnaBnG5hD9Ecre6+Dr3CbHd/HT4Gvo1xV/UYJiuTpo
YufkeX5wxhiLe5Ac8kK+Ho191zBWJGCDp2Rys4MtsHrX1fKjipFlB6PcHOFp6Osi5hAZIIXEucBA
hWjo7O+w42p+299t6HA4wg/RptBYku2iLm6cIcne/JElXwkGbSXDbBDPSi6yY6ZTjAOd92C4RvoG
rxxVTKWFaiDDCOEgu/fGfR9144uR/YjSKXvrE4RzDBOpHPlZMA3Cu9xRobHPvaOJoUiQVQBGcSWX
/wL5YWoaoicy/wsuoek+59g0H1s3K091Z+GGGVgLy4rC+xZg3V01CIuSRuE9htGMkY3L8IOH4z10
cuPJUCPj3g61AEniqPriiA+lEcHHp4leq73+9/dft+dq/5/ff0PYti7Agli6qpuOBEf9kd+fUJcp
FddOX+yBvciLqSH/VwcREmkzfbhrva1io5MfdOUx8H1zJSPZTmVNVPi00Ctj2DRk3oGBrfsesbjR
jjjjBWae3gq9neUKp/re6KzhVJZ28Zjb7a1f4Qcjm7Ic86JOyRqkmBkhO0zdfbKrFsDg3CQg5+zq
YDrLSF4GD/HlxCOrAlPeXUQ6vCUx1WKVt2gdDhFQSTaZWHuoTYLOQmy+whaeoaPjGSSdf19GIroN
us5qZjjUdKujQoEDHA/x5ZGXj3LY5CsTSQG/VRFj57W0itypPpgUvS6XIjb1GzOxoH3/7gjmOzlD
zDPk4KywPzTDs28Lt4Af1/ktxSk3LrfN77tK9siYQq/j3DoOooGFC+B7HqgMSM2o9uOnPIAMr20Q
3CdQbKi3kELIeR3trymDRkc0syZPdxM4WbCBAaK8+JH3xWTtP8iobQ6JmTvnVPfSoyqCA2Un5QUx
tgFVKRTGKqtVXiAphSubVGvdg049QcDJTqzV0bHmFxLEqvU0E+6fygAZEqSOyq1sSwt3lTcIfHsR
apGKp7RbJR+7rZvoyPNcY3l3HePMo2XIse8hIMmsd9qwvhziApIXm8ArzhJGIYET8s4M0Dkfchek
+Vhw2PNJJV/HWTkMsFqJ8BEdNPOghcjF2RU7KGMO5UVFJeeQmcVxRvSiVIhG1U3Txd6+Qjrz07Co
RPviwo5TJ8/cxnUVHOQlG6r4wRkfZUA2kLQzmeWXvMWXJJt6rBJkjwjn4pOpkbadp7p8mbZOE+1Z
cWZVToH3U4+nzxwVdpxSvwjn1Sg6yUuaUOKa4FexvfirzSwC9vJoEaZxF+yzavxee51xju3CkRE6
e8Y5UqY/Impul6hOdR3DNe+Pvg5S1B2p1xQNTXvaWEGkbuRd0w/oaP1ug4eJIHiPcWnYJuVGWA56
hrnmUW4TLbb0l3vNhKeYRmj2C2re9045jvdD2iY7VDvg4ymwrdsepQiFUucpT1G4MrOgOWdoVN14
PXWLocM6mfPkNyvT+Dojd3UThUgYdOiKsdmq0HvzMe8ZE0zRS8X5sIP6p2c3zlvm5u6NWWjpOYcl
duc5kJH+e0H9B3PXMUBUcXhkUWUxpfsTvCq2vSDry1qcg8ZTb+Srty9a7G36KNnI9PWgwFQtVDXZ
yFev7E3D+levqiW/eq9zZa+OgEer5wWeUv+cLz9OTgh0EMZWhTLONitxVMoa/JUkLeDKCLBbIPcc
hlEsuySxnMjtd6YeYrUZtv25qLzq1nft/mxyaG8BuyqKfjCRUXqdnHDaDAJzHhmSKVRRpjVGFkl6
bV8ApS8bzEsbLX9F8fK2HMtk1VqNu/CbwF7D/SlXVqfb53ayTvIgODZ4HToAnp+i3rLWta9iGdpE
4qx0xgkJh2btW6jaGwO6anWevVt4r2NT6mt708j0beDqyNHldveCVOeLzHL/HopU3K+hosPRWw51
3OE177G6gjEp9qYDLflOS+BORXm7bdyAPV07+s5epwS7N5re+dDT6WTzUH6oRvlDBIP9bqCbiNS1
N73CWoMSadvdeRCQMFJXb5+SCFPJsiVJoSpNt3DKwDxkmdItAQYHD15VqKuhNZud3Zv4lSiDu3Ed
kW4MBY8gVOzUrVOW+Xq0IQOiIhSu2qEQD0VkKQvbGadHHVgwJcC+PaEslSC67zTP6Mxxltez/oWF
CwGndNDeQqHMmhm98kVM0xv/k+obG4A9EpoCPbV0abYoi/gUbTB44L/TmVlyGPOxPGZF+YEMlPau
+aaKpCOCdnENEVLDT1S2p0ODixTYtuXgC/U98K11kDjBM+4dAw/3/eSO6FVBlYYphRUTRa34m1m2
2HzFOJiXjn/T2m1xDr3EX+qWgtp+mSG34lvpIlFL/zXu7ZfendofiCQu29ZCpzuP9PXImeY2N+IW
wWjPWBqt2m0FaFYWRB9Hqioonuo0YrkMjPTDKqelhmzKNs4RaxFx4Wwp/IvLRYYIJiF/W1n4iM0d
mtDwgpG3ahpxKwddbt15utFM2TYO//gYOdgJm/4WLYzkXlfc+m7o1erBU0N909qZvkSPNn0G8Ij/
hmJmP4zgvUft9lvGi/l2qDL1qJeI3yiR6axNxdcflQCZCr8UJWaD2GfMczLH+dnqan4uUjNetnz1
tpYBM1vRMgGENxhIR1cqr8Uo3bAaPoVy9zFfjHmXIturdnoC+fmr6dpOVfJJRr2nQ4pIwvryGf9r
m/wQ+TegjfaWGsAE7NBBj1U1/Oe2K+uHJnUedSUKnmWTbTWbmmLyQZ2bHLfCPhAM8kp2RpaDR01E
MUCGrj6Sj7ORJFMjXOmHbgG97sFIpuZgN0rz1ATh1k9i0lhal6xLzUIdeM5qQZ3Gtk1360NpGO2T
3vp/DGtHkJap+2rEYlwXpOlStwfFq5dOtRsssGvyIsM0Hvn9WVZ2R/rIePS03H+Mwg3UXPKVsgn1
0C+G6ja/2tCGHO+AAeDHME9gl1Fs//t9Qp7h7xt0B8IIGls6pVUeTk1TPwFwSiNLpzzK9DP1T4ox
S9baYtNPzsom73ZEl9g4T667grb5K5r7rtHcJ0c282t9+NvIf86TI+v5M3//Db/nhbFSrRClnBAu
8SineG1PeQVXiLoDM+nY44NskZcRUBSKmAlSBH/vqO2EU4BMFDtOqt65VbYJYgsmw1xy4wHPH6wK
SZk5khezRn+fhaK61aygj0EgOu1t5zrjKsjQ0baFAwewdQ9iDL1NaETHMIvcg2ySd/jddnetPym8
Mf7qILuFS2bqjw+Ri8pROumP/rxrHdMSibNYwaIZhj74zUjdsn+Ib8ZU/0A6M3kONeyeGz04Vxp6
iyPqkRvNi60H0zQCEMMoYxZ57y7IRsHeaqyTKNLiKS6yVZza+aud9dHOaskNynAAr8iqZTXLasiK
13HCREHRNnZetA9KkqV35KR08Pe5zWPeW/mDXy0mrQYyWivKPVuJZtGlkGDRu5m+Wnre34xx12Bn
ETrnttBPBsXWb+h/oWWTQwkBGmSvE4NK+r+MILuZIw+t6fg3FpgPFw1FDT1N95yBi0VaqOkL77Lv
EEW8H7r+3jZt/ZjALMYXW6DsppsIwOoCEZs+QaMrIlOygHRhvakF4rqDlX7TlOTXCP716mYmnS2E
TfmqLhAhD9KYLfgM+SWl3iLez1lZLwC5gDkNFaffXiByXtD6uxDdxUH1S5zyqKI0Sg0ftI7Qnx17
/aevmQ+kmeOPCl7wTQcU9tUpyuyWTWn8PHahdufxn3lMQheJIqDjeytIUfxugLKMYYfj32AhyObk
zp50I16RFZIA/MYQZTAoKI9+iis3e/Bpb5Qj3Ag9N7B2Vsa3eOAdUAwuOXOv2g/wD/C3pN30aqyt
goFh88I14GJ8HabGJSbU8wqmjBmf1li/hqFCyc7d/cmrPX41+REiolC9+8gdLBLbCXZNVFYPiRbj
pwZB70NDecRX7W+hipMjwrcUYX1X39QN5mKFrZevMWJXqR3b39Ik+ZEpPZ41JTra/71UGdYnZgFL
lasZpq6RTlMtE7rb35EgzRBrImnz8Qxax0Xg/MUxWhZe5DI2VufCGEji8j0NI8RYlaY9dH1pHAdd
Q1qD9niKUavqcQqrkM1DivJeHkRkGNbWn6HstfNmW4bF0UXOfudpYY/b1lCckgpLlYFsx7uRTsdQ
4nJd576wRPmztouvBupMrwoUz9sUrbp7ij8/m6ZWcSWsKd60xfglENmpRjHoqZrbA8D4d75pjF+6
XRl5+aFXSb3LE30eT+qyn7Dkkud9efynwDXsQ72w7u1EmM3KylUs3y0jWomkY2cJcZxapYOS+iWZ
LnrtDrR0txNR5rNBUoceFiqx5+f9zh+slqoEApKfOuQQu7CZIgc2bjUgkDqcG9N+lEhCiT2E5Z7s
5ibEietjgJM7EhNOfwepUt07Ascvoc6HIVXF/dQNh+9NCHNV962fwilPkecobwgKWLdxVGmPE2R1
1n+NXNzv6aEHZkxO5yd3mW5bvvmzCrvTZIz+oTWxLBLhgHg0tALsy+zsrarCZukIpEGVqs7eAoGd
oWf2jwihhk8utFnZPLqZs0Y8AYmfeVI2cvoz9crbmYHavIbY1Rle+oZUt72lSoyV0BwOyvgE/+YQ
zYJAWeU9iMgqn/2+SbY9CngoRdPuI+IOqK58Nhqsj91Jw40ZxzaUvTYGO/kd4PE/L9c2VaCnauYV
9vHzkGuHDEGK9gs4S9gm9zXa+3qaHN0ycxdsN1RelGG3CqO03PnlmN/HbAs3KciFrcEDitJ926IR
kmpL1e/gUkRTuhjTaDglievdoqBYn+MmR/1Z09o39PfimzQaja+6N9eAi/xHhZb6GHsepsLWyrHA
ot4YuMW1sR/6N2pOEcYTzbfWD5+Mbsqinx1gintZMRtq6gJeGx/VuZqWO+HGY307yj4qOpc+YybF
/+6TVbh/znNRJrvreuze/Bl36ZrYKHi5G6wlAhNurLHJiwBy1kw1QHBXWZp9UgB15RvZPrmqf882
3v8JU/E+8PLwnVyIxkIxxA+JmxgbFWmbZRrp4smpqGKHSLP8iOxbnn7xvdJK9WbSM+XkaFO+atgM
bAYfuSS/ZL9Z6sn4npf+NnSTZl+rsbESZPKwwlP8n0BO08w0fipF855TXH4VbVzclU47HQxRjOvJ
0It7w2sx4VaSYItSCg5wQa1tjUoL92pTJgtAX/Gr0Scv6AC0P0C5LNvYDL6OeE9wMhyDR4gRrDRl
Fqz9qjOOIoix5xl160P0X9gyQzdIMqPfh5KmYA9Fv53rk/3MV5AdIIJ+3aEZjBqyhcOROlr2Y9c3
71XhDm+dM45LgUfHypyBWI1m3qHT5z6PSY/ErIOYptqY4VuLhv6dwddjLUN3qvZt7fenymuaY5/H
T/o8ys2NZI3FB6I0c0jyjsynEnzLrL59oJ7Aj6KAjHQFSU0hmuZoypDL/w22GtvuTkFy6iCbRCZC
bA+CFbUCY5ugUruhFuSuzKJmZVAxA6q1tn2O7cG+Uauu/9L4xTHi2+HfFEghxnEe3GRRsR2Nzv9o
Jg1ivx+aZ3V6uGwMlPgbC/WLh2HIa9Fo07pNs2AhQ9ftWmT0eNIuvfy3+sy3H/775Wf/491nGwYJ
Yh0Ev+aq/2B4a/0ERdoulefeRaY28wzjdiyn7qD2KRaZfeUtoUvmz14+K63qqfhegAv0Gx7i69gR
XuP9GD+wLWB4WGTPRYmxR5Eb9nV4qqJIJT86geC6uYydP9qa2SS1h4/YhaidTRi9J0mybcj4/qga
bTO0efylqfH/CZsoezQRi17nnDvWfq5Fjz6s0VtbyXEfhpHtsymXk7pexGRBwWlM4Cb0eSUorDR8
Fn50o8/1+ADBq+e4p/g7ryCy73c0xtPnvnkeKBfxf8jKAJn7fFCCcWKgYaDaBn9AoP9990H6xjOB
E4png9IuUvVjXLwm+AcBMYtXAMXQUFd7uJnytkIYddvMl0tPZuIdIxv7pKYSOY0IX6cWSFJ72kuI
i4TDyLtPmJhPYd9bI+oRjW2uoUihDdR2+MRST3sSms6m0+naraaUYtfEdoe0o2aekSrB+3b+gafF
DjEG67uclCohk0TULlWDM7+cVMfoQaqBY5xFUrDVTw66XgTf275fOHrNU4J0/q09AoaB3fdVNPb0
5moNbkMwP07qGEOLjUN730SYY8I/VO9jNQ72FnCBpTn1ysYNzJfAI6GWALLZkaJzt+BDIxxlp/45
gxPHu7Iff+DhGzUmXxDweOA9uujcx661CN3q1yQS4fggzpM4tpa/J40SKVAh1VUleniZFM1/03xs
uvxNnq70z6pnUyIBALTqTDddZAA7w5ep8b9qlqPteiOONlMRuWx2yTLWHnvZesBlzJxzkKWBMr5V
ju4lB4m8FFa54XQuEnwSVfCbiqLZb0WH7ws496ZthmVFPmXtWJGYm0sjyh99M35LReohjwZXt671
V2QMvQfZJC8ydNNkSeI9wqCGodd2s9YRP037apGNp7g1xm0wCyBSAYFMPN9dL7It9nGUj7MdK5TT
cW5Tn7J4BhwnnrXTZgC0sMHT6k5m7/TO1s+yd2xVa1e5T3411Pd6GhuvMdLQFOnsJ3UQwbEK+qdk
JoHlZu2utTS2sZLSjYXSogeUF1W27sm/38mnVnPGbO2OOGfKUPamSC972riyiuanNR/NBoD6S9I4
Nk2ESqTtS/CfJy//boxCQQ96FHu5wQ20Jeqw5f6y59Udu5nIzutYu+sN25kYdTfksFFPqwPQ1WzJ
OGX66C4Hwa6IgvTJmqI/2ydOfUNmpU/zeKtN3XdT3yUjCP+0gWOLKwUi+fO/KEyLe7b+2MkYnbq2
J4tfQBpMNynmR/smDvKz0vgLec4cs7a4T8kP3/ax3j6NQ1CsCseI8AilUOjFmPulsenuYn5kr1n0
WKja+AL67PmybwfrZdxNhqIu2RtjkeG1yt7pGo6XUVO+WU386M+5zi4qNji1WO99PEQAxd3wUHqh
d+8qdb0KfdfEHy7RbxywKt8bjEXj+mcG1+E9y08kg3NIhH/dKMrnlj+7MtAL0c2fY7KyEe8q5D5Z
cgD7MteIENyWNYKsni0sQs1fyt4OmmSZ4yYibrKRs7rHr/MWKkHzkGC4smutPER7rRbvbVot6qTR
vqWYoeNkHU/HhE0SQEDbWSZh757TpnuWI6o05MAaJuemSMpV62ThvZa05amdk29yhEB4orC6cY8x
B+yZWW+kmi+9CplGDVLtztGCkXO9HdEobOM2aUV0TofwwdCT8lG+fHIiJhSP8ns7912jBp/Aa/R7
nufxRfzvt7+rin++/2e4DZUfjULdP7WQDEupFV8dxufJ3VSK1rf3YQomyXVNPGbyyN5KYoS8wxaN
A5AJx+kuqvHv7pvOW7YZsj+QU+Dhk5vYlubgUD1Xn2MRuwubpWo1mk20tL2MrPAMJpYg42jWuGly
3OdKCGshokZbm5X1RZjuS+bE+kFGKhYaRhY9xyFZG83OvA3rdoXFhLDeYVx/FwDljoWLQ0s8dcNN
CsPsYXSVkhzEcAyarob81363UKp9r8isgV3oxtfIaHH2rJLHePT7hzyChR46Tv5QucJbR1pf31ec
TlPOkIuxLbunAXOUXRK2X7RJ757GEkfUqOn8pe1SVSh413137frG4Ge3jrVIWZde84F2u3FKzbTg
5+Ebd73mVl81nvZML8SriYPECjpwtrLLoj0GdrFPgPK+JykS0jPAUG3QJRr7PHgUUXnslSC6HxCZ
3noZXBR54fUJQjEvkVubeUIzr6r72eu8b6nQhKX7FuQeQpuGWm0dMTYHSmK8Slu04g1rKJdV7JmH
itXptvdK/Pl6EAU3sLZRbWpjcXI8FfuGdvqqAZi5yYs8u/FEgTD3NC5z1XkNrKz7cJwQz4q+qhfR
1EYru1K1W1aA/tW17RAXuQBPDOjwlV/2wU1rPHeZ6f60OuXIoXjdUJ2/GwWMhTHWb5tGw8YwDZxV
bDbuNh+w2rEdZeNNebbQRljsSd3dqKCrX6esHZYduLhl7rWcwLPmgHMdeTRAhx9t3D86FFt/UHIi
ZyMw1fMCB8fXpsFqrgbKDduPAX/RArNx6qAtJLvBD6KjvJSlqm2VGAjf3BQrSnUbpo61KKxc2/di
hH/QF2+DUzyWdlY8A6t91io3OSCipJ5zRXvJfU086FFR70ereoQIAKQ/jSKOcD8itc12auifXHjd
2GemoQkROzd3CglodzEFdvre22SNixZfNxkqo31wCo6Htt71D63d4EinZNm7qWA2XKltsNXddg9M
0wH/jIqYpNEELnclmk1xEfirdOx/tcvOmCQm6Zp5iIxRG/uiCAw1O288UxnJDmUSndmd1A/jgM8c
OyFt0/d196JikHQDNDxdkST5znu3P6ZOZ+yHQaytxAzCWwS1SOiZQNDnTnX0+mM3CLEppviDGiMj
ehQS7t0QXbJLHKKIixWgntx4Q9YtCjLLL2xj8JESLq+1ObQN7ElVVMTvM/SZl6FbjLd9UyvIv9hG
tr3cCrPlmMSOy7nt59bY5wXlIGwf9PilBe4mq8fHcoysg5M2K06fC9M1vue9xg4vaj560+oepwYT
az13qmUVvk8Vz2HESWfEwuNnbz71jujPdRy4u9LDLkWUWHANcQuJJGJJR8LPW6t9iNnH/9B2Xstt
I127viJUIYdTglmkJEqyZfsE5bFnkHPG1f8PmhpBwwnfTO3aJyh09+oGRZEgeq038HV+TKW2eMzm
M0tXHlNu+neiSwx2eZ3u+l7D6WiOANyU3ktK9UtMSTivLeOliuXu0NcmxvNz0wr9icxb/B1LHvMF
beH+KW1zN5lbRQ5jM/S7djPIg3Sa5gNosrezJNa6XReY35euJWyJdWAUU9rg6u8zLbO+A8X7W+kV
9nEo6+hgt54DJXRI96Gu+Oc+DOtdUGnxPaVEjPoKrXyY7MpCYR9pj773sSilFJxjDnaHHnFzDPj6
77Fms08aSqlbdZSnh6Fs8o0H+OOpnWKkp/VefimSS1UZoA5s3MbRtY72nV5Vh8h3mocxbPGKdbBm
UL3sLJd802OMt1olq79FVau5IPXSR42y6x4glbzvijZ2y1yFbkcW9aCYrNYb0vyT0ZeubWnKdxTz
N6pcmb/aRfqs8Azh1mQFH3tNwpQsKn7TIZUF3Au/+h2vsA/i/NHAIWCPO9e9zVdpF6s2/vAGWBnZ
ssktmIH6Khv1L6qZRr9l5hmUJgILfJkfTWrPX61AK9yyU+on5F7abZk0+ckeqjsnoibo+VL9CMOo
dbOaSkCZD26QV8mvcsA2y8l4JjFtTGegF+Z306QZZxUcyTpweuWL3o9nciA2hUpH4Za9rWWz/B4G
xrTBTaQ8kqa0nrK6/xVuBTdKqvbsiGvzktZtdKeFPkp+aTfep868fTGMXyKl8KFlNCOWFU27M30e
kZAsurSgdH84wORWSpaOT2Oq9yDMK3lbZV37SnqCAgkR4fzgbJd5elH7OgcHUO9ly08O1uSYuCBG
+Yn/Zbwb5cZ8cPTSWYf9LFc1RM5+VMPxlBXA8YfQ8V4MXa8frWo4xjBTe61faSXlXn9oknOIAN+O
CnKzEeAun/dybfZheRDQrxZhc5AidoOoFdCvGlfLFk1TDCq77En28J4tZge8CqMsTe/6Q9sq/may
lewrRIxfqboMj6UDtSPXgp/hfM81YnymO6nAuZg87OjI5qELu3E3dHH25Ku9Q76yrX+YToWYZ6v8
KlGywAPI+lTK+rRRlPirPVbFOs805zGdDxDs+5Ua8UH1TEmVViSClPVUWcUm8CrnUQQ6jqnv7Ajv
paUPZTf4LQY3lnkVEZYYg/loX9e+LpaYys4H1dD10+so+Rjt5UV2lnwSgPADeX7utOSEP+M3K9ac
c4hvWB7Uz5OGMbg6qQjWOrDcK+9oObZyLiCouBP62kBPEMV3klo9ZF0yPhTzIdxnY4qTSpOE+4Kd
wlo3W/UVudPvWjUMv1Gfm0Aq86DCbruScH6pGyff9OS+uV0m/nSUEm7UumRcBu4jexlXl3VSmson
PCqtvRfjQ85Hnu+rknwBCJOsJ7vmgUsuxtPkgR5JNcPaRqY2oAcU51tbHq1TXrYtBiNN+2zkVroX
fctBqe3fQ2pbJa9mAf/iaQRFwrp+teu+xnxWDz93iLrjv2loj7ETsEUFCwGee4fPDBQBCAngexCC
7FVsL6ewOfeVxhaQDNVzSp1pBSl7OIg+JdVMzCcbSMWS/RhpofUrtShcENzG8+0nX+MpOVTl77Ik
jUeQp9NRl3gQXHloJ4fjnJoopZ4HwfiLVIfJ114OAKwDB5qByzYJ8OAIKr1D5kwzMdKyq40Jht4I
8CdL/DTEfg+7y3DK+D4UsrQurUmltOd4T6PV4/Tsn+FG+wHiQBIJlrjFs6nKL+TToCRLZQaPrYE2
bvLUBKW2+mTmY3QeyGuQCmmqT3GR2/dOrL/w+TFfJmzAZjr47wxxa1aLWahgJbu4ddlRABYEcTEQ
lbV33xQ/RMMMAnmDI2a8tqxqeoyRxlppSjPATNCmx2sfah87NbHBXswhYoDdAhopEhow9BQ9dqey
kfEAPAuoDY5Vnto2eTtLtCLeIBtpIPPV1w11WGKup9yJ+FwlcrdFMh/dRAPJSUmG2p0qjncWBz4G
zqGFaaWhLXI2KpMfgDS6NKWE5W3ObZEnWOuiTJhve7wzB6MyrIvoa+z8qMb1tM8jW0VgCmZXm5hU
4QfU4HBAhWMy3lN10h7lcTRczQv8S8Cr3o3WmOwltpYlps2w0cY5hfAAgnXdGbLOzzTITadQ4eJE
+tcOUt856H6OWk6htR2LrWOTuC3C2DrWXs2z2HymxMjnXDtFWxwa654q77jt2rDZkDalRFHAhOyl
5KsXB/E3zARmRRSp+cz9HsvvyPOfwaKEGz2qvAdT5kMRxt/ZXFGAbyvA+63BT8vcFIfeUUHVGg7Z
AXhtDKmDZR6zfi31ifqo1U+hXkNslE2kVzzeYCQRUE6WnSo5eCaGjNmkSKFbTOQD9BjPsXCStIs4
lAGUQJ622q3iy299VdNiVT+o5WFIKozB5+BeUe4p6JmnODecbRHNOHFL0Y/4K04rBw3rFyUw66e+
7lcyIrgvutVtnFiWLvODutfWyqsGYvVEggALnLlpFGnqRuPsK67iyoXXIA4YBfL/OySYEmqx+Q/b
i3KcA3pMwy0yzX2jDxcDJQ0cj5NpZziefRdX0ucgyuOnHoak3lb1iz+O1UsOGqnQGuW+8KXqxdF6
w+3QqOYOSxMXFm+ndKRmvMa7N3JAVVC3vPssMn9iMhy9+ilOQ6EcUBFy/PgVv+lko/d1uBejMCLQ
7sTNCvQKo9hMoHIbS8+yrctP/H4AY6F7sDp4iwH+ZyYbzTtLmgAMdoa2N7Q6WaMiYsKYirGABMC0
hgdufkpJJeBfYcvYANI0RlnZFTk/7xIu26RYAvQ7gYluxFzV6fxdoRTt5jq3BXTGrz15vjmYJ7x6
m08g48Vo3JH708cJD8Z5ZWBa/GCNmDWK4KxPqG8OOnKG86jsx9mmakmMXecOg7e2KGjvRLDWNeq6
CmzvOooTWIu+RVrur3ND3ArLjpKQ+BPiKZBcKqzxDjOevWE53UOH9P02DafiZMd3oE/CF6l2O0Xu
XyTFwtSvGj7DonLOOZaK+7KDvClpQ//QNkjQhR0+W5oUmte+RvleTuipXbs6xArudYrNnlygcxux
YwZoHhzt3u4fxBpZFSZonmThzs4GF8vunke80FoDn07ufB/iN6y3HxnJqe9FgQsUKA/jIfWMaB8O
9rFppvSxNeJPrRz7r/CR1SO+FihbO4P/WsVNsyXXPm7FKOCB2qVG6BzFaK5Xz2mdd4+Yzmmf2+91
mfp7NcjlddHjjRalZrWu4a3u6ogiJ54WyCA5Be4gm8iwfj9N5lNdwXDa/RDw4VRPlWIbj6QPfOPJ
g4T52eTPoyALjHdw/M8an7aLl+DuMLcko9cfcPV+Eq1oypBAzfofolXxR0PfDkvKrWXwearQDrIH
anRi1ajBeNYDmbKOTEl7GD357aBLB0vq/Yelmwf+4ph4/icRtPQneqtsgpFK8c1A7kfyqvRgCyzB
IoR8BHsddMz698t5HRtGo1KUT/Dht2HfjF/tyfTWUwOoeVQy+SyrpLvATq9ttF7gv1eBG84keHEo
Z1MUcZZohs3XO+M33ML/RPQp72dJnjqboYNQcjMggsVo30r+h1HIPtivmH1NVoLc63XVurZXST0B
3GshFZNgGafsiFzY2yHiUeGYzAdxtgwsccvATdy/CFmWn8wGZJtYf5knmkvMcqV/EXKz1DL3b1/l
315teQVLyM3ytT8D826Gb660LLO8mJtllpD/9n787TL/fCUxTbxKpRvLbRuET8ufIPqX5t9e4m9D
loGbN+K/L7X8GTdLLW/Yf7razSv4T3P/+X3526X++ZUi74AdoKflLiogPNqF89dQHP6h/WGIUhSz
ssR+m3Vtt3qcX1e5tq8TPkz7yyuITrHUx1l//4qWqy4xMnXnabOMfFzp//X6bGbYevc6zq9/ep+u
11mue73Wx6svr/H2dfyvv/t6xT+t1cCBMMq+2y5XXa5x07c0b1/o304RAx9e6rKEGEnmf/lNnxj4
F33/IuS/LwWmvl2POPys9Gis79shsDYViHhXNINulgzQsxrkDqNgtAxXLm08ce06V3dJjalfXTk8
Uc7DInAYfTBxgFdOkNSro5rj2bQWw3630fXEOYP5hUEnurrJSe5Kh6fAQi3UnTpq1lqnqOTC+3Mp
MwC9nO3armZuwtdNWLrB2UPSU5wawxRL7mL0plpvE5euxQrO87QIleM6+e5hyHvQkXx2szSNd9Sk
yEfJaf4EKnOvl1lzj9hS9iSRfTkZTvMoxkRUyTd365jVsIYWnj2JMDXGSiwg2XIUIaon84iU8WjK
qiIgKXIwXHqkrJaF/uXVVYyCLUP1SKL+xZWdEeUl1fvFzzQycJndnyeQWOPKRPvjLNqYTQbukDhv
w8uA/h5i6hIh+UBI3r9NE3PFQcQ576sYZRxscx3yrlLAaNGqiCqAOBUHsoSIlC7tD0GxbZ9BX467
D3NAnv4e/qEXccXEdgcNc1SpRsMf6zfzvlNC616cJXhXdF3Wnm/6eSAK1zyf8hm6mTA0wamLfdQa
fl9DRIhDwfYWFSiz2y194ixIrG4PDfLXm36xSFHbd1UxmUcxKLosPKZTeewPpdIbYCapE2LkZPAW
WW5mVs61XwyKfnG2HIDXmbimM3USAnji1KaY4lXR21wxrdZDbx1qVYPnWTpsgQB0bhhNqoNvtVM/
rkqFJAmmRhKfWiDUpO3MYYsvcfPY+3LzWCmFdbQ6+0V0Lf3Ib70YaWOz1yBUHFLgyFtT9zt3nGeK
vus1xEpLp7iObfnj9TpiQC6mL2le1TtB0xVn6EBd3vi6N9RdRPicYnUdu54Lzq5g7yILC9qhWTvo
cgbUcI9yo2kJuuZlWh+lUjI59yS5+sN5o2iV7Ipwr6m64a5RVHPl1126riPtjTsdSy1u8vLMjl4O
WlEj1kk2X3R9CLllXotxP7KhY38I1SSvF9MFERv5glWIzj/GaeSsdQ2idJ3Y5l0wgyJwiJS/pTnq
QLOTxhIRmIqCaHCfuurhBvQTp4DPt6LTmt1C4b8aJEDW+Ts2CE2ju8z0qRzNGUC+KU8hVVSEK38X
yEOQPcVXrumuonmF0JOe4xqqYdc4oBb9BtWTGum4or7MCgXbsKmidYDUe+CCFMyAg6TRuvec6lL0
Y3URfcrc10LqxnKIHO1WtMXwzToD1uh16/mHzqz7Uycb3cnpqRCvRDtChf7OVu/zNh+y9XWA5BN4
gMFqfwkwt6Fwr3boL/vFelmhzaK3tW76gnk9T72/6TblUNpJ6nBp311CP/yuvLmIVt7kkkPAmv49
SJz9wy/S9Uem90LZ9QE9uTD80MeVqJimSfjawwvbZbOpnDgk72ejMJVb2mK46/Hdnmfc9IsmO+hu
B/L/S923WJeT+IQ15UBiTvVQOi+HzKvfmrrfrFpgIicxKPqvczvYOK4/VdNmmUZW3Vt3Ram4iCSh
dqtDOIQG1SMGqGthCAhYKTeSVX/Vxjb1j01m9acsytiYhjXGPFNSHmItseWn3iB3IA925oqYag6M
BVVhdEBGt1TdyEPeiy47UHOXh9EeeZBakVPXUU30igdr2vMzpzxAZlUfxFmKD6g6he156Vexbjul
qoF2EaGODKh2pQyFsbN42VD86FwOpPX4S0B9r0PJmSsD83CoO0hVvl9N9NXzJYdcoiTD1ZYXEFRZ
fepq/Xq1D/1ZUoKOwRevn9TDlIQlGh/47jhtilCl5Jk/Vew8gjbtf7GbrHcrSP2P3ntsqFnTTWxv
fam4TFKip+wrlADaGnG0xKlJJ2X+XkOvqb8Ol2ZIRhKkw1tfDrEqH0ocduYZ18linT6Yk3plYK/q
eaRCx0xZixXNIdiLkNsp89pQa0NU35khRnOjXCeqZQ3mA5j1bGPXCA3zrzN/mgE8ESUuvwdmhK6H
UScPZRXj/YuZ4daA5/IiYoVcyx9j5W4yKNMAfZDUSlpZCj9JgjNQ43oAGSamOcOIZQ1dNTEq2AZi
1LIBOohRMTdvqUPKjqY7leuxjqtTJ19Vs58U+Xoy8CX4qaUpRsvZiUqMpjmuMpUOoKlWUPl12pXu
JfUDQiUweOazZWDpC+ZREBzKzoxgK4g4cehRY74OwN34OVHhm/qeIuoyQVziZiVxiRG1ExShWVgE
L9dO5hcF+qo+l8CaNEsvNuYIHC80h+grPCjsYOSvPm8AxcIQqeG+Vb6WhgLIqhifx7yHnyfFCZVw
X/lqZbJF8VP2zn4yyRgg8oGdp4tVsyarDgP53n+3qjeoaGNIEv4+PDwejN42dorXwcwGn7VyJqk7
hWrovwbFdPBLsv2NHU0veZm7wyyMBn8uv1dbbKP8OQrSIs/OJh4zYtSJ1ZI/hSXFqFgSVl5/EqOh
Ln9YMhszCsWsYTf5T0oKCRUGJwdBb7VPMoLjh9YOzC1mV+ZnaQrvxe/wEpEA/DwUoWVsg9pAdFlH
napfVZNR7sRz8hSF2p1uZe7NszKkSp7AJ1nW7ozobfStT4yEdfVhZBz4ZVldH9Up+Oy1vH6OZ/tG
LUlQ0dHrYyP3Un//3qQo6p/FYcqsA+To4mxK+NmxUL6vFTt8EgcHgEcRg8UTLbQt1HOpN3dap2MA
k47psEvbvuMmy4SJ7/+TlSaNO/tv7XKk6DCJaeRj0bTWWYSMqtffm/a0Wyao5hTvuYPCqhcTPDk3
3Ab59GvM9bpT/FDkeXBdREPe8SEYKXyKV2EBw8e23TNWIlYcgEIna7BN/Vafl58ku3AHXBGepWQt
R2i75m3dP49+pbphj/Gt6BtA3J5ARf10Zr1X0VXmOlJBqXy25q4edPo2rkyeIudmwabvSTO+iDER
rkfwSJ0Uyk4je/pxTL2vaIf0d47v93ejN4BCF6fiwO1dkvC1eA+4jSrfR0SMaHp545cr0UbqLNyo
xtRd11xi0jwaPXeZLdY1qvHtdVyXEO0itV7kvvJ3NyFmLfOL6jufAqPCSaV19KPdSSHYwUnmVByW
thgXkWLYQirrLVK0zSXyOiRCKUiMruKjMyKCxBribLkk3gSS5v7l1UQke9QA1UGQibJaDw8WAoPr
aFDijWh2TkBfpw0PnT1Zqx4Niu3NgNcnPwPqLYfb/nw4BkWq3FVZlZjYqbDIYD+rY9Hf+6rfAE5K
ra3DzvKCqH218qqpP4imOMSt/STrXXQSrTKKlEtrDOsMA6GHfG45uu9fIGYuU0pUOM5ta+y9sZ5C
12kbVAac9LsC/Tt00XiZ+IqoiP2J6fOFBz3ot3WYglMqKxd4T3+pLDl4hggArtJ7FgctMhsQRIZ3
TOY+uwaoOk0S5i5zk2p9+5D56rHUnbcJageEwcBoUHRBRUs31tQhGzvHg73NTl1u/bbEQw0E3mXi
bjcHlF05un4XjHvRnJqiBYxmhq5oSnaiPWXF5zRO3q6GKlJJ+tK0DlrSxKBuco2kjT37lqElGvGX
Rf4aiXUcy+a+MDcAES9t/aBBlEOrnwBvDhBRoikOWmhG4Ghyf30zsDTxbtG3gWGCEfysKTY+OaPm
Y5ViU2wa0LE3AD6um76etlThka63w+Aih/YqGov0T6Niro4lj4hNNNt/FvMh99/OFxEB4rTXiOUK
79cXg8sagILR8gWE7iD1vzUCNLziCgu9lQl552xLzQZmho+QgNH/qJrIP0YzxnololsztNwx0IZH
cWhQTT0XXo2sfTM+ZiYkjzTy0p14TUhMY8lgVKdry6aMVkvGsIrF2/E+Kl5d+hejCSmxD3PbeW4/
v3WZHBt7atU+DKcE6k1cVEfggmhLAYB9GgI3CeeC/9yTy5FzNIfsNzF0Daq8dpOUdrhZ5vh9nqzG
zn9bRwwgZvz/cZ3l2sP/fj1tN8muZqBQViaGdsprdddFqnFoPI3nraTrtNNYsgyPXol2SkwtOg5Q
gLGF1E6iqxej1xgRXkLK2SiNA5dkniIixdqiKQ24R6xLH8GnJi7HjegUw9crivABEtIG8lW1Cu0w
frtLFyM4n1Wha+MeT4wN7neh7pLU0I9hmRpAt7nnNz4/eVhM0HbE/V2Mk8sZ7U1RNs3+7bnGG8ID
WT7pni+I/2C3ib0d8kZD6/j3PnkewP8OZk6lXvszlHcwS55DsCX/0qlGcRDzRZeYoPDxWfNJQRZl
ni8G+i61T6Y6StsoHeBz9MUJrER5mhSjOP1VUwyIkBFVa7OaoNb+71ixUhL63y0TRbTKfC4kTXLF
mQ4Y5XqWzX1FImH+9z76z3H4wUqggklm2snmRhtLNFVgvFIWApidn+NElzhUQed/sOFOgBYknoZs
W+qfFcuHfEZ9WddTMM6DrgFgjp61udtL2/g4spd2RdMood6jkSQBYJ7yV1UhCU8WCMHROZgn+usa
E880j5EVPPuQlV45xHxtdZ5jcLgwU/zednlhPdWeiZvk0oQccuh8BE12Uu1cR33Eyi6RqRsnJMKH
xwmZFGPU2jtE0MZHT+dQhxIq2GWorq2u4OY1RGZ8muy3CWKWONhacp0qWmL+YMTRxgJKsy7sMiHX
2Y67XAm1SwHRatMW5Ml0w8BSb+7zJL1xi9ysryFiYGSBFcps2bFQx19b31COpIa1C6KmRzkK5LPS
Nnbo5q8jXLFLMw+NbSOdFXPYN5rlhBhpp+MxltTfrpE6ZC3Q6XruimsuLybx0fqOgMUUYNjvRH/S
OI1bYvGxuy61vBgxLF5gZCXXF7Isl78qTmwdskj1EUxgY6fN+0k7lLo9UH94WxJb+tXSqYwTuFux
XxThYL6JRLT+GrMssQwsfcsyuP1Eq4nvKV73w2dSaK8QKqWXJh+NXd7qxb5Jq+RFmtAsA/j4448B
Q4jhReWTlhFSQKMMT0ZDyEuIAcqBqa3NMv3Y1OemCBajInhpitGbubkJPL0BY+32raGd0xg80ODZ
X8C3Kt7RV5BLh8SDyldVSCNpmkg/k9vVziK6Hpp1XGn9Xd78luSGfgyQeLqDScq/qpTwqYQZmleI
iNGLj/lwR0pIjI5ziDgTh6qGJHUduW2bYaMdze4HlmYmvOg5Tiwn2iSRWqjQ5TEafeTa/bhLoUFz
0CYlkPZDScJ+4nfE7Ywys39LEj29Aw1ckPoM0/SuBhHlxpanuGJSbSfOJmxbWHGgYCX9XBYYHPn9
CANwdkifm6hGjQ9O4LWYkDtvo4bcVZcJa4AzBLxXdp35lzaNppWSh95r2wJHUrp8fPXK0Fg5TZ29
eha2g3nuO7go1NJKMuDsthqMJsoGzlHBnfbK09ajyLs2FSH1gFrNh+YyKnh1/3Zukviha/VsyZuZ
/am1wGO0KlR4VnCsszmrnVA+A8U+UjO86/1yI/oGIJfT+jo8T0m7XNlU8wo6hK6No6jVxq6kYo98
ir2Joe1+VePocw3F4CJ3pfrQp2WyEv1Z2unrVAZG7sygXujPPJopX7ypbPCnBFIHXCv+CrutXtW+
492DBZyeCqm5iH5fTctt4ukGiTEuEtbNttWBEzXobL6G37QgGn72k49dAbe1S1c00x73k3Iv66n/
xHYQDL2ZmT/Db2qD/omIRN5svJgRsjBvT9boTcJ8wtNxjYRFAgfq3X5edEI1SDbjaCVn0HjWQ1ZK
kiv5Br9m72d+RqpU9IXvZ8vo9Swa8nObIY4V+uYl4On1wGdRuxcHSOz6vRF5uDbiHLi6GRDNMfIu
RZHaBxG7RKDzTibMAHPaJf4T4n7Zs1Il0caTgf3nNcSxSCoK1+is5EczRO6kj8M3H3exzVTFHyPq
uUTyjxFCJyqJQjcNA9xEfQnCR4bU5g51m5RvkSQHD9684agDx1obMppgVxPlQGxOrHkbIsY9H36D
FBp3Dpqh7dqZB8Sok9h8aZLqPEpFBSlk3tN8mDavTQ14uKurczNb7aodCV+tdIqnEWDiobcldTtM
hfSZDNY1QoP0s0pHhIfMCEpURn1YmfXWcQH/TulZuUNZt3lCR3G8R/t8r2W8bFfOx3xrjGq/FrHi
oMnJdyTslDvRKttwglPZ7dFzrx/ZXLrdVFGW9DBzE0a5TU0eLtfIjkx1M36y1GwtKNDIo7Idxk5l
LVjOtmopK9s05TMERTcJlE56Dr1x3KC6n5swZZDFFYfAlOWjZMwHsOYpdxFOwdbqKpSC9peUeyOV
gnlEhM+c9r87zXxMICvosPBey3G4hPP9GrEvgxpOYrCth7iQ/Tp5TbZdLD0ncLe4+5V4BY7WXvTf
un6KkCzShrtkDPTVhArHWgSKgWUpcebH9S56X+omLLYfJEdJ63CH5IoarZvUWDeNmT0aRcJGU4+j
XaU2ybpWQ3aacgJxvpXxGdWrX/oidbZqJ09YEVg4UM+21aKvcbrJHaShvoiBv+2T57kw/KCmLjFi
SlLVvduOg7IWhcdFIPpatvxQxwxwL9p6ff9JVC2vw1ft6D+fX8ubuoYl3VVzus1bc9vl7Sc7XCN+
uTLUITn3Y9cFm1iC6mllf2rGM8s468nQJV2zE6330GbmIlfz4b1frChaol9EvMeLfn02SHqPF5cU
oc43s0SAqZhVq8UhLzxzU3fVtFr6xNmsn3lWcwcZWxFj2OgSwtd/m9fYPaQgEdnHJVZafWxt8jL+
GLOs2CC8tqMa9RO/BPNYlsb99f0QTVSvoEXzBix/EVW2a5josjOLKsD71GtTjNz0kfH97vlVuVLU
Xt7UDXc2oS5Q1NpPAPXdgw+0GAyrshIaBLVfpiddRydURIlJlt+hvjArFPx5UlPH57dSiRIqOH3r
GXS3Ih7xkMKeeRUX5nAWbR97nG03UkoUfdIc8zEQ1vWGu5V1nS2GyQkrVBbJv4G91hAein7Vqbwd
pGzUHsVhajprbfW1v1n6Kuh1lBBlf5Vmss62GKv2fjYJEwey1eitVuS8s8FDwXE2DgvMWMOM+psI
+NDddsoWOdvUFX3LGuTkwD3VlnVdQwyYmeKcVZ9HzflS7fv1QAEl22nS+9sBnjl+UHrtDsvipcPX
oNBbPnyOukdBCUmY2bQVUcPqoqk5PGtLf6gzXOgxh6wuc4DoEgHiEFkfu0ToPBGwsnGd+Me1luX/
uNaYN1+cMFKOthqsLNN4s5iMlBzHe8Vr33xtmhxRJHVy9EMrJ81T16XOY5cGc44KL5nex1/Vk4m+
tklcUYvPlLdoCzrOY85W5jZ6uZ6YIc/ri75RH5zHgfVFqy2U1zANXoc4tC5Dz+NeGWvBQTQFdceZ
rDtYaPVZcHjSyPEvkXInGiIoQJkeLqP+Es68H9FPtLeLO1BTlQEZzG2xzlsrNd8cMUPEwEB+u9Sy
1HwpiyQuttu8GKXJg4tXwfOb15BhXp16LpM6c2VL9rKtLweALMDpPwZpd19NyXgnusShQNVph+21
ipgjYWQe0ZKPiJONdryLJas8loMeWTgJY7u9F1uJWPzEiVNxQMPRWzeKoqzENkX0iW2JOFv6lhk3
fWIBnarfSrbzdhNAAAUyhF7YB9EwyKLWoZITnBhmOTHorm+CYflYbQxDRSKzw1xwK8Gf3FZzgXSK
i3QLzSDelnM1dRkdffXHoICgoaQXuvCUrM0NTF40xWhByfE6usDkBZyeKm1wnXszcF1qHo0nPsl4
G5LdgkWEp9HnqUCpy1NQ9Lc7xfjsteo3DJmyBzHYNuoKkTz1pUwr52lUg53oDlKM+LQeHu6ghubn
IZfrQyYX8VqMGn4tbXwnoo42X8DD+/h6geuSg3VzAYqJHy4Q2rW9RcoU1Cs0l+ZkBLFLk7SLaKYG
gL5RUd0k7o4IeNqn1hvDdW2E4S8lRI5JRf8UIzh926u5iahFHn8apOoiAgBQWohd+NrDMhN7wOCX
UmET7Hj6l2RKjS3mLnysDFTrkyFFHybkY9fNOJblIPoyjFeQt812S78TVv22BChJngtzsJupoikJ
MOU8F54uflHvC49PUciHyWj9qli1sz+FOJh5S6JKnFYREKxmPizDom+c/GA99SSCxMDtEtd1iopC
MVnotaZW6Ci+H/q2q49dAXTpvcsHjXTSBoT21r+fQjnspvpDTN6Ewy5unF86f8jv0UpWz5W0FQ2k
oQG+mDyOX/vLdCf6RY84a+Y5fVyrZ55tlm4fQ0k07Siy/mHRD+st/X9Y1McQq8vq0LZcFebUvKcQ
GxDDs83dMMTfrlsUUTiZDzf7D4jCXzD9Ak87D4IvU7dhNJAt/mOsNa9WBuG36w5IjF73M13ZrwE4
2XeRlpakdLLquU4g8MnSBBklLS10hEvrZTRhpiNY8xsWdvYnhfsnOTzFO01RVd2pGkBI/Iu0Z97z
fhVIjfxTah6Ez9c8xyjVtzmeInmn2g+x5o7zcaP0ozumObtiMtrfGu7Pqw4Rl4eq7pDzkH12X0E6
fasttB/QixzdpEbL0erHfE1FJXoAejwcTHuUdqpV5xdbcUp2PvCwNAe55Vk8bAz7x6Gr1S83k5Sm
klBb1fNLU6F7YI+qddB7Z0xxneABEn5QZW1jI9M+x9Vwn4x28iPWYpiUPL09oa9ZwTElIpBk7XPV
d/cif/ZXEe9r/G0EJDbbzWABr+02/oQuRfoogA7tRqa69dkY6woCWPAiABV5IJvHAY2tK8whLTSg
nrhhbLUB9aoWvd1doWWdm+c6btszEiLKwuuiYn6zFouOoCXFogJDAbHTui7aKmO7iTAtAVrMY4ps
9Y++XGYnvA3YgWBOdm0Kk3qhG6vQRe4EhZX5cUf0z11VJGcnscT7OqILQ0/XiiSFtxn5fhPQI8Qr
RD7802Sq8UM9G+m1QZD9aAMQU43jfBsn2VsnbLSuEUYjd6sAkI4D0m5r1hEEqvd8KnIA9UNeJAoD
2MiNIn+6dBroYGNzKbF1EbMp2pQrFc2H+QfZN9f5MJFeG9P0IS3QEhW+5m0ZDQCq/jxQmRJ7iXnA
J6N2nRF3Dp/iecCPCv2kaugQnwdSVWley/XzW36n16x0O1CgFn53a68b5e9N/IpTKBpEXSC7oTNO
9wr4phMEdiTC3gKyLtxUiQSeT4rs3di0W0P+P9a+bDluXVn2ixhBgvNrz7OGlixbLwzbyyY4DyAJ
gl9/E0VZLXt57x034rwwiKoCWkN3E6jKyuz8o6ci118hXZJtShApAmUEjXlyJwbzjwl+H9APQa8y
R+vdPmdoYqffDDDrtQ30/0s/gunjZgc3ztrJM/7yl3hP21kSVkA2CnCRVaD3yLMWn1Kdk6SxGcTt
AmVjF4J2yF2EtTUuHK/oIBnb2C8ClZe2QxISyYELb/t6QSyb4FkBpZUBvkMaOp7z3yc1lgNwXqnO
SFJVoL/VFwM8lYAXQj+jm37ZtCOFTBkUYSRgT6a3VmA3rq2gOaVCqQeuL+XorkVdgd1dj+gCwL+T
CGw6tSUsevOuR62YRqB0BB8HkH2QRI6PN1M6tsVRDuYXMtHF68NqH5ism2eKpOX7snV/QKKnP4L7
EzJG/ZgNEAet+iWI0F3UmGSNfLs2koci6W4Op7ETFz/K3DSBl8nGE45M1rqZBrkgrKUl0X2DfTk8
NKYYuqMLWNLAW5CdbmbQ9wLAWff924RWQGK7mcy7jPmQMjK60Md3ssHwl+vbaK2aOFilma2exMCR
R3XDB2YCy8XHGuyhnmUcyTlJ00RDJYTWyRuA/mkH0epoSd4Aj5qzp/yv6CxWTy64oK+QA6jatu2X
VWvcNRLcYhRZuejOblRp7mkd1uKjI1yp1uRlopcHC/2uYMPETwQcR3qfsvpAy1IEkJAg7DOaRxol
JYgoceRsTrQaclY9SOwbBRotD3qjDvTwXGvAMWzi7DlCMysKHglooqBEupN4I+9t0Oie0ZWNr+Y2
rp8akGMsTAlltgp/tAgJnxhyQWJlxum46+MSgAudU8Vx2lomCW/AiodhwSpuL4BmyM54KIGvpXbQ
bGM4/irtUmuZR8VvgdyHCEDUFBuzbKACrEtwhi7BRbo0lyMHFA5jdyETOT0BAhszdOSGIsjh9SBy
ovlkuy1iuT0wukV/IbspDAlJGmhmoV/fOrV9U+5qHj1Ek+GA+osoreKCgcjKAkfqFKXfCzzLQa6i
PVyEuIUWTLbxoB28ICO4mxFOt3MoqCvLdd+jLAV56lUYvvCqU3e3FIAyHLQFRImxo8QBORLhjBDC
Fu0KX7D2PTlyJlDzrqwXEGTkB7+qSnzxhWzrFH14qTvoGhRuAkGFaJqWZuunL50MqoU/FdHXJmgu
UiIhvxin1xoHPvxVqw4dJEPzI3OKT67MytfewL8W/cvqGeeBYsXLXDz0Q4WEgONa54CP007Ffn9o
zFBClZf965Wr0fn4yq5+ZYPXl1pVyLNU+SuK9h9feeizT2ldmMu0dAZIf5cbkJiBjXtyjK1TKeOr
LfE+D/uMgQy7Ddag+A9P6PkfDqijQ1RQpuZ9BkKzpS+a+rMr+hcN2sb8n6A2QqVzyr4almG+xIOf
rRg+9PdxHhlb9G+nhyRLxXns0mnthlP15PMIhNHcsb5BSOPtx7DwYxhRHH/rbSQB//gx1BT+68dI
nKD67cdosbE529gnL/sRn+dGQr4CRYjiCVSw1YPd4WtFj5zQxAVYvtJX5YVM2G2JVSjsfktDms4n
YJVo2NnjPB193b5Y6qloDECPOUiR/clJVoPNXQjEW8UDjloAJnTuFXoC7nWIdRIGIkhHsrVxrFG/
musKJMdXIIyKBy96mw5JMNQTExfZBKc3T33nvF2EvssAf/eMAehSPfKSYUJuJbeRONUekPNAtccy
9yZYKlek6+BYyC6gBDKdwAYLTT3zO5mhLgqpGB1FOjUUVU5KnerGfMC+JVomdQ0+TCWd9jRoBhW6
sG4YsD8GGXQC+sf9zQFpBESb79FqbNdVF+0g19kvbeTP9lS8yzNwX4FhIgAZKnDW5AXndbinwl/B
JsjxBqCX9aJoPQMHJsn5IopksK0Sq7VXpPduaSM0FYItCbsrHz3xdEdeBha3Rae9TQfsTC87qK6D
JOxu4vYTI5ZaPVKe+UQUtuTTo5tPR5rvkb/Pg8DwHFnbrY1GMsDCIumqddaBQ4m2gPNukIxjUkMn
RG8WqVROlzna6Wx0+aI0f7uEylBrVWP3K7m3Sx3DBkghUa8Adq3qPMxeVNLWaPWDnbhpsyQEk0WT
z/ZAaYaxIFKv2n6Lt5jzA9s3ie8w5F5GzdhOly5j6BaRfYJ0G2w3b6zjCr+bAHag02KZF/wSW3hw
dZ1Ep4Xyx89hGMWr0S7Ygao7fnU/TUq8/BEl/VTXFg85TvAPBv5pve2hcBEkvrMKSo4CpxZmlbYY
HxqFfymVNQaGMxuV10bb8B9yx7SvYNlZG3jeQDPF7U9GjvMaKdWw3MJ2jnE0EWkdG8i+lICmc3Ek
b5e7BwXaisc45g6tQeYB0qInXmANWtJGHgx4pKxYFLzKoGDV82utmgb0OwAqNXbCrxWI+0HWEiyn
Eeyzy8YeoGkYRf6mcbw3b4ZjNU0l09/m6why+miwW7vQpEHvQOt3tf5VxExg7ldOc8KvImbOctPl
7Ym8k66MkxfVcQRz8JvfvPRpoiH32ce5fwumzxq+1bKTPJaJPy5LLzSejFj9606N7M0m3+/+iDNS
aLmPoh23oszsIx8DkO7oNy1wEI+qHtXVHTr7WPcqh6oh3pwt6L5tnF4+2OnNHP2Klym4QKehkp65
rj0fCSKQmBwnwdlRsc5bQRLeXpDt5vjbELkE1ixo3s1tl5O36jgUsv9wWHr9HE/cVRfYkPgyLH5H
l6LKn9C/6gPx+MtEd+B1C5fglM/XFellkrFOBWhTvAAUaL9HJxxg99z7djPbKk5ur1D41dsr+C6w
W5o1LlyymOdrmnEL9oziGstibxhg2UT3UrpoijHddFD5hJZcwPbdZDYXU1d6DV6ER7MHxEBXevGk
FY8COSfILDTQbdUR5CiEs7fQQzZPQntxvxIQN1PWFF0gR9otjDysv3Q1ypEuK/ixiIb6BXpks71V
UCmCIJGzbrK2+VJjr2pZVfVolxHYigoFpLG2D3o6OqDi2/QGkqvX2Os/QeSiWkF7L7tKE+kWuiOb
1DalbXT3fxNnVEgvlCaoy8eRW8vQnkC3r7/R3O00qO6zw7g6KhOYZbJmeWEtR4lvlJrb0K9Y9xNI
sEOI8BggyNu0IrW2JHQx+fbFtSrzMSvG7D4R7B8yU1SQBOa2dBz1WUeZob+1C+BhKsO5Yq9ZHi0X
XwKox7tXslWcr0Y0OT7Yru1eUwg1r3ygrrcUQRMchXSnFoC9kk1PGDywt855gIDFCUB82Rqs3fwF
cOl2Hw0tW3Od+vJhdzv3o73CsehVx//NLqcc6rNNtOAj7y9ZKYNNxoZqXZW8eAaNob2DLmW45FFX
PEveomnZj/2FEWKYThGSEjXoMSnYssHnMxTyQs6sTqfHDCRkMbZOEjpbqyKu2BPrZfIg/U7uhswL
TKThvO5Q42GZL6QVR3vH3lquEMM/5DAq0F0dCzZ2hzkcsn3Qm4EIFdBTDVhYpnq8OEnVv3Qrb3Tk
i2mIDoJTY76gYVz3mmHSgAys9kKVtIa4AlpZaFiMUDCLXXlFZTp8CHrvTGb8dcFQFAPkXmctlgyg
glZACGZHXt9Sr5Gjuk2W43x3e9wiO5KrRYIMCbQAPjyG6Wl7e/hG41o39X4IIB8nBRY4J8i8zM9q
msiQg05AhnRywO6OM6QlN4OushX92D0mU7Tpeh7fkak3A+gd8/Yf8pHpNulm+31SN07N0erlPxT/
/zsp6YEWA9sDfrReBMiT+uNdmMaAetRC2s031cZHI8Vu81pGXfVUZtFPS++6Gr9NFgE2k2fQCdrz
0Pt9SN5bMDJW4nwbygwdZ1YeN6vQ2EeO7iwe7WC6xyimPuPhryPbL8uFzL3mEZAQtnQLzh4CZqkN
ZKXbE4jghoMUEMsJ/UDcIb9srwwAJp6nBkIaqmrab0HD98IC3nZRAc4NfgIIhRb2Nyjv8M8e89ky
Q7ltXnIwNO2jX74tKScAlnrpvi2JlvJTjPdu0gn52ajYAGpG3Cn04C2gcyA/lwKvSXdS2/4aV9kT
aGJDEJYux67gG9IGi5BWOXs+KC4aECevadj2LYTCochJSmGkGVYXzD+/20lazEMCAw/jLMVe8ByU
kA1e4MaJ8PxZQKpjvvno+i8xJgA/h2FK7E3c2/2KT360T8JQffYhZ93Lqv4krCo952CIXozQ9fhM
YUmSGXtwBENn0/EXNRvCXZqxaMvRrLhCY7KzTmSN/3WdT/3KrnLoftBYdU4PWhHHWY8QFYIuqDet
bdPfAsv0T+SqeE+89QBddXd0926/mcg+udYcTxT3ZHI1YGSEHU/VeE92MpHzf9r/WB/v8Q8/z+/r
088ZEqLjfW3J3E2IrraNZXgO3pC/LgOIbBXr7/oyA+97IwOULsr0W2v7UbYGth35n7YHyYieMMfY
Uwqhl9SHKkyKb+l/L3WzvC83T09B6euNBRTCtRqCU7n6XSTqZWgF+YZspJ3Qg/n0InNzYQ8MvNh4
lNpObO1RGjVn3JgMcmfhiqA/+2CZf04a++0BnNZvYTOMTIeFXdWfwRriPWe/wqZu/Ndqv4fR9CqK
8S/28O63JxyMocB019UuNOntxn9IROI8AO0p0T+MN3plnvIOzBYUKRy723meHYArkeFQouPbKQHV
IW/BdUsxynC9RSuApmOoscwx+hXAvux+eAVzNYfnMppOoI24p2hadgzxvWXPxSFTjIfRB2rFiYxi
l0MH85NZoyQR+VF8piGo/rZt0SVXA4p010LZK6V7XLPcZuh6EtWChtNk2TuQMZuzNx85gDBjWe7I
S0tyCG6caaiXVDk4+WjJEvQ6eR93ZzeOQItihEhW8CWjvIm+iLYATBxycCfKpfRxPUETL4k3NLQy
Lo/MhGbR0PDyKUbd6OrkcyqFAtoGlM+36UI05jL0+7XV2VApjNPwYWzQqsa0WmgtB9BO+B2Axv0A
9od/R8igO7YjHvV/RAA5hbS4Lnn8ZQ0f5/fVmNjQh8eepWBrIHGQUvFsB9dJ0+4PqbEhIv3ZNvtB
qg+S/aYFC6xbGtbWbRxUJRhYTVEHa04+DVEymYeEsCFMDZfubLphat4nEVqHot5NNKLQ94kM7Qgn
HqOVOmXVXZ9nR8gP+ldAg/2rz9gntHG1Z5DE+pAsb4I18tvjmpydb4RnhZRVp51kKsv8Uvk5Ayst
ZmeJm67RUt9uaHpgCgsn0fbbPFtPgpTGFvD+5J5MZjBgUwXi5y39BOMQ9EcOPeAFeWkNhhpcabLh
gUyyNtBBJP1sRz8C1LWbg8s8EwCQXz8RSH+g+mU8kqUzC6g+Td+iNBn2lIATIMjdTk1fzwk8mdjd
BQ/aB3LSmwzVWIi+p/yB3mA869D28ft0UdT1insM9M1lFuwTPAeA3Q32XdgUTy5Ly6cC+yR7zMa7
uLHxHneZs3QZFztyAiE97WwQJSxpwvt0fF8VIHFV/jrwqvRi21cCTTA8hFaA9E5g3wHffdagqNzK
MfkGGtyvXg99HxCNhPuCQ43Rz3PrFRPJTxNVbQQrNwVoplwZZsr2robgW0ajdiiLWxp6IR5QF3YX
Ud3mmwCsBRIySJ/7LLHBdpqjgpFrJSkt5aLtQNayD/bf41EzPLOw5f0ercsjIKwZkAo68/dHDrD2
k3ppJyho3BwfkoUtZQJ9CVbNMsF3+DBU4NKQ0QNUvKIHz0KVBdvjcDtAxvYBHAHI+Xto/ZJBeKII
FqXW/dh/nZTrpss85J6mD/8R+dJLl65mB271khRLa9CSbtNCs0+/QjMwJG97qHdHA5re9MkO30se
ZPzibk/DlpkrDlbY5wQnD2xb/h1Gj4rBhYJ2WHR/DWv0agRkfg/T55h5NbLTixq9I24vSqv1AxiV
h0wCOAFhsm03ZdkRumD5sbAMZ6uAQrjjsgKMvbKCax8hdd0wt/rCEv4l4bL+0aTQu8v8kS/sERDo
llc/+rD5ogxefimaMoU0TuZfFcOHuTZ4fgeBirdXaazx46t4TpKuUQdrQX/82tjmG2sMlKblEZgt
4oj5YIY25Ewr8zcbTdIUHEFsQWIjDNY5cm9XiMRUBxclGwjzuM6VbLH43ElneJQWHgehC9nhdgIX
1i0e0leANAoTu9TWah/my8vQTRAtrZx7V43ewdabVQ/YjY2VqRRl7Encodg+Au36u3EWjyejrSPT
tXMYRRD8U2XmyQTLye3G96zZEv66+S2mSkP1KemaV9oj026ZNspqgNi8iMw92WUY3HE7APYhn770
MWQHbuldSgNru8Mgdu548YY6D5T8VMdQqoBUhLVKUGeE5Fw6XexImEsKcMNPWdc4S16iWb0Vcb4U
kxlvpsR1LgYQt/PFChk/hcJZD0WE9BY5KERCbmlZ4kO2IduA/r+V6SYxhOl6cTdI0IV0bjZuqlLg
79dUBhKQQh2waVSfwZ7rQ6LSNQ69HjK2acLRf6lBXnN0A6j3ca0dbRWTv+wFKPwn3yjBhFX/qJVt
vOqbIKvfbizw42YCgiCuhepiaeXWpybouhXvhXMnLWgLZG1SHFAwAKNDNIXrmkEVIbWicpnXIN+J
tTxdqe/6AGhvAHkwNi0U/dLRtNb/OYYC6ZKmYDvhOvq2GN3x4mtZdiGOW/aJjpxDxad7ZkwnkiHL
UqbutY9OmORrGd4t+nD67vtv88CHApb70XltIcuwAPERv3I7CjYqAMZGgsbwzNIwWfeNsD5VRv+1
qEaomSfgwcOu7jvonu3FqCcZ7NckgG/HMxp6UjBrGuanaRznSZBVnSe1FRJagJsY0ZAdk8Y1lvkk
0yVyTtkxjkaQtJOni1L1dkuuKTORQHGL6WCPKKCVuq2yMtAInlgQXocWWHIKIzBoGIVoHw0nrZdV
LfirKuSd76LXazHIr4MIuh9omfrJAzf45Oc2eJiD0bnLfDOD7pPgB/xl63OmbLYWTuBfWSpekije
Trp+RBdZqRDYGo6+cRrnNsrFmTseLKpAfYh5d/OAqwONOhOK850Kpy1BgqoROuVDi4zejBDS8CFQ
svzdJjwwUJAoNQVT3Pg+l1BHtB7F/cf13BZ79CDrTuDfQHuK6RurW4ZlcMwnsKQDc6OTNKUDUGDl
eqAq0+hofaFJEbSd1jfblIYXy3htcOw+JEFY45RsGiP+hvFqHo6y8O6ULFJ07iYh0gUgTkr0hRxg
sosWtlvy7Ydo7JZXrcqH8y3Y9TWxd1ZfP4RByD1Zj27Rggv8BQQx4VlUtWsvOuQD9qEdvdSMRRcl
cG5ZAX6/8WwwkM0h6LmaFmkSGfh2UcUKeCKIGty+n0aW1yCzXtMXU0d2R/XOpcy7YiV1MHmiHBW4
hSkAEEzFHPzHlx+tXjDbAtki2tI126Gn6RFjVqIvk25NIj68ucgordQBqg/YDD2FNPA+xPHBqviK
At3EQnuQXfv2njlyts0r2KretZBpc/iiqAvITViWc59kU7Nzky7fl7ar7iYIQUIjLm2+jJB79I3Y
+BHIZudVzH/t/GJc0qTCS5udzC0wj4S9urOx5DypML0zfSM4ZbdDjsibJ0XAtd2HqVozKPQtCt2p
4OlOBbrUY7NE0io82460gKvRR3twbXDQX6H1AISMb3E4NYG5RNQN8OZI+SzeJ5tVIrfQR4O8Mco5
d8AMj3dFJpsz86BQL1jhQXwHFChm0qpDFZoPNPK0ie7AW5Lvek+3J+iptAg5SiPONmYN+J0fteXb
KmGedyvWI5OaWEGUrEsHB80xYyAkvL0Uakv4aYCg2dFqo0p3UZqKiwCpwjoIZLKmT1SlP1ZmUl6h
5MZONGqjsDuXTQ/eP/joEjamXHtAXKzTKnyzoXP1IaqMYP4soqu2PNeTfUfx9FEEebxYx1w269tC
MhL3NmSLz7QOksOg31B+iiQTKFVqzX9lZclPIVP/3h0g3i0isNaTXXiuv7Raix3buByfWcq3nQqs
L7m0oGRdtmpLYRlK6LmFg307Dezwn5admFEvPAkaLlq2iGR5sAkW2Bq9vUPXYLQu3KnbEAsZDVPk
1j8MuR4SZZnZNtH65o0kkhJm+TPGY+F5gKbQQWT4LWnocGTLKy9AI4L2pq7miOQ1cIl6aKbAHgpN
009DlAySc1Z32TyMlTTPcW38mFdCxeOSxuVXGsXCdS9DZ37yp2l67krR3RnQESMft2x+3+bhhXwj
kIv3rbLBGYBXBKNG84AN1i4CwcpzYkwGMEVqQ75iYNajB8JAmte7fXtVXbIkXz3FyZNX/KzxztvK
FFj3PiqHqyzKDLRc+XD0NLkTYMP2LmVODS0d8EXNIeimaWzXfaBRWuYMGMDE2tBwsIDhLrPwQiOa
VGKDvkCCYDjSkJb0g/7Bz9InpWlP8qHNHg2dtS1r7myxwRggd8Pr/Yje/QuFoCjDL9Cg2N8mdIUw
t2gEAIJCL0KXvkjEvEhcNMPeBnR5AYaJEKXs2lukTQg0c+04xoIZLofIlghXTj9F93VeRffolsx3
CeSNFibFNAxtdmXdX8hLFwpWhzKMvfs5KGvx5dLiPTCvm4VgSjLdLN7dJt1eq9QvY6WgsA2z0l2h
4QoYkjA22dHFH+d9L1DIBGhtGn94+o+Jyte9jyR43ZnbtM+HnYduoWvM3X94OhXfSzNE5cCvngvQ
pf0tIGv951BV9RyAB++wqxUOXXqFHIelRx88MovEg6Z9acX12c8N+4WJzRQVyUvdjM1lTGLgtLW5
LyXfZgCOb1CMsl9uk96G2K2nyGRNU3Wcn4wjC/EZSXiF9j7II3249BEAb3xQUPmFo9XPVrqDzLt/
wYEnscdwRZaQMexzsqraRnkJNTzXCSHrmou1K1j6LApsBZMu7v6pkKsymOP8FChj1b5Kv7gdkho5
8Nk4afc4HmL7fbDqFs12enoEsZt5+hSY7TNKHsM6zbHbbzUWwtP4CNE6eFz6/YVGvgk2hanLxNJS
FvAd2tsH8s0bx2iXb9wKiCk99X1+GIzlxgzBYJqAwhq5ADTCD7pHJbdBq4IPyBV1+wBcUTgLDD4z
X3v5RP4I3G4rZofTkSbmemJHzS3T+NTkiTr4uq2i6YLy4uo7GsZehM9pNJysCVrbYOEAP2NTyROF
UcRkxNW260EWuwf4qF8GbtGg4qmMuTcgytNqkVimvLeGoL4A+2IAzYrSqSfrCu/PWouT/pphx1n4
AEJAcJjnzndfBOJID6e+TcILZNC2HceTftmyeNiASa9d3bZ6eoIn8+5IJgmavo0Z2ABJIz0qUm98
jfJ6D+Id44flWicIl05fBJgFlj76/e/Am2Xs3N4cdmgvBWpTT/Jd9C2mZrOfRl7dTZFTLjJV8nOu
u1KzBPBoCUmgefRud4VbilUhi0Npg0vxRjIDWCh0fYzeB7uqWR7IkePtta5yBzV+FkHJtTfVuQFD
2kv/s5ZW/xKzMQZHLljRwia0XwT4vzapJccNBYG19W0O8xrnxfruxPlONmXy0Dc2v7LCBjA+N0Ff
1abJNRdVe8I3zhdyTpzXZ1BUn8vRy0+2yvIVlHEhsKiHYY8n4IJu6RIZKb7CtEeNGTw+hDu1UI+3
JuPgfgMkLn9wlN9ccuBHF90Qmp95OxqrqmHlnoYZKhZQx5TPmaWPYMDZLjiYYT5HaTMCW2EGe58H
6RFdp94S26FFnwnxaSpifjYNFYJAFzAACMl2K6MK4kOlhzpM6DAzbvgZ+UpoosUtimFAYa1AZcMP
NHwPs/RqAIuBG41ABVP7DZ0dYNiqq6+hh5y6zpinZiuBtOqDyxiW1Qkdcd7qPQIlCbQApFIuPR0R
daCUpwhoElVf4+ZtDYowoDgHLiJwJOMLyXzsUExbTw16QMaqsR7RSm895iLctMhS3lFEkaQ2EAfh
uEB2Cjy7fupNC3zbqD0FOzZ6soVqgbnCVJrR6jWRjmzXTiWnYll7xmYc3C8Mmlr7DHRMi04zw7hT
VB9pCJEa+9ntxdswHlWySdCqvBob4e3qEoJhdFb38FvvRCWTFR3kyUtDOq3fgp1ORkckddIFVbU6
pwNVcFoOm6QNDICUi/4gHDs4mkBtzdWxLAIl14gKK00gO5XOWjUmWwUM0LzSbcKfayJTBFXCVcax
7WE5gG68GLL7MMMTbZz8hyYqYQKG4Diy4PVmGlIPkghOIZdxl/fp0ueFWKVGl23mcR1PmrM8sffz
2Irw8G2q8kJLVIWX3auxx/lQTwbebl4/R4stSOrGQ54ci1hmJ+x23i5TkALs8+eYV/VwLNoj2WlG
F4U2aFRNopqxL74Gm09DBMFgH72UdmSwBdlc7cC/v1qWAEWtbzQgdIc0OsqoQNrxpLhOrnKfRgGY
jEruemG4T2SxjWkP+oj+XmjTYJvNIq17/0gRJSoSq1ZACa01Wg87KrRKigYcUjSVQ0r2gGascEFD
tMRal//xSr7d9PcJIC4tqvBhn7volJ6a4tjpSzLaGPeKF8AMTcWR7shdOf0IcmJ7BG/j+5yYwslP
kfVUg8/nz1vyG+3QrCGllWydPM5WpBu+L3R3WI33yYq1pjz3AOCf3TzPVrnJ7OPoVT9ElPUnS/Zv
lzh1+hPZvAD8eq6TH8k56YgebA3Io72HkGdEBx0oncGrVhgPtzLVNPj8aKrmi3jvLHdQZiATlano
YnSgqNRRNKJQmjjxbp44V7R+rXVb/ve1yP7+ire12K9XpJVZWdpH9GLj6xNfRk2GzltC8AbvQxx3
2HPa4Wvl5sV24uOQvCiI85y1Z8c15HlkItrj0XboWArEDtnm2wAAlX1qWQey0aX0avQz6wvaDEBS
+sI7nCDA2yV89WwAfh+kxkvdNdW30g5eArwRvoEKer4BnnS++c1lRqP/CVIZB+0u9cz/scT/eQwk
wNDlBf7utdu77qkZPWdBRA8Fz/mmhU7tzA5h+1B2qWvTvXT4lT+x4CmZmP3yt0lRwNqZHeLfk8a0
tl9i20lOskTzZV8Y4z1dusTPoZW5vFkmJOLuvURvyDOuRV9NzWZZ1tbWSnBG9aSlPkzN+6URNVU0
LzlY4OowR52U0K+gc3r3TcStbRaBCJZsDiqUi7bzS1CDlvV6QE/9PvJF/kkZ07ZsGECt2m7aWXiz
y7h6s/tgbNs3wNd9ciucId/tt/jf7VWD/jWqXs2FL129AuUlNJnVXCxrQFt76sP26VY/ywfWbAc3
GJe3+plECRNZ2CTY3IpivRN/yWNnPJJptvNlFaGjjGpukxFlJ27XT7eX7vGFs20arpa3Zdpo+Lg0
OZSVz0vTQiaonO97jy0nCx2CwpuQGMwBSbnktectjVYU6AMYo8vswTeU2qOv5bnQNoprWQQFRSBI
trTCPJcWeF9Fgt0HDU160fcLtqfzSjfTbc0mybZ43vhHcgIH9pi6eX8a0Ma/GgsfO269kZl3Hnjw
1cpBaVabAvBM76pcgapLD2m74pYxam0yyo5k8wIQHAAUfkfOOUyv66EUvrnZSvbztqyhgo/L0qTQ
QDIrlSLDOQrbIFp2AKM1OenSvS8bCRwVVI1d1dgZ7r7usLOj/UwQAwdBQ9rP0NALBolGJJQmbkPy
opcNn5fsFMQ49QzoIN5G4/Q17HAkin1zOIFQHHs8GvvaSHd0SaISErFZu6WpEVjW8djQU2h8WyGq
QPBvD+3jH/Z55Q8vovIwWfhBKTdIcQz70Y+vzBnMVx9CrGHkJt+LPh2W7ZgGFwj+difQeKCdUFXh
V6s5U4ALVeJl5YNTvhnr+lxCR2RFDm9rQ2PqG5Sdm5XXyOQc8ri48AnYA5S2ku8eexpqa/pqoyl9
BR3bUm+boy1KxMg9CAh34pmrXgvTEYsks+P7svScCzlwBEBvhXYYaLGbHbUB/uWIoY9ibA6+xUGt
6GoI1CjkI9lk5wJlpwb12CAzuLFjQ95FOWd3Vms+CL2pTVFKopHsDL4xwJgPRWA0tMS+zw7Iquyp
qeXW6EJDqDu7B5Cfz06KJztdFEpLBzfxdn/a9bJghzYOldXtPsS/989kk8GPaMiZnX9MR/cu6sem
nH+8W78NhQESWR6nOt/elmXA1J/TQC4bQ4xnz0NBZwQm/26I8LhGo1nyKLIQsN8Kig1jG5ZLy7Hq
F1+0aOOTbf4aBEABSFl+DzOQJ5Ve/7N3ylWWFT70Qx9RDEpxSsnFsg7t6CdKZ4Bx59m3MfkHPXrN
s9P3as3x1XhqzLI6WqiubqbAwaYS5AOLuAi67zaLl8aUFz/Bwf2pd5XzEhojkvvIvF88wzT3lYPW
fR9nsoe0DIal7EzrVTnDXnpW/tP0p0OvwuYVoE0IdIH90O/FgsthupqsTLeR02SHxhfZnRPweGWF
g3wFkn6r6iz/YSr+uc9T9WmQo8Lp0ypPodU7J3yyq7U/+NWL3yMdqEPtbtonfsCPTZu4yzpOe1Bg
u+KYBNZ07YR1BU+H+wqNZqg5RU53gn5Y/Qiatm9kxy+DrMzQyHMJ2rqHVnAAqZNgZYRorgMBZnwx
ijI5NxbHYd+2h2+tu/bSpPwOcA1ksnQAE57aooeSr1OWlfdofinvqwgNXkg41MjXu8W9Be21YFEX
+Imn/I5M6OEyUJmWoc0Xo1HtYqNLN1KDPvCvNh5YkCcLpI3lwdbPvdkRoVtgiqp7GnEvqs4F4+fb
pLzCU1/xBCSe7wuVKBiv8GFKNwZBRLChfluYYv4fZV+2JDeuLPkr187z0AYksZDX5s5D7ntV1iKp
9EIrqVrcd4Lb148zWN1ZUuv0sWlroxGBAJKVSpJARLi7Csx6kTrVdyJ7Gyc+ziLWw7FJF5mYKN9m
4rf5SD50+NAuen881qh11aZzgITNQkiweOSJfZlrFkZIYyA4EG2oxsHPrPoMgMYn6iSTDMyzZbfv
/jUq3JEm88XRqByxJDoKnldf8pCbDxaCZqff2Nsy+2iPrOaLSOp3/xIFQEtir8Dv5ovrRdZD7wNN
NUeyMq+t3/ldkQQ5KQluUKpJIKhaCv6FpmrAPeHxe3wx+XMLSaZdAwj3phls88uIB6+vVfANrzDQ
p9SxcRq0GO+gUu2AKAOA5Gkkcrr5cz+NrHMEhnxZzCPJQXgAgdFIGxUVdzqC6Lj6cyR9JlMoUaSR
InDYlxrFR+SAlR6wF/469Sv+gArxaIN/DPfUxSH4hiFevbNru0BeILChFq4Z9Kht0KvaVvwd0kWb
oVCjD0xisAZHl/k94kAWomI2+iRG1q1cq7Pu8s43tu3YNgdZNsMJeXaIj6u8fCjxmAc8r81esIx4
8mIU9y6Ch1FXYAwrVDGpivCX2mDZ8nfXNmr7b9fmF+zDtYWGAZHdCftF0K2gr9NlbQfNYQZnTU1U
zTcHgn3VlvEAHEm9L7o47haIrIJCjsJ1TqXKtR2CMWA2SqRt104fGAuksTPsWhu16SFmtgx6D986
Ges8xDvaF6dxUvHqp0OmmdrUPsTOVdFv7V5lBwMlIedO6v5MZ3TQUQ6GMk/K1a2jLL1vYc28RVqp
fmNHvr13VBE8OMMEaRtA9YvKkxMgnsVn8hi4bSG/aT8D/dMtocfuH3o8SuxbWv9DjH8+JacRTpQC
UFEoNl0fYNsPNroBwV2hHGBQvGRdTmXFtV03C7NBZWCLsqAnKVAizePxC7l5DDSnoigQgWux1wjD
prk0k1vrA8s3Df+dW487f5uhFBEyVko/V2m6BZQbeT3ceRtLBOM2nZpdUiwj6IZ8jrOSHWJLQnbc
GNkLE/0fQ+Q690g093dg0wZiffK3TVcua62QuZqmTXW2Jf8hUu/T5ogb78YUyHZQa4Nhd+OgZmyJ
7GK4p60tNQsWRft54zv1ArERfmgilhnuo5IhE10CXepQ4aofinZhmq1Yu5nLToKqXfGSaOUG8Iz7
90+EOs3RbxCnSUarOQFkAnqJFETVJwh0etbGLwAqz1XfbaifDoYKXyNZWNs+szQwLDiEmd+e87rM
AeVPBBhkHNkvyBjm9buPLbVeFnWN7O/kTR1a+T34L6G0EBdI3kJrXZ9156GYEPpSyyaHRGMXo5of
qXucYuXVbMD41iwchCb7BRmrqYfOHFTK7PNS3d3shWmB+mPu1fbKLFBo2GNlIPAaP9Z0o+EWCs5N
zHHP0WngPBZ2EkHhDHFzOiBHlXQI6f7ZbsAvlIHXnywfRlJ7jEMTmuVLmus2BkJCCMVPBytV9pr3
iUwuoAdrNgxc4JfC9Owz08/mVO5FBzLT2Rh09lJGQ7YOsVJR2IN4zmn00yW5xGQb3KyCfk/A17cZ
qpA9Y3cSgKbP0dnCgCrZwZ0OdObHosnApCBhxH7OXZO1GSuO8t3JSygOpfN62JEPmbjI/xxNU97a
5EPNPE8FX956pKnylSkhKFl1SBh1Wfh+iBCNrICXRzvpnRKEQ/4fsy2hHnIXlco3bWr8oAjkhyBl
HIZQ+QlAnt6gmv2EvePHaOYvwU0a7Aj/2QiNT6iCts+WAX7Azg4GKMUP0bkckgzcS9q4AoRmLcsm
sBDjSfwFGCOzt96P1yhSzFD7EUK4RnjBHzoqv+W+bL5UA/L2hgzYAxY8Drgna4Z/xzze46XVggWn
AppfxWuJlyvuB5Hhu4i64TSfGrY2DmaFNVUWl0ASTT10kB0qswbQ4vXYDTahBdAe6DBeUHh5hVhn
9eiMhXsCWLBakt3QIF/Mq6C8iz17vHdFj/XLNCAAVwAyRrk4cuCLn5wccrody579fKwWPRj5TnQY
OiM9selws1FTd7peisTa5CMKwrusPtfSz59dVME+1I63ZFYVoK5lVckseRZ9kz8j8oryxkI/kKOf
JxdUSTl31Kqi6q3PymGeBHp1oFVNAtyH05z5tKHFg6jbUzMZxbhCLRDfUrNxCqQHEeDeUHMIvRq7
scpZ2dOHgis03CO7YS+pF5l441DmoLegXke24blpsEKlXtZb1R1CBlfqxNI1XBRiYLvUMOwRbMtx
BUBGdWiwOEAoKY29M35b3pnOjK74Ar7sbmeZuRgXVum1CMAPYII3U2wMUygzT2d08KEKcPBCHG7N
3/ndhtEIcqFht+b//1S3j/xlql+u4PYZv/hRh6o7vW/NRy+AyLIBlZB8Qae3A4g/xCq3i34BoYTk
eOtQISjpyzz9cwi1b93ONOOtSWe/fkDSICNpKrAc/vM0QfnXhdGn0JXMxtunklFWJc8XkpvXUYfY
u00XcRtCzdmFTmlIUUSfobxZ7g07zO8bSEMKpIJO2cTYSYdiEKgCMbxiOVj2u62jsyjeGBA1Og/T
HYDaaF1vKh0DK/HXWBqRR6iW65V1vtlHBuz2mOBJRJ966xhAr9PJLr5kToCVuQ5auY6L0F3On/jX
xIhSAbgNDu+OPjvRGXbJpRmt5qlocKBfEtUFd/NUiTaLdRAa5eziGu7FBgnRFgwT+iA104f5TCXt
+9lvbOTSO1wluLExjg7ZX2c3m5ymuc1KHTdbCZbQZcRxx4PezX0oWgVuqgBM6tT0ROw+aAsS2l1s
3QWTRwl5tV3QiHZJnSV33Icc8Za07Nh5HtRpKAUCxIPIF0pEM11nd45tX0CTUr4Vo7gYkhVvXKtL
oHCSweJ4UX1SYQJuJpd5e1X1z1SQTmXo/lSLjkjAbL+ZyIPsaTneAWW+YAM2BImI7kGgx69RGKkL
HkhratHBGMHmnNjNWzv4MTJ9DSryCresl470wGKgUv9YJXzaz5fypfnrLI7MdxudtQmXL0EwJAuW
p+pl7vW3zHQfY63jqxAivoL3Wp7qZjySCeIQ8bVBIf6dh2cZVPN6f0lubXsNQMZ0T150aKp6F9t5
d6ZWH0bxtcryz7nKwKQxzUymvgZnhTQsf3+ztbldLZ2IxVtyoY5EpwBd5ADxkI3mDErIifoNj1e3
T/WVtrdxDwbq23y+nVh7Zfao1zIdXHCUj86Ry+ZKw+hPQl1ECaXS4sPsZgka3mi+hNufEGNH2YH9
63IzZV5137sqON2uTCsvXJigSQQmFV8Y+day8haGIdWHv6q0PJSRWqCrIhc6uCM4QGqzNue/iiZV
rQvRvTTVy9vHsiZzdkaJuvXbX9pWrXFgTvfl9sUhQAref53sb1fXZ8K9y/0Xmmv+N3T7Yoq6Dndz
cyz4AQwb3QSm6fbKgkiCkaf9a1Q3T1aSxk8RJBsPijFU6E526NnZRt5cRqzDUfzp1JsGVEZ7Jy34
swbRHTkxaZnLRrLqHNrCWBkiTxcaAnyPbW9+6pohO3dTSxbuuEGtCJiTS9d8rGRf3TsgvWqc2Hwk
U2uC2stP/fBItr71i10a5mw5DxCW/9ibG09rE0ycKNHDurqN9jQ5OHHjA6Ii5oKaNMDFj8WQZn8l
UzsilJj0bbWlyYE2SU+Rnf1BnXS5RmgekcL17+ZPb+wO1WahXNNkjoq7C+PFhfzp4EbRax4r80St
HsvDraesFnQi+INGo/evqFRZUSeZckhkLnjl9QdqxmNh71SIYB250CV0QMax8ZEMhoLGi1uObEcX
AFoPdvB1j60k9lRd+JmFdnsdudL3xdi9eZ3rfoG0+7CGIuCw83s0A22sQLqFGs3IdU9FlUKBDwjq
L+Ap5KDETZtj0YYoXbOus7mFAp8uS/CFIEazfN9xg0JtN9fp3WrzY6Q+jm1WLD4U6tlRDTFx034w
cNmF732m/LXPsm+61vlTgSTbTteQ+EGU1n2aHCi1jTXgN15/NRDk/BYJFEDGHf8R28ldkwzWi46a
AXqgVnaVdthundLqD14pY8QpYgbWQN4/xQOUcTMIdH6fhkOjlP8IMVylCAbjJ+ptPDvBTyNhgCRM
OPLQMcBsYcYAnyVB/wkaFeByhv3m1k3o88RVSCMioDa7SWDvyQ3oiPfZhsntNlsYffeI6ACSxwNo
vgHvMBbp8JaqANWlrvUZssMlihLNdFf3TfypbPlJFWbwDXieZFmgPPqilcXOuTkgtWYP4be/RnYJ
xChoZC59lG3bNlsZUYQEkZ8ln+gs82U8n3W/sf3Oz2cmw3OzSD7k2QxpD0cwg+0+ZPXmHJsYHg0x
yj2l1+ZehSzZWhglYCZ/5ejImWZJynpH9j5KFtmIxO6laItiK0E/8NlKi5nPSiaOuY5tp9qjCgni
vEk+81lhLQ171IBA23KNT5O/gzgZUGooUxAkIG4VnbWeaueXgXTBg10G8b9pd8tIL7xQe0c3huwI
SmXi/JKOAgkXs1tRB/KE+SWEhqC9isZ+hRoq73hz8wYRbAY/UcueA83ZoVDjqNO2fQo6K1uDpazf
zM0RRGxcVrgkS7VPujNHELgmJ+qkQ6dAGAZQ15VaNFsfm++zcbN7n823DX/T6qxBxMux4gVxZkF+
6NQ5ZnWhVs2Sehe5abWkJh0Q5AUxp19feOmiYHPyqEEgtuSTlAjZfjPH7DEN+HmO332KXUL7tWjB
PRkMvHg0YvNI3Awe1El3MbBW6366KaDRF06x6O6uhGj3I+/GI4P46xoPR3UMaj9YNs7IT3Wc258Y
6NJn2jqd5QewUBYrH1VzX8jNS0p+Mpm/day8BahefqM7pq4hXFEiZnFtGGuOjd86K+bH4TednvPS
dr+2MWhXx2YMDyxNssdpIPVXcQ4NHQvlQnYYy32cYB5ZW/LNR8AnCJruG7Kl3bLlbnAfO6YJMdcR
LKN2PkJEOX73FVBk0ZBjzFYmkqctGHrB/cHZqqczG1vVLtMOwgU4m3unMzt4FU0PFXcHMKHpAFJM
7W9rFPRuRcORlNV4EjVYRoDfX41bF8+Za6mQWp/40uZ/jKAZVrVE0JX+LZOgja5Qlps0uO6Fy8TX
BFy7EFPsvlpjz5Y6jjpo6fndrpGtsWPIdN51gIQvkZcbX8q+PxGHtpuBvTPMu6+sTCAHCfyF0UXp
UwboPaDbOPOrArKheCQ/GZF+t9166SxjrF53WQVmII4HJSAa6YEu2ZNJcpJl9Tpf8fSnyAJkX+SR
BnoHxYLo2U2LU54b7lMEwqcDnijTXdgNXyd7wvC2sIKAH6QCVcrP9hGJjEVu1uUOj7/+jAV/fx6F
7KAPzfNtbBXhomQ9RAioRwXhuGhKEWzzboCumQEdBMedglpT82ZTcTLsUNtWXdvpUINYH9kL2KhJ
HTdbXqt6U3pWu6QqN6p3wx74qrj09lTfdrMbKhq3DLXDi4RoWm/KVq5dXZFbq9eZxtPDN0zrLouF
sQ6nM18O72dk+10vCktBn4NayW2EX8/BQepgU4+qeK6q7M1GlPEtLOsNAnHdVzP14hXqp4aLdhxE
9sy83mSJkksrG42F56TmySFGBAoUU1sgIod1jn8gEx3UFEWmM6QpoOVajBCiRfHqJlIaaOUJcEdF
XGQDAQD0b2x5RiAnv7jT4zfT1os1NmwXcYFHcmH08Z4zA2+JMoYGelv7HGI6ZvTm4a5wLCleCzeI
VqYQ6cWNmXMMxrxe9zrTwHoDLw41zzdepz+GvG2enCBstp6Xp3s/FVBKmyYjj9GG4npYi1eE9qOV
p8ZspZgz7EAhSDXqdHCzrFx7SlhranYA7z3Idwdui61MU5SLD83jmHmA9sdhukdOAwBDKDxcoQzy
bivV2fCifRbI9e80Kzwbr9qpc5xS8SoL2Aoli53xiOgavoUu9IsVYf9jpK52yPVaeIVB5QlEitU1
QDBmtlGTOlDd3uzspaFAgNDy1noGDLw9cKuYuKkdhA8rSEPcmhIEivhe7XNk+6iQdqS7jCeGcUi1
fpJ15T8q0SSndoi9JTF6yz/tOreTU25P8kyIwK/B5ZtAlLBY4LY1v4FvQ6Pm30rulZYDuF7wD5GI
sH1kTgXCoelROwTvvm0ARmPb0sFDYIK8WntIZGFvOH7lDMo8vR4+Qy7m3U6FGODInO3kP2aRt/aN
ERiDpol3vAuDDZIcyOs5I56LyJWD3QagkDhJdmacNl/II2hCvo0gzrfAYitdztTzjcH67W/bRDyP
fBlQMsJxd5YENVwga6if0Veqq49N6kXEv9vT91+G3d96fxl7c26nqUrH0NvRHw/dgKQrpNDLY48I
wCarTPsxQ0kYZI6z8S337oq+8/6wx/KHLRznWScmdpZ+751QBV7NY3RaGOtsAFKJ7jc28GobGUGO
2NO0BtLTgqebDok72kvGXm+Y6RuuugCZxD4tIe7DgbzuZFpDoHjQ70jsmx80GbA2b9NnzmqG32lX
gZsmtTeJQHFxGJfFGSD4bI2yp/JTpczvBG005Hc8tuK32xgWjsHK8MSLlvjHJNQaKozLza3p1n25
gTxysEmU75/EAOiV6D9T9Xuet5CmC7zh4nCnO1kaG5mw9MzXOp4d7P6R9eYC2YISFSK4JXKsMBEW
5sWJZGjSqSmmJvXaLbCd1Iu9ovVMvb8bG8sAmYs0A4GqkV2wTMC6EgK0Vtk7x1IzLDUne1dJEAYM
zUupndz+oWPlPECPdgWGWz+9Bv4EYNDhCUzdgn/PgCFegVaD3xkFVP8GQ8XPfpJXayhJjWdAvpKD
LGK5HYvcvrejQixbIYOX1soe0iTnPwDsR32jq9+C8s/hKtAo32hjC0T+eFeAH8FFKMZNT6JpPVQP
9J/o9ie7xTO5VUU1qw+5g5XeA9t9zDIII90EidIiaLZCByDDHSFIdOswCw7BD+MeDDZgoipQtY/g
yqIUYXekZjPk702CHuLt8LF3+LlJvREDPOzfjs1H1OiUWboCte1J1Crbu9MCC9WIUGRzyjQ4U5sO
k4uXj9k+ilV4MrH4JD6DSHd/eCIP7mXX8wc2xhciQ7Czzt6ibDTakNeQjn8ApeffY207e5HZGmx4
9Qm8ppXrX3OBv2L2yupCbrRT22tEKFEg3Ffsc2iDGw73tXfNghp83Hj4n4GRQQ7KawMEXTr7PKJU
HOKItf3Q5HWzzM2s/xK59mvrqvgPq2wwfMpDiaTEVonFb9KF0GrvCwZBNh/3tF+DG6UbkCZpzfDs
mcZrYnh8XlC2sZme8ih4pWUabRAcoFwXjt3GB1qsuRy/QYDhizWxeRGvl+695GxUeFVMzF9kb3oN
aMdk552zvLmSHTKdCV4MbrkAYe+4BWgm/awgL56ZTvAt9QCDVuBiu0RJ0F0cAKhRatAE3yJIAwgG
7g1Lhd7255GxGY73WWp/zrCyOYOCKTtj1ZudsQOJdqI3Pjl2GB7tKNz4Vlo+JknU3stYoaClgzJo
j5jLsvIY21Gv0Yrm5PvO17mXDfKtBvjjiMURdi2SG5C8RISMfOkA4rqN6DLjjlph6crVv/7rf//f
//O9/2//j/weZaR+nv1XptP7PMya+n/+Jdm//quYzfu3//kXdx3bEYKDw0K4YB+R0kH/99cHJMHh
bf6voAHfGNSIrEde5/VjY60gQJC+RZnnA5vmlwjdunxnuxOrApD0D008AIartXpD6hzp8+x7a6zm
fazfBfERiJVtTCusToh2h1IzkVzkGKRbh3jlIJfKF8FQhttZZTAOm5/awBFfAhTC3JYZUSyiFbIx
KQRCwExEBz/2PtrIuUyTFcNv/AB5YlTPTgeRpf3Zng591FSbHA89MDL92ZtU+gvI9NOdaBlW7CKV
FeqRnHZ2obHkTBNATYEt/vmr59bfv3opucQvSwjkoCX/+asHPV5udLWSj00XDjskgX1UTZnjOuVG
+VLFSJpMy4luBA66dHh1Tx4SmCdAtRnKxH7vVWWecUgD58M8HZtoNuxeQ6zYOAhRBy9JWFmryI67
s4Ik5rEswJMxIDf1aQTpM75e+Ta5gn8aNd6TK/OgNOInw4luM7Ma7nQQ2QfOLTxzAWlQ/+F36dq/
fjmcIeqLb4ejNEQKKX7+cjonLh2UzmeP8yJdFgK4/Jx/QoYiv0JRtr0Cqv9Mj8OwzowNPfKoOXmh
XCu7DgW0iq3AfUUMWK+lSDOwpuHBFGQ1xBqEaL5YujqraY2Il+JDFrH8szAKSAYVHVyHnB9rdR8Y
eXWPQvsNEvbiMZ/Y9Etw24LuIPaOZANlWLxtCvA/Ui8NqMJ+IyZefkTNoFpbhRy4PTtdIjgV7UeV
gbXfywB57D1wZthdXC1rDyjCoHmEdr14/MWXm/e1tPYOlDt+WdqTwpylhXuYOkl+bmx9oJM6BD2w
/GUnk4d/VJ2bPjXTAZHCohIRCMDQSEPZLlpADw+pW2RPljarjWGO+Zp6aXTXJfPoHOS9d3O8kRcW
W1u8iT+Qy7eNmp7KZrOhjtJiwX/4RXD3p1+EYMwx8b+AYrYCDFnZ0+304UmFJ4s1gErGfxR4RUE+
jvWXzgS9MuEMw/KT6dbWKy3CuNH2J194/cUIXCzRjApSkFF8JlXZWSWWxGNneVg6rdyiKBbNpPYW
oggQ2jtlBHGZuDzSIOqg5r+1zZP5LPa2de2gymawnWSnutE8Mu6YRzrjfWyXiywcUG2FRBHbcSfa
37r/5jMbeKW3/+HZ8/Njf/oyQQAlOZOOa4GIzpU/f5lxUDEzSZn3oPp6QCo2dRcm8Av3Vmi4KPpO
zXWbuNlLzsSa1rrkUVUBUHod78BwC+JZpBELB9jjttjVyDNMz9lqerp+OABkdG41tNzgQGZofCDo
ZAYIp/ljtqxiE/SuFkuvphuHCwq2UAdLjfcOZGdCRAlA625wnS2jogCXjecmV4k6l3/+Vlz1t5+Y
zRUTyrRAucu4/cu3ghUV97MmkQ8McrlnexLMALVJjBK2SeWWOFF9GUWrvriGckxWH6iXcwgaEF0y
2cCfB2CsAyp5olb21IA6uF42q7qKDHBxp/WSSgFzAXoOSCH7RzFVDEb+VulCfb551RLVaYpBurGb
QkOFF4EUIzT8HTX1ZOscIJSCwf6bjfyKKdQ0O09+ZBtqB0ttbrxUE733Qvkjf8RjGLoilh+BqUuW
e+oJS2hseRVkuKj3g7fL6xoCudw9BdqafgLDV/ycik1k1eMuEyhUmews7yWeEQgqgjUFO34Q9jso
xhfOoq3d/tGaACQFgMhI3WKnNLWmvm6AglLSICwHibDAz0Dv3JneHuLexUU3IWjmx8Y7Oqn6kmS6
eSBTjlfXKkEOY0NN6jATQKiY+frPvxFL/O3WcaG34ZoQF3AFxy586v/wHBpchtfdYJcPQWBOUefs
c1RX4besQ9Gh10t2j8xPiPI8FACDXy/4VoARA/l976VAWmkD3VSwZCgZPv080q1ahg3McHJTIwTG
FVwssosqxKRAV0tNJxzXQaHHxzZQYBXxs004KeIVuZGfQROLUtOpiR1Gs3PUxHIzNdMK5KOlI/od
NQE0ep+SmpBCXocoNVs7Nn7lhAgKPateh6NsPkCvgRbHyqiqZuAQAlXjPuGAus3Qa5GCSAJKYOYM
vYbaXH7n2eID9Lrw+3qtu1TPH0GfMwCYg7pvK1YvlqX0VVqufxe3wL/2APG82NqCUjhj6QkVCurJ
9Mu9FxTmC1hFmg2eqd6W3KII/OcFcl1d46DeqcUOguySN6+3aW1/RAR4Gk7TFjr3EYovTrXmI+pG
Id04lG3wBM51jvocROsqVe+HGhkBwArUEuwX4RuWT9kiHUvvOW5Ha+UZfXKXoTZ0p/PW2tNMokEG
8DZTx1L/wS16gJOhk9V6/dKCaByC08AmO9OB7KJqhnUtbL005fhuow7y6zHKZsye53DCLUSs6jvH
RwQl4zr9CgL4AylDNlFzFP3ovqCIUS4jNQTAT0A+VTWVuetDBOxNy7ZxBU761QnrQ+1lzwAzxHcM
j8PrgI0RNC8gcC3y9gl5Lh9ydn7+lKdjDZmAot1SU5aJ3tctCsepCRFm+76u2SbSdn5FhN1c5SxR
D1aZJ3esVFtz6NUDmfrQa1ae5Y0be7JZvKyh3DG7e12SXawi21OwFqJBYDdM5J4CRgFlyCZb0yvU
RrcMgHAslhxQt70YmXkNK4GgXl7vba8qf7RW/GpHowPMa+0tsU3n96Vp11ue1AbqgUbQNQDFuSlC
nT/8bp4k3vdpUW4RsGjXZQtJvCwsHooJjYIySKgkT0CUzMgh2lgnGW4p2OggIBxAvnLEU8oJS+Tk
++GLk+ercciH5ygGQMMppYlcC3bsWN1yADRyvEgnckORFCsAi/pDVzUVMnBd28XnOsrLZW0y9wp+
0mBrO0UIxZl8OMUWovMoSVSP0kKiQOaB8w2YqnWS+vyHr91j2yAjQ8NRDuBeuR+EWxQ0jZt/fhLa
v74tsWrgzGZ4MUjTNPFM+flBiDBU2Vi90UIw3kSItfOQXiLIAOim7t1AmztQhSEiQrYW2lFB0z6N
jSwheAOWfKkK8xq1GdYDXZl+z/GrRHEZ/3zzQA2/j0S1F+7URLFCPCsaJKvY/7TumkhV9CRgS2eQ
cIQw7tKv63ReR9ioPl5qPsQXHTTWPXUwZEDu//lrMH9dl05fg2BYN0z/SUk77A/vA9X3qPN2mL68
17Qrd0KS4pZnUD4GiRfCALY1gi/zdtMnvr3ivV3++jCgEUWCIn+6+4MCfHbIlEXLf75kbv6yzlGm
YzoO/uUcPDz433aeQJqaEBoMo8u8oB89VYEJ3Q+/IiacTEF5sO3E29L12PZPM73jKxOlVH83++Bt
nM3M1uFXSG3cvOuoUSsRlhk4mtYU5kyVGz5bAlwuebIeghrEwUh5rLLYDB4Mv3w/gxACX3UaMI/M
N/lqmM5ufhkk8v7Ddpz2D7dIiMA7Hdtgjo2FLV3O0P7559wNYx9Wo4h3gweol1jaEGVpR0htKyw0
EUBSD93YQVB3Apx0Or5H0Vv16ebhGXxEfsjqF53vQbXRApQh7HtIOQUgmE7wzgEKNA8eBUvLQzf1
UpMOPhLBg+z9U8AZtKr+Gp91IgZO2DS/se74z78Ba4ou/Pzn4uZ1FFhCuKUUMFk//7mAWqQDMln+
bsZw2cVyjsggtu+eLT9D4hIcKtV0iEe/Bg847O2QAdMGgupFLMHi6OsWxHxMIWztW/Z2AJdzgP0C
oLsf2rd+woQ51X/4NeMfyZ6iAR/+GMEs/CWua1uI8HDH+TWKxaDqm6swqLeJjvlBQy58iUohVLB1
wv8Spi4o8FB47qgKSEnehwuyowJIbcDFiAR0mAVfXJYnEDsS8mIi5/CcIi9KblkusqMfIOxCzVyA
lrqOOgZSxxCr5b4pDsiYfUOxVfQjLS5YNOKNlPk2MlKe8zJRDS8RGdQP3EuaTcrK8tQkrTogidxt
m4qP98Bm+ys8yq3P0zxt44U/xvF9HssA06NEMrEoLqYf4AUCBsn2gkL7s+PH+cHC3W1O4SENBipf
n0fjuQLvxoW8yEzNQZfjDujnV7KTiTrpMLSltzKx7F/On0DGepqyNvt2obPM35Ltw4c5qtnqIaqP
H2xpm6WnhpUr0ZXQm6Qh9FEC4K+tlVTpRxv5GKLKJw20FgGLv181pKixJ3SYu8VKq9z7DCyICZBj
UHE0gc90kmwFtJ8lTlFhIVwfmx5o8rTRHqmdO7m/bHwzxOp2WCdeLaGqNsbDEgTKeKPIJn1UOlDn
kXt3kgdoTSadeOaibpiAVohIkb/x+dHg6Y+bRyfYD5BgKzzaeYz1IkYiEaf2jYLMMs3hThOBOB2k
BVqcyYMnZbxDbBwB6KmTbHbM1whdBffzJ6XusEmHYVzNc4RY8UZjdKeqbVjHYIqbxlm1k61N11Tr
eYbcK6829C1vkypzDFcAehZbmpWPhXcJE//gCCbyJeCAUKQovGGXsPlzGt/jJ0i3fCZ3mqdHWn/R
gEjzQE0vcPiE2kFd53QJdCh98Gkk0jrRKN/xjV1V4N+EropstgU4AnLdF/IPeQhyDs8MVvTdDL33
1c7r8OSAGw7PmHZjBZw/gOiRP9gjqLCgJ+GuGymCbNkb8QKKLemVXFBjYAPCBjXS0LLytRXxZuu2
YBOuk9ekS5JNP/Jwzw2r+JSMHhYgKnlFBWS9kk1uHaE62j8YbfvNLL34FXVRWEpkjXlxfDe+w+pU
Lqgjk/2PtlTGNfTy+DTWTbKiD0Bk/OhM5Yx5O1xA1Qca+x7/FPQhifeUF64N9tU+2SZF525rbhRf
IL29HFjlbaykBrTURRrHaI5dVCL3oBEMXOLpEu3NWDFgrPGVIfLIFkUfsnLp4SHmmX52pV5Thu1K
Yue/pWZguKhngvDqPFWF33CJGM3FcTV7hCBGuPEsBPKoWWYVuwOkcTf7Nj3w2ZAKyDdebX+n2VSh
jC1EdsUSu3Dz0TJ6/pDaR+qbLRmQECkq3uZLdYwmO2DPAqmV6crtBPsrkIgANlTjpYl47Ps1TzHR
CMm6LV2Hzhk/2Tx7v+ZOOncoJ87ma55+DhtwG+Tr/0fZeSy5jWxp+IkQAW+2JGiLZHmnDUJSS0h4
b59+PiTVTY1ux42ZDQJpwSKLzMxzfiOfmlog2GfHIZO+PGC5yNdNvHm4vq7/9prloLFR/uM1h0mN
YD95t/s2H7eDkli7rvYOJbk5OGhdCbBD6dlayNsp7Wpgq+REysix9p5scZUCtmKeYut27dlC6ogt
N8S1bcGFLHMMIKq3QeS+J4bASFrWqciLipO8vdaWva6ugNoFuZL4ImIBMJLnuKngc9SovLEFSZ/h
XabPVYYj5eA9yg6ABoyNCpVqI4ulmuhPDJYd5RAcwFx/EEO+lXWNS7K4i9ZYoU6Hok/Xv4YxbyNa
cDldhe623qfPami195Nm7249smrq+DO7Yi/n6ubWO/OO5P26Kss72U8OrcMROzZ1bA6yLh/V4TSZ
8edczd3BNarUJ7Ib78x2tI5qkmfncKzZqY9+kJcHNymwt1LzbJWKcvoh5m2aO83PKZ2/c4LW39yC
5EJcBzmYcITv5sbkYKm34eMYoCOT93r2RddccsUMAjDLSafVv8aWgRB/O2dP8snjVFjHOB7tA9KA
u9K1kRfSZ+eujcUPY9Ar0qQK4pa2a50jVo2tWYYabDoss6ek8tZqAOZBaTaViTBHCsriqxuqFyS0
l/QnURt35E2OAQqISC/+Urrwe4Wz64c9qsnaHKbguUGf0seGQYX2Mf96Niz+8vjHc6MudB/hQ0Cb
E2J4AyUMwVkDUfC/nodFN3y+oim33lSiYI76+bZGA8QPUix08l5jwz312leIeaug15tPr4FqL1CN
26vEMt480z5W2TJr7Wlrd8boyBh77T6PEnI5ciSxyEBU03PgaeXRwUx6Iwdk+W7WY/cL1JIUg5yh
OQDTd19mz36Q7bMdE9PVquEiSsLzsBvxO1+elHkhQl+m88LXrj2Mqki2lV4HX4J6ex1ouP1G7+bi
qKlEuDD5+7i+EFCzKyXnjUs4EJx18jfrYpkQ4NKxiLr8bXbFtNehgm+ztus+k3JayQ6KAT8P777s
DvGl6slzMZ+Sj2osyNsNu4aHEAzEyUYB05cNitVsPX413zvXMHcuUqU7kYzKe2HyyS/PROKu8mfh
pqRwQfzgkVxd364CY/UVeJfwyVZwqAkWE2E5oo5B/BBI+mxnO9yNc1nvcSGZ3uYCn5XljU4ydBUQ
wMzO9qx4QPBifTWzJL2SrHqtJhw8IvAE+yJMsA27Jr7JfltoJxDPskldLkIwskELnWdlxJxzWU1r
JbaeyuXipuztKiNWNnL5jLyeBve7sMfmuqCWWTTvCnR/1nKQ7NWD3p3YTp5lyR47D9eNgWW4KPQd
21ztCINq5YCKeU1NRXlMwvJOC/rwfXQK3hzIntdYZF1rwJzUbNzIVjsLU18hdXeQwUeQpD/T0lUv
srTMqIOieM2XGZGnQ1id+KVV8dy/yeKpwG8SUsgJ7Kl76qye3Wlfjfp+cLp7fWmA6waJ7LdmZSz3
/Ojbh7mM8bADl+WeAkv/+3YSNi478/hXqH0ZzBCx767PCIJ5RrIWjmjXLmvkrjJUM1ljx7jTe9e4
NPBNnuZaFWcjU+9/dc4VEn5jl/nXsk68EIZm1eJ0s0zW5PiQqvFjGnnpE6lxAv7C+9HZKW1652Yb
vW34N5MPaszie1e22gYkuroB72ygxGXH72mo2JtM8QqMbShWA5LsgUjKkyyOhr4Hg8Yuqgis53wu
N8WUJ++hqMlkLKZebKSTd9wS3F2tBr9a43RMfBSbpoNs7VXnq1mI+l4OVcLNbKgwFtKqfCD48iqf
k+VmdZQvKlvmhzL+7y9KtmZEH+WLUlD4ZLOQVLtgmtWTRHle8Z5LMScBvgo4yVzFAmSXq4zAb8jQ
UAkIsC+dHCkmcJvo2knOGS2drCyb/aoNNxzp18CS4mdwIPOrAdo9aWEHy5I6FGzRUGOXJVczDsas
JtdSWk4nIyyGB9kWtN49el3uvSzpofpcIS15LYGqfO9GR7vItjzMvmnCiq6q4SoO8+RGzOF8fYRa
pyu+G8FJaoMjsFqvcm8CELK8uKAr0CzQUvdOtuas8ystM8nTyFb83/lOpSBtu1B9tR0vXWfqubXr
5EBqrHiZbSfeJYqq+bIYpmp7duvgw1HtiP9ifErDCbUx2ai2PKowGu+YN0rxMiZ9sc1jQvSydQiM
7NRM/KJdx7bopLjpi+ya5UiVE6hn4748VHRDv8HxISX7zkQeCgxH0P9pPTSX1MBaIE0yzSe/3lys
Cp9fQDncxgKMxYRjw/ZaWQmPpqrRHuKsNw+EHiYs4ZY5VIAgmZF91IM4jDMYdcQR82fNG7JLFYmL
qmhKAVh05sCmGdgJLa1W1LR3wQTiLMiq4lnWYXT1xcp0gFhLVeQNmMYvB6FJTjBpsBb0ouHXl/Gj
BnQqEJg7yqIcoZdbkfTqk6zRBHu9yUqTrWwTUzI8EAa5dpc9hhHD664kkiSLLmFPhPv7p9kZvyCV
055kdasAa+QftD/KYthUJkwj6AKyKC9Drb8YbZqe5ZO8GXpFxOoFZYkXKi+q5eO94fOPkj4M5qhu
DLXrN/zSVNu8LRxfDuwLTXkaflz/2qbyZn+CbA4sj1nm2NDvkzTe6WLKn2V3Kycxq6uz/uvlu6HJ
Gch69xL8ptbwReHjh2ucnVD2dgzjIXEWZLbiHm9V8i4ZnS1IvvEsS9cqDDdIG47jDkLtr+Ho/BtA
x6d+jdLBQZSjs0lNeA4TKNiHPnaz6yVo3MVwITh6XYHMTNYgdzeO+a9+htcN287B2M8TZeQPSaid
yWe3Z5CAmZ+MqfgeHGSY+daumv1/bZfjWZozDn9psSXL5fgVKaK7roWbL93Rb0UponMrQh1Cfmbp
DE2Rzmy/X2+tcmwDLNOvPXU8uGSw7htD+ylTwrYrkGira3snU8Ls2s4TRgRPLbtQ2SuInddpQK84
zAZve/VQ0rXXvovaR8/0qsfUSN8kEqaMQ3frlKW37Vg6ScmuJhtaJSTjYnfT2UqVOjsJji1JEokS
FNDfXaTGVjKKykcKZ9xMQ5FMK8fLH9A9jA8SIHWtkzApe2wb/2ruhuc3AJFyRAHdVl3eNISUxWwC
2c0hzqD7Z7zKVizGMDjG1yFNhnA7hsTpSmVATVPTC/UsEm+jkR17MJbLhPrFQ5iV3ya9To6yJOvd
Tv81VNbJi2oroz9xaLu3DLSOI8Sp7yan6V+spGs2bSWa7bAUTUVzDnYcRmvZWpixd1/V5lE2yqqy
733PULVHWcIvB3neKSvu8GD/fTZV20ZhbT/ilN0+Kcm50/PhUVvsz4eMFLoXtOpKtsk6O1SwsYoG
AkJLf1nnJee27vRTH2eX20B7GtWVLP4x0Mgt0uIMgg82EKaYfz1JDoizPNgXuuuml5x9AqILGiGs
0NkrSq7f5cFg/8cdO/yt5gSgv1qiR0TSiFIsLATgAUPVWydZ6kbFusMY46ssyQuQ/2kd43S+M7IB
oe7eDZ964qnLYDlNELXK8u2O/L5JUN1eZmyFZZ2GQRFPtgAkleZ4QM5vuvyTYmStfVPYLhKovH3y
Etf1XWoYylmWpgEe7Thob7JUO0N/qgt33qVkzk5RKHCUXC7JP3dW5HW7Nqk+ZY9Uq371kMUpTdeW
WcbYEpotErSQgGYsa1ceatmXoUq9e3VpyJaGwgTMiiAsNP1i8O4hG/8aAdv151zq0HWs9NAvEAVD
m81HE/XLWW+esgWm4PDTvm9Kwiiyg6wbFjEgBSzsdVBTKOaj421z52xb49pO9AiwdG5e5GXwRmzY
8NDd9hgqcaCnQbgL0HlaWkz4i6NBSE32k62AC196XNn2Ulkr92wsUWz3TgpreRoa+yvZIMtLqxKE
38F8wr8XeAnl3qA/3+5CZRJ+udQpIa1m4v3eeus3FtYJs5tvYhiqT4KzpEP4+C/kXfWnimykrK/x
oCds1pR7dYyqT8ExKRtL+63v2PAgwcmRe6m/Dc9xqbmrgWY/tDqKNTM+Tu8cJBBAX+7qpU7eyTrZ
KvsNfS3+bHW94dfYog7qtTcIfafMBiS5ViCShBL/EQDKRlbd6uVdYbfhuXPNZudZyfxipsFZwaTj
r+UGyOQgbzCFv9Y4NU6+VyvygE+iiztxVGrtIQ04Q0Tyk5O3jTdj1uNOAwESPlN7ucgGY9bF0ft7
hMtferlSgRyMW8B4GLOvF2O7G9xKe+GjVHZDGua+LKYNSGOLsM1KFpsx4ZjGTiGsI71bG4q+HYY4
BjvEUA+E46rim3entIb2Iieu44rA6lIUNhN7ObH2gAgvOsGT+4DA2KYU+njxFnJQMmIRqlqh38N6
IpUdtKbxjmIYkoZJVq41LzXfFTsnWqvkFTy3ynivy+Zzsoz0IST++fIvgxRtUv280O1zjq22osQJ
eyU/DEFd8o3xI3kzzD4rlr23DdvaZoqe7yYw3sTHWXxl0WhMTlbL4iuLLX6q6zkT1eM0peZRTz1l
jQzU9KEimrTuOys7EXLp38Gk5SaeCbKXKE0Fupk3fnguor0IPmUno1dkLzn433oZClyQXLMF0ZCk
fzeVs5yhbLtfj5XFPx5LryYdim2lDJpP/jC73C6xgR5cqZ5vNZnGOr4Ck7Wua6s8yQbcRfIL5Pfu
pCLs+5FnfJdZZ15xCbP32VRZ24TM50dfN366YJZiBxODsGzdU4wS7P3YY3l+BTMxMqjj5DWt2l8j
tSC7jpQd0n9GVnpmXEdKtBMWk49T0e4jvCq+NvluRLDqZ40T5aoqe/vVQqVjU/RDdK4rJbmrlVHf
epZdPBNpIbfl9Ob3bu5WclRSTJ+dmKP3lmC8D6pMXIRJalWziN9Bgk2e4iYQ6zBLq2/R4KLyQOYs
CVhRlbL5mCOvQrOlEffIRfYHty4+2fRnfjWaxKIwXkLvaXK/sOEEU9tFPxejkwTW22eeac46KKzo
QWsDfe+6ib0vDI0kEfh7bHqH8dO0C2xsWFs1JfjsWBA6zfIuQaUVLz0UgnWJR8he84riRSVVBd3T
m9elKcqXYRrU+xa3RL53xYvsYY3uPpyn9EFW2bXXrGPXFQfZfw57a1dlWurLVoL47QV5tEf5KFnl
itHHaqd7lKVWGB58I3xM5NxRVCtbG09lpGF5MXZoFIBgyy+y71hk9SWLLBjfkWJgphNlL4SuLn2a
F1+MCIy0iaTPsXZdsLUzpI5GK75MwYSaZ2fyT4GXx0epfpPdFQ1s0uiysZdFdBmcoh0+C6Or9jjr
NVtZjY+p35pxBpci0w+FLqqNnLRXrGPBl/HFzlsoeYZ5AEOWPCWFiW+PCbi7cXr8qYo+YCmsWKuJ
Jj+VLSgjMfWQvPIhWdth3e1R8VJIkC7l/+Pg61TL0/51Ai3EBTRuC9RXFsWGFmY/ehavsYYYWaeV
1krW59o4+2U4GNdudT7+1q1109+72WyWDir75PMUSUtwkoh/RUnrrRpHwy+hnc13FefdHD3oN1X1
xL1tV2I1Lz+i7A/6nQc3YyOLdmWRhydQcJLFwHjtQ7t9E0ZtXsYsTEhjMllvW5CJOyQO435lk/P/
DpvdV/Wc4ATAprtY87wvpoGbHNaJ6hNiLf12TFrlLvCq7g5yt7s1olJ5jCcE3wQc7y9W3110OX5O
kIEaovqvMseiYnTaAYVWvIfLwMsvTjl1B2Ssp30cNO19NimoCmNF8kaC6EcW9+JnqO4t3eB1VJr+
6qbuiBsN3z1lIZnFcaXtYAZ0x1bMuLX2ubWJ0P58UZcfCk7v4zfFbtCyJiaGX2S/Tww12E9KHfpt
oxuvedS6+7IiCCGLE5CyfaIk8bWIyamx170muRaHkG9phvWZrxax+ZqqI9lyI89ZXym2VjxStItr
Z4d09b7CSPHaatdhu3eICF3HisJhn5cKrAaXsaVN9qSZNOwfl1cFvSfDNk7pr62ZBZG0c1VUKJdW
zyujfagp07U19QJlF/aaem2d0zjYkWKHjLHMXDskQrAEN66tlobTs6UjOC6nEpFq7NQWHVVZZG3T
dnPXIFuwjM3HYd7pVoBpyvJcrdfHHfZtULWm5tC4ZbsPpvwV76FxXMGybM7ywsf76y427p1mHk9/
9pDdBJTXFYm8dCeLTYnJcC4sTJMW+8jM1N2zN7fgjMrgnsXXcBBHsaNtFSJ+KitlP3kJi/ibE4Es
lSXZaCvoT3bZsI2X8beucUosKo3Jhd3q5F2rqy96jqXpbe4GZ9Y7V1jHJgpY8WS3IIZzW6GV48uJ
tYwfn1UEezyDZX13e1hQYD9SKcVDwoH8t+dD4WgQOcrjjex7e5ijJwfLbcrTrb4LleyIdvWbfPJt
7ijX3TWBMe06h/McOBpU0cVuRV6UCKcV4eGSPS2ssr+r01RY7UqWdawy/rm1SKWh34LkgKFkvgrA
4nS9lV3bMlVWosWPT7b8l+naNNrpQUhqYXnktMxjhx2nIlk2J8VFYsTTN1rssjdDB9cbNO9QhfyX
y6JtJQ7nJlGcVcsL32o83GS9NrrGoapVtrGArz60BiqY3QB3BuVsvmZEA2R9knnjYRYj5EA5ObY8
5EjAFRIDYUOrkQqQl7KNvVO9XGSxba1qqwYQxWXdUFUkqcnxlytVV00iU7Fzjp3WOSdp43eeMd+x
CJvExpYGO3D6DYEv1pUkZ58tO8oWLcK2cektlrG3ennnBdqvYbJ4HVuH1tEs0Fz9VqXNbpp05QSk
IXXN7CwvkxkhWLVc5J2si0gY+eCg6/UfDUiNQ0BcxsrOsdLvJrUsjn/Uyx5yKGnyYFuzXb4+8d8e
JsdqtfeNAOISmSP0mw7BtFUXe8RpuYDr+nUppYFiCq3kYIfqppbFW5/BCNW16inDTm+ceGVpVoSh
dB0enDJLd4MI07coSB4lpWRugph/i/b3Hh5g9P/eI1Cq1p/mFnlYDwVRr2sJXrVhftJVZ2MaeO3e
qpw0RhzhVr6NqPWk2xtFdYYek51k/bWzM6mO32c42lld1z6gNQ+zxcSxYyR24pHuq509tlTFqpqs
9uFaWebNDkDfIuRKXbFcmjqNNpyxVV9Oc23QHPxjEtS0Z3WxcVq8nUZlUtdpGnTrW13sCse5lgvp
3XRr0jTkVFdypKz8rV2WmwYtjD+m+9eO4/IKZIu8yBltzf1VdyvyrWNhl33cvMIRZptAQPM9Mi7j
qgyn8jzixkhmp6jUuwpuimoIirKlCxq988O2hlvJp7yVlXZtL6YgkxH7SY32qTE0T1Wk8luiR87B
9RLCJUOdPOruh2yTNSBO471D5HF9q7MtfDyiHDadllj1kwAr8FQ8ye7ykhoe23bVda7PkHWmUGNE
Q0Sz1wt32GuZCgYmy9Izwbj03BD72AtUIKqg0Ab+d12uskX2AcvZgsfu0XFeessGuJPatugNJMOy
VD8WVtI3L0GG4a9VYYXnueFzZkXjp5aBWa+trCUPXWFKl4YAJPJmOk4VpHo2juEDQpoYNCowMBOO
zqshM6e/INqvIaEM4SrtBrBGhgdmyURQII26FyUgidcbNdIdDtLbaprEB2XZd8FdKjbGOI0vZQOY
PLJR1tfc5HCdCaNTgisBgo8dX780yy/BnCGi2pZ3hqWTx3WmtCQ79HdZ3slLEzXF3mwMxJ7C8Gz/
cyG0Bvd95Gcti1x9p7rNp2y81f/Rdx4rsWDb/nWO21CRuP0RT76NnPtWL+9udXPpRqcI2ezlFfzx
pFudfDHJjPSyiwvhP13d3Ix2lZ0jtBVazRlhWIzqndDYjm7WbOp4Br+fPXoORE6laN2XMtcfSuyX
7lUSqS9Np82r2WnTu37IvJc56BqfuIvDe0Cr2Qz21mD7v9GXord46c4KEBw5U9zXGr4x4qtstJAK
egr4urDnPtWJVWLDFvJVx3uda7DI2ZKBAssgy/IWmfThCKJ14X2M3msW4POdjsNFlqByPme5Otxf
S8IksOWOD9eS7eyzuVAfZclLiJDY6AbkhvMO/hza8NDO9/KiA4Td5IGhAlGgLq/MXw01iEosV1x3
06pWZ8PwX1oQVVmF/ELtbzNU6ATcx6HY5WmEGf0/M0OO9za5AfrSw4QTulNmbtAesx9aQDcPZuHE
+8l0YJb1JdCS5WIQFTlnWM/rAacRdqXUdUa4M+p5ZHtKSfaNI1Nf1XYEXR17n4cO06RYGU9qNA1+
RmTrGyo8lWZ/q1Ha89Uk00+GUjqXqSetJhsq2Ob4dqqf/WDB4ZzbHxCy3N3UtMUxw6wBEcDbbQw8
+0hat5nXcagXx1az8e4aleCApQMxZwiVtlWXL6IHBs4KXx8I7pUvGRucXY0Vti9bM8iF53rI3ghG
p+26G+aV20XNU7kkVVGZmVeWg4tjH3qYAsCQwlaky9VjowXz9ZLkw+/Fb8psZwj9KuEdUSF4Kctd
MBfit6Js+KMuXfqVbo4FrRyize2G3xZrXwMHGoUg4zFlYuMItYYVG8WPmlXDhKma6lvT2y/eqBov
STea+8Qxg21a9sG7Ao1gBErzrZqRHM37qb3EamacR7Kd66oe8/sxEmqzC0OYaDkoL/QwhuCgNQle
kY0ePOjLhVNTdRkWIltMuH8DBpZNejPgGkOj7MYS/YPwdXyUc8iLsCNA4OEWWiq4NGHOeJsjZWga
0xejLFHaJJGOK1QX76IeRHjQW+ISo+NwKSqB5msT2EQiKN4axFLMzBbok4EJ061Bsa3qrADcdKoc
5dy8cT6MMEBrWdTOnQ2x+H3ovtlLdYAH1KFbgoNkCaoVCOZwr8F1RQFrUHBHtZUT5GFzM4QZiZ+l
QdbJVkvjmItYO32Aw1ZrNAhXSjY7914LQtx1zOibOqVPTVUpLyXQrn0zm/o2rXLlI7eUteww4bDt
d1VinuTIIAeqI61XsBl5yjSV/O4vK4jWSlntEuM+ti39nojksA0zBQeRf+rkXR2Lar2EM7aTN/Vw
CDkZ9dPo8o/JWHmx6lS/eMWLLBgFPxCrDNDfYSycv5x66pIN++50Y8Lg82+jqmV8aJT9qpkCZycb
5EsJwD5g4RMiMr+4YjtQ8ZWuEW8Tnu/3famFKxL6BJzredo5VeNsZDc3IEVgmx7r7tL6/x5l9VH1
2mG+pBh6/4A4Uf8AGwGpDwOfZDJJp1t9F+UkiufZ5ThIN9mQpKp6IsR6kINkPX8vog/tsIS4HOOe
bDcR9sG131VL/ZCiOrG3Q3fA+aGEDfL9mlu+OY1i+70Hvs4IRXtocIzag8wy7q2y+TWad/QD9PBP
I+x+MF14vur8SQVAZ5GmERYuTlGAoedNGlA2tP14n6eJ6uupBhi4cc+ThqqaVKSKe30XqpF7liVZ
v1TJXt4sgt018avnBYA/0xbP5aQHj0r2BEgYystymbFk8uNqjLayCFx0sVGupl0Vzwhbut2p0drp
3pozhCzJuq+hVM0H2Rg547TFhTnfyFb8bse7LMeHR7bWGYpeEzgu2SirYFoAtTWne1myAmIMQXMK
ON7kur/4TaeLnUYPoNRPAaSvZfHmV301upHlcenTVEq7lp7WquOOcKO16dl1ke3UFYxM2fLOzwqs
Hg4T4+u0lGSVqutvyMSmZ9m/4V92h008q87SwwVG9NgLkwA+k3mQKRDZACmmY6OjRxfssdgCjvz6
lOnjpNrsHs3oTF5K9XlBwyOydjob2xW/m49j3ZeAK/VkPWUTfntKj0tA9xG2lveQHG1+bB4duN3p
NJFtTTNnZxJd37qOZ2/NIv0o41IBpG8ra0F6ck869oAQcPToBfy4a3AUv7gEus0WhWZNNw00Lszx
Iu8UC7hRVSLgqNt8rLEyZNi3l4vosbcm/sQqTSiWyBlL8qAGuB03gem7hU4UN1mQ5HtnfJy8ZUfk
Ie0b8nwkMKbiaOj1vH7VI1jeyGcc+f6PK2Bs3wsk9p5K1QgPoZt9en34VcShtwsizdsngUJsi+Mw
q2TEf9H8akVTurMXNIPbjIe4Lvlb0c9xI2yKTWs1ISf1UMJE3ApkD5IA9HmlvXSG9sXTdHelggjz
zS4g2qk4q9ogQaROAH+GsFv3A98eogQ5nlMttl1ohqgPnqcif06ecKXPAgIQiYgNoGcH4mk5Nj6Z
js0wdKzLahrfjcAWV6Jozx3h+JCI/V+JlWsABo12ExZatS1bJVsNJgBTPe3X6EoCdIo+Nbubv7ZV
t8O/8NDM1r1R1uqd14BtZXHqN15U5ystmn4G3dc6R32Zs+8PpLB5L5pPVAZ3sZe/9xlgEr3soOIW
TzpotdVQYy6vK+9hnqytumJZqVrsx4T5Nc0/0P3aGrwzuYdp3ug0P1S2Cb5lvsEGqI5AjjmdYPay
MuOekIGiDGt9zlMAVtYXPdJnAN/sKb2oEGs6fEIm3ZQ5C+yUYTZVlcklskFWzyF5OyvBo2Asuh1o
0a/KkOcvXfCzQkJ3BwntVSE6yj5hvpQjAaQsWgSnxpTFY3Z8VdMv4DH5S+YKVSbCC0Akhx9pHNYX
bTIwQ0tfur7XXg3n2IOgXCuBeNHghfgFygb+yG8AEU/zgL34xZzHYyFUnLiS7DK0eD5pUGQ2c8KH
QaK330XgSY9RePCqduPomCcGRY1Fjjk8dlpUs/lsq11kIzrY990D0A/frKcBFLJ51ApXWalRlIG0
656duSBhORWz3wV5fRTxcKg7sLlILZGaBb6udOp+GOCYFWYO8BVcF7L1ZPsjBwuVkjRR2+EW1+PK
EAX2xXWAOeOaI7rK3rVdhHZmpK5tEJAC6YX9PMNjMLEAWmlBrh05lrvroVPYugf1gRj2yqzaCRSH
eow9AT+8qiJ9U01Vc+wShNPv5W0F7y1d/dY26yoVeWH3u0btDkVJoAt0JKPkLJpsvk4Q4hEUB/oq
G+dhB9kjh+1s1ius3kd0NObmKLxI31qdeq/qZXUESD7zDYtc7FI4H/vNBMik06cfrFU2NJnZe2zE
oibPzmDF6hcebR1xhTxcB6WDB1Xq/vWEn9Nn7HKAm5wqWuX6N912nkXQrXRyeocQrurGifvvZcPH
I7z5oTRtBHxLtJvJwBf5IpLde/d1mkToB2O8aouXPJqrTdoBRK67H5mDZglAXQfZ1LLczErk3vd1
cMhmV3kOEPgNpuhOM7rX3GqLLcoln22eKhsnaPjwEHZE/ac/q7boSeGTqNaa4rmJ+i9hbbYoGUb2
LrFJqJRDtw36Ol/zepO7LBt3XsQbkpVotuiZ1Z+rgjdLS8VLNpDX1yuOLoHYJXG2nQko723RnLKs
QNonKV6HUl2LxRsGn0psovBMI6OZbNsiONUlqhIJX0ZV6x/KQPuIdIdQTVPfqZw31t3c9xuYi9ZR
0RVBzD4xD6lA5KJuq59CK4oVntSGWv9EpSdejWaMNXmTYpgaPra5oe1R6K3DzvJRQC6c5llNxVtl
qtHKM0aOvm52iRw73NbGgL5wCDa19rKDrrFJSNzko629edUl7rR2mlPZpivXnuyV8HIM37PS3Rak
ey4dkMU6bNpLbnVEc5EjQUwNHlYrVDQpm+6VmH68Er31YRQhjCxCTvdC9fZDiuaJ2xwLZfrhOehf
Wd6nNWTYfxrDISfztIoE6WIW53E9WcD5Ct1z14Shxz0nr5TsGmo2aVbdxUPLb7A7mlvMM/RVtzh9
Gqn2BqF7BLtan8zJ9fy47PHOSCCniiG+k5deWPEd2dG7NKttqMN2Boy3f3YTCBZEllaZray6tv4Z
G9abNUzfa70lBxaZJ8DYdyUsRGcijmjabuWjg/DeYDa6cfL0BVlx6zKy3K/aOq33ZdhkD9kEDk+J
ukfRzSuzy9JNxqbO1yFmIYoV4/ClDWBpM3vdaTgrV7owEARyk32dueEJW5oAtR8jupu9zDoE7NSO
Ikq0YzwYMDSjfL4r4mTY54ggn4CGGztNiOncR1nIZhZaK/CYatsPGCOSa9I2ZZw4D1kbRpuwPlcd
tB5T2CRTMYBEO4MtcV7hcxgh/rteUJDrNlHJm5tA4i0hrBfb8LALnEX12jT7XrHxG8hj97Ulab+u
HatDbT9CY7gDBmRMWDIhka++zxUnJ63qiw+lIifqJe14KC3T8qG8NquWn8uP0YLpE8Fr+YBW3AJO
BvsAThXXv04YHyxgOCtC1foY7a7Dw1eoeGta+GcQF/kIEURZ8bM+fBBP58CWVP2H5gX9KgMl9eFZ
SCFZs1t/hAU/EegYVh9QyEZEtZF4CxXjiOGgfkF/0iMg4QS+LMZi1i+5AotojD7mNinX8JJMMN1h
u63MkUXWNI+RzZk4CM3+0iLiemn4W+9Gt94COOOszALkl14G1TJ1rDN7bSJK3oMy18pLm/CWDea6
t3mVSAwl/8PWmTW3qmNt+BdRxTzcgmc7dmwn2WefG2pPBzGDmPn13wPp7nR1fTcqS2Di2CAtrfUO
SHmPAxrJiMJ0kbFkQVHzARoF7DfCQc8eTS2wgYzvVFVpME5pfrh9RokZbRA4/uWTms6069ET2YAU
sgPcsAy/14zsVluD408iNbYpKWDfsPq9XqYenuTJsJura5/W06FrkvA6878oiX0Bs/iexaF4JZHa
+WhSsWRJRb0hhY6iXzG/2ubEgl3KKSCRALoO5W4KU+xk1T7pAsgM7c5YTFC7IglgxKc3e+jKozfj
tIq0Ix4s1fx32ZX4jJTzvsaVbztV3gfg4E0nhwTiC89/OIP4nWpX8K/YYEMwHG5n0NqOvQ3TOPLD
jERrI9HBEbzcJQmUIRGi8aUN2autpFd9mbqjjMSVnXdy06EdqqDDxsItID6QEECLNbSCzssdX81L
CpEsD20S2o+h8kiqW/mu6YzKH0qSGqUXuZsUAzi/obK8beLK3kyu7E8IddgvidASbroZ3EJDukwz
mVALQuibUyaXwqgB6RqXCWm6bW9NyRluR70n8Lf4ZDd00+qDhmKGUJrw3PKoIg5V/TKducOITViH
HimaOE5IIU+Otm3bsNyXkcgCM3lvbK1+jaZR98mo/c3sTYV5ENOpsPx+6is/biLlZldNdx3tUfEL
yvUvjRhEgGYz/7jqnWKsN4qSNE/ayley3YAbOoA/pUSBsrAw0HY0DWV6NC99RGldVUuv0Bt33BLj
tW2oNmKj6J2i0MUxNXdfEHLf95GS+b2r3kwSOlvDniZfa5VT65XvQtjOpWiVP3LkhxotzXgxq7rY
NlP6uzHA70hExXHOeS07mVyyfhh9JZkcf8RloGXdRxWCZUW18xNG3uF2CnEPEj1M6S4MMV1DukM4
yh9zNIezGQLfGqs4iLvRChrBfdJVen5SRA8F1CAxOo3l0Z16nEHcsr6gOXZVJVsqA6iIgSWijuUG
YFkiMpHbZzl6OLqMBE+a7Js9JNttPCpQ1moxH3Ira4BWVm9tU94VFcAbAtvN3mma75rI9MCQmskT
lvHweeZt7kZYcnN0dCNci5acaNfH6RY5aCL4SJs2KruPyovFCY6SSvVq/rtpDLByhAUbHgo4FPis
B/M44j7Ued+zsDD91unJdSDTNGZoQzf2jVLpeB0BGaJZ1OwyN/pwEKvZjp6Om6nItvMY2WyGe76g
vhc7OwrVrXCyDwyBxk1NymyL5Kq6zWLQhKUSIbSiV5diRA+rCVmicts0fAdJuJ2S9E7Q5kkbiDDe
k4PLTinSu7aq22di/Atmly0y5smroWnKvuJB8sPpNQPAMeSJuDfsZyOLQrPhUjcR8EraumHHqkqd
SJ+dXWVE4z6vbG2TALDxhYucbHKLxGgR3jR9kIOQ3FhOeo89cbYtV25bJHKpW+fqroeOd5gd1YPx
i8gJczhUmj7Ndx3C73Nnl8h5JXgxoKe+Cyd12ziu9KErZ7vQs5hJQhFtUXn6rqG7s627ZnhqOWmh
HPZNretYfXkenqUGwl91mIwbzB+f/FQuORb3B+nPbCcUnC4mY+NkYGQiknKg9R2Jo4lE0E4Pc2A+
o/iIyc/Acw0UsIGA2lsZ9IQUu9pCwbxGCQJ0eNk+6gwKl0Eh0KPmL0cQ9NloTr5KJG12WIMx//xE
ZmE4iyS7K2E9B72qhS+iMb7bJnX4ua9OSZeKYzExXZsKcK6SakblnB12mVBPz3jvbjRc6IK61lBE
KkOocyE4pbQ5tXoByGvM0HSMaj9EYHWvKuxZ+tqSn401g4IwyxxrJNu6h1467+BoYoaRQkjtZoWd
+pgnAAG8+ojlZXcaB9Gf1ldfTWSb3SlPgE7BqWGldki3g2/fT0Xm7vlxq5ORqdXJJt+1a+fyOiH2
e0ISaT4lOZs2D15SsF7NbSkGdNm4rykwIkNzJnvh+qT6r0Lz5Cmtiw/p5iRQCnOQhznO2SJ7sJrd
bEKWuJtOg9GhZe40eOHaWp77loU6i16Yx15ZDPGq/TjNxYlVpGATNIZbqys/7BhUQNtHJdcn1dLg
s5ubZaDEZcxeyg1Pa0P4Shwap1eLtPsuVFR5mjuJXtZg7SXT4UmqKdjFmLDUr2X5lqTtr6Ytus/v
an21fk3xbKF9PoWzi/JLJ/bh4ka57jPWV+7SXaz5+L03sipGPjSNPYbDyY7eITVVTHRbDal/dhdU
ZT0n+TCKqNCCRq3TY9vOFNznjTakd03xEtzs+ccovlnIUKIEQQTfNGEYMEktH6C+9WVzTRWmCyR0
gzidwtyP1TDcz1l9GJoaYYUCV8QkPg4tvESFYA0Y7Gic1k+AmAd1YWd+p2xX4VdhuHOwvmy0uGL7
Gxp+3AKiRCoE+vdbWXhsrQaTfA2GVCeADvpJwDEPKgceW/3TnbOf5F1cvtkQDblet1x2x/TxwMIG
NRbH9beq9LE8yaVZu2tjIubBbb78lP/f4RAj+v86e3C8ZjcNguRisdeqIcBs+Tubky5oTFThtrZi
IjBSpIe+zj2KOpwQVfh/l26CWPrkS0+CzxRODeSOpgfxt5t+CzwlqACOmtJewqyLj5mSI+d+67AJ
3HVxfy/C6pIyD5xQycYhrcp/ICcXkShvoGl1eMzO+q1BG550uOJunVQqPsBoyglRMj/COi+Yu+d8
pw3R3aEqFuZPfNffpeoa+35JE6iWlZ/GCJlIKfXzpGFts4eI4Dw7yTPs9S54ybx881YaJPYDRQSR
sh+OSmmnPDrudBUTgmyWozRETeQZPcQb6j47hapAl7tVCKsgY535ao5owSiWP1N19pURkJZr6H7q
ReYTxaOiqtKTV86/+bHxpwG0ejSHAm9NPWk3MSUyfWi96yBmY09SuYI1FiRsITaWbMqbmkNq7NlG
BSKrEr/LovJmJVScEbJCtL/YQ7SfN1RhPM5C8NkYUbbF40Z35/QvUP/yHBaJGWCJXGwaZa4vKcIZ
hlYqHxXT7M4ZpXvM8CW6451JTdqa219jKvbO3OI935pPxxHlnkegOITk0T/KIkQxIVF+dKFZBcjT
9iBGRXZVVPY9jddvqywWP6IqfieTFODAbX7vI3FHENX5kwvyaawLeqHYtywkfCmipPalim2b2dg/
ycy75AKYoxy17Q4kSx6UBuG4dDVEK7IlmzJq0qOO4vzGyc35gIrpvJ8pHWxAaRqbWWmbLeHjpqyG
ZK/WS77DIyNVkGltRWdfAfpjVyj6RwGfxEjK+HuoVDZMcIoJ+jOt1HIhr8Rb1bDnRzOo39tG+6sY
2hp1cgiTVPupw+DVkriJhw7QUGzQXE7vIklzyK3pxCS1bac8O9d5NZytJXs3AfUdDFkfvF4q71hf
b4VnkFKFsbcJu2w7Rkn0DlLwp8Bo6sWUuvJmqJaCfYY6bN0uB9lolfEuk6P7XZK/lp4Ltr4JpzOJ
z2iTmcgp9VSQDyjyb1yU3H803mAETupoN3YAxlFWcbNv4J49Y7OF9U4l/I9EPtjykt8SQ2Liac24
e2VWLd4j5sEzenE36pDUhiKKX1n1B1mBmBppXPmztL0naONwF8UOhOF6xmNrTucbKYbfk94e50m0
z6Fp3XuHsEVcgGfGaFruUQJnOlrr3xkf9rTWvFNqaZn/1f88vJ65Dq79tVlP/3r319j/e4n1sD2H
6zyPWJlyjMh8wv5YTI0/X5YDdsdrf321rjd9rHLS2v+vl1/Hv05fx9bmf8bW66xjk9YWG0OtRp+9
XYb2W1FULKrLS9UhhCGd+u9RozcJCJbjmQJkd4sf27/6n2/9bMVEGVCxlF2Uivq0NtWyzA5mifjY
2jeb6d991KuJIvvkUk569LA0lcfBzY0AEFH0WMeq3GZ2T8xhv46tjQo3XY2H8PI5lNvpa8Q09vWm
FufGo4ma/+fYeqBoZkl9Z9E6Xi7+OZYoja9pvXr8GmPHGSBmb9xKM9O2sVtFe6tCarxUauuqVqZ6
DXMvZukb2x/S1T5ygMhPXVXG0xyKfGtjQHQvp5ntUzT5SLyV32MQF/sEA8gDhRFYy7ATMdnbaLrX
b3qZkUsJixe77JuLmWR7lzX2jJMnIdKcZkeYY/uULf+5QLJ1j7jLeyEz5wr9UN0qbLuYViL7ZWjH
hAhffUnH9oQYSn7GvVdgqQOQGxTVvDU8zcb0JEc/rpx/CAfZSb5o70lC/6VopfodvbViIwa72Kqz
9kq5uWOL2SHTWKZj0KBuuDdlSaVHRZBJ0yHKEXpv0r5X32tnADDapgubgkxShj8UFlSR8VdS/Taa
rmGnDKCxi6yPeTCrTQ537pHFiBRUY/mTXP50XodkpHdXL8uPa29tIApHuwbq92Y9fx1rO/3ds3p5
WXt9XM5UmMaXtp08cGqt2JR5OjwKERbQYONhq0TD8FjH4pJgF3DUde15uHKe4zr/gwzNv06YR6Sq
yUqCQVmusTa5/k88WOK+Xsar5vioYl3of53Qd9g9mIrMjutYzXN7aZXw6jXU8Kdyg15i9KrNuYqJ
ZzrtHDda0hNM2+tYZMX3vKCCug5ZZQ/qNit/rfP6OhQP8xSolabv124yNeVjIiv+eYUCC2wdoNKK
eV1BrsBBX5MqcQ5Jw/yKZMu/QbefpzQz8bkWfvsa/9/zSPEXwCENfbde7+vEXoufI9U4djb5EKDg
VL4gGWgejXHRz6nj0V/H1qYv1fKlXZooUYBz6tO8aD5BzfnPga+TtXR2DpWuvn4Nra+mLCxfvsbc
JP+jepLoR8ae78omeSl1SsYCs97PV19jttICIpDeaT1DocL0eVoR1dlB0QHDtDqq40llYoai5u17
RCJoGxIz7NauJsocN4QO3rVjNe8iDBeQz5IrXE6OB5EfEiEAVS/dQXQVjsHgTJBqYu8l7HfDy8C3
lSYZ5qVrUlQ/6A3I/Xbo7PexkMNBKERs69FsbNJDK6tpE5lw5fvWdk6hJCixU7JzqqIJRNIy+83p
C7ZgnvhYe1aupc+lTrD2Yje03wzTQiWpze/rUNlFRBN5NV/WLogpM8DD8XuNzsNGH2vvzYp7BUmw
WNlanue+aYRGB7UgqFu7JVIv6K8R5KwnG0wXrzAYzuvBEETH2zed27oPhsnguaqqV3W5aNoS7rae
V1zWE7ElJqabOpyRMC7017GBlWcrGlSoPPb3Xlz1kGhY8sZ1YVvXJld3QtKdSxmn7aGLBIatzwcn
a3bC6TOwn1G8L1ALeYuGe1XJfOcpGENnw6J7OdhPkgQWxV+t25agst6VtCc7lanfuihldZ+K/N3S
xok4n1kO05iMWNxwznMM3Rkd0ey9V0aKLV74gRw0Fhwj4s9eZ+7XXl0N8s0xjsyO8dbGy9IBFXRy
dN2DvpUiRV2E4r0ZyWRlNSUpaDT6QSsiJxDUBJYsnxP0IF22cWZ2O9JYS27MJZzPn1NnFIGp59HB
0zeIj7qv9uIHszZ6djBM5WYU8lunK1jxuPV040Mjw1GO5Ksz9i6KAS0yoXgcRHYF1VBHQxDVrPJH
W/SvYVirbzgZrogbX5pe+MzJa6U1sbqq1Hw/kwa6aGnWV2KJMezSfImKKPsc0sYwPilG/0ia7Fdl
u8ahwcbiKiz04SZC3HNe538Reze/XFNc+zHX/mCzsUu9xmKzdGum2ScgL6hhty1wCSv1PcSVv0UL
/loU0o/wxng3k+YYA+T9peUIwymvGTYmD90uzyjzFrtSI09bKEmxdYekougdfyPoq/e9C5FBtJ5A
nz5tX82+lCQC7PiXFD/UaLb3XqMt6PzC3UwqOcIiESXG2S5JWxVkrD3r9zkZirehSxZ2YSZOazer
0RsFNHGBeW+/ht1EHaobargaxvgaS3PhlyXNDlRwcmhqNEIspThg94SJQ2bLA0k/uTUXWjk7c+NB
6M+fn6lBUqDYAILaJgqFfopamZ/obUzyxvZN/Y7r4COamYEMptpdFOolbt8FqC9Fq951p0WzNi/u
Fru19352tXvb6Lv1GNKn3rnDQ9sf7d8dk/O7KRzvmVfI82OR8d5bxoSLNibMy7ERIThyzbiaLj0V
vcVH3ZO5X3o9xeJHgRPv2kMPuHo0XroTYWW9t2WN2W6R79djnWepdyeUh89eZdb3dpiPppqqyFro
h7TO5mu+NK06nOek1UnX0Ku6pt/1rmKjZaTb11HXHPa8U+6T0UEzYB00liOJxRozTfk516V9VQeN
o+HUzlszjnsEa5f+emhtKGBi89Rf187npfK6sSiqlqRR80Echj4nLdkIDNNcSwoIQyiHrd1y+QMU
AWzevcCeqVoAJ6I7tjpnz646HzsxvX121yOarPpTbKXXPOv/MsukPOZkvK59X/+rQQHT2eIrVwf/
c2BQvfFF56N8ndsajmb4zajVPgBypEWWq8QtyaBRTxAMMMPoZqTuuBM9ZEotU6MbTxIkAbufp8vi
YbSOree5WAPd1q5bm68w7sgyLO//Gp/rBvkiaSvoMkaSUC7UNmIKBYxTmiJpCwDGUCyHrKKIvIzF
JrMnQkARcA67fcut4r0Ka3Fde543hQu0Ekfy5eDQJspeGeyEjXTRval2ob/Y+H6AGGkBvXBGDSyV
zfFz7QhJjQm9+vmydrUWKAdkvGy/dqupSI7h4IEcXt6JjGd+m4f48w+vQ7Y1BbHMosfas/KBFOuA
JsrajfF+39rmkohe3i5sqzrBxbD9tZvpjvUqoeCuvfXztZF+yOxcvq6fPV9wXqOVKPhpLp97ARZN
ulZt126FuTy3ZoHbzfrZ7BwZpAQhqKW3Xi0O+9esIsVLYZnSmqUVaqDUjTzZFAtIJE81c7VZNgfV
pjIUYf757ozl5CdR5PwAQHyWvMKTjuepseZ/yFt8TGRCv1cddBGK8uKJzzdLPaGhj0dndQXBkR2q
0g5PrTGLcxgq8YE6ZHEoEfG86XnykSHP9rudnIc54dfuuNXvIi9tLJfT8aRVmBq7Cegbcj/x7yOF
+IYMPhsDLXKTazYWCUicKDpTIt0n4/xmz4XhI8cJfKPK7Jd27srZz2uN25sntc/y29ootp3dyIYi
kR3+cFB4DPoUBro71NTToroHcAX0HA6disZmB4vFa8czYPn5KJv6J7aZytHS8unN6mpuu/FVww/+
A9+1X8XsBhToUe6uwp2wxZ+6y9NbnMTo1maOsoOmr35UVqIRtLY7zdXtd2HvKYll34x5HnaGEidb
V8nOkeL9IlxXT6aM/5hx+bMbhUl5p3YOGohRqmwuxlkIjY0yyVBggvzgCSP9e6BIlE2WCxSppljp
8GCn9ehtdEF5qQYI8CjLPRn5hJIfpudtkWD+gjoxVQLtWz1H3sHyqHwCfM+2tUAe03QAKw1g4Zum
Dy/W3y6s7+tQaA9DbU4Q0WufKlS0U0syYhZylyReRvK9KrG5dIzbOP6t43hi3MvWdg9T3iF/OAJQ
lgF5RuWgKdTV4DTVO7jzOvIgoXH6BdRDvWZkwDboK9mbwi4WH9n5yPKIxKYdfa9zVz5nnUWbIf3m
ULgH3O0IMqY0ijmKy+glv6YC08VxQDsXq8V/ZmgwVat7uAFGTWD1or1TvNX2Vm2JU2QVZOXjyt1E
hWp8gPz8OVhJ9Y+JCia1oD9x19WQvwXJ+rJCHGJoO19FpO6Ic9/wUEstfq1Bqay9tamtVttBnCc5
tpyxNmGlg3QZvXMIWeWBjIoG7C85gI3YJngx3HrNVJ8TpdWtp1PrXrsWQorXPEELfjnYgy58DgZk
7NHuL+uQAftg78R2vWncVHt6vdGC8gRAtPTWIc2wEHxrs/S0vmFZfY4GKzOxS3wotXBR+6y65xQC
aTXj6r728KSKtpkbYqGzHBzZ2VCvbk9rz9O17hkrGQgBB0n6dUzHI+TYe4UNi4Y3rA1ByY5HA3vR
5Q2Rq0zbtE5V0AicQVSdvHY61YfloLI040DiT4E0cFzPINU9nMISFaivS0ZudkJ8Nf38zHk8lEHs
Tc8pId0xWZr+bEKs0QopTlkuWOnKNvnHbm10pYmdHo6wH9nwu8IT942cZjAZ1og1SWG8VWP1S6QI
TazHSNGqAeKU3gHEqPlma/gZKr03bNdzC0OPTjU2NcF6dFCp9GC/bu1D85X1vgIMI6f85AkiCKho
8WNtEEcpt3Ualtv0P2P6FOd+VHuId9t6/JiiEZRX6KH9be4zERtPt+yMZzorTPpgWo5rN1G87qjN
wEPWU7TBNp4sYJOTx5/nFw1l5BGV1oO9vL2O5A64e4ggOty2Wumcx9qkScNs1wzj0YkS59GijX4d
EwWauQ4ArTQj2NE40uzXk8kIijtacuxpwrYIQP02W76gcQuw+V/Xk90/Za6EW5j9AKOwTXnApdOx
uGu6z+461ppyIzXWs7WHiWm5n2sAdp9dPeRdc74PAW7c1qHRmCnndYmKrUcdPdexaQ5PWsGDsfZk
q/SH1pIlZ/BH16a3p1sFOOTlcwgWJI5Wg+cbThG/Oi6PeYt2lj3ppk9tl0qxMUSPtfFUsVdLY76u
vTF0m2ss3X2pZ3EazM2SBZa1469Hy5hVPrN0UmdNmuy+xgwv/eOpKoteXzV3LYZV9sfBW3Rs1Mfa
cB+h4NFTrf4aC83hXcbqeEHRR330UZhcpGb/9XVCyj4F5Y2m2X+NudiVtePnRZt+QLACGaHAGu3p
osfJazt6+ZU1ML9SQj/1kCBOaw+jTFv115deJh5aa7bH/xpb32Y15U/ZhtFGq+ockE/h3NfGlWQJ
HQgBMNQZq1QFkC61GDlsUjiqT5mE1TNMK9JrXhLv17E8LshVJkDMRVFWwVSHqs+9Hx7Xk00Dj9YS
lWLDBP5TqdhhZUyz26iL5VPO1aMlUfiC3qt8likit6ZQwkCFDorXw3B2OrPnC+CgAD61oZAKUkqz
5VOdZHJrEve4HlyH8BnTSN433lGbhuo6mePZlqLn9xyM98YcqpM3yg5U0BTlLzKqtkW1VdSh2jSN
IzeaFc0Aj8JmZyqG89KnUDSSPkwX+7EtPm7fGiMs4cP3l7DqX6w+QrFdUJOCl/Az7JKdJRA8SC12
OiURgFdp9WGM7d+zW4Bgk0e1j2BOKAJMt9rrm5YYJGiIPgoPfyE992dQwsEYKxBJQ1bztdoHPgZ2
vQkGXVWGE4iJd0068T5iQSDBrQJJB6Tc9/pZndGaazXFoLgAO8lV9tmof7DvYrIBvbCpDPWad9kR
M2rlUncV9Nh+cI95DwHOMN6TZkjY/rnsk0F75r1wn3NuaaeJijb5jpZkolH6eTG1cKZ8dcRJF3Vi
yrcTbgBe1ad+O7NGshl+Ufu7JhrvdRHhmyAx2FNtwnuMjIvZJOpOwRjFL+OPeZ7fqAht4lardqXd
uuc+xw2GRAAvv5ppQAHeNuozomXfQFiMuNC1/a5yBD6uuh5e++I3lxEn5FYMH93nIXBMg8ptqWiX
nFg1t0b1bmRceajz+WwhOBsJQCK5guViqsPJm9JDow3yJLtQbrGPHDaN40SXzJXzRm31b9GIfwCI
qW4bzVA01Lm6W8A/7rVuvitJXB9y1BovyCSCK2FN2WaN016qsiRLog/wt+YwiOqpvwAkOHQSQcZW
pkEhq72Xj96xMKZ6kxE3sLUyhW/gphXIvjtY9YIIjDptaw52ugMg/BOpph+LmejBpEoe8G31AXC4
LkCdjQwe943dKMD10rY9a7ToJADXQkuCHXtnsNobNmwb9Wed6hO8OlOeB4AGR2VJeBjNfY2otSWs
JkThNuqog2QCYZYiRTIiHlr1Xc9/9LZyzTJ4voijBFlyB738z+wa9Yn6m8pKmEo019TTVNbaw4Th
YXLbU+615ZCCv3HqwChEfOmKOjpFIxFGrvH8TgJfnqyrkNsblru3yklZOT2aFE78jlEvAWZKDtWu
pdwLe/rpmqp7Gd20DUgFtoJU6CfYAW81aku2c4x6gSNEBJlGKzAtK+WSKfkGEaAIhiT+3eQVLtmx
eWAt71MQK8hbyR1f6D8ywyJmJA1P9QFTjra2XkmM6H4CumwTJs3Tcxs4Zm6D+5tqlEchmQcTxQzm
oW+CqiMnIItXNE3VSx/H2qVdGsfEsNKBhJkVvtCjcGt2IPWEprNDUZyOuddqtlGaugGgrF1cRr8V
Kg8oMcQoCpHK+NVbQ/XRImvOon3oCmzsHBdOkx5RA1FH6Kke4fFL1ADkme/sSNqAumddmVdszXMf
N4D3LFEFf96xFgj1ZoJcfBs9EuxS7yaqwtEDYRWWz7YGoRSqHTh8M7mMIC99bLOIKtgUdqkKh8ds
SV7PWbSzvUV9tu5/R26YI1BmAG909QwQg1kAPAz3YsaqUYcw73caVKb2zwBpMAb2u2084HzSdsg6
O75ZtGqA0HS5VcsOhHKnYMCiqQrykejFRFFIYaFyn1M9PUZhNxdSjXkwdxOiaHl7g738INPc+BZ6
8kdv0kGB6qF1dGz3pIS9d1LS0D1ZC06nTrofjetdqphp1mwUprGsrg8zCktYqP49AETd1133N94H
BpxgO9oqVTq9DHgVXRySx+VCII4y/Zk57hn8w0SUPYZ8g8PfI7t2shsR8KUk2epGF/pNCYkiT2oS
FW1kUnWrrEPt1qVvpXa7B7peAorzLEA3LAY7yMwnp6AopZdobiEd+6ysziXLU2qbNEn21dSa+17W
3l+Z9waXqVPb8Ndsyw2cd9ZSb4HIKL9iow8KK49O+hjhj1irzYadunfoAZ7tLXCg4E4oSSkhm7cO
wr1jlSQ9VHNDzPjijdbwmg1oFDn0EJNJt60ZvRW5Yp+/mnoonc+uTeR/tCUUMWy+rlZI7OgNFjhG
NwfoWXveLoxCLxAe6msaU1/AltnX1YhHMTSN8ywTyqZEH7+zQt8WUTqd1Bn5JoSi7loS/bEWhyio
Ohd0i9ebkd0ZC/HSLOI5ZjFqF9WU7X3o2+naJsvMTc+rovYuY0LdWmb7KnJUEWQOPyOYsKPSsv/o
+ozIw4o/0kxH59AsXy1jtHdjEbP/XprQfZm9Dh5aqyXbprtnTpOeBNuDUxY68cYoIQDAxo7Plm3e
9ciAveGN3FHYPQ4grsjvJdtBkfcZg0oSe2zOukXgTMsPKwbMXirSUIWBJZrW4nUFAvM/jdJRL+rR
Ni097DIMgaRWWIHUGHOvJc2CX4OD7PlSCFBmfauH2LpiuAVHAjNQD4511IPGmqJhYscZ8l5SIxcE
pY/cqOW5MadXVcwj1I7Q3oyo0gTT0kWmYAp6kx/LzFyAZo7I4JV0SE/OGugizyzPIDIOwwQjBbjS
tTO7u9Li/1SYSbrRMdGcgxUzJxYCvwX+bOsMUwGnYHavY6ZphIJdfvMozZ2Spv6YgRu947UB2rD8
IYY4e1cLXGK89rdbhtzca5bAWVIFctbZ6WTcUI7nai9rM7GEAbDylE24no0GOPZq1doqgD1DkAKT
LMzTehlcK99iGRXHPKmYssfO2WDYDTyEkgIguHIOShTTYqe0eS7swGTKexk0KL0SoAD+a8Mubfh7
SI6ELwkJ1kM6iw+BFBzio7sJa7mN44wQ3Be8EQDtTarx66L/mylB1st/2Ne053bI93KULJOgAlMH
S2s1hSTUwuOU8uiI72VRGd+QkEeRc3zoaWQdskF5zCQBFnqruq/NxXgg+VvtjEPijYJq/cZLZu8o
YuuaUEoLMh1ZpVYtEP4zQIzbZ9fUp4uWJW+jyi5V1BEyigLK8GLSVIfo2qQNfw8o0MenAkSUy25n
U/AGy1XZn8IR2fRPNzjaE9iuizS2MrERMJmntQVXX2R9sykz23uFBeDc1OltBsH3agBGsIuo2dVJ
+q0iMEC+MgZaWVFMXbtzpufEfFUOQFNR9mnnCuInIwP+Ym2KqDOCuir7A+yI8q0zZXMYYYsEa1dP
nQa8sbTwC1WaF8Jl/p+2szd6Ff2ebGXal0k2nxH+eO1nwN6ma6e3CCmXW9RoksowUphO72RbS9r1
voIGbkSwM5QUibmcj7cwNdwBqWBHUGQsI9+Zx3zLLvpmkOdgFt/k+a0TgMV+FPYbpmXtMV8wM9WC
qxMgLI6mc4sX3Kg0JvUIMEIsSNK1mfT4Q1GMcJv8Z2gdX0/Pl8dOnqqI79VrodP5eZnRrkDPRgc5
/X+MndeSpMiWrp8IM7S4DR0ZKSuz5A1WXd2F1pqnn49F701Onu5jc+PmCogAx3HxC62ugoN/mnCE
vFjhW9yAFPBfxyZITwF0Xrs14BYN4ytC5agb4nm36moIRkhwQ5nJhMGNHZS8F8ENKej8FJLk+Mfk
NsEduCxrPjJY5ZdIVN5oq4JLdpFoMrOCBAuLvzfUBWhft9VRECqV87RAChnLZndFD9w6aPB68HeJ
oi3rCOQGYLGO7Kp8d5T8kKgBDrl/mv0Ainm5cc1yRolt+ERbS9T5KFBFyRznbMouUjNyWu4MsojB
38e3y0mklhaq0852svQgvzJBa5oNWITPFle/c9CoZ1EYcbw9JPfhCobzV7c8v9GMnEuOGrXsAUuQ
yP2XaMwUmS0tjO8kmWXVOSwVHf+Z5Tfl4D4DvDMuckn5GTgvh1E1IE7SV0evLP+U49IxgGO+PMb1
CUum4KVyn10XayGNbnljqXdnpFbwZAL0sWJ/pTVAu2WHepzS8ajq9U/BA0swAKPuavh1rKciOZJV
g40ZUeWk9PFuc5RN7xXnFarBjx7m4tFrQp6ojYToqU2aV3n2duI+Daz7nObaoFu3hgi9PYbubG8V
d6nD9K8N0WzbHhrYYR0IdRMc5HHJ05BYicdnspOotAIr1H32lbudV/T5Hb6OHugziS4BRATahnKu
8HqnbxmSGSACMGeshjECfReVox0cKUAiu0Z+t0bntAcNZUcXud7YNKxRN4e4Tb7Oo34nd269S1BL
d4WVTge513JXkrZg/t9qiK8sGAB5JnKExCRvbQ6SlsBIcQxpuhCIJqKPQ/dJHvzaNOXWbK1BSmpW
PncVGPaD3Ar5kXpfc3/aoND3rKAzyrWqP9rFNgS5y/X+mrnTzwCvjFPGaIBW96pVeQvTNjzlM0Tn
Vp8+6UvXIZ/tLLad8xzMIIGx49up0DlRwm3QE7KSvPh/LvzuN0gU2yvI7nqorzXXp4eaDA6lvaEf
pAuQ73uH3PjFBpA1fkrh8q43d4VTvHtr3oEqPt5Bg228IoI1OTcnI8y1+Ri74Q+ly9TjdofpBO90
x4XSvXUuav+cYWJ5kt/S+9VTas/qCY3Gft43WXjfDroCzGPph5bXWo6U2L/meV05IxwQJgdpCX2c
nhjCMHVZGoI+Iu1kwrHems9Swa5mKpj6fkCC7SIteOys4TLlFtOS6pg7A8ZH7gKu/Nfr2kV69UOw
wl5uAFdYAClb25vjB1dfAIxGYdeLvA3d29ItS0uS5JZXsPqz9EiWPjtH36kGMCvpsxMo9JFSX4Lt
bX3XRNeolM+VN1y8xtxLS1gPwVbgrHxpGzYIpC9kwt6cUei+bm/41pYlT5LB0grVvj81gPTOoROd
pMyUxi41tuM/NkFJy1OT2HqMpNfoh3JJfshbm21Z2fbfXQ+2cmzwp+Y1gCu3S4HHFCkgt94G4bx8
OHQPommgM1Gd9BM+FOzTMy6QJz7YOsagzlM+ty8OYwPmh/c6KxazWuCxnbzkgFKGurtZC1Z1HsuX
fHC7k2nODCUaXT2oQcHaTY/AzI4N3pPwDqZ8sYs056E+BFH55GBevD14uaok19dpS0vm1kw+HFIM
aXvpsR+UxihBvXTXEtMT6EtmDOdJ7r6cpADPOIFZodn1PrT6vbwlsNrJlei73ME1vuUWIkoyb5lw
DT5CqvtuC5ci5IZ1sZJeWQeHGhIv+IYx0T9HPXB3ZEyOco8lkMceL8MThHKZI0/pH/mk33mxkZ3U
ebwlZolAmdddpJPR6LVbOLsl6rmHsAjWL4DR/gkpP7vKCeXJS4yevl3YMHY0/DkP3jNmce6KWfYT
+9XH8+yUS4vYOgNVU50rx22/T29H7dBPEO+3u1hmDj1psnxmMjezDr4FXUhIJfACvoFLNhiJe8iP
ShX21qCcGOiijJp1XHXMZLAFXrc6T65znQDmsJ97hh6JRnFk7zMcw9bR1TqLirSgYM9N19ZOGC71
Y20kxknOL7/Lt6Px2upPs5G3J9U0XuSpbo9WYnnX/YqNKdqNRYHSPxTyvydoW8ehyLdf0uvAjulp
iSMN0wcw/kcts3PY+W0+PCDIbl6AplV3wtoZoq66oy38LsMsW5+vPImtj9keDB/ov1Lomebk1QcL
gjSyGI6Bw0nBS+DSgx9QCDyW3DJ5MtKsA5W1Rwt4sF/gG/LfzlwqbD369iTXBr3099tN2EolJlX+
/6dirDbCXnrYunr5MZJcx+JbWmJr5hxh+8GAFmEGGegqnX1R8ViUKnLZdcglURw2edXWKPvaf8Pq
1w+l/M53o4z12DJ398AC7tkQxB6DD72MX9kcYelaXpO5QA5mH0zmD7RWWE8O++RSNGGoHqX6GvWX
L2gEGKQL0nUcJy1VRnRbsOVNc8aWg4ZSpAZMbBmEyd/ZghUlKel3Y9n115fzCBPnYSzQdeuJN8DT
Tza7VPMevd6CTag/XPkhZn2nu7p6lWGZDOokJsF66mVYKEk2gtC8DiCAbJWlypaU2BZsj3HL267x
4dgo/9wh1EEfRp8pHWcHECC/SFrePO54wjR+KV9//FxqxS5SBvXdMFIe4dry5p8BRPurNNcIJV1A
08szCLsOyQ1pKf8claPXrgpQTnNxy/TwkQoSwBTZpnAfOCFC8JDSrWCbA0qBBFs9SQ7+r0Gr8+v6
65eWvJI9tndmHc+sjVlyPT3v2D/573snsbWWRD+m5aD1rO9qfbzAx6MUjY2N1n7TZqRmpV/ZRg9y
7D/lbVWkdB1nS3QL5HlsSYnJcf961nfTGaktFT9c6p/yPpz1w5WCpcPHaK7uQhh9yyuOhzN7FdW8
zlXlhZeApRTImdCImLwvy2xbsOXNGZ6g0O+oU7UG0bWSdLdy8q3quxKJ+mYAQogt+LVFy8si78n2
smwv1b/mbYfJeyf1/inv/3oqf84Xcn8Rg/YbDy4ObQxrl7GwfLi2YJ3Jbul3axX/VP1D3jqfWE67
XkHO86HOeoUh8e41Zfitdl64l65B5qAS277R0odsSYltA7Kt8oe8D0mp5/cIBvS/tBpJhKSwIfLx
crL3zvBWmvAalVxJzyxlM63Oquyke8Xr1r0DpoI2vqWVeaGRS1p6fsZCAStKVma569KRH1jtvJfu
gdV/JFkblIH/pqutnYatsoYgvUtRzpAwEX87/FN3uzUFRyb9W52tGWx5H5qLJKV0DJqUJQsXpteg
zuahc/R03sv8NwFgwHJRMr4F7RCd1jdebsoWrN3qlpbb9a9JKdheXUkGLKT83X1L+sMZJG/OErAT
WsJrtHX268B6LZfnsx3Z4FXC5C27WiyMGMsKybuZ41ZNjpVABgZbUmIf6kknuuW9++NS8uGQwauU
42w8gAp8rqFS4BogNVgpNzSQHMuHq8QRr32VrsvPkiy7yJ0pkz7PLrPq7JrMsS7ysm9PdH333y1m
vhsqbFUlJo83KnpW9NZK6yJX7iB6YsQRMik6WtnD7JVsx6Dmok2P8oqu65TSAsZZj5tv8iL/vapV
q8ER62y2Tho2B/M8uyZIBMMSh7QmQd2wW7nb0r4VKOifhdauXHSHndnCgIwOeVv5sHQtOJu6fxPO
tsUGQKSiXSN3VZ5LnUFl0qvirYzhmQifXF8e8NwiutOu65kfbr/c1HePaJ26rndd5iwSXV/ziM3J
2TOno9xluewWyA/YknJjP+Stszop+Ujm3GpK8faX9DDU9zbWejtsDLGKC3L/S1fE49lACPCow5gl
CfUMAdLiis8kpZbO3pnhINOzlHoeME89SfBuqoPXSMvO2nIONamzhzKo253UmrtsvChzaR7UPgOk
NwzFrol41SXwMtfc2x4ATw1M0X2auCc1Cq38iGQQhsvM7I+sSoIanpxrowfNE5ws9poRjYV4njm4
F8XqfeqPbwui/VOADOwn+Df1AdW4EVUOkpKXIXiUJWxP1CMqELFdpZ9iz0FZ0OwephgtBAfYwkln
b//sWf78nFbNL/iOl97Uyi9jbuKqlfo/8pIheY0P/J0fqCDFs+at92brp8dqPTu7fsCGg9aijjMM
u6Cp66/1DKaXKXn5WVdTe4+iDvCqCNkutVhsAUyWkufcqtBvUtVDhUQwylAlOG6MGKvHcSlhKQkz
gQFHgTDRzk1hl4/zlFSPEpMgKwoH3bM8R1iYRXiriINDWSE/5E/Dd5PNs3OrLlJ+mVoZ2JGgxHFY
FoB3rs/MLS5iVK9VCJ+Gj5GoioLhoc0KMEFeOzAfbgr3DqQG22sei+0tql9TP0XPwxJAdImefTX5
gaymcpWsMsOkG91FVLkKhM8Mi90aJ3huUMN+VtkJfU4VTdtP4xgwg6Agtj2gVanNvcyxFMVDdjcN
Q/eoJZ33NC9BnQHbs2lbsKupsRWEepbutdLBFW1gd8acMJsbRx1dGP+vKYnmxzUFmgPlX4c2tx1f
RZb3hMpMtK/CdofuqXF0NMs8TFOTo/EGmL4wNPPOdoA6A2vVDrqtJ+0OK3hkMHAAL72wvK+g2t03
S7AlaZ/npGANdUDayIabVup3+Wymxl4zDe1OgmIK/pNZ9JWynzxY7l6YstiMqMFb7wMYde2x/54M
+TeDrXRw4dD9ebdM+MwgE0ErFBUqMf38F9udX8M80b9PTQJaAUGct2DMgF2jg/U0a+wlW1Ni3So3
7+/0Pm4vaRoXjzwCDcp/q35qRoXGlaXmg2r0bzWqQQ9ulDwNdtVAfVXqT3HPxpGD2ONRklLAVuhn
5NfzYz3ueow7dtNSPdZSTPlisFzLcexgk+Uo0G7pMw7vDrbyH046mzc5Vd2Y2qPjhRfIYTh1Zsii
nfjgVIftF7RB8jsM52Q9b23M7VPTtcdcRdZm72Ox3AfZK0aFM4v2RcNc2TZvEC2aT3DP+0eWjq+S
wmi3/YRpHWSobESsaakheY5Rfjwocd9UFz0uXAMBakP7YcViiSow6O7RT+vv64Fl5TJF7UQKHJQs
rshgJqDZuBW6qbRnxDa1vSTl9mSpunyqHDBhy/2xxxGgS7UM9OKzPf5e/06a5P7ZLmo4Z8v9Q3Ua
RF42efjT02bGwUQ5RaISVMEMw31LS2sbWyQk32VKsZR0kDsOwxPAGRB4wbAD14WlQlnRKen1t7oO
wktvDwEa72H1oyxPUh4PYX1KdVSbqllxWLBWXNzCWQ+8NkEU3HdLMCTonriGf35X0PcpdjJfAt+O
j1AY4ls5ZngYLoHEJM9klo1lg42iWqxFDX6D/1JRDllrb0d3I+aA/5dDUncAX6Fq54+nabsCkduX
8bFUWQ3cf/h1UlsuMhWl3tyn7cKjYNvRtFoYsChSPkRLkCMw8SDJyfdRLIz8AfK6GrO4vhSXKsrl
u62SxHDQu/Hh69hH5uDYZVUlLCsPT4xJUe6cLxZQfJSlpPTDoZKUC7eojl4chMDXQ+Vq747IdPPY
lQA0PhYsv2oqY8iOL3Nhf0uxJwW5NLvprZ2q9OaOEYATDeXNLmOfUWW34pgUofaqluFw7+r1H3mo
qa+DXaivelg/dnSwj+xNw3RBdJCvX2+g/+XUrX6zgZZ8cTNOxWZO+ZCiZvAlqpSv8JGDJyk0y+DB
L2L7WcpACh9TCHWf8qXmWH9JBs180/yo+KwlV6nCNyd7VZsG+uVjWKfTfR9o6cO4BIj76cPOTGqi
djPv6LNB4y1JqQPRlI0c3/1LTQbcS13WLmEupV8yr0ZHWzPavSSNvhkuBq6ph9K0UMTf2VbXf8LG
Cukia9SPEYTKL02PLYIKX++88Cu/AAUrD3bmm5cRy8zn0h7fgNB0363y5+w27ldLcdu7rIyQTrL1
7nszA6RQHSt/RkQHLd2w/x04dvsdyJZ+mGNcxO3Gf9MAn6Fh2w7gPYnFYXucsYaFL/yfLGiRfxd+
yNMtB1RsNt+Xg1cf8WsrUZhzirdMsey7Ju0mNLf74k2HMf0J6/edFCrA2N5AYHyFyas+SJbtN+wv
uEN5luSImsRV86ZkL8k6ds3nmV06SckZu0F9UNF602FE34JpBpdQWKFxq9GKgRZd+6iw2fkDi+5x
dwCLh6wn0rLHyh+cOynpW987mtpg0e5wO5l9eh4EY6IvvVr1ezg+0Z0knUi1gSlE/U2SNkZE+EDq
/r0kZ2X66fLNf5TU1GfP9Nf5sxGD7/HH4BJGg/KSZq36EPnQiEMfu6ohr54B+hyRnehfSq/9nMSt
egOsMLzoesurEqMqXyXuvVSQfHQRT6VSZ4+SJYGJylFkQ2CoOx3D1QL32MwOXqR6DB3tOTdfmqY4
uZ1bYVhYH5ExL2/25BS3qIMst4gFlzdFJWi6ykVmVp0OsdcjOm5HzVOoOViBT9YbCmHpd9WqvCO6
meVFknB0gNTrxZfSHJGkNHqwBEs1rZ/8HZp+oGryEXdltQUoXqXfQVFnZ+j4zkln7+O7bRm33FWs
VzPMnIcysQBYLNXaSf1rAi155dOmPTCs03AjIuYuwayl/p4VvAb87n/ytioSs5T2r6rXtfM/Ha+3
AGA6O36qx7l5HJUKuHThIn0HqsvkS/RXrvqfzXGwvzTOiD5Qrhf3WWjYKBtXKYi4Yf7aV+6LVB2N
9L6ODO9b3eTqwa1j6yEtPQxY6hq1FHRhP0NH+qUgfnWMi70LbOheLXmp3DH+2WkAxCzDbZ48swvu
FNtJzlEaqq+oqtQ7Ob0zf1NLr/nVsW8EjMiM0WGcjAtrtiWqu6X14tlojvO6OwhbavkuyeoCZVw0
qu5L+tR7uwwPva/HdzXi5H8XrHWkuNxy4ZEAfkbG/6DOgRofpDwE93gvZ4sdl0y7gk5YOeZ1TUqx
7mnJeOLVjtaagaa/WGZinVV7gLu9ncJyzJsNvPzOCS3lmGqFji3V4Fws8L5XvG6ae80wnZOdZNPz
hI/LoW/V5jNvowr0x3V+MHZ+QZtH+d14b+6QMCQdC+v08mq3hfkLTiJikSb9PK2PlzZLHEgqwXys
q6p+jPW2vphGNdxFbmvh7uuX2BJ0DvpYgFXp+GBm6iWyWH7vf4+D8XMSmcpfCkjL9UJZriEVV1h/
TunwM1QU55tmNxlqx9r8GtpogzNECZ6gULvnbBEVVxU/vfVpbJ1ZDkifXKhAYJwbi/UzOjLbn8Pv
dMA/IB8qf+oBPsigkxhhMwhPAtf8K0MZWe/6twBrjqb91HdgltEpbt68ljlh11faE7iNDngODkvw
rpwDi2u+f9F1Aw+q0VkkDdQUtzity24Sc5yaLUAkEB66BFkX/Gs+ac7gveWp902bYuXB7D2Pe4B8
bx2m9Z0kOwPludyJu6se9whTaYzLrl0J1K1oXO9zACF9Vw2h+tBXpf85qufvuhXoj5KaFwS4o1tP
UtXTnFukWf6zpMI+OLdpmX4yC93/7M/sJRZW81oajvPZP49+5nyP+VSe21Ftz047BD8K/VwPtf2j
BJGFZU5VX4ZgKL5hc7fvrcj9xDzyHpOH4rH2FcTzA8gbXR9quzVvKYgKdpxx1l2YLOMZsaOJlwjh
NSMy/hK7QwsxtdAJus9bhcaojUNld9ZpwFLwsVsCGsZ0aPBGPkhSCtiwLR6bGbctLKtvgJ24ctBV
oBswHN2xdlc8GktgI8V7cxXjIXeq+ROrAN+6Mpp+TNEC9Gjhc6ADheReqn+L52H6MdaRtR+X/GjJ
/9/1XSSXtvq+63Me4Gn7JnARfPvP+bf8fzv//64v19WrAea2Zx7N3Ir3AxP2l3KY6hfdMfWzveQh
l1G/SEHO5HfNkyoIRTYv5ZL34Vi+nMhZKd451vkmSmAtbEuvatQTLSP7O0/FPtrLzdNWTQrH2PN2
dQ3fICiflKy1IEzC+Rq1egiODu/6oUfH5pCNWvEkwWjyvIr+i77Tmuqoh4l6H1QQ8eikJIFCu3rf
LoEkbUOBdL+ms+rQM11D6/E/pZK/JeUIyUPb7pZHANq2rPVMWzql05tH96nkdv3ssf9Akcz7nsBn
olGV+dXz4ZLqo/Npsnvvp4EAHauF3vBkuS6Gowl6K0WqRuy+wiaGeHxtSuVk6N78FUWG4dxxVhE8
/QIt6yrXCDPgfH3VWg84YXuPfqex0bWcG/OKJ5279hnciIXrgGGc9KYd7/Q6RLN7MdwRR53VXMcK
C8i5TL6kQIIere6jC8gKJnrvXM3ULBHXaf2XzEmUFwSiu4N+8bARS+YZTRcD7RhEyB1zxxAEXkw8
1melyvozkz9k8Y3fldn+QGJk+BrFOMEnXds/RU2vXdS4za7+mJqPYaDjiaGU85c0TH8DOsx+c3CI
HfydYpqoY2H9+4KfzNkYu+CxKprmpVgCQ2V4GBbIJS4VDH2hIjVANqy2fNRSePFIJqvHwSu6R6kv
1TB4OmIaOWGAhjhNsniyA5nHS7ZPXgLEOvBVa9JnRIcwiLAwRjM6dTzhg1Y/WkGXnCuoNQ9JBqnC
GM353nFBFsOOt29ONkTXAinjm2dG1pVlj+LOm+bhLqvG8aqoUXnLjAJjH7+P7pPGR+JpcNz7pJzw
eq1ZJIm6xD/FbaviwKDWJ9crRoiuiC4jANU/sz9RHtPY6V581J7QDQY7SI8DGqjq+9e5w+oHc+fx
LbKQR+7MXd+FLEoFhfq5YQ96H46q8WV0XbS80T39ivdMv6uiaXzw8aFCgjpPD9UURihhoR/HtwnC
h5/OfySNe/TxI/vG7nWDrk20cO3n6BUs6e/IVuc/lMT4g4Vf6OVWwEJ54OqnrOXj7A/muV/O4Mb4
d4ADK7F4GJlQ2RMinUBM/ijAJeqd+dMDa8AUMBtuaKOOzzVG6osa/4zoWv3gWVOHFDJvADOj8pI1
GkIyiPeNjzFqLQzKx0tuKtGbr3jOo6PBphUj+NDsodxZ/nDp02H6ZtrMnTQteHML3hRtygtkA9Tx
WwQA8BiUQ3+Ro/Q4udbGoN3ljjYcWEss7mAExUxVF2Sw5WHI4be7NcucEESUKhJ7l2kvJZL5sWSr
PmaiT8gFtvNIXlW58NDYwNtnOAY+WmWLlWOrdF86DCzvRl/NkK/glmTobbNuOcD0WJIo2nnHqS3w
uVySujlBWjKt4ipJP621HezEeIfJAyQ522FSsAR6HuL3VJpTeRu9pMLBgpgEWx2JSR5O49RudCBK
Qw4a6/9w3IxgVAlB/X+dW5LvLu3gI3BlJLR7l7cdItcfo3K+y9JvzRSGb/S5/q6IHeuq+3Ar+tx4
VT3HPxtDqOznnMfseEX8bFfFRVJykGl4r22XeQ+WpVyQLpofva6BUtjm7dd+dKqdMTjBzzZQ3iAU
eX+amnbKXboDdMD3gZbrERUQ5e2y+DeLGU+og8R/VFEd89lp2m+L3f0+sbrygXXum4qI+wNEgeoh
16rwhJzpvEtMtXrYCqSUAdbf9UwseYrW2avdFyAyODcvZ5BDpOKW7O3R2TlDzZ7lfy/y4dTKmMAX
0v0vKRhVBDOXi2wnkGQ6qBc2v+K7gzsozn03BhgQYR2K44vSh1BIdOfZRMnxObWX3lcrQBiYobvm
wfTFUil1Lw5LBQ+OinFJrCL1vyaXPJy6h4doCSQPCKZ2xBeNXZCldCuQepJX1Wp2MgdcASTZ2kZ+
jJCFOXTxxPJ+Vf8RQVzwCrX+rgUT9Le+nL44JZP2emr813zO+wNQsf5F72LUMJ0xe3INRFViRNwe
JqsfLgWoWhQcIzD72FZdrdRDE2TpxQdHjR7zVK1OGXPdZxWtXVYMWL1OrVphYb3IPvPrwj1r3u7X
xEYBxZpN8weeot/8JrV/lZZ/p7KQGaCEA68pqROG0p+LsrWR72ORgQ2N7vc4efd+nhe/jCb+qZis
UtNbAqAHNWRZPW5YJlILFpKe2ZwNn/16aNA0ZwIhpaMTlrcwgwoopTkWnvd+Pzc7KY3TMMPzEk05
KZ1aO32sFfNHspyJHY/8Ka2rVymLTZc1J4SWGJNHT2WrKo8xTkLEA2uOniQmgZoF32ddra5blsRw
Qw0PMT4+61FbqepkzjlmI2oneU4TIjfpNvBOEQfdb/W266hD9tCYhX3nzzp15xhXKphIr2PilWwR
+WyeaKl289xOu6nwqOCsR9o5nZGKkQIJRhfVoL2y1KkVZapO2zGar/wq5xJlu/+e5l0Vy4nhkMnJ
t7P12HTse2cqD+t5pdhPYy7xruZsK8oeOyzzYNgeRLDl9MpQQxGEwfruQClYLyk/MMxU/+SZ5pc1
z5BfsF188hKaoO906rUJ28M//qet9t/n1f7MAnQb1t+w3AWJvfuxy49bf5OUrBftyuwpRtgVqvjZ
al31VizVpIJv1izzSFRKJJjk9kvUdDukG4Y/PHaEHpRuODHawE5tbB6aJKr2NQYWQQTVLGjyn1bR
TGjogWns1asd+vPZ8bq/gOVOhxRhRTX61esJ1pGmjR+Fhz6YN3TXMG3/rDPfOzFmurlImEaVHh00
e1qkbL1ftoJFdtztlJqOHKFZEzl812ONscHdyq2TL8wzL5DwPptN7+16Xjt0Paa32q8AF3eftWDk
ZND8UMROHnu1uXdi+JcVqCcWdI4pq1uFqf8Mi+FeYddzKrBEnJBgKJcNv0Jh0yGB73uBR8w01Utu
kaK91G2iPKsxU94SP6Pnyr+ZjEWwl1uyhrGHJpUmD2uehonLbi6G7LodFbCSd8hqJJfwTVWepQAO
2s92hnFVtT1Uzvm1qV6b1ByeBwZCrVOjhZ4zJR9mICOIl8X8kOCzUmKygkMOtgdV56Ds0I67Eaqp
6YE3tNLHXhtxAFuCKfVf6gEef1bcnGCwQP0TFKwW7+GYjSe9QGtM8nIUGM4zLmssmP4nr5sZSCBp
qp8rXPQK1/KfsiVAjsIrneq5tZFrSlt0cUbGMM/zEkSpUV7cyZl2kqQHMZ5j1CggDDVr1pbf2ObX
yGqNO8lylUpHl2ycsQttiqPkSWDovs42EZqNUuVdAYp5xtSsF5ZsSy/Y352K/CoXljw/HHa21xqH
dqrZsV5+pBRGiZrfLBsBwiXLYln90XGUwxCE8UtRHgsIwc+tpkUv7Jn/HqPKvw6a8YAQeXo/Ylb1
LIE7o/WPrJV12vLSqc8xcUOZP1GVWIHS6Bt4Xnd3iZVYzyz2W+uxXWQf58LH/ShsG1y0XCZtforH
0GyV7nlN45BUneoiNffgfCkPS0u/LYPnuHGfZo/RQT9X7BVVnfnseYnyZEW3YEkYUfx3MFr1945V
y7vJTJdpIXwf3P8AZmz1xgSVo3Sm65UTOWph410RPWN41z2WxXRYW9RcRgFY43aHKnLzVNRZ8GKy
SPaix8Vr6QfjTapJwJBM32ELVF4kKXU1VNYPVgVyXI6SPBgVKZSE5IE53Lj31MB7TnPDe0aXe74z
jO5H4NeohCz5upP1OEnFOz92Yf5LNRQwr+zchw9Sg5Hfsxppxi2aaX/FFLUXJfDsZ8iizjMOYtVR
C128DMbZeZYCrUXcUy3ZnJGkFCCYYj5WKQNGnDcUlGPDlq1kw9j3Ef1v0lv3W92QtVPMzBrnnOpV
fHInEBPIWYYvJWyIA/YsydFwUEbbO23lnwzPQDkc/ZYXpJ6jF7Nt4IYaCesHI+uhrpFiKrR4mUjA
2GXGLQs3T30eGW2UAXZ4CmYh/qLU5yM8/HdsSaKv9zVv8fLDW8MDf7dYq/iYQ99JDLvmjP3ru3Zh
CXULhFFiEgwClFwCJrUAJyUT6dru7OnseI8xgi/F9BauwKsF560y7K6/qfrMMkvLLHYhPmwBY2So
DpLOhPXQm9lXcyEedQuTpl5+At5EMI9s4R9ZFcJuqEGyKIDu7p0EetWOMwZH9aK/8d+onnq/okRH
A6PJkX2U4r6fYYhKNEZ2Bsn/JGabA+F8Nu1Q2VvvmDthQZKgMxK7NluIchfXYsRebsuqzBntE+wO
YJhBXzCPymQoUOy6v6bO/NNHLSItqvOI/dfB0l4DfB3viq7/5nBbbxF2YKdWM3+Ek+kdxwVVm3Ca
wrvR42RH+b/b3ZaYPAH2sMKjGXCvFFzSbmqnH+okMC8tRm13tlGUV5tJQlLF9U5Ru/Ng2p9T/rVl
jTD0IXWoPGGagFYzJncRpJ8V6xDXkJgXUlq+IK6d5WFJLEO04VghC8J3t9fuGpQtgspmo8soUeJL
0vH+3Y2Bosx9s70GCUVH2ytK5rPez4JbFVq/zCxUjoZ1Xwz1eNeE9rAGhhmNd76+3Lls+pFpenUH
5be68/IK0XGJ5q7Xa0eJivWqxCRIHL8C7eShhrFg54vFjqU0Kgg6DDr+sWGVnpNfowwhgIUjuvxN
CeQPb8kuM1CW0fDN9BcO07xgFOV2FMI5lWg7s+CVZ8502J6MtNMtKTFPG7C3gsBL512gE0hgLLC/
LbA6Mzx3pnVLFuy9tAMJoiU5sMVxmqPmXrJK38LcIXAZjYitQS+OBrbS83z7oviUak2N+6iRwwFb
WGNr1On04Zog8gVJnnu66ENUJjYGEkgyjlAh1iLld82QcrhhDNnu5sbpcUVR4vHmuMXBwKarLcZp
F2RY64b4Ux9Ut2IWo6v+mbWfP710fNPKRViX8Qi+sQWGc1DpJ7bOj3rWwxtNHrKiCndolLFROpfh
vQ0W5iHwuz377c1umLLHTOMTkXuVdfBQWb2pVbunyyjZQmdlsay6K3IDy9R2Vl9g3+uXecBByHbx
pHW+tnWbn0w2YUCxdz1eLE1wilqMKM18p/QZ+yPABA98cOk04idT1+z9pE3K0VdabGF6/YT2P/J0
82fDTK95WbJ+hyVR1Jjfq6HCs3BKT8gvRUcLol/RdvdhUKs7Po4wk8OiODQQMsLuHuFX8CQxW7qK
ytZrELOoApdqjyhbdBqqxSO6NUDhskTB5vR+LvUBf2O3OZRIVDQua439+LtxuDFu72GVwvFz790H
UxLvIwy2/DxW0TXFojTSWK7uVYRvjRh1fEwzq/537MPIVkFS7cfZcs8+WjdK2V5aPeQmoEMXmTZ3
2gzhijeDCS5m+OK5y9IlRpCMx5o/HT7dS9+iaWjHOPY1T86GMkEEVsD7d4NyZkQx79l//MHgOTy6
E/z9UrETtImA6bgzY08Tbo6LPBrwTf54kHvTJXFfRiSQLux4qveAaXHPcHFgUHMedAlLF858FyAY
7AauitdWZ6I5BespVH63Pt4y9fiwtCA9ttuHNJz/sijc5w0fyopJtuL4j4Xe/aoy1JF0XtG9NvSY
NU0D+42hg2OOGpsHFkTvi6TBAdeGJwaD+5CynGCYkMLnRE33drtIiqC1vBv19n+4Oq/lVoFuWz8R
VYSmgVtAyZIs53RDOS1yTg1Pvz/53/v8Vedm1bIsSzaCZvaYY37jNeJ+EUJ59cllJh+0pIXj8l6y
9VKYEOsU4MpZIHrZ57HVtmXcR/cLxPW1db+aglS9WI8/l0nbDi4bwdmYwmsBOEkrOeKV29pe8qPB
YfVrRTaxodY3r0WwQIA0tF+HiES4RlZ6sAyUPC/T7yEuuIG1FGGUTE+L4W4JwsU+kmDF0oROt5Ud
kpZ/560xbtdWjeGSFM1Wc18Srap8OyujTVdU6DNTtbWlVp/WhBecB5TB1DAuscoG0JTLYdQ/2fkn
gbc402bsHvucqNaOvC70/I30mndjmMCzAEhyLUKPh+kFR64F7ChLAlI8S59q0AhW+Ku+R2CqPyyq
9DMn2dtC0/0JZJfMxAsgsVZgkgTzVVAftXpYZaSvuBBDdWPcG1Zs873lNfamzyhuO6BO9U+2vq1m
DnytSL4x55Zhbz4Tofg84Zek6wItdT56IFOvvY1BjW6I1qaW0UEywwQsI/Mf8g0IE/mezfZtrWja
F95JmDytNOazpVP9s6Znm4nU4aHpT9E6EiBbLTvieSXpslWyX75Izkavfsqr8cMYCZTXh+VOZFT+
43rF9dYIgUSj0+gTrNAVkMkRzzBgw5hzIujqESBY9jlxkPyuIRRYs7RDoyiyEmG0wbDj2Oth4SD4
EylwtJptV9rRPdmGw4bWThao1nmWqgytamQh0MDQFsUbGfdFaHg0vPtuSP2+L1/xizLkOLCHVnlK
XhLuTdkRJHzNicUZrTa9VrwA878Hneb6/eskIdC1ac7c/XxwU/On1vKfMjW/+9YiLLCDzK+zh0Lh
3lXzuGzdkmZBauBldwt8RMkSvxmooKoE9jcv9aOetbftVaiqlmsj9tfqHaIXZn7hBKtsPwkf7l23
UZq8jjs3lynJ/LSWqCVXo24bq0NtcFMo8QhJ4H2wXlg1ZRxkxqEr04uDEcNvivq2zOt/peUc2lZ+
9ikbLyXuErcoQ6EXe4wq6EHRQF7LHDFX7843A2lmMajqsMWBvhmtDCLPPOWh1EijN7Vh8TW7UmFk
ad8uZKMkmjCip9ZGECplDo7cLap7IuaNNnQpdqgAO3tFyUyq50rpW0Gq99ZNJP5hPCupzWmm1W+e
Xmc3UxAn7pUh9jBZCbTx4mVZhyKEP/OUdOt3reSrWS/3kwzMUrZbGavzCpozl5DnevInDSnPNRhr
t+7hDNYmHTXRH/IowqYtd3OqhW5K1v37kjYfXlw8yWY8KYmnUZ9fkqHY93hwcsU5kQ39FiQbaJrp
lAAOxNAGGK0r7DBv2IFrXWh1XJ9Q5e1i3/b1jIi7wIyDDw00gOyK2P5YBvVBNnXpO4X23LuAbIbU
fO/L/HsGp2e16p35sl9su/hird06pYdRlE8LY+RBodcPzQi8PIXDNOU4qjkej4IQsV1NGwDPn4V2
1K87GpDA1PpDPI73ZBqRIeiij8+D89uLHjQFd1gytol6rwTIXwDKviZmIi/1CmxTcTKH6j4HzeMb
62xvhOftlPQO72UPoA/a0KFW9gBvP8csv2CPSMjRJI39SChGfcvcMBY+B2y6yRXZRCg7qMKD/a2X
wynX57eRX4qt32uKCQPSZ/HiddqRle8Rc1njj6PDoY9vDZLpa9vcDdm8V3W07ff9XG17DguLBDt/
eofKp7eXUv/PoICd5jZFpdoP5KnpPcFiyjvlNazP0crpp1TbOeXqnd3otyiIUM7xp1Wqe5XjcDK9
4W50i4A8h/tmiD/skn0jI2REN8zFu8NMPXzSegpozZDyIIj+XDk36AiAja8oGzpjpqJRG9fSMRiP
O8E+4+CxW67LW6JHO+qAVEer4nIZX+WAqLwWrvLh8FyKTPV+60AE1AWGI6uMn2pZ/DaD6vxyKOaw
9UYSIxk67BL9MOneg2NRRC4J5Owqno5WT5XdjNHHOHDdraO5lcC8nX46W6h3kFPyEMSd1Aq6oW0E
ShTvFMjdVxiEGJ1iJDQL7bCbLA6yw2Ek8mRlQTfKcDQdj4F/1/WnbC7D8rEvYURNuaZvTQtmQ9+l
DwTADxFse25wVJL33o+uxvFkACJjN2bv3Wh40sQCdtMbP8QAaXzRUnwv40fXe9t4Ainap2QUe7kX
FkgEHQ2OAmN8WOkaFw9FWCuyoI1RBEZdL1Gs8325Tu6BkMlXJwXewx18nJofY6A2XmYuzxq+Tpae
hFaTMDfDUMw4Xdr0wWD5CZlOwtVEfs+atqc4rf8RMpr4whhpK1nPUe8SVFJ9GZDr3LVjSsIgESxK
XfI5q/MYt0dJsRgP1e3k0TQkXwTU1ZkBohdq7ReXpkVgx9esCFN9LzY7gNyd1K3rcauRS5i74zVh
kLu5JEAq6+Gotq+52XJ1zIHsVv1iT6WiGC9yX7jUYLLAtxGn/yb07OFo11dClq3gvan52a7njWHa
isKK0IzUge0gxzttVs0h1fI7K6YgJ5O2Mu1qZ6FMte06U9Am044hbauXZYgg9CyT+Au+FezUHM9e
YrRcAZw02j9Ev8+0zg+RtBTJwAPdytuyAWMG4l74BW7b/WrHXdhDxPTmLMhW+9yNHt7U8dfWboha
PqUEs1aI0AAf8d7lzYZRxrtsEmKrV+07kIWbsVohPtdXRPNHKwiuVp7BsH6dPDfCoRLCA+UiEvit
HlN31imYSSzolbvDtGQTDenMQSYZ7pELUyH2ZzaCgJzmhcx2aW6FtTyZujy1GVdgwhHOBaESdCV/
bSeawmKAOFxuEkPuUqk+VnWDc+a5wJHqkwvSbkqD40SU+C2TGNhGVvbrklmlYblK8ParBpnv6m0L
oIe8mf1RM7aSwCPfs7VHUYvtBOD2ukjVPhxURqEWDNS7K12O9I+chU2zjqAD36fE+jKltmwjcwKW
zAgpREO2p0UB3o6K0PY4+2uN2QEKE2ITE+ZXqPGHNIGRlFv/LDlUvlTI/TbUJNZNJEQbvKCp36eu
bkKVc8KclFNf8zhLHNv8RHD5JUO5OU45XWuTxv1CVFFuGg8A+8oQqwwDlJYR6nltX39gk6IRh6ZJ
Y9/Nd8KGS2sotXeMyaUOyJoA1FwPPWV4y4wWHPVw1FLOtroTfl80z1lRMY4kbwBjhmtN/TwPHqm+
iBS+LJLdTOI41M71VmJhb8TPYnjfTblmIUa2htN0vHeq+d3p529Iovt1WQJpGh+1Sm1oyTOIXoYv
ItXZ8EnmKqAPojficcqd+7F3GcvIyvPkjjRQWp1Gtvee2QOJ9qX1FA0Po9BBdcMQJUGMxB3diUKV
VOfCFidhSC7deCDPiT5GpzuXhl3HVFdzmKT6HYEjz+ZEKqY3Vts4WR6SyJ7wAjr3NFQIcMkimM3r
m+s9uFLDJGJeWXzloIJhyCiwKTDB18VhZtbhAsWWmHN/6kb6DclOa6pzVTyDzfNodkZ7zsmgaxJr
ozKDndhk8FQzrTaaKa3AveljgJ2IfngXyAb3RjwnlbOZW/1NKwpaLaO5ixTMPRURhleAQWudMYin
4Ttpsd7b1oH6oq8KCozZ8W2qSnZf80XPD1TSNtThgpSq1AuMepK8DXkIhacFEd7cqrWMwHWzn8VJ
3hL6lMsyloE2wQbMPHM5OMtrLdJiE5m7QtCQrphDZQY13khyYGoxvuVVfFWo2flHGZ+aJ7uAGwK9
ks5AaSWvTttlDJEuMn9Wiru3Tar3tpkpOSY50CbsaQ8nhER7jgdD+aeJyMjIk+Z2iJOtRZDI1lvU
scnNr0JjYDfJIL9feUPt8I0j6ZmGeL3V8Kj4LVf8xtMc9oYel9I897fVsvWgAC8Lcjt+rjaM8hg6
W81YYMskQkFXK+uZ/SsitJA0/amj4qQ7GlDzrCFZKLJpPaX9PgGw4WNacvyuNn9mC+xU8WxIp9rF
tfHhGNreWRX6iYebx2p+6hrUKbzuH3gzn1TU87Y1k9sV5DBk3zwPSIOFQrBeuoQI1zvF3ZRLkYHD
6hNLDNbv6R/5lreRR8RyyhplEHReTs6LZ6jj0gEjgTNHlrzVXaZOfFZ8WCBR7tPcM3faNXI5aZZT
YetQ39Nq3KYp+zSd2r9p5heuUWwgmOqvy6HcdPGy4+fogo8x4NvkQKzQc26YWkgC1u6FQdLIn9sI
99CPp15b13pF235yypFqE2OqveI4I7qa0YljkXtsU1miIouCl2sTky1ab9thr3nXpfnRGnipSjwT
CLYPNQfPr2brXityJENhvU30LY14nkLSf648FS8+JbZ4ile5NwoKdBETysfqRAUAaY89rGvCbm1H
C6MxJGEEqzsvie+bXxbeiM7PzGSlSqb7QrBTkx3zNNlMLIrQ35KOoIbFrMmDmp8AkBZbPFx3mTOd
aCsw6KcVt6KIh5BN4Gm+klsX69H4jCv30xn7l17nxMztF7IvHk1ZhSImp5AIYCjgBMkuN33H1cJY
Fw7xfW/pb+Ngf2nOhK6M0623yK7LdMSYjPu/s6YWExPToR1v8xYOOAsANrgrvNl4j66bV1eLTyuk
QpDap9yUK8Jd/920ats62ktBJLHvJNYczDWFt27jZog4W6hixqr2GBUXum+L4qaOhq9KMEKRjCtQ
SuxP3fjoFOJolbIPTG2kpqqw3+sAqlWmaaG45vOOnrFhFJwo+qz+TspkD7jipkuTrZ7bP4nboVN1
dAFJUiVKMd2ZS3ObSwJFu7Y4NBORqaPebHCFf+ZGj13UJKHbTjdZTuM5G/C/RRXgYHvDr3Ack4uT
VpiE51OlGfCdpJH4DD1Gs/UQDYxQRNG/tdKeTKKElKyTJy3/gJlY2asZaLGOG2s2bxfYY6E1GN/O
OBxML32sZzrrTAD+DNH1YCfFx2JMr3nFXDVpC9Cvav7mdL5d8vlcZ9jzoviTEuKTYNXEd+ppazfL
x9hc5/J0buRa6eEIXGvY4yZuO2rzq1KpdnTxktBakGb11CQA3kRNSD48m0SKvK9OZUGcUm0/lO4s
6KBr72s8n/QWhLRXnU2WcOG4u6Gu3aCcgdxVwyad07e06ETwr7Wbb9sqvqKmwWtp1vcltMbBKVlc
ZEfakj2Axzuu1byJyI/H5cSsttEcmTN6NLUJczqTv0xZ7JcZLGFCNmiW6Yh6YzVxNuI5X4UV6vRU
YXDFzIJUc6AHw6oykhLTfLvGzpEJyk8p2o9iXS8TnC/aavLMFfIqc2ht2hh6VY0H0413ZpcFzjxi
ONZIi8rWW4aXbqDWrrvWtjY2eAPuPwZ5lEXgmlxd06pPezIdoOhjA1fuCGSdP6qxvAflIN446Cm+
RUXHWVydreJlFHlIgOpdlwxvyUQL/HoKrgsRUxhL9G0sOVGYn7hdi2iHIv4WOcMtyu0lApTPLoE5
tKI1NqQQHQtRPg6J+V4qKdjoJZS1zFO5HpQnMXBjrNLHP6tArCPKIB43e3Zjj4RqvzVD9s3u94kp
0OEANp9M5TUKmXt5s5tT10TvlAf4MRJKlAih/qTRyOkMwlbGxc43bmnucRkh62WLRcnQxuRDaqfa
abRb9pqvqkTbXUdnS152Fda2nNnTK29brqBoVlHk+6o7V7VGg4AX2Li59s2+11+YhRBp5O7VqjE3
WYKsJCQrVm58M6Uzm0bICfT2taDJbGKLF3u39KVxoxV0sFomEehEOGzU3ERnPMPYLYvXHhiPS/1u
IYNJGVb5oC090Hgn73d/X/7nMTD0GddlX0ShwwgHIP7G5F41EDbulDVZBtf0J/XmihQYNwEW0lFL
0HrLoXYYSWfI6UOiIxsC/6ljjdqev2e7GhSqo4hQ+oDYs7V5WYuu301U6N3MPWzqECDT4ZF84c9x
KK6TXdx9Vm0+CGPydk70zyGzM1gK4xMfGfeaHrtbpouYnOPiXRsBqtYWpb2cjd+ocrloqLDLKPqy
MjEGSERuCDZAeBYQZ73ib5IsS257k87Xki3RjomDhy9yvhPP/J567NsLi3A0RgdIzADSUawGz3z1
cqDf9rZZtHN7fbv02oGxJPapGfK9577AzwN7WJEssVbBtGSnVZcPZXNpMjH5WTE/VjHd58J1D10j
kDSdS24yTe64P52ygfjH7d1iF/fZtXXgaSWyoeqOQo/noO8srgiPFHimym7Ix6jCNm4VPfwhpLie
uaytQzUJAnVsdm97K04EsAmcHbqESGA4DUzU3HIgNMbdJrObS5dNb6q8Bi2qbNpFVvlvTtf+PEDa
iJG3dZudshV73GAXi/6AZW28RH9LF+fsxf/M3qIn25GH5rLhbFK3YnnMHsv5JbJS6EIue7QktmKf
EWtfDbAcVK0C18vYOzv27NNT3WWpbrzmHqs17Fh2t0gsqiQfykiPYkR9kZO4ZY/9JPXytS/dYqN1
IsVoEb/BGGGE3TV3TDPpAUYPlsGr6dAhdgjlEJFqDK6y52YyGVY3+YzNa7d11QiGtPN8R5ApP2Ue
LXphW92VnyuT/OWMVBlNNFdAqDDiTsd9HhR7OI3cJbcq3CCX0mCiaXoyCoCAugXyZaobbFUIVnbz
k2ct7Jdq3hcLOrNR2N7BFIehHEZ/iWlM9Svik+PknyMiH3ebWvMrTA99USeHOJuuBbT5bjPi4qNW
xuBOVHenlyWNFdP+qq+tp+ijRWEJjFyjdh1OPZolNtnuJmY0cKQYuY8kZ2VVI3aOOnMn0+3EfF2A
R6XZeJUNJX2h7SGviTVji+KXruNMv4wTBjJCvusSKBWUd77q8vG+JTM97Ik3ugL5j+jy59hug2JE
t1EQNYwZWZNaqjlkUwvxgztC0oooaMdUPw+zvi2pKf3FYXI6XUksF/rFa4S1E/rYbiFEHtY2c3yZ
V5vEJLBljbk5xLHojzN6e+5icM9y9SIrTKb68EzXjM+/WrH+oMhGaZ/dFDWyOvtWOLWZJHpl2sJi
gCLRVulpcOifth2ifWMpjaFYeJCFV27WweJmPPdvIHo2lX2tP2tG49bpYOespEVav1RytfaOWeNm
FvVyI/prT6jDTkP8Bh4+J++oawvyxJnd2IiE00KbBQPYPUIgFxrbLGm/lEVXBo5RRQHIlQovJ1Ov
TRYQ2VYBgLpekpdC8Rb5wiVsFZ0dCCGueQrtyRbZ6yA5tpExyH2W5hiYuOwZ83npJH9xa/OWzBOh
xMSSZY2WjHSnV9uzMRbn5QnUpzrG9b2OhMIZVfkRn8omyXtw333Hdo/3NpplS9DIRNeZKsuh17OR
blMHWTztBRt34oVLIlZHUe1oFlswYrbedK4TwluYlf3UpRgeSjPaTNnyas1MXU7O9NxHzHpiA+p2
FUE0LNHDRaUrT9L+CVKCkHXir8aSY+i4401MDxXh0DMBo8QLsrlsfuA3c4iW7G7SR43waZcJmMkl
dqNiMKFt8NOaKHQmYSMjCZsVZ7IdgVvjQmLqvzmLZWC5UZV5AFRSr5QVNuecaIwfFdufuvlvUusP
6BnCLQCF2+3d2ksdMk6EDh19At/ip4Upt3rBBAUtQ+g1PUMm6B7aPN3O9JglKT5ZMm36RHv3OuFu
RqMjcC3N6zOdP2dTrC7peIKeDm2vQDeodNjnMNxLxcq+dgfYRwQwMfKQ2/Yhs6LlRkY6vQ22PqLC
kuPEtdpqsODxIT8OWqFvO/cOxgWFob68TMrYr72OKqy652GiIyLnITDjqg/U7BkUisXKbx+fk354
LyQtMuufOaV3Lrt9NsHcFadJYTViOzAqGtCJp1Gz7zvmxi8xeSRaTZg14U7h3Gs/XT29WzG5XkV0
zke8lWL8mV0E/SZDgsdd+TQgCpD35sH9rSTih/U8RWwPM+gNGwZ0PrXr9FriLEflEF1QZtm9Jhro
+fbCKbc2tV9jRQmNiT2fc2Xi9031q1vz1zDpVCxy3husPbsrdHuuiy+8G6RXQj+l38vO2HS6B/6i
jLMqyZBf7GKXgMDFbBjmWrYvdQKdu8i6a3svu6l7zm2rDWMOsr80HvZAmuBG69mbZJjn28bdWLhn
Q1cJ0jbGz2WpL9xhM6pgyxcN43NdXeEDabZLdh3YHdh3ENqGQX5tfjKGrNgqZI+m7kVB0iK9JrWd
8j+EkyKux0slmczVvtHa5w8t3tN91UE7idupp822qurbca5sFsHWqOsx1k18Koa+7mJv7S/p9R8b
9a3ESXvz95AsWqKMUB6aXPLX9tcImkjtS+yPeHJN1lKC1V3Ng+LfTUvYtKzDUWM8ZWOacR7orz14
idAwTSeIrb0rpR2K1XuN00Qw5YamXfflvOkiNjLlzBxE5neqbg+t6p8mp1l3Zmalm6krbhWWMXrH
dOesrmh3XDwEG7tjDkdY0aulE0cJxxrLlD6YCtThjdX14+3UuA9FxQGt1sIvG6O7HbyhIcN763LT
dxuYLAPtDahjly5aEPmRGYdEfc2jAUXcoS2fjcaLJXEWNv1H00JyYaKLUqjceJ1zKemIhc0q+oCi
dRMxOjjRYoWZcw3amH+zbgkjOQ3EF97k3ai2gL9xLka33hqfY8lehW3ZNjebJJi1HD3GmG8M8gco
ctQvSy7wKMe9M6zuvh1zZBgZvxQL/U/BfSmGIN1pyz9FfnAWWcZtaltTOFRlvNUKkhFaw/3n2Hg0
y+FFDVPkCzDIgbPogdMvrM/W+iOUu+8sYrKzf47kBF3L4rtVzNbqzkDtpxFiVC3xcbaa5y7HTDFw
cpn9E3McR6/D4RNHySZKOygeo+k7nvi+TpxQiEMn6T3TCiLTOZk4rwv6L5splgcPy88Ng4rPxjVm
PG40uu01B8ARP33BsCVzRDXi61ZFLlCbrHjyJH1q0yGjCBbIjayXy2TRPbBF9J7c4UBhVQmied2M
Jtb9qTsvY17ssGUclim6EBfC6AtaRG4orDoOrxkvy2tZ2b/dqs5CjBeqVLDFyTGPeAZnp4YhqN/m
YuTsvlZn9FEuMksE5WxfopxY+9YeDoYiB71Uj9qyGucRL5CJD3hbp/uyo8QdPOvXzK3Rr2T/qtXD
is6VczPguJlMZraYnjo3OQ700tDcPk0xDCeDsNgscZetNgxe2K914ImEsyW9LyAzBDFrfd3twCod
8ExyK891k/n+5qOQxIlFyiJxWvuN7fEzF/nX0CUrZ7+5m1s+F5ESXkje+lau/UdsIUJm2XWcPqOD
ZpHxZNZuHAgQZSgMdGxtDvPUTVuMT6ywN9mQPfP5PzhfXdN5YYxegEyL6N97uq/NbKvs+Ff16qE3
nd+mGF7dpX+kCxEFZqbByXcIzvIgSrUR2wFhXN079FE1UoOlwJJN5IHrj+XasuXX6To7kXUElPZl
RLMbtBU+sWs3qxoYz2enVoTE7hwmJYE/3CzWsnO4gqq43pUs3JHU3qwx/QfcrEJ5btWu1rG1Mf6e
dL+V07+SM4UaXdWXVmyNiDsnazp0ZW9fign6cfVl5i7edLUZ3RRLnS4achmYO22u8TPagsEuMn4c
85eGprtJVu+ssKSFlQEaAet12up4er3kRtmr4Wdpcm5qjdRKqzxJptXyqi13w2LrG2xzNtXFHIyV
3BmziqGNNS0RLO2DyQtDWOPyz8VNx6Y0ZqKTdMeEwWuvHVjhd0uT/SZ1e4VODQer0vi7SeUUEhWH
8pZN2DUDbZlfjDXxjigbgerJHnft1Ngop3pKmu7OGgmCAFPNr5GGc4nX1UUtZ97bPsucrVBLuzxI
F53gKis/wdS7x/4N9E81dKwUTQxFuBPOqV07aM1mbi7DqhvHqpy2c6XFYZtTlDX9vq4M6lY04bRK
+fRUtXGT9ZyWLEBR0lYbvRluYpfg9lgndgHHkeFp/cYrNMaVp7dCdZtu6ikBhvhOMyj656r+iWno
tRlhlF6spaG2mJ9yaC9CH/alVyybwaDeLYZcogdZDAsVEFmi+W6Ira9GHGOLVZOcQId22D8Pj0Mt
bMbcJ++XjJRPxC/Rui90UHaKGDhmWo4Wm9IkpoxQsXlhYOWSzPolnUfcHsahiYtyayAPyFLeKdO7
WnkoR5uWIMUFr2vTma+9Sp9wWFKOwqGyh4lBjUreVqv1GFnZg2BN2brOuMu7dec1xk3EnZxh0WCs
aZARTbnJMtRIEjuztPPNVlkhNkq+cmOKnQZfTF+imjPLndbJbpmMrTMMVCWIjR6ZBX6jFSehup8o
m37ynl5FtvpG+1C048hFw8hfVL+ZifxJlf07TjW8fjO09KLZAb+nX7YAVmjZtcvkC0mWhn1TdYhn
2sWq16fEdl4yR+110zq0CaWqNpgn8DuMewg8OiM3RLt3R//0zxDaptUbbhigISZPbO2WO6w+f3UV
2MD8S1iCHLb8gKh7Lx2UuGKoX9fIC7tlFbtkMJ49cljb1ntPxqsjPk1O2oyRAqMdKRClOtkluae1
icBdus86FLcxqi8AjyacV9NjO6HFDDHDsLUjzwyOEWgXNQ8lgwy+ty6navTCdLVJUeIpdExOFpwU
2qzu1na7B8suP7uerDJNd2DtY0jTpydPIC9bHmMFtvs4DwYFmx2y5NKBhpGADVc85wR0Mm4CXsy2
us9KH0MNl2pLaqhKzYs0HDJD4QZmaO5jE+2vtzz6Aq9rldu+SCpm0xn1iVr7vrX6W7tTbkCvkW03
oXW+1lp3xSj7TYWnZ3ZxPqrhaI50g2PaKZ32DcmBqEe0VX/uIEjiSzUdPtqZfnlRGOxLnQMSPGtj
ajTc19bdaIwvpY4EBhXpOpG+0xjs7j1JUUKhODOtcm0DwpNKwU7o8YI4QPUb9R+ta2zHTpxGx4GH
0pAMmbNmA7RwagTNcTjPjRjORp2OZwSIlbberO2xj8x+rzXqUPaieciElj+wrb7+/++Bumf+EU4R
t00ZwYKMktgIOlvvd//7bZ6oqWlDrGF7+XsIOwB9CFu8//dFsjnOWMddtbHXvnlAh2kfsIs9Njrw
jr+HLOJdb1tP3//nCddnFQSYbvltk/C/L4SQzpT+bGqHv+dhtlb3qiW+/vqqf/8wW7JPGKikbc1v
9vdYL/shwGFng3H5v8eK1A0MoD6Xv2fA7lpwu2QI2nY+X4Sa/vcf9nb3rqjmm//vcUFtAEpnpqH1
f883WgnFQpzok5q3/324IFrtNsZh9Peif48X9UL0VGLfsRfZNmYb3WVkej61EcapupmHm78vpVfn
1wy4dZOqbHzyurg4mi1aYhXPI3eOwb0nAyEoGL8ZgspR51ln8f370aXz+iDGrHf4+zIrvGzHYIMI
//PCcTSfyCpENLu+bVdAncuN/zz1761cr3ml6yLOf+80p0Q2rpEbI0jw9Hlsyz3baS34+zJl8vQ8
e+Zz2Wr8Hrp+sVqjf/x7HYOfRMro2tPfC9kVpr628qLt33eHzA4WPL1M1RT1/d8/dtF227zj0gKV
lSTBKGtYF3PZB3/fxtFc3/OG6b4jg5lV/PqcMl0TXFc0tf77Onm/KPYD1Q6RwtwOg5VekNiTbT2r
4o4W/NU50DT3IOqcsI7T6SEHqRn2UBUel66VQcT0zRO1VxfEsyxeBtQ3rjt7fk1WeHZOYTtvlbIr
v9DG+kN0zS+hsoxLdtWrO2Xlt2oqxgYz66daMbIXbv1vUFQUJT0VOhx1MOkNC8eq30WKisbvTqhV
WHJLKDRCZtgPiCam3Jl49lrvEnohvzQijtawtj9F59w7OPy/0jl7d6uk+9TZE1C99d67Se/Wz7Ni
2aZNTDSKZ7T3hMnD1SwclqBr4PLfY3HeMFK5ahQ/U9ve/33DiA2HRSJqNn9f/n2jSxGHsrjQKHd4
qf88r4nVRmIxC/++HK4vUDumu5mUC1Hv/70HWc819mn6aPbc1kmwdo6+1SwDCvH1OX+v79ET3KnW
nv7zq/59o+qjcVf19LT+nvL3+krT8flPCf3+usXPxkT6fp1y4iJpgV5ICyr3Y2tnRII2yZnLTNsM
msoegRikQWfYw0dZaLem3cwxPeL71Y2Sf21pf2Lw9l5nabpEIA+Mzc5OgaritUetqq2jY87uls3r
xPVfmvTFreltjqY3uwblktgbpgf4gNZ8va+cRr4radZBHM/rg2ek9db7H8bOazluZFvTr9Kh68E+
ABJ24vSOmPKWLHpJNwiKouC9x9PPh6RalNS9z8wNhHQosIRKZK71GytFbietuwPofmeLa7N3ja1p
vRJlrD6CKIwQTAoupRrfZpOuX4kiRWhBWD2pCXKBbRyUVzw4JIr8PL6K2TptBVoL5zg2km1bopKS
ZCS40rgfz7Epmq3IQBVkBsn/1tDSs9aO+hZlG/+subq15Ydin+IYIkDOhMuv7JABOtkWUPt3woyC
G1YjLOk023rxkwO6EtbXhn34om788VZ2Dc1JISrzV9ehq3/rKqA536p4fG+7xmT2beM70FPRCe+z
be+hbYraMuEMWUfAc9uVRR+se+xCV0WlkvXz+ptUr3FWjrxprYdTfyMP2MvaS4GcxEYWtbmf1sHE
9UVhbgumNoy7I2LZqPr4ez0sh7dxQURQ2dG96kAS/OuEmx9CVUT6wfpfmsJF9gaeErtBZ5fjogLG
socMDC/hRqAqvAK0M6xlXZ873g2rezD6KG6SE6KfrLN7sepH5JlkqQ+89AqJsp0syQvBT3N3Ee55
wJm5hjyYhulh3Mxv6L0OPGdFKtfS9+2PfuQ/VjrSdteyqnCdDEm3apdXWKgPSdKsVL0HXUEApdko
kcH/HXaQwRo2InxMZYqJZen1tc1rASDAXElsMl6+leuyQoCPOO5bT1lEOJ9Q03x4v4RsyE2/ubZI
qaM57SAD09fXmjeqOxm4z5SEm+DB/A+VvmmpO0UjxC8Hyo7yIBvgoZIOngdPUwF8PHatvT9vQMug
Elcd8Z9rPy2BtaAa+JmoYU2Sx8wveoFQhTnBx8lbEo7Czl4zPXdvQh/ijVsST5f1qe3eIfeh3rnz
crcsocUoQUv/LD/mBapQ5ojbtDdm5VrWtwE7or4tnsji2IgTDdirRqQuUxPLWS3olWNt8zQt5Gkz
4lyaDR1S5qZylFVVFNMqy2+nsva9vXMhriWp8u23eln8rc7UHW2flvG6d4ih4ns1HgN9/H5Q1fom
bPlbJwO8eBrY5kctgnygFnHxmaTdV9MorGfFzh4bTWv2hiWMraNFwdpNBaofaMA/GrlG+gyGR6Y7
zKe+hi5TlYRPOF5iasyECSpDWddiPDqobHljJFagwpn/suFqLMv0dSwQ9Wxr/aNv1ioI0txhx94r
h/5pp2sdsqIqqfuF2gt/56UZW+sGapejp8+Fq33Cn1y5RTA7P2Y6MoOhPQFIGNpNmRbJU6eSRBuV
RNsoULg+W96SC6Tr9qmr/OKglVWyUSGI7fPWTx+dcdwTjMyetV7ksJ4875gGXXTrGf43+XGT7vA/
WA75tZ2n3ZXnk2UY5gHzfYCgJKcVgQ3MLN/YIif5JUKS9CwPIhvac2m0wGtNB4kDhV16CUDyLPTQ
GBayD1zO+RSYNhw44/i9+OMSsntaFE9pmuS790snAliwoXTNui2hBgzDtEe3xb2SpSyGgGZ3yN7L
YlSBYgGeuu+d+somIdjsayIgoMPUcJmXSvU0duRVo8woP9kTeetwSOrnPEmfgHn0L1g0n1vWo691
Z0HJynwc7PNpkTvQBBYKG/k5HO368FvSAYSM4xsz3T6FJ97AU57F5XK7RGFO14pFiLX0VhbfG+JE
SfFBBmfZEe6+Dh+VDhtxgSD1ybGC0t3UBRDffrDqfSDagyzJg+xizv1ksZzZRUbvEy9r7JtwUJV9
5sDrSmGps0vvEFHQIV+twrlZ9qkUT10mCTHRyjTpw2v1hS29cngbomvJstJ98/qtM/9PVxrOEmZl
2jcQhrjIj894G997acWTxWfUQAqOQ9H0m2UDDvvWj9Ps1pu3HKFagdX5UefUbbOKCYEB3UESDuaK
fqlUxzmVelSd4LI8sSc271VoVeiNWZeitpGUjcCT2zyIJ9loomq/AgdS7NQCnGDTiWKb2eBdk0b4
D6GX2+uiQxxBjwZ4VNA7Mc/poLoNqXU/JaBs3NxXXjfk17zXrGNJKqrGvE+51hqAbHwaTBGsiiiB
QARS4I5o5nrgWhdhCvNuqjwCp7bODhOSHXtzRN2F0UQL2WoLMp1jY3sn0vMIjIZhclXUVnVlg1gj
hV6FX0o7PVRZZD5WorDhVPjIgUxp+FQoBBDmDvavI8ml1gTVneALeJG3kRYz1rIYa/1CbomIu10m
930CQwkBz/Am8jx0o7QmJ0WS2Nt+tPRjxDsCOEzaktGO8hPzW7MdU9W+Mvh+1nYci5s8wf4uVBX7
fpgli9DjXZSl4Wzr1pvGRTp7MLT2qJ1JdSYELlHdmqsyEPznYj689WsqI8fbQvk+QrY044hDcm94
WBBCbifHvQaR2N5aog3uCgvNihCht7UsygMdDNtqb1nZzywghIfeO8g6OmgG4UAiIP3ec1sDZ9rO
P1pZUp37oE/XcZo0j3oYvcj/ak18C80++BrxrBJMHzG6mMc4SBUdjXlMYhNTqCKjfpzEnD7ovVcj
exuTuYm20J30+5jSApcSJ9kRSpV71JrRPZLyJL/V6yQkyijzNzHvhgo3bJoy2fT7KYtgsVLacJMM
ZdpiUmDA48NVd1Hz16PyjI/66CPCsDBVh2M2V7wfmiTEABjU6/0EkXbdDjiu1+EgTnmmx+vQjJQn
SPLXPU/hVzPsLkbdiyd4Cxlp8fpvXb20vZZLVyMYLoUbfu/621WNScVjPS9jwojPepWJB9Wrinu/
+6kQds9aZ+lvLZr7U8vvYwq36Ld15QFCmcoOZ/FaHXjHwvgnIaoaa3kaawgChPOhcCMUJp1rFd2u
YxXP+zV5mqFBq+Cp+mutLKMMXx0mQcjaHZVDZvpHKCPGNiFVfCArrxxkPcR3gqeyUksHB13kuTdJ
PzdbyF6tpbXmTnaoZa08lYfSMcmV2W20KFDO+N5ftoya/7l1q+A4Ms9ffH4au2QgMKelZXbxMi27
yDNWoY8NydTDe/3g+drOESTu5dBf+4I2/d63Qbt3gcZBi+yw45/lwUTok+coNdZ2maJd0rRwv+Xp
e596JN3xex/ZbKkmYi0dxjIhMEP/XkH8/ZhljUp8ej7VFRBf8kweap93F/CkYPFe1+nOWJ7fy7E1
xZsoRcdMDobiiFLTb9chXEmSpq4tpiuHHNlP12DhZC+zcVDB1xRwtZDr69zwgpBBdvHVILuUyWjD
EffEyh319OeGXdMh4PdeWwhhr8i0ipUcKA9IK2eXelfNPWVF3YMPs1hybOFppDjNPE2kG8+YIZQL
WYTKlG9rgdKSLOoGlFEFruZJFkMrXPGC1O8LV9cvcWrcy+o+RLu1MfCQi8ZsfKo1Ur1sIey9bFVM
9RonzekGo2zjrs6mt0u7idEe+6gt0FNiEBmPcY2uEPvR+ba0BDXB3FTEVY+v0pPu4Uzy97s15rtl
GRZsyCQNT+93Ky8Zc7dpjUBzCUt/K5XQU14Xmyb3wUXPYulv6uiznvp7sawDmGguEBrZKhumIWFm
l+VEzT4lWpLtZGlMyyNTJRSfRFu7EWtdaIFheEHbbVjVxLPXQ22PQJmCdOkhVHCVsxTCOskzST9U
yGfJ3m8DbRGAnS6d2dcjvJhKHV7Am/lsLfqbGP+LEwLyx1YZnCdV5+NHd4B15LqXsosf6rk6c+HZ
VDHp9KaNnaehEdGSQHx4kq2NFeGJMcaPvgZ6ujGw2Bl6xXmqII1tsioaNnKUrveEI9sounKVxH2c
opP8SEfp1BNKr2QA54/yoohEbpUpW1kc4/HThO8sGlZ1cV/73lp+pNuQG9MmnK/bLtEfDVhjceic
m0SQ8VBVyMUYWZ1xyrbPfWmSe4k0ywMXatyNY2IgN/SjeVDAMLwPmaZpZBJFYt/k1SpMWCdBd+cH
bXeH0RKhwwRwqOdTRPIGA5l+fH7vobXeQx+J5Cz743pSb0UH0VIWq/mCcxZ3vpYc01epuURTxN26
wtw27VhdDxl8exYAQO0rhV+rikhmKyz/a3DTBl3+FQ+nFJygP3sNGLBtp8aB6N9HD6ZVf3GFkn2N
PR34i1V+FLpZrhuUCU9EI61zMWklHkiu/TlSypXsWjrk+fRedW6nBG+4UQ15k5hVfzsVbreQn2dB
Ukw6q3z2CqCKSjmwGFNi81hDqlznoeU8ARw4y65NpH/qHBUOom5p3BQRHfk35F5fLm32UX/9DTF7
qLe/IU9ZU8m/oYI19BBm5Rfgu93GK2Njk6jxtAMckK50hD0eZLGr4mylB6r+YDT199bJ9cVPRTXW
yx1Jo3QD25k8iVCiRxWf9JU6qtUVYPh+X2pxvUM2GR1RJUxWNrp5H8exewICbXxz6mOdKNNrUzJN
IEIeQShn9OR61VVNPDNvEVzoRfbcp2WwRS8rRf4u6YsTkTkso+az34otIs/YDBvNkn0AvcuyH2FH
YAPtNal1lWhi7Q1KeCJt5CwT4q5rWV86OlggiM7ZSZj5Om96LCP8lhHCDTF+cQfn7QL9XtgGrlra
bK9n2+rJMMCCzqUy8kHx5NX41thVgbauqg5FgrlBdpGtbqfnRxIIqOhHJKhQAtsklW+eDeKbZ2s+
yGKQ9NZxwlxSlmS97KGl5I9I+tgoU2cR1Pd5bJ/jcRSY6SbA9WYpBdhhuj4UCP3fhT6AyVoDZyGF
0O2pfrBcJ74jnR681ReJvWw1vf6M2gZs8+4rauO8w4C/3PiF4e18pIO2TpBkd3FPkqNR1O6r6NUl
AtDts4pq0woZR+0K6VQc0Nok3AylUj9WqvbgV3GPpA5GWWPmPpkRHiqRZsentih7PEDEiGr/6F/Y
Y0DGzvwbaOX9SeiNdWPOB0MHt2jmN2MUWrOiWHsGgnmE/wfWsjLiaq9PLCve+7d1HW7Uhi2brJPD
ugAU/hi26VYWZYMaVq/I1puH9242SCq7ztNryJvWTVJ69bXTKcv3DijLsDSLxpf3y9TCLrfNBKlP
DpINbRsOqzgJPCgXXEjWaU02YHYdpntZ7HLP2mRhARpCxRvH9c0nhy3dsXcBAchiPY7BGqUadSeL
dpw/NKS7LpCpvDsY6pu6ac2nYvQhsLm32hAZZ1IXSPD76jdgWOo2qgq2NLJOHsIwq09wrqAt01ed
crHxpqrYN132CSww1HPX01ea6kS3/ZiZF0P/0hJbgDiDXcUeGTMor3NjXuXxrWqE6kolO7SWdW8N
XvFJjLp2lCWkFM2Lm32R3WVNaGrqnkXrz9eJklwFFdEo68ruOoikTf3Jh0P1dg02F8C1y+kT5Bdn
WblkpiNS/9o8AYXovd69lzzvrSTnqgGVi/e27pfSj3FykvvRU44j59Tf6T256nkC/NHz7fPmtllw
5x/GuYMP+tHv934/xmeYjfHZjL3bNh27HXIs8fm9Xp691ZUDCbMeZAPd36uzipl+Icv11L0kPsB8
/BnOXmrmZ3kmD3U5oqmiJy0GYn81eJoaDj+VDTvc5aqfHqIeH8q3y7xfoauVca1Fs3bffH15kNdi
UdAtPvzxX//+75fhf/uv+SVPRj/P/oCteMnR06r//GBpH/4o3qr3X//8YINudC3XcHShqpBITc2i
/eX5Nsx8emv/K1ObwIuGwn1RI920Pg/eAF9h3np1q6ps1AcTXPfDCAGNc7lZIy7mDte6FcMUB3rx
yZuXzMG8jE7nBTU0s3uX0N8hlmvtTO86XjDAa2UXeXDS0llmFXjfcqGEvctCBZOAZONHsXFVTaZ4
O6STdmUwtR7IDfNdo5ZkXIHKL7aK5reL936ygZwbBpp5iGRyERIUNbNdmTn92czS4SzPxI+zuQfK
KRnLOHCnAVuTs6dr+yZs85siBErrGeNPJTdT92bgjpv/+Zs33d+/edsQlmU4rikcWxeO8+s3H5oj
OD4/tL9W2LieLT3Nr/pWTa5wt5jPYW/X5DfmmnJtjjiTAdsYkA6ZD9+ro8pFNrCsvbNCcnOVGqqJ
4M1Q37ihXSGhQN3gWSZwUrULYPX9VS7a6qVMqhb3meCxBK5/HZINf1T1xyRu2gcBaeo2Bssta522
ic6aB8VQFhONpMogFMTz5zEm3IO1n9QV5P3WfARrkSwnO0uOsjXL45+uPxQ/XV8R6r5vK4iWnobr
qec1iHXU3Zno8//8Rbvib1+0pak857bhaFC+DOPXL7p1MocFq5+9EhHp0Yvh+5PfsJ+6fKkmUhYQ
+1DLk9/xe3OfI4taZ9nhrV9QtzCF0RE9BMZUnQjrwIeNeeBSa2wxzZwrO2fGD8tTzzPmU1v/3qsw
rdeuZN1V+oW7R7NKrDunmZ6bZjHWxMMnDGI2aqq3+zY1nHvT0y6yPWWXQ8RcL2ByetZVhbzxsu6c
6dmr4/uBGPM9c8BvF0yAH9yqrgBouBwSdEsnc7h0th2c2r44yxIigePle313wecZBb6uyLxFJ1B+
BOYiVp7x3oWhjZG9DdUVo1pNrE92eQTKI0A6BAn7cLhVvfJ+HDQNg7eOWJLTzH+Lr3y07fXYmuon
FfX/HWAh661ojeFVBof1TjiYBIW5mWKYyuh/uuo8vBJoIchH479+mf5qOR2+5MVYhX7Q/Fb89/Y1
v3pOX+v/nkf96PXvX4sM+n7R1XPz/EthnTVhM960r9V4+1q3SfPX7Dv3/P9t/ONVXuV+LF7//PCM
7BXRUTxVw5fmw/emebbWVJVn+8f0Pn/A99b5L/jzw/9Jnr88p89/H/L6XDd/foAY+S/HdZDccR2E
oTXHNj/80b++NTn/MgA9CVtz2JNwZDbKUC0L/vwgzH+puPTZrqMKw8IM1v7wRw3BZm5S/6XryNa6
pgVQXRWu9uGvv/77u+ft2/7nd5H267vINLiMg9+WpoOS09W/zYiRVuhGLQxlB23L3egYli3xI0Qv
o893hb/R0iLbodyl4jk8IxdRJlhOnRe/PRS/PBM/vxL/8TZsV9iEH4Tq6PpvE/OEwOXYTR3yOgU6
8mOiO0dWtl/sGgFKJIL9MtIhHxbKmgCAvWwQUV4F+iD+H9OWxn/GT29m+W24miaEoQvXtgxzntZ+
ejM7hhbVbie8nVoZxcpDyG7WC9X3ircUuOFgL/0xtryLFbof+cGjvZw3y0JLYVFnhAxq0cGbYR+5
/umJ+ocFg2YY85Lgfckw35gtQIaYqsaEKmx1/m/86cZAu5sl8gnejmU5GSK1zbdGVF5reeCccFF3
F8NgDCsZ9KwmnSA5P+vVEOmImZZ1S2ius/K1aRnW1sODrity96QNSXWy7W0M0P2EENW0M13cDHPd
OI0/DklhA7g0eyxpR2dcZ31ushYJhmvSbuMhVMYnjwzmcfCAV4tQyc/+CLjJytVXpXSsg3Fj+rcl
1jlLd+i34ywMo0y9ssdU45vrOQMEMQi54DDWdVPvSIOcPS2p15YqgiW77easpvXXbsBDceqLJX92
dlaj6c4BErBRxhfPb+DWRvlmaNY2ee2ub7aOneSreMS9Md5rDlGCrls2Vio2pVJe2dFXPCaR9usD
hB4SQh+oKy8EwUjSsv097Cokm9vWWtfukTzJMtLZ/yaqYW00N2oXpg17xOlPeRhH+yog4tihZhuP
jrEB5YXmxt4JiBZH3FacfhtLFWOAAqNKEbivzfwfkgUg1sKn1LTG7dC06WryOyggaETH6Mcv+9o4
uCB0VmHjbBHm9bblGL6SOvAXBFXW4K+/2dl0wWboUiI/HRmevhi68ia6y5LyC2zlivcUXgpRDnSV
6eQaTNgCie6eXiD6fXNcmgKmlg1CFb3XLQR/sMMt6SEFBSRRIdjuVTs7i2G5uOadxlpqq2vRHjuh
aLaU7BcFJHMz7R8cHUUpTBfatTIQaimG8gsLAiwMLtpkf/btSdkUJgReJfCeAIwmaPggWc3646YZ
mis7Tl41YzQWTUqMv0one0loFuZu3wWrzP6kFYSqUJ2CBhheR+oXvysEDisQ6cBvBmnMD2BQUZDq
XwdooibBIbhfLspjZCQXUZGAZHVa6NDZcG5HDYCz34qLkWboo1RogzgjCKwK1TDi2y+jrxFXI922
zMf+W2LpGPCCt1kkLX7E6PN5KxiAOGSjpLHBu9VeRUZhnjOvIkPYe6uwhG1RaMBU3EQgAi3MVWAZ
WFeZHODIzULi8ykuIT8f0iYwV2WE3Z5sUMzyyxgm0xqp04ZvM7i2/NrckP3H3HWu6ny2NwtZloem
zR4AOcHi+NFFnsVzZznivUHWvRflWWUO0zZSzJ3UNmbHEE44rxpPsGmsN11uqUktW6VWtzEmT4jN
ahMwMwS7+9DI0buYBbxlRw2iDNRn23qTTZZ9oLsFEyBGuvPIgJvmK62WCGOAjZgHvlW+HWWv0I0J
IfeAsWXxN6XsyWodgZLAPPSnOxlVNdh5o7ZuahXGe6nhajJ/5Pu9OQAb4RrLW5C1o7x5eXkou9yY
PC3l7TKFIK8H7cGwElRHIve1BfAOVpjHU/G1L30MtUsnUbP1zYY9GvJrTeA7GwSWLgg0bPteRTAL
EbJqqADQDt19aNRfSdJ1IEoeLUs/ZamF6nTW3WDf92iIFpxkf0D1EklYE7kxr8CNl51VuhMTTsP8
LtS9wsSOqIzvEEGsdp7q3xqKpa/NEH3Nzo5uYVYuIktce7Hq7sayudF9BzI0WBdIwGu7DcTCqitj
FcwaQqZfwPlwMF7LRu+UZZ+JR5yHwoHFFkEwYf6GPecWr01n47FlVbtMwN7x9AomkhmhvqTi95Wp
4Tbviitl8ILDFCR7oxune13kW0+pX0gN4LJGsKrK+mHJljxmei5vMuLFuHsh0VsERgu0DCo5tEJz
pdqjsgjHwl+NExFRNoZeE0ZMB2oN9xQXN7Ad6EgN6E6Fo7O2w1Rn+p2uIQq9lvx+P5XttRW0+SpU
xLRpvsa2b53ISxfAY7KIkO3QrttmfmlBvm8tA79QB0Ju3YK/gUGrNpsUaVy2/iGCePnwMFoar7NM
rzYdCzwoe8d6ALlsT/6ONLG30iFtbML2a9Wnr8Y0fenU6sFUquxW6exypyvuzo151fnkj66Rp0Ve
w69nf6coPxrfWO+5Cw9N0hxlhwVGrwk4ju65Hshj2FWrLYUd5mtoYDDuK/0YxAQHXPUAepIJAB5/
1/j5ooPfo0zITqRwdBd44HaIN6ywrnNUGNC6Bha+KIJvYd4d0lI7mlX5VXOKfoPI+LooryHYfQxh
x610G7Eku2wP6H2sEVoUCE8+Z12oHzXHhEiRlMMOnMSd1sIr6QyAyVoIF0qzvuhp+YrVvA5NsCzX
hLwhPGHGssqLo2YN58QxpiWqEFeTQqxhMiEL6QpaVgQTloiILVyVJ0Avxaa2xV6LzN1o6qc4GRGi
zXcqkj8rHuxrSw/Gjeqz3jQsv9jp+UbTkfNsu2HtjwHKiQ2uKTmrmX03vE6YCCxiz582gCk3MHI/
h7k6IWyUjAs/uEnC9IWf+L4jChnGdrq2CxNRonSFasiD12QRq7nq3oI50t06+HM7A5xvjwSxUunP
VVfsRAAmSylI2IRO8FGExdJSHQRAsgncdXEdTYgElB36vjovqMFbxi4xlw5noFNY+Rc1AK5mTred
JW7HFFiZJ5yl7eB0QzBoo3S+vdStCyu/fYyfIQ4G+U4JAzzC/eG20kgoWDOJR5nEN2LVPFvkWXK4
lpmduuuuQPYlVT8PJQTBwC1ejAxNPnRGmoXEX5chb7E4vAOyjuJ/B3oBuLF9tkRxPUSIf/D6CaBI
u2uiPMpi2KO9ctBT5+LY5aW20HcbFBx6xvjT4PVn1bAfq5ipyU15DpUDpnWIi/XjZQh9vujRufGq
em1q3T2wW5/HA5YtMH7EMBRUQj2IF14QwDnwAXXa6JJFuHiRktR3hd09oSllLh3EdCKBjkYXJHAg
y02TIeaKZPHJQvzAhmRidSFaZuPJagbkExX1lCXwyaauPVbTrT4F+trRAT77XvG5EKi5Ag9+jGDg
AGIR9/Z0dMJZmMkLzirk9zGyXp1BfR6HZax4D0pgHWIDw0eWtAE2JlhPVii/jyfDdb5mffqUFwJp
vnDnHkfMR8k62+gmIXNyZaN8rS7IemPbXVpiHWYju6m5Rda9NWuJxVrKIiecF/clLxkS9/pH2csr
0mpdtDg0j7z+ryCLtltd5bFpdOLEvgdzETu57GpCev2kDxhnBel4Be9z3ehKuk6wKEFyyp3Fd1A4
D6uCX6MOKdsuXfS5iODPDvZLz1G/2bsuL8eTQHtvHYQZQB3kAYFqnUWjk7PUWOnlyH1vbIKIYZHo
S2vileYB4T9ryn1o2/yF850YajOtMVZOmVVtvr5Ojdcuynh41BHIb02EFcJvfjNl14PIOSCwiYNB
94zFcIemg4uxYo7lVuwM3gxOQkqd/++Jf3NSyI2OhZhb6K+62xNJU4bPSiFWCfoxbJG8U9QMzj4l
N1uHKANkGcwNE1VZfWqvnDQO1+gdfVMU6zpGmfYwNf51rwvBS68RVxoqCraXJOcvKswDhuR7Nbf2
et61h96szgYqOWhsqjdmoqt7cjHpqRjTVeAoNWNtFHTm/8QiTbFCIbOB9hkSXGOtjWunRH6zMLv9
WNlr/HLyhQJTtDVKd9+UBfJoiAVfAbzoMy++Ql693Glj+SXM/YMwkKl0oz4+uMN067V4lEKNJs1s
l0TD4m+BxT26qPbXHR+T8mTFk0lU0ozPuLDPS3DzqcyY90Hj7DS9XGEp+Mkx+V9B57tg7wfVSK/Q
6o3VHe+l8RA4uMPFmgekt6qW2NJ5RJhKk3c/ZDkNH4i0zsujOwb7rHH6q2Q+uHr/CijT2KQqD7qF
Zas7pgtzB9WJzVDDysWw43GpEllECSr84vpDv0PSKT7ZVb5KExVgrT5h0zFcTPcLMAYei/4gD918
puQg1EhKc1q32qQtZZPwW4eXFDu6oDwUaCoc5FkUWHmyeC/LSkOaYchT9N1pZyP/vf8/VtaGu4oF
SqpZm/fLJuDbtmYnDXkWgmn8z0XZBcGH753fx8ph78XfLuUYiGYN+IyzJuOD5AWYv03sKvbebOej
SCcfaezz4/Af65xsBjz807gS4k1o5TFBxal46yG72WRZob/+uHRapvVBFt+u9f5RoTR+kU1GcEy9
ztiX6LyqNqyTefhP7b4xy+zJ2lha6shTeZDXa1vElZ1RR4mvakiUzp8Zl2Dv1/I06ep94usPGE6x
KvCiawwOEhaeAoE2E85y7mvXyMy7iyYeUfpji7ePfPhtWYwhBNBRb1USJQT9SVokggc9oLxZTTzV
LTkhlNvBSRs5krmtDQYEhsqmhHZ9BhBcbZSgBig5FztfS86hgnazEpgDxs29cdJq8RipprGdMFRZ
JKanI+mI9tEKZZpdmFXa3nEccbLJAk9qdYfHVB8Y0a4FoH2KgjA5FUE120fyDtMCazn1dbd3KvU6
sl2i0JM5VqeR28NXQg82IyqazZSfcGl6YCM+nbpMmU7yzKl0Fgm5y5t2btDmQyYQW2XxADg6/N7N
n7TpJKwRQpmmISIrYI5zJ5P5KUyt7ByhnryYRvYENYaDi0J4K+Lh2lptoF4LSz90ieefmvmgEbuo
I9/cR2WpLQJENlfISSrKWWencvDRWj3qcGd5sfEdcUG287xepnw4MZtCiPXT+1I3beZlelS+0p9i
pUceCTMcMEU4PCnIzrFNT4gwDOGjrVcF0vhwUEG/QsU2spfARc/AazGddety5wRgzSfVPAIh33kl
G7wpQTw1d6N0aw3hswfefdNE4cfKtcItLiTqSU0c/MDnM3kQ/QhVwlSnpZ4QdI/QYyX2owj+C7op
RvdW9ipGNwMwlCIxTxbpWKaZdTSFhmKdY69GzX5x2c6fEIOATYQYrzKX2vlJYX9BnNKwOt5Uf9UF
NqEVcLh1198WYBMW0ZQaJ/lgyTOn6/1NZKLpCdpgZOHYkC1orZ2ZTuLk9o3YxlH0NLlI2KywvYhN
7WTPTbLd6gtxcgBGBQmLPp0/JexxcFPzaQ/r61CMObLHKnrttolUz8CP5KSrqXKSZ4kPKA8vEsRq
0wJC/MlukIcNWxN0jjCVbJ0k5RPSkIfKQtkCr3hQYnEXnyw9iU/CbsgMbF1j0DayFrhwtbJESoQn
d6KT/aOn7C4PtnOMrPaeQGe8ace4OYgudVfGyJsYjL16CmaEijN/h8380MuD1oY5riNawbu1YCNo
Rscp6L8flNDvEF2ay2+nqEmM864dSVdlepQN7Twkj9r2l46ySV5NtssizAJoObHQ3j7mveH9U2Xd
e9FtSrEC/Q3q99cbk/0KUaeHsX0SkdPksLTC+Kdbh6fIFsBwN7Lr2/29f+L77ZXyzpOOyJlHLmAp
W3oeLgS41e17P3n22+39VpRdfruN96+ga8IXVFjPFVZhW99IVN676GaYRXwXY3vg9AGJzgrHDYMs
yiUn4LwThfiIByEmspWeLX0iP6C9jHCJ1Zl5dlEt6nGMvvJwPRPq8KJWSrGcgOcuAOS3q8xMtEOe
6PqJ4CMQW7RxWdUHYzPhVvZU2+o2IWax1qv4RWedu3Ys12WSYqdrQBbDjQAfLJ94bKEKdd5bYtKW
bcM8seGO4lne98N0MEIdVaWm4AnWta3RkjXPRhU8UfIxYF+zJbrBdlTgAEpR33MTyDLVLAdNN3I2
igZGcfTPk5d9TtXReer+L3fnsV03rrXbJ2INMJPNu3NQsmTLljscsstmzplP/09g294q3TqN0z0d
DIAEcwLX+kL0WnXRrmomHY3XVd4MzUFrhg8F8nyrjjw2plOEuRdvaLZpkb5EGp9lrOggHdcEksbe
/I4gwfe0z6yjjHQgJYYubjclIBaHlzbwHnJbODvNAqGHtE2if+Y/zT5nc7bFgtPe8j5HD7jUCal6
qNPVHqKtfeQ/BbYw1mUy8ybKPRIAE9LQyOUw7kfbBpOVJWj5dfKtb5Au4IOL8VjwCD4aZWoTQQe9
2QFJ2vsC+YAKmtvUMKkA7UU0eFrrFoDipYd1ZrTi21i3Xzth6zuExzbojZkwbr8siR0+5W26R3TL
2XGT3I4jjnqllTwMYNh2bjPdQ964G2YCOjzK1ik7LJOV8guGwlznNB+E322bFJeXftCKA3zP8Wwv
eILE96gitXsw/6fSt5ybyZuXDYrUkGuR97vrviaB492Mw1x97Pz41BG+PJZDYuF9EbRrgl/2LoLr
s9ar0rm3en6XytwqVla77Iahsh/1JAQeim3YUDq3ozbqtwGWZ0mVmyfEmrCRCiLvXMfjDwOhij0F
2eM5mw9TN/ZbYmcpakPLsg9yQ8OBFh1XVGi0IwMSVCzwxEv5Jd6KXHTrBB3uXWQNqH7Oi/ahmqO7
HtLd0Slyohy9I5VsK+NQzslPfLbTe2GVeGBwRxFpQ3E2Hvekm/udr6G/DWLe3vbZ+I2/PrhKzrJN
Pds4IjtxTHWn+9/O1QKoMcno/edk7d2P4fXvf+Rqfy3yK1mr69ZfwjQd19Et13KEb/1J1pIg/ZOd
tQyys54JhseyPfK0Htm439lZmbglpcp8iyymxPb8N9lZ2yLR+zbxJ0gMu65jGL5J/g9wyjusUNRB
7S6ayryN+FImQ2Nv3YacCTKlA0GtHksGDZOBJBekZl77fknWXRrZN02NeP5iNJ+CUgYZ7XDaOVqw
L6Q9E6z7SmsYLTk64fmmRgbQwFZE06dXPRp2UTC2275v8duzcA0RbXkctOWQ9XqxKyf3Ew7NM5Bw
mGg+XAheLwiYeidAj+3tMDsro7TdDVC6GR8EDGdXYjm1ZoTGV9I9mT0oL9Q3P3pmqO/rPuh2CAqG
a8kW2CbGcBRAKU86pKOd3k/tM++mj7bZPzf4C302fV5KcDF9VD+Ofj9iaTQQXSYVjIGzVd+D+whW
s43iI3Yn310NmE4QIEiJ2I5+DgxePALMlubhbwTzdOMjdHTuHZw8RJKh1IckQ5o3G3wPPwNjhX+1
nH28klDYr17Ksn2IxXy7VFG0GQcGxAbqGF5kYG/VoMOPBv6HdHyxg5gcoY4sCr4m2PEt+qMfDmil
yiWcELVGPmQMPz0km1wb0ReHoduajw7bnvA1QKB2WAfpA37sFf88ebs1d/oY7/U8Q9mrtjjZ1c++
109NKXg7dPgNYOm4W8xCmov/7WgVOBVUD7PIdM4j/pl3jJ8cHQmm1r5HKCPfFuk9/qloajIqx151
xGlmfJnsvIb7G27DJIaTgaFE3E/kudCP2jQ4zK/iImuPS4BsjvxrsIumwI8HzK2N91A0kjCD8eCv
S9GhrtXtijbdGp03nIY+T/Yxgf+VCRZokyx4QA18WKtmTG8ZdidbD1sXB/FYfgZSc5uFPoB0bGof
wkSLb7N0wMqFc1MuCeKLwaYCq7xaUEffZePAc+DNPbYFRVqRMciyh6oW58Auuxv3yTPSEBtyUipO
/9NuIIIgPP+tiK10j8gCBObEdxAljkak78RnNFghsyJrzukJzovwy2OF2xnpHou8+WDemW27HvOw
QYyJsAoJqs9o40CSQ+iVgPx5Qg45A9xwTsyEjye/2xvdKhiLxuEn3xkR/UQ7+c7vBIiCXNyRjWj3
UWvkiB1Nw23DVRzj3t9HsYE4kZZOG6c2s4Mws6Mz2ghwt433wF6TeibKH46ZvZ0HFDSytPhcxkl7
45UlNiPmRzOLejIhxVMWFp+E0IYN/hr2AV5Wu1mmM/Iu4bnRtQo/y8bFdgqrwFkfl2cnRl4G3xzt
VTORuB4hjWfCb7eVzjvECwbMC/muWaa4a+J+xHtSc3denH/Gfbm8zQ1MRKuS33DXTew9H02T8BtG
d5aBYgqvqwK5ObPZhuGigUbSbzvh9T/qvipvXBHcLB769Kh32GgBIIHXolSOMhaIdaF1CLJrnthH
QfmCjkWAiXU8bcepDZF1SutT4HWktWbHwl95yu4DTJcPjhsHx7iyMoTWSWMhEO8xNm2Hjd1pw9Zu
W2MDj6HH+jYyNkGDL4k2TMNK6La+R4Qr2CT5iDVzEEDtspKPPX80JTiGNf4mpIVzxzuVApxH2C4P
HGc3m5wJOOqrGN1lzFzyGzDUzqXIkoSAZHBskS+qIWPuNQdZZn3sunvfnH6QxbSf0hB5mjzptmEF
YKFn0AGttzrVwvk6axUM9jA/8+5Hp9YKEIlEnGyjF0ROVAG4sj31UTvyqyqrqq1qSGowBAs8DIwv
8yFeoPIo22r+tXnpqSbClmFNatabqpo1ETzctZP+oFahuqjp79aIoRkmuCn+ja+Gh3NzT8r/xBBJ
OXk4v6taSTWqKFRNdVLFdZnU5Y5Ay58+HsHdDPrm79Vdl7lOU0urGTLCTh7MDtazm/ULf6N/Nqu2
eNkZNVVT+6Wql82ptbypXvqqrVyqpp+cedzRXf2z828OTq1JreP9lt603x2nWmZqgnI9uYRgr+u9
9mub4Wm2Q+SIr+dRLXY5QNXxuunrOXnfXXV8c3RqmX/ds8uSb1avVuoSbVve7GFVDcbGRsl71eC7
sazV+lVhOXUrcKb555l/t6OVbx0rFG32vAJfQnswLgtcek2WQxoPr+HOhG5HInVhI4F9m6Dmty7D
0Fp7UUzmdkLZR9PLE2K65YmQYIvmeuFxu6ip11kd0Im9E8CSl72v01XNlgurNVznXtbShg3rerNG
FAMBl5jtaarT+oxnPToCBEEHD/dlVdVq4rmX9hyTypciRps3E4n5D8e0/Hzpomao5YIIx/BJjOTv
Y5/3gObIkL9f6lsMzHn1R+km8/wzbP/qBHAVh2dZQ48Zd9XebJGuy0hy56eUdGvsB5O0Pmguj3ql
XgWVcWd0hsETCdHGX/hcpVwzxsDF0Wv9ddsOP9z2B29ya0W87is0WGJwuouN+yKLWbpqq8Lp8eP+
t+a1n1qMq4G+7VCsK9ftD9MEQqxt3aNVIcEupm9F5De7pmn5j/cXcoGWOb4EufOEwQuIGqAK+FPx
7nDiSvqwsUnVrEmMITJZYAOyNxninDwk6E4CE7GT7ybtGhg9KvjIEZ1U0cqaVxITXuX5EGJRgHIl
HhN0zoaTkDXVrIiA7gevPJKpic6qGMvUX4czX/MSq49yxRe4gJeFwQNDNw+rGIy+VeEugEGQmsOw
bClO058CH8yflY7HOmjGslz5eAQQpXQemrGNz7OJ3cusTehiVt7GyQLtgJ8r4ZalOFpAqhcwMra5
QgcsxV2EoSN8x4bElm6eXLc1T1qoIcc8JmITmfiqE4BBFJ+c3coZaqBTzi0xiprPGectmR5zIrPH
qIoyY2umCE46NbqoY+QER8HPJeKxJ1+L0AG0zq41VoyNiXPikMOy0qdc1UYEkxvTLA8IueFkbpCk
y3RRbgv+W055SJSwFtqvGop9DLJK+xbI1nBS14A7u+4OYQ/AjQEATm7y/LuyGDskX+rs0Vt4CAVg
6BMyC3iewyg9CMRr9mofZoSkT6lrkwwfZVW1kYFgaMAwr5dgH0NeEbsOMK3W/WZBt8EM151ECvn5
lL8pQA14uJ3m1t2oFYhV2hbwH03e3/bsgYESBiyVJPLXlrz3rjegqr2bNncY9EaT5NzKt6Hvom+v
hTuMIrivzcGqToY8pDdtLNbiLf9nMVYv8uXiyOO+HI482WRAfp12CPZIo6G6hGkTN5Y6PHXD5UhG
pavLdZBzvOBoRa44Cullrw5Y1a6FmgZKwkBWx/wS6Hlxiojynfh/LE4IZoKM8v5MBJwxrIaurTfq
qVO3kKpdC3UOVJOvCcPVxAI2ytcZVmB1Cmve+qq4NudMvIxhiK/3LB66eLSXtWfz5rpUTQtw5+DZ
lmSk1ScDJNYpUXe1LN41ETLc5Yio7LvabniZjW+LmUTOZVpoePWe2+LkEd4DnjkaPzoxN9vCDLqT
KqKIePIUcL3aug4OloX/Wdv/rKC7QPDlflLnDxPQXzU17drssuLUGuR+AhtAbW87u4GQn8RmGDjw
uM3Z6R2AmRXKqclo1Jii23q7n/nmqQMCo8avk95uRgH4s2hl/F4PjWxjICbLk4VkAnj/XQLkfxDG
PcK4yGINrnOKZwuk8Wz0mzQS2XlCaCyMk4/j2MXbsK2yrd5YDVA1DgCYdLisA/lCB3x+UMdzeRQQ
sRsKEBsZfgWbsQ7Dc4/rcgNu96Dujs7M090UYYbt8eq/XGlZu94Mbm0mJ+upmAopOY/2+CT/jazs
Fekc84QCoX12ZaHxM6jVHQDNsm1Onfqq+WN8QvEEVxgfJe3aO8Qi2kE9fe4rX9thSot2bwaarR6i
JgfHZN/EPc4pKnzdoWa/d9vqQ52CI7QWF6HsONNWtm1hWoiiLK6IGL4D9stAxZUYtCxGeohAauhV
ezQTo+eHYMRXUr4sOotXmRUIUFaqrQdYS/opn1rf6YNTUYhhbeleja0fw2YhB9iT/KrCKuJPtdee
zQTdZWO4y1Bu3rqt/+AlDc9S03wcnb3Jby9WnHLtVsnkLA08SJBsd4RqSBj2Ji/cTehKdYIpWutd
x0jHIUMuMYyN/Lq3Y1OdIr3UdjHqrhU0hWWtpqm5SxJhUNZ2HyOZqVqW8FNA4HQHxKU8t9a3xdLm
k9GG+jkHUwY79DQhsXSK6wGYWmsgWUsCjIQpEDvElrdqxwovafd9atyUfnnfEBfYigUAoPYzwg/4
HKHCq7chyIMR2YxwNHYDWkcrhLUIQfCmVEWhQdFcteKHhegf6sW4c7XiyQtqtCtPSdl1WJhQqJrK
AQUYT55AyzpHd7gHC5Vskyjq1wXvkm3RwH66dODpPabOKyzunhTfaK8GEWzIWXgHEbTAB+SxRVhy
rMU0IqTmyJeuLIa8oCDIsskAN2Ey87mcm+dQ63BuiQEXLK7O6XHS5y5yAPqnAYZfbjzfJl3hbRD3
IR/F10GdnXyW711yCoBuSMOu81EHiRTzIlU1z8NUim/y74m+nKO18znXRLRX0w35llW1a6G6Oddl
VVutNY2LaF/pXEC5zjf9VFVABQTR4fy8LKum5cl4jAsBa9T+noq8BzOZ1QjuoskL0lrbtDYo8Txd
IBTp6ePcBAuojUfYbNrWNApc7VwZQsP11QxMXGKxF0CJ4Vs45s9LRd4eUq+36Sc8NytoGtxyKIZO
TvUZKZF97ulbQhbWtomgGjTSRbM2h2ATNtN5xBnmezABFxsr/2uJ9RoOTsSUgqF211aLhCGB1Gar
iXQ6jcOiPS5G9F1HaAjWytfWxLWjC8fgHm/SBm6AppPyj+dXZJJuQMg5nwxiX+SO6n6HAtvwNdXO
av5oZuPW0ccMMYUmeKr1/pMzLXhYRm2EN0XgSkoYrpqIeKmQy2tklI8Fals3YYYXc9XG9rFbsBiX
8ZjXVkAT7tPX1k+zXb84OACFYAZBoN6ptXLWuNVj27r14xI5XKm/pmZ0nvYSJbi0jVVjnDAMSLf5
jH+4ADP9UCI5Hk/+8lLrk7srIHMf6tZfnscKxI08yLkbsSJoY/Omamv9gb8fKXsv3zQO2Di0sdGZ
FU3wAftF/dxPIPPV3gK8RS/ASb/kGpre7tTpgNf76IuNnrXaK2zip02UoCqF+KeHeomH+qo6O1C5
VnEXmw9DOOvgC+bwssrZtVC/tY3nuUg6EhVIdKZtN77kOP6qJSPSvgCwTfPU2m76BD7zq5oushgp
ujCAvDrn5u3idOPakpvSo/LOy0T9ichgeWynBh1zzQlf7fFygUmaWdu4aZ3jMIr+I6ZAj2qFYwVl
bbC97i6aK+cOu0GIIvIa2RhHGyIC2TGl2RZkb3pCuHO6XEDRnv3IGL8ujtfhdAG/B1id/WkBmqnW
ukQuQvPyFuulW5C67dRarVp8JxptPFpijs8kZ0hZy90vdIaXhls+x6Wz1mEj7Oa6so6RiyQj7I8e
sKRZfC9664SpgfF5wqYFfjLSi2HSTB9C+KKXHn1YHG1HS75osZWQV2vAN/FC+tCCbOYZzMvv8WTt
0WSfv/Rx4W8js14YvxEd1Uvn4JvcaGpL+dzvJiuLXhhtGajXggzR/aB9mDuP0KZcjw2mOBm14SWz
iYTBS8gZPxTRQ9OE8Vr1CEHJhGIIXlrfrbZplY9nfgz0e8LEQNPl8TQAsFt0Nb+Gs8HlDgw+9BCL
70UQIRost+K4iDN2tvd1qV1/M1U6UqglcegMDeFLjx792GFZ2levtfEOzKwO78BY3NkBRCC1lYl3
ACnY16z0pk0xaeYNAkPVndsicqk24ktVdTO7UR1E1bcbF1rfbYeZxS2fiODSy4WskszuNxJsOd90
t71NwbpwC8JoHKHtfM9+7VCpYzthjeataY3lbca2Nmkz6t+Ia172p4Zuj3pjdBdoTXATx12/wfQm
+5ZrZ7U/+gI7BZ3/7q4aGoH0eySwvM+M1wE+hTwrCDPDFBC1ddfpc3VjtZivdWEn0Kjn8gwDYWqt
av5mSE4ocuzEoxtGaOMFS4utfDE8Lp42rgbsOTAo8bG17q3X2sylexfrqLk/zwX7SEY51p61Lny8
rM2PniqvtJ8DLdO2ZLPSM/6+1h03k8+97gWvHhdLdU1N0Oh5H9eP6PwOhzINsoNZ4vVZOiQ0VBfk
cNcFwdlXyx3Rrk3r5s7QrfGc2i15+qGqP4usflBdeXo+9qC8ngmtpLuORwJ3Ri9CMda3GPkU7TcT
2oIlj9jkp3bldI72AbyhcWDwpO0Xx0ye3JCQdMEo/++cu1L4g4ZujFVsMBjS2vAucifr3IUoq8dI
y3+2FryF5OlB1vgZgFn8bGGRvJvCST8ZgLTup1YTa7hwcmT0WfVc+oBE8aDrH7Cu8Q+IraXbbmjO
U1/3TwCnQTbLFWJ6vi0tf/6qJVVLrrZDWUSE0c3Uw0zoA3ymlz69VcfiV/4Xgdf0JzdCQ2aB/3xK
4f/f666GHAZhm+/6cKtOUM2fHD5ZS/NhaMf0GEfDvO/S0H6KB/yBVJfAgZ5AuuprIHhXewBgb11D
K29wDCnICLfdFz3Xz6orkbrXOCr4TubgAkC1wlXSppLssu99cBYs3KLKtL73QIvxHtNe0h7U19hh
61TYenRnJ2m8YRDZfcu9D7BO7O+TlvFR9F1MFnJhnKoaE5gAZOznBtllta6oEz+1JEw+kl9w9+3U
TwdclDVuW4A27LX9HYPuwzQH+hffXobt4kTTOUHOBKn8UhBFZH9UoZp96GMbKriZdPlqUovJ5VUP
MzyphO//Kv3YdUwyvv85o70us7J5/bt8yz++LPM7pS1IVlumB1/YdFD7lLnqX/xjXfh/CYf8NZ8J
wzZ9wZZ+8Y8t/S+wBY7DksKHjys50L8z3M5fvq8bvue4tg13Wfj/TYab3XiX4PZcz3N933fRwyDa
Yr1j/grGECLQFu0MNY9kKGGi0yhjnJBGf9Uu03BKJcw6g0ZnJCnrqtf/N28KumXTzDMOpXIt1/Wp
pioA0RBa8MJxF47+Q5f28IHIonyIBpfspfxJS4FV4s+GHPY6D72YlzsTYxlvUUWlfgYunZoCswKe
b+apXtk/u75Z3bXPdU2qNmkAQJt+fJE0S2hQvzfzbqujlfA7eZ2tau/6XPas1VwBsWqKN9c+hd5+
FgmCblrWHSH1Dvs2KMAwLgRR4LemYj2mgeRRyqmqcDGQeNtGOfjXnAXjDl2zw6NaWnXGgzc/6R9V
/drxurJrz0t3udk3G/i32e+m4eyN2Fjq3Eb8IvcOSPLrmlQNRvetK2pnF8kf0gnaBwkLWVUFVMtf
NdU0JpR0gAcTI1Xt3hQ4bfqwtNQpu17FdxdVNQt1/b3QWDaz4+Ik41TYtzUyHq/C84kFRwioBC7h
Ucidqm5C8tYRwvyVuHRU09Qil+XULW2gC7jTUY5S9+mspqnZOX+CyCbjWCo3ghAWI5IY6NKbZVXV
GK0Hp3dHRNzod735VfOyUvlUwMiadO1utBo4qrEBWURVVRGP+nDss9ciTvoTREZop2gN8jGTRaHo
pbKG2zc0FY3cZKyTEnHLLGoOqtpJb+KwDo96lBc44yH1pEJJquj5WgAJAbyhB318IIcPgInoUiwL
VRNpANiqEftGpgACmWtLfJkPvLbNpiQG4xQvBgHLkyocGVJUNROSAf4TFKqZLfPnBVmcrQo6wixa
V35hHSZkVlMJiqfEaWvY+417iZKpMF8IlQzSvAwAXqpm/GGyZx6HGYBdWmbMVWHUXFVVBHWsp+Fo
5w8OMIZdbQvGmxxTgVYUMQRZ9eye8Ahad+OaMXGyLrBfz+81IkVukuB8aqHvub3uPsEJdC9rwZBA
3rsqBaLCcar5LiCd5vWth9UcetfEYTsXDvTKwBIUopI8RznoWtwG2g/qLCQ994Cqqa2JXgPVZrnr
RIYeZ6njKj/WpK/mejuNsC3RTYSjGsY1VTLUiAGkhU1Qy3BP/NngtxtX2mpOZIrwsl+6Svom3KGl
4WM7JXdKXROLyF0ftMYlaKyu0PVaBbulIiqdBQsv+TTLn6sWOd5LM5P7jPSxRsiRqCZAgVUeByFK
Atx9gWs/+xMO4CCWAKyXw37RiNqpeapm6cbWwLfqcGUkqJo/VWTKNbR6T3WE85du9n973dhgyRbB
6zBTjejtleJRLMmT7qXVzpbRfZz4MKVV1QAmz0nVpB8WN1N4o4L5ekEECj3hiRMjY/0q0YGkF9wP
SZi2/fCLkHFrFbxWtWvTW/xqay3RTzUJE7MXD9e5bVQiT7RyNZcIW5YHOzNcbnsdQLWaFIUdJtFO
eZgQygQHwfv+D5vkPb1jkgJZxqTBkpUHq45YFYUZIWug2ClVpxvQAW8Ud+Z6lKqpjlfRb6B07Sav
CfaxzO/gHh6v1ZGrw72kdBjacTOqCWUNc9IdjYPK7gA14n1uJICGrverumHKtPU3kBmkj6/84F+e
YPmg+72Gu4ep76+TLCu/q6EM7N7lDFQyAbnReO3a5HfUVSm9etzVYni4ZLdkTkklV1QTtU8STapt
69h9lsuQbH01IFCpJlUID0Fgra6HXRa3WHEMpr+pjA4kkrznHWiSEGpTcBv5MK6bqphOahoI5K/4
2CSYtwFMV4WTAaTqSqFvRiDwG3OxO8gAfB2nEAlkVXO9kJu0SJvp2LhP+jhjKFkASinrpT1BQiPH
wXevPfmyGCYYkb6YsKQVOt/vVFKY1A1+aQP/CgiwRjzeob5xFFtKXX7Fk1LFMsuMdj0TSzWwjF2H
xElBrclclinvZzB6BJ1JnviIf13SV9dElspmqWbXYB5eCsCyHgxSdybTqIow1D/bA4afi0xBCRkW
VYWKe16nqSau8kRgVVX1UbOvTTXNRBt9b8zOWbWQA+fdrPpdqmrqm/Vcqp4+rp2O9x60OG3XtPWN
8SfEj+KufRTth9Jwhk3fk33BbM0kEhaG69JGg3kkjroxKjJMmRxKdmrIpBOwXllyYquqaj4vlfsg
X4izZw20afk9GWWmDkIMe6mqaqIqiDryvZCFJjzCybx8frVVR9UcPpi9HV9WorqqqWo+6iqsMzWw
qK9aqO+XdixXcl0TdKF6ZcR2AcFTPnhqdqnGM6oaqdGnXCaRNdVMlUbCta06XpuX2bkaN6ueaqFM
PTHXdar+1+Zl9rutJddlAOGX+64nBfJnh97s5aXjZR1u3YB0xw50rTIjJdhyPtMye6LaAD8HHEM7
SDhymirAjv6qqebi8XW6pFVk7bqsmtEvdXQCn6YaVgjE6FIVtoPVneqMzTNTVfUyVfVV7eum+CKK
dZhluEL92Z7q8m+d36zxOvvdLr5f/599n2LeFF58MOTDqsvHVhXLn9q7pjnn/poPvA3kg86G/LbV
cvB1LSyb8EFgz3+rSaKXoCxfDs2uXd411Yz/OK0sSbTFfSog37IhU40X3q3rspV/nd8PQLxqp7Z+
7fGfA1X7ro6CiA8vKVW9HJXso2YDn/4959pd9bF1+G5DfSD7bsKRrdfqDKpCnbyRzNGydvUx32mp
81RVBaD/rAdnqQZ5+TCA0s7dXSuhF7YctIHylRkx2b4Wl4lNoaOCUNcGH6Z/dkJZAJMmtUq1EtVW
i18mqraYs2mrA40aPRcdKiKE62oU+NeMjX/qMGjG0h6F+7qBguw1Sbi17MZcUGp0SbuYGjk09dmb
rGV80gGIunPdHgZLJJseSDbvKwbQlhy29WosuaiRdhRx/ETp4tUs8R9B76NXhFbDSdUi/MUuNSse
XOhheBLKr08rRxe+GlUlhVOtfVOCPLMwFmtshAyZFlMjvkkiACKUjOCuy+x/KAs10dFaDQwmSgWl
qz8aEj2UCfjZ6zjyTmLq5v3Qe/YJT1z71FtldYy74CKWk8h/lYv2DRTTJGHM0IhCnDpZjG4AOB2N
Oyyk7G9WL/rTIH+JroWa5oA62Zi6CbcTOCJp/hrx6dbUTka7ROtMg5ml18mXBRXpba4+x578Equi
XeCCl+VnwSuYG0GeCVuyftWJUTVVqBlZFSJVNZCFjHGDP10KI4sO7YLWsno3KmWbRGFARvlivFTV
VFHEd7OV+Lt5jMA4ObrPv0bM8YbNTHzzn53x5yMFLl/zao6q2QiRm1wMFOq6N4Xkfb1pqrlqWgym
eqX5k70pihrUtg9t1UmQAUFclCyOnHadoWqTPFX+5PsraFC/rq+qXYtB3gPqmqtpqtnpMuhzbV9q
S/8hWkh7pJe/BblCNUMtrJYDoH3XOYgDo9acX/SAlNDPtampT2akfvZQSi5ONein9CIxpLqijQCg
FDX69ZtOGWAusgDbaOBX1V/KoCXWCZoM5TFOvCGNbEq94q/XiVtyIKiAjniTbgaz6m9U0dfj2u16
7+CKiaxHCGSJfxWKPpdoXqTVAX701eUFXkM6+vUiU2+iXBcT9jh9DJjBm08ZkHR8oEaQgPyiwZoY
T9dmv1iwma9tVVN9VG/VxP4iu8jo/a/GWJEyIyj6n2Os/69JX4v2tX0bY70s81vj0f/LsaDuuIZv
+f/UePStvxzd8dF1slzb9mzJKPqt8ej8hf+L1POD22OjfUhk9HeM1ST8isCO7zEZL1rkEP8LFpGh
GxzPWxaRrrM6uJC2iww8bnsOe/FWPrCOa7IfRm8d7czzJPwNF/W8RTjcfs4QRj72RhxuR8f6jnyS
264dU3eOjt+8uFMttj1xkAOKJU+ek5MczKKNs3jNqiwRA9A1OA46eh35GGMT2E9bw4wdYmrZBmuT
XmBJmhj5sEkCHzJF734GVTntfS3ZRla7qcLUO+GMDW3HXW7R18CsQcvRXeM3kj85w8QPJzDXVUo2
bloHiWhveM1BOiHjuurgG6xy3RxWden+TAfTeWoRqoKPsjH6JLqHrH/IWgClKLDjZu4jN5dMwt7n
hgHkzZpQ73HE1p2jB6vwjWMmYCHmX49NFX2qqsU5e7U3b3hU+caTX8q9csGxNtE3SN+ITfshcsbu
RvPwsxZuzm8ikNEDxgmzlAaMyyR+WGzwSaOPvZORTPd2ee/rnqSo9/xOilwnH4UOlJUH05q0yY/C
dn8EromheVN+keYnoEmK4jwu53nB1TkqCwF6cghWdzpZI5zgThUK5eeoaW9bmIWOkZh7N5mfx9x4
wm/I3BR59Bmob7KdMKvYzblWcFmxFFvGn0E23XdN8JDh3repRSr21oAQYDxUzhpHgUPax9YZ3vfK
roV/7/oYaS+SpdIb1Wqw9M9BibxKVwi0ZNJgF4TxrnGcehfYwy6vtXJn+YPYl6N9a+vezqvDfeJ7
p6FEBAEYqhQRhQlvNlO411PYWKKonQ2SfPM6tP2PlU1kqW6aZo8CKUI/VXJYxuIrYIlHUGRH4F/o
SPDyq3MferHm4jTSIfK0+E18nP32zggZayBqvXYk7mcRxdcau+e6Cj+1yR7xxI0RFt+Tulv30fSI
BAPvUOQa+KFDEGD6GkFFX2cO1LfcguQrUJ3ow+PsVPqhc7wvAvIy3gQDuUJf/1ur40/QZNBKw07Y
Y7BHOGZl6u4r9p4veCUTF+i5urVdvrpDBmdvxD4i8LSAvy7NPeShcZuXcyojQ8GZgVcK6npr4AYj
Pw44NdXWi6jiH4uBRpWBjuXKrKzdqBFvttZ5lgEuXDo4gbOWSHbS62Awek2DBzJz6FHl8xdCHwcj
d/azIYF+NmzjNkSBKUeGXfthE8R/5EeXVF1m7dMCo+Oi/RtlphGc2ow9m298aEfvKYsGc/tcJl61
A97lrnoJ+xIo/E+989Ck5nos13rrYzTk1gVCZsl5sEZUOZOy3ATR91RvUbxmJMiVhH5smF+txE62
QzBaBEGR1awaBtQp+hyQ51Y1gbGxIO08DntnGRyGdfFz1Cd4FUJanHigIyN7rgQu2zg0RFgEhDHR
jgqtNYG36Ehu4LGEXKbH3mPCE9d53o0dG3dB4yYrA4VkIh9SzWroNwCEmr3Bb73maUfSmB8szd9a
4Yg7c58QDa17hBvg+S0MdiORfzcGELlznj/UjBa2cxZ/DLWIP0tjvA35V13lBfbmee1PKLmn/Xos
xp9o0U0rLatf7B4/NmQ2TK1JTp4GrimLojuraY7BS+1MI9F4NKespF+bEMkP8UTIS+/snwEozpWR
TVCfHr0qYAwU1NqTZQBCdP/OCmjqeZIAk8GgHDFCwOqhFW1FWKdrXwzHPMhOBNK77USUUQWg+QZw
m1soP5Qws9ZYkb6Mxfw4TbDoeSjHY4XLfIIw2W3iaQVH02Ddyw1qDtNtaHTIZFZ+vEbfA8hVVKI9
twBBcgY41oZFKDGPp68j8oEbAQkTSt83K75tSOGnNpyqMCUq41bFpmyzfNdEcPK5apO/ZLu8T+7J
1mS7OU0KeJJts8mDRDt4Uoa0Ff4xISUV8aig/Y1rYyPdSrplXju8fQ5pBr81+5tgBua4Y0nmwXsw
CICulkyIjZ9idFxn7rCuelAviDSf+zF8NLoSQFxKnj4JjLWwN0Ol3c4CfrnJn+06RhQgrHTn5OYV
UuFOm+0ngEkzuiZ50N5GZH62iwAn4mUN3h5mou2xyNvq8IW5oSNtDbopXmdjFO66On8O0PPnYzah
LtTGWzMYzTU4OocficTYlDFbiDD4NOCRg6DN/o+7M1luG8q27BfhxUUPTEGAjUhRsnprgrBlG33f
4+vfulBlyZmvKjNqWhMGJVFsQOA25+y9tnacy4opVjgicPvybpzr70liO5IHcp2bipJ8N79BFxCn
eXhT+rLbwTmp/KpUMIyX6w6PqrMz1czykuyuxS5zZjBgUIams0u06WCGeI06ixHPhdg5Z4cUdHkw
tqA3COl8caropbEghjRjq+AEKCJfNYmCScOq3kNfxJszXMGk6ocpJ+hkshQ6DVH2A8rsc1q1kDec
I1AlxILQUmF8BaM+HUtoDUfN4fj0hLlxzhwxb5IHOjd3JaKHwHTZ7SE7NySVjhp/NFgJhjX92Jbc
ZHXCdnyCFqW6L+g5nxPX2UdYJBLLJe9M16UA/0JoKG91iPhmAWN5dJsJQGDYtUNmVQoGvKoGqjXO
x2BqXgAoVL4VYvmrVx5YY2rcjRlAxVC7KbPlERT/ndXzHhUGEvo3iXJMiCcelb69xUIhFb3Lt6Ww
3qMmxJ80TydUeO7ZjCZ/BtPltYSZhi0XciXyg1oP8W2YWpdkKfpLR/Z3L8Brl2HiU2b4AVqsSLVz
GdqwJGrjj6vXnPnLHupn9xyTW11DfBQ5hd15cit/SFzhD0p8R6kvv1XPNEm4+MxZvw1X/agmyGkd
Vk1OxQHFWApNMfzt9q9Fisq+NSv4ixOy6F7HMJMXJxWKLXqw5d68G6Dx+5navFsCZp4yMUFPpKbY
DGZ+2tbUqWHyZkRdQaWr/CkcWsYW4ycRtBiUxPA2KlXHxr4+ANmw/PXNFv37UhnFRYC3qFi9nfNi
6faAGqKzmbnv5G3U+0YDUcbU+JQqCsIkOWsPUdicsNi7FCGp/kL1Bx/ahb5edG/gJPF9GPWtTXIL
j3yCnSkh/r+1JiMreTHBknancMp/GBnSoa5mJoVnLC3GDFZd0qXsutaTY7jfMN3POzNnJUjQ0uuS
sJOyu372SlDM4PI6xSvFPLPQgfxEW+WUtgqnx6CSzosSEKooIkC3mU/oROn09rGD1js8oaoipBaF
2251GbtYBQ4YHE6zzreekb7sqzrd4bEg+I5dKtLONfF7Uy1owmQalUr3OKCWwDOLFUMlOS3P2E1n
FRWP1bkyL82BXRETFNlWzxnJCQrM6BVZsrUOT3hZ3R2SaEEgJhCK1N6PZVpBwNTeTLtBU22ZnuN0
8+eaK1MS7AoOhzrF8juHNx0qJ7y8nmrmw7FwrEut2+lpsmS9RzTopWNWFm1cwvEA3pmaeuKLITP8
sA6UML5zJ3CPSMl4S40g1Ks+9mH7EEsrjrmSn5R2q9/wJaBbPw2q/kqS7AL6s673aRnm8PoslhKT
7StIgwnhQOaX9+bBBANF6B7BY8VsucGiR/iiDQFf4y1n7XIY07T3aSSOtzbkabVofg5h1PiokH8m
64A2DeyhmsKHmTOyddOcQAkUR7uFLceu0MY/qNptLyq7KrARxHj4N6zAaGK5bDNYbrLUDI35+1hN
+nX6M+n1jyW29sR34nwG2JrkDtzQQX9rnPI4ZD29ghSAM10hBjcwMk3i3DToxXsNE1la77uptk8a
/R02Q4Og57M+2M0MbKRo071uUzbs5qdsrAkRqUnrNPE8BC1aaHYdjYuGkEaQZWcPXcXwbirpI3VJ
00979HtuzxK80NIfCaKzksWKnA2jzHZ3Se7a3mwBfStP9i/HjgJTDKoHbYXrpAW+OImTlY/nqvi1
xi5+irG2PctxzuxcxdMynahCem1Vtvuk6j5YK72z0itnp2HTYwzBliiYCTtol6EL+hkiphapNH6j
EGVE1exixQQLYTXBaI3VntM6LPCfCLYtPmr7S7SIU6oOFtpbxLTTFH6s1lTtF+acwS71oEwLC4vi
HgAh9ucQy6m+z9Dq7KFAEl8Rxyy+8v7OMEATrPi9WxOwTlYp54wL8NTq2l0MiHIXpf2rQ1whtsT0
nTqLZ6dKfauDU/MKLAP0tcsR1Pd0hjjgfhuW9FaJ3eE021ANImf6LoYp2entesSQ/SfX88exYSi1
SFiMc7aI7mhJ7HqQZ+Iu6vaC8L+DESKys2q2Ma0OlUhDzLy0lxCLupLBT3Ya/SWySQtthqk6WDmY
IObQlV2YZ49nS7sbI9YSkOFou83WLmpFEoBI8iNT+QC0LKiL0VIasSxlRR1gKIr2Rhj6rdIdskT5
mU64G6gFRB7WFgz+OmsSNjtqMNhxvNdEdGMEPZv5fonpJMueOv1M0HecYpoaw3xjIbbLosx3OiAZ
TZnp7FaddMd0+gdJ1zXuJCUjdg9VVs87uGnfIT6/qiLsHxEPPogSNmpaH3M0X7s0eiafhnk0CVFd
sWUvkXtqzYNRs5t315GquhVaflQvnibqH2qmxSgJMndvdayyUCNAXR/gTFTZk2uPFzdx22M1GE+K
iye3bpf9EqNREE8UeL1unksOKYCTWI3PdBEwZhQrCQRO87IsoFuXpa+DKDF/Kp35XKcpX7uGULEg
UiLFkCOXUbrqmzFSy2nC5QNAaNk3meWPOWTYLCI+ugMCHpsg8zP6iGP1ve9IiKgSAVpiep+SuDpX
DAVJ6TgH9N+PUH53pAjUTwCUR6ElQWJZOkuEe9HhthyJIfVJFp1RVgRuhEOhSj9ILX9Nnca8UOe5
XRV6vsyXs/rHVdr3CIMS8Tp7UkIbuL8TGa3YdbRC13ahOsC4s5adYnINg+1jDslU+uvAIMkaAGrH
FBV192X2PvVLftGmDjDXlF5tMf0ayj/a5Lp+BbYKHeewC6G77cwJH8Ss4Fa1UOCu4TT6a49hwZrV
oIjS0esIqram8FuISjm25/YGhX3rNSoBq4Nzi8ggYPemBIVC9pTpOA85lowjIPZd0bOrdBrB9nQZ
puMyWH6V96TemCtjKjWqLi73tiOetKmxT46+vtJcqZSMzNSUwaUK1dus6LVjz4rHStF1jxN5jW0E
Iqx16itSfsIvMUZ5el7eIi41Dr0DKL6dxUs9us+tzpVm9S8WSZR76IcfUxXxCxRCi9FcJoeVw9D1
MciwOTC16Laoi6dRMEQlLlWLceDaLNLHOW4mr4wpy+zSPHrEl3rDXmy57RtKQ329TJxOQnsAhvOW
aaJ7QBVVEF0//VjNw9Sl9cnW9TdLn3e3vds/Jmv8tOoOruKOASwxahoCsnk08F1/3t1+Totf2SAt
yyTFHxtlDWpZpd9uVMs5WFxzh+2nTe/QqCW5GEZ4r0GjWgrsomFcurhKSWkIB3E3JkK6l4ZTVxiY
GmVH/tMNu92dcufQU3s7xGrCSJYNx081UwvALo9mSM5WN36Lp8ZbmulPqXfZKVYtiB9afN/Z2svQ
tZFfO2N51NneqeO4IK4ZzI9Jubdic/g55TUeYIAsY2dKl7VrQUq3Wkock8wUwTBU4DtCbZFzPKMW
j8F8shRQ7Kk5MKKpZsCRLgMZA+mpWnYnL1cvdrMlUB6FHUMgEtO9Htq3ykSYA/vZwU+iGtTQQBFI
TdjSiaPe9ctDqFQYITsQpXn/ABL7g6EI0LZu3RoO5vopf7em6Ur0/ORX6MkhHl01+9wmxvOkO9lh
TQZB7HQILp5Tu3aKIHY1HMXiPUHixIcYBWeI03mLoz3kxAX5yLS+Mz2cVdHfNGnaeUUKUMwxzUtY
03ewlMw4tLXq+th0rllvfQeG/Fa7xUNT1x3VoPEDWxtC1+qcVIXAG68Oh7SRREJSaTnpGVbWOiw8
y884acU9qda3KuwYz6aNRn2WaL9Srb266a72IvSjSaClDDFM62+jqWQHzHoKZdbxrSCOxdbDyJuK
IruZYJflSRph8tq3Zbz7tGY7zRoeohwczqxfDV27LIvSfAqliJvrvXkAIrh5vDclyZec5MspbcaA
2xR9LnebTmiaizHQHOWjhn90A4H6ruNUArvMT6TOPHeF8zMZqZo0XQ7hJi8H70sfZ6BqZpDpdhsk
gMAW/aanVUjjv3RJcpBuNn0mplb2OafVpSO8idFG9IJ+Z5DZsqmblHmdDsnK3m/TwGxvtd8aMvYU
O4ck0olFyd4rY/3Wpiz5v/RIRSaVn18/q3xRIrViEia5nrebpcRm+/mWUw08QaOfKnZGuP3dfRP5
m97xU/qI7svet2F7G3Vaitp4U0zyjKfeed0uRp3wU10DSfhlzyYu4h/PLl9bJzbtBP2/GM4NL5Ir
ZQF4lcNh2gMqtu04bD9vbAZbWx5MffhJNOt5iCmfTCShHcwBYEcsRYCbHnDeukvsx1DE8I7YjAFc
MNz+NCVZf9hM9ds73UaR7ceKFjTwDvZNm5t4e+utnr81zFZMMUj2oHLtBms0jvRb+mMZVoFjM/zG
w8SyURu+9R0Yqk/xJoF59NZn2dlUXKCtTek+bIrNcTEwDyACZA3GmFC4bn2M05WyFG3ApZiVgw5i
AlNGKs4iCY2z2g7syOZ4ClziWW9E1Bde35Jl8q9u+zVq2cvkWEe/FHdIdncVptqjpUCU21FcXOqj
XGFs428Wa/2NW3awgravkMQLWOCsRiXKetPTbfe+9HQCcsQq5VtLGUsNJ3QxgO34caR+4etGA3zk
sU63QaMiXxtqyT3Z9HRS++U5UWf75CoON1Wio/fqSstLB52FXhJgfD7VS4PpqTZ/b/SGIjevDpWC
/QbF2G50eN2B2XPJb6AGvW7oatr6jEjUbakbhV1EvZvRpl9vko6lOpsrojXykDipNIH2wU4SV7P2
qV3dRKGbgHW7FydKe8QA5ROZgVhnE/t9oQNWeYF8DNbALKsOlX4T1bN+M1jPAvPhafu+Nx7Cdm+l
muNoyocymmwFreRnM8HGZ6u3XjoD0Y+J4e4QifV5Bkbsm0lxtyiOfivkTZPE+0HRQBt18Ysw2dLN
Duj57W8qTiQztcCOz5V5yUPIW6siAqdmw1RQkbhYDpWuHPD89gBiTrqzZhG3IP+mFhOetfDPZCCI
1RvlYGCdOYiMcEJSCUYD/zX6e0KhWg9tYHEdDf045m5Hoz/Hx9pWDFChGd82JjUIcx7cAJgbn6qq
fapXj9QWqOC2LJI0+aZFK9loCgY7oOzabSxzRJSRHxVj/ekS0dmk+nDpbeM8duUxW4vbwc0pX5Rq
eRsuf6pBjcH6dtSQKLgB1F2wJLXp0YksgaGc3fM0LQYJUZ2m3jJkatJjhzDZoaGA1OoSo7M/Do0C
I3TM9z1bLM/G9tqQlNQNKVXOqjg7YenAOG7Dxq9n8xtwMVigc/EOCpMEAJG/DQDzArPmZFAn5yNp
i/siq6g6dGN6GBrW2OKSOPUaxFZyUU2tPg8uVlVtqU0fqlbK9oQMnh1MuWQnNL04f93Ys2Z5urOq
fgn/eLSxBzjuNwq3AovX0uTnAsVqNaw9axDkF0PCVAey1ycpVIM+BdZku2ekIIpUSVIQeXHWVyf/
vLEdipyuyeJssH/Pi534sVkEiVt12JwjDayKDulW3mvkzXbv6w9gKLSbOSy1HUyQnAAqHiJig9Uf
Nlf/63Hbs2wPNtTkpaO+jnwV7M1oaNaNVqUdiEd517VV5bgYMS45c7ppxW777ddNO1X25z+VrYRn
m0W2U0edJdps35R9LxDoypmEOvlNFArnZhYaJN9CHNtw8XP0s0vHyTk1WDDGtv9JccXgCdQMP/zB
nQC41QtXjFvrAVMB30uHjQehjGDiPNWMqqT7Ek+lGETeYGLA7ZPh+kJWb6TT7HcFi0k1nE6GxrjW
K1m1NxkFPN1UP8xYcHl3r0mf/6a6squs/k1HALvTcfQOVYdDmD1u5rivUyYJiHpNJKh+pNw6XMsw
/pUT2+3NNuo7fappvWGGky5MWcNE5Z2/q9Ntuky+mVFJG60WbJOWf8yCZBudQ5a33QcGptZz+sCd
9afUfTMWCuNYvuFtGsszU7YGDraH6zNR6aogwTs0vhwrpXLSs88u7MKrjEMTJ0+gO9Ah944JwNcJ
5qp4zbt0H+oalUd9YJJlxDNjE/sRBILepNxWpvdo+29C0tnpsMVPY/GeFKPDuHanL0q1c0RxV2mA
PeoiJMlGXuxVIMguZBysT2o5Ux1qWCygVsJTgKDdLusrMeKe2lpc9SHSFS3vz7IsKxk4OsEZtlLT
/LKPVpPe64th+shaaOBgE2RmmIDe3eXKDDkovZ+r+TCl8Vuz0GNz86eexiknFu0s7ClT+dTaIW7/
JIvQ+3IGMFIeXHcGvxgBQNJB/a88GYBMKkoQP6o+OXSwAQUf1msD0YElYlCMTOKDzJIsu+VaZBqN
/aeuT+Cj6ETWMQByBYdBywZ3pzWInsUqbpsw/N6rlCmTRmYMnGbcxHWR/KjpBNhFvK/K5ppXdHOU
e0Wrb0L6JJabf2tCH6wPzKWwvKKh8tTEPsWz+2u0yys5hbQUxuQHwo1ARkrVII6s5FvoEANEcnDg
ViWBN6p+VkiBVZbIK+JqN2EXHqgZOONBpeRXpYpnoOw3De1CIRDnlyNup3A8DBOwCl0EdCEulM8N
bb7mfxRtPCYd36rZfsz1euuUuZ/Bcey06AV99aNqXTA//Gr1a1ZgWqX+9zhDcWJzk52aGWLdolhQ
BS0dbsWokyQub7Z7282gkyO0OIylRZy+16taeoskfmX4DvaIEF41M6y8FKg6lf44prMe4wZiCKDn
0HCND+LgdOm3Ac2kw+ptI6RsrBRrowluPwP+Wv2kYtU9aT3SL+yiu5QK4zAZDXs4Rt4pyvTvMRIq
L+8XRkrWarrcZ1Kr4MvspRq+lTdaPFGWqpeUq7NrA6nvGggC3cSCOLlAnrnsYxMLescma9tuwOt+
64q13dc9pWMvkQirxdFrtLvzT2sV6S4v2MTY0p4xkvIEbmc5xHUo5QSVlxshPo3tj/NdCrAMIto/
BLWkObJCK8TY7wpKzbuiSZGeJNB4U66VMtYWrzHIGbJLruFMemsUbGtMc0yRqBxAVK/YaQpQY2Ns
Thp1sCQhIEuUdHTR/0XypmDLcyPeN7lWvyqPTsknKRU55W0PAsaLUxaE9JfSks0a7o1NUTindXia
20DN8jDonOhVm3o+TrHBp0z5iefP1SPNIGNAlaHktj6c54jFnjYUlOKlr4Xki4ZZo2I/8/VzqaKR
n6L+8Cns/Hr5VEo+aezR6WZskeaTIjOcndWQ3exuoSPyd9u97UbRqkvFpc/6yMV4pA/2cbbjIMzX
7zo2bnau5Ys5qsmZuUClBEeRqSptmnQVmKByGN5Eh8RVH2WzEHyWJVWcm2wzsvXVWxKTJhAkEIgw
3EQrF2ykzAdsWUJ6s8SNGduBEyrpsd8+YbdWpZ+z5KESkGrQ0RXKWGqa7JNaf84VhsVgzskCJGGt
9etWME4Po8IJwFob3S7bjcSKgq5jROUuv8ylAnXq3cdNgvb/q8bONF2y2P/vGrvdjzz5U7Vl8uNv
ld3nf/3DyQycm96YapuuZejI2EBl/8PJrBn/ZQhTuOQHqwYreUzE/3AyY38mXxnLsmCK0v/Jyaz9
l6nrDk5F4Ti67fy/JSlr/5wtbwreFsI7C180GHJDM6TR+a+I3n7VqxoI1XwtJ508lEow4szGZSQ0
6xDV8fhcGXN5GgwAgk1issJAG4HMA9RzEg6PY1gVT4XIP8BwXEi8xXOvl9fEin12akSElHcFpMOb
0FjeoeLWByQD44nu67Fz6+fJcea7Ml3mO7d3rP1fX8T9Z8jw39nMphQH/pU9LD+YIdCt2rYhDGhh
Ulz41wcDZVxnbjyM14il9WFykXv0xsdqtCZd5Ki8VKSc+yoqjkPZUgYHHe5c2mlWr3Vs/O7jtT67
83hXWYSHaWpOGXBQelYQI6DCrA7E1A73tgyJcw360upMlbqVcTyhE/4asyk5ihlJkD2oT3ZRtTtV
68YgTOvxnDiUNS1R/umreDq3lqN5i0EkS9lMp4jG51kfCAfJ+m7YzXZnA3/MooCqdXhGoHwfKorj
d+GoP1NEo7puE3EUB2apYGteHOXRgupxLA3IPhEg0P9wTK1/xbrLY2rZFqEIrmlLg/2/HNMEAofl
Lv01Wpd+j/E72bsjzbSot6OnMRKE2q7LjbIavNlESQ5lnb731fTLMaLukLiNdu56ONgEft6NQCeO
fdUPtHdHyEvpoSVk45FJO3tQo9bjQGvPLt0Prw3NtyjvxxsaGQBF8FqeEdEHkeGsRGFQri4TMT3R
a8YcZrGQYL3JOg3NzSGPWQ7iVq3IJFPjQ4OGRFIpyKCsnPwOcQWN4LFPfTKqI2/RJvVJtzmW7nrv
xFbxskRIbOxiotFdx7eZWt0t43Bjw9uTduseVZf5kCUORKq4L160/tqYQ3PRabJtk9zXzSjNqcuS
Jrt/f46r//PitUEd2JzlpIFYuvYvAlmbxjzKury7lubPLFqrs5O1bMNGZEhtPBDcE2rJeaSbdjuP
RnLI2jiwwjJotPjcN6i6tNK8Dr3BNrUvAz1WmBZ91tzi5d+/T4gM/3Qp2qptq46tE81J8rumy9Pq
r0vRFHNk1F1UXoWmdDdpRhCxVZiBGSOOGRbL/Q8vt8Wu/33py9dzBTAkw2GxuwUd/P16VKGXtWlh
NfmdosZ3CnGrJHB5iqKZgdqqxhVuCssVEuMfGy4oTyDqtdyhOruCwMLBAGXzoC9u9NLr5EmJSWc4
s3+miOvyHlgNTkvKem1YH6qQZU9HCOtttRas1TTYNJ0Irdv/cPz+RQgtOHok3ZuaoRsWOAxJw/j7
A9m2nsRRWSRX09Df2Q7GZzvm5J8dtWW4ippdZGWIgm1zDDpEYRedkYhMyUHbp1bzkCQaRCwRB73K
P+GbooNTq/fbTWa4v+mz2Cc94RJc1DWD77hG53kt+10Xt3uNluRlVPl0yFCn/TSgRw6bifzMtsDx
Mao3aFvUG5E0xr5r7fwq7LDxwjW1X0najHcsvxcY6Vc1HWz2J7lDJk+/i9y1Ywiou31UY9ikYzfT
6MhBCmImR5M4Y/4CT6SAt+w7EV+Vlh5QqCKSxsSlXhwnVL16yVYEmnl3DiuMgbXRl9d/f9xNSfH4
5xPJIVQDRK3looS3DXn9/XXiCmtgxWuGqOycXR/OmuRHTN8cs32bYoWBd2StNbXOhKpm+ZWpTvpb
L1RfS6vpR5MB52ozw7qLlVScMiBWB9hb4QPK19lL5GPHjsAiZfkF9etqZPqJmk/6nlYOVCOExXdZ
vCz3TY7irTVzRiLUpD8MNZSBvw9G45ikgncoS0ZiyLVmuU9BX13WbB18eCVk1Zfq46RJDbXWUFgm
4We3gjE6KqZo9qUxG+TAWcTvlNNxXtlsGlaZX9FjeqDnvo/ZXN9RjWhfDPtbq3XzK9wrYu3V4N8f
YFzz/+PU1umq6DZRSK5KjJYNsuXvQ0zRIhEtsq7bvgiTXaPm6plNmXoWHXUMKI3qIYd/dtz+sN3M
Thgq4DJ5TKuQ5b7/+h81pOuy1pSZ/vfT/PUQ006JPNie/OvZxq5Id6NNmufn825/DpF6KxKhCb5C
PlOzWoqyg6GM09kilHT7pTK1xYl6CxZy+Ya+Hv35ktsbRPEvMy6Ml8/foUviHXy9+OKSTEH6/CBO
XUxd+f/0mb4e/b+eV/0F3GXB88Mb2/5ju/f18tuPn+9pu/v5okNd3OECUNuRWk3viHO1fTB5Exqt
o3we+e0v282yHf7trsElmzXXmDn+QNVsDaiiXxQ9PCfwdo4mm+RuuB1Vhr6RKlOAPiXc9+iEdhPr
2JfRXP9QgMn2S/+8KNOfsaJZO2T6JTXWP5jg0CcsyRN04R/5jEokzuafdYG2NR1GBOKUb3bzTN1U
1M/hYF/TjpRi9ibRYW3LV42k5H1lrrflIMDuqdEBSfyZCb/GjJ4jky0lJTJE9IBGx6v7lr5owzIh
CyGLa0jAl/nbpDCdRwS8JjQf+8kaqK4lyW7tQ8XLbIrejoHKNWzxI4r5cSoZRolJxILs2BWR0L9Z
na07etl6UCQ3CEHx1mrWKxupq5X8atLxOmZ2epvoyomvDYyf1d6ro3aHmAuGSEpUhejLeldY/eLb
kg/AZeDDwEKsqFcPsT4wIVmAuZzx3cjfnYI8UnNBfAOMfWfqHbU5I653KTkwY4VDjXJzypM5O6Jy
KCxm9aXKGivoktglnVB9W+dV8Rz9JtPta4Rm46z05HznFYRU0x2OLQ3wrmy1i9mQf4Ju5S0LhRd3
IwXXfP6VmvWjZrSDX1naQwp30G16B8198bASIYh/uz40MAcOGMqUMnzCYgBNE1UydvqgHMYPG8lY
m5fZoVeJvZxpHd6By8z6GuRvraNGrlGx6LPnIOHBdVeSJGGp5wrJsKaisVgSbC5HpbHObWxZN8zY
52xQqFHFebJPnZY6qMpxsPn20vkjgdBd2CXRjw6jZEVZtbbnfaQq4rTYTecrMydY6dBRC4H5DdXg
laN5muOoJhByR0BOfyTgm+k9bi6NuRyw3IengYY3o3rJkUbLTTcg1dA8xJG/Dimrm4KhOLOf1QbR
0Iplw0PTVeQzVTWtGwJ7rUgm0QUM3JEkeFsBBoJSdbdq8x+bBN18fjHM9JdVDSQWtSO1tvShpEB0
cUybBA8SaqupcfYNbIJUG3/qdnyhYg46OHnomee9MYN+2WSPIwVxCX5LyNP2AC9ocCFAiKjnPjdf
Zmojd1NtICkeEBB3433bWK3fs9NbRfUY67W2GyrLCqK2viqmBpE1xcSRdNSa7cjdj/Rhb9xQhdtX
PuljfRD0EvyuqltvEBCNe8LXvWXGDtMbDK3Ei/9ajRFDQN1PmHp2a01yUl3aJqvu8ToUPXzaCYAp
VY+6VfKDWKyrqYl2b9mUMZ1YA2/sRDcTwuIyhYuoRHcMWDlNjuxlGWj341VajqWm3yzhAmUuE7Dd
UUwbdi6DZKNvqFtnLi2sW+GPwlLwxLLY2EfIHNmt01xfEPNY0XIdn+w0v9MnvAgMiCgqCWFaV0pi
nTPQ5SHybugMbVegafFSs3tqEFXvCfu9KDaVxdnmUp7L+riyvvQst3pmsbVPU/d5sqIUPld1UUVX
nHqt+c45RGcbldVRp/xJLQ3ddEPsEhO0+V1xOH6ziVmnrjNtb1QJ0gxk896cXRyragP8OqqHiuxR
Y4XqMW2XRynO2mlKg/DddX5PXQPCw+xKX0nsM9uhnyZ5TZU80gnu/8Bw4C0mIJCI634dbePAVgwl
3NqDj18PZpLezsjMd0S7CwbI3E9Rh/hiWYwzGUopFXDTX1Mj/ZbTlR21pbvvcAGlrXEa0LLzBejt
wbJqaDsYQbywd939CjB87lM6rX32TtTc5HEgO4uAvrx/jVHezMiCqO8T3IWyv/Xdob8u5n3VKNpp
Dgm6TWvSqaZ1Vv3Y+tavmhPoC5vGvnDPrSTTwmnbLSInpzEX+sGgfm43jXIe76bR0c5FvaPJAagQ
TXvEeIgFh7q+AeHCw6T0iIqXFWhvoMjQYpnkVx5U8x0h70Ub4Kllpf5kas7FDvmG1z4+OSNOhYXg
Hr9L1ketsSs+HF0BrSJ6fNR/cIGNJEEmzxkD525pIVdnWnOIWVWvAJIxvBuqP2fRoUDmP7ui9Jd2
oOGS8mNr1y/EZDx4dbV+L2klU/dFLummKgoT661t5mvM0FkX62FAWLC3baTolRHvwBeSjBrn9L1Q
xoN8Vg4zhV9YUfNyX1FzCETiniZdZQWt64+qkscUcCoZWaHEPqGrT4OiK1L+1viF0th7t3fPfVib
BwoT93Y6P6bjegSAcAtr9fdQZr/VoYvRRc1HYg+LnarOb4LerKdK0FlioKtKatpB6TzcNuiffGOC
shiR39Gb5avVIjbCY85obSK8bdk1xWZziotLh0meAYaypfGBYu0I40N90yRh0ZWsxVFSF1E946GX
j9huth8zyWkUVjwTpgW7cfs3+f+q5Do6kvAIvlV56CX1EXiSfYgySJCQSP9sz9EBiUTrMbw2khtp
SILkhByUtjtUyVU+R+l8GyVv0pLkycqEQTlLGmUuuZS6JFSOsCa257IlvdKWHEtNEi3ZihWHQVIu
U8m7XAFf0qZqf2kShSmZmIqkY6IGqC6UXaZb0Nuz7woompCF99tDOfS5N0jWZhpD3STqCrGaJHG2
ksn5+WwjnUBonZrkduIhEndCsjwdSfVUJd8zBPRpytdF+347SgboImmgs+SCTpIQGmVMGbWkhq7g
QycVjugsiaKLZIuy5DnPkja6SO7oKAmkQrJIt4cJ41WXlNJF8kp1SS5dJMPUlDTTSXJNbQCn2yNN
LKmpZJ8OGwVV8lCLjYzqZ5KTqkpiaon/oZIMVUfSVIXkqrotugZNslbtHuqq0cBf3T6LAXmwlWxW
zCu4RCSvdZDkVksyXEc6bOzgnaftAKmAXpmumtdcsl+5DiaSaeDBmpIMWwkYsRWw2O2htQU/lrK6
+VBLpqwl6bKl5Mzm2AQ+DzdxJ54TQ6NVJJfWkYRaV7JqFUmtbZwKfi0g2+3ZoiF6QI9L2aCBdttK
7m0hCbitZOEWFlTcHjzu54GUxNxSsnNVSdF1JE+X6C3xAMiUpDL57U1gd2vJ3x0insPs6AYPks7b
CcnplcTeWMDunYxXZWP5SqpvI/m+EDn7qyaZv9sDSuXc6tCAU8kFViQheJSs4IX3uAslNRnHTt5O
6s9CkoUNyRheJG14lNzh7RkK7GCccMJCwZpLRnEoacWT5BY3kmDsIKvd3koL23iQlGNH8o4xFXV+
ISHJtqQhk9O2PYoln7nrJTG5kuzk7QFC8pQX5WF7P1YIc6CUzOVM0pddyWGe0JT8GFEGfr4hSWuu
JLd5qSE4C8lyLiXV+b+5O4/l2JXsiv6L5uiANwNNynuaornkBMHr4JEwCfv1Won7Wq/VERpoqgmi
DKtYDmnO2Xttjy9r+QvqEM3aV+xnBk/nHC88aEWGbkFEL//FUdRoNp3GQ65I0lIxpWNFl8bI9+dt
o+VL1nxA8WPkQ6Mu1NCkNvcfLqjq5b/Mil5tKo51FkG0xtFnbidFuS7hPiz/JVQEbBMUdqKY2Dh4
5lOvONn8mPC/gs5enkdqjrGqPbja5K3DnWDO3bmKut2D316eJ1ZEbtTf41OrKN2T4nU7itzN8uC0
/EUWQfVOOCWeZkX6NhXzO8Wv0CkKuEDR5igueKII4Y5ihWMfMZ/xTyNzhU7OyaNTD4At7ivKuL7w
xtUDdBDk1CWd11xRyXXFJw8Vqdxoz8sDTcUwl9Q1Tszn+dZShHMX1PlyZyWgnxMm7N4GRURHzwVA
VT0rSNLnQXHTU0VQdxRLHcv29OUOLG6grEv6bTtMqeIYKAY7eXu35eXrLnx2ylrWtVTMdkPR25cn
7AG6S0eR3RXjPVG09+X2EgA8Hvvhg7RxVieKDj+McOJngPHLS8SqhEdQ0eSJO7YeHUWYXx7pYqlT
ggz/KVEk+n5irP5zB5h6U/HqfUWuLxXDXlc0ex2s/fKUCPWmja+Y93QTwyepOPiBIuJrPmz8SlHy
a8XLB6dlXWapGPrqvY9g9SnzzG9CkfYbxdxPsZ9+VGD4jQ4eP20OYNeK0T8qWj/ZpcW9Q8n051Wh
d0LFAN1fR/Rx9RXxf7mjJQQgU2kAvcoFIC+CPe5IVgBamuXVdrjDtrXKE4hVsoBQGQMJYQN/Pp2W
/AHoNC1jOZkEToz2f3nWxuheB5VcAGwoP40qzWB5E7l2NpnoP32VeGCp7ANdpSD4xCEs92sGCQnL
T6xTqQnLz45mt/1ppnudYIVRJSxEBlkLgUpdsFgSyND3VqLKEc/CSTg2qftJvxONjOXUVxFHLE1K
Czu2LbxrlbnOzvfwydZ9z6zaPQfo5o6ph753gE6A3MnYD7qNdCMgmpaVn/+Qyvl5ko19FXjldb8K
9iU7WKaY75D9NLy60HetATAMWAN7gzJk2tB++fR8srFaI8FlPPjiVfjBMUEktCrC2jqNPXmyJXtA
FJ5AXy121ZHd0UFPaLzNZn/XcvuTMsYhT33nrTNjjKhm3x86V5q72OMcbZ0KVSlKttMsCXMLa6/6
c4iQUACrCzL1pZUn9F1ICpaLo5KPdghim7GO975K+Pj79n//u+WPl4Ol5PR/rnZ2vI/K+bw8bHmC
5fa5b/gfy8W/b2QYD9aCfKpVh3mCvZPKq8l6FAw2sqBeaykX+O105bmID8SEuyWD6K308MknCTug
WKWcCF++JfE39PMBC+Ii3zQu4gXMBAC+1CHrdNa6KjllUhkqhkpTIUyID1fXNo4/4xbkI9rlZK+o
DBZNxbWIhlyWGcjStu/yjkmA1Ba/f/BsTBjLH/RK45WpoJdCHZZL2VmnOHWwRvOewQ5wWpiXUv8l
lsCYWPGulsOEUHl2gnhFN8bcYXhG+FtMW3JrviUqhYbgdcQ/iBtUPI3t1A+FZ108Aj73y8fDWdYC
UMD7JjKgcFCjzFVa96/Lm6M6WsFBRa9RMXIMYiYC6DtoTnHWVHRO6SWvRg9nqG3li67idVoVwwO1
is9qSd9JyeFJVCDPcttyb9myRHctZJnE2WyQc4MJwkFUku3DQiFCcbJeXliMPmwjlBVV5Eq0TKBt
xJcGJ7R5aTHUArjUHuMi7LfC7G82nqOChCGNTFkQX4jofB9xTTVBOhUREy8sEHKCVUxRqAKLqF6h
QlC/jz/P7jQogpfrBZbkdTo6HWI4eTTC9NDSMjzMRlduI4YqWiwEJs10rTeuClFKlzil2dPWbp+S
oS6bp06FLukxjVSosePebL2Lq00otZLMC1d0oWmIqOimuRneEpu8dxXqJCLindgs2hJWYaxSEnES
IuLpR4qQfeKuHX80Vvj6hlOlNBNGak5bI7bckzaGP4a2/Zl6YbH2uyajvWbd7L6s9g0x7vmMMN4c
h7dF6L0Iupe4q+VSQ+eMEj952DsZ4xmWmTsfysZ6m5PAvYZkffid96iJOj7PZs76MK38Y8dDr+1A
8HLeBvauqTX26Tilt6mXIC3CTb0PvebQdu6Akc50Ublm094xIGlbvdHdtGROj8hK3qTTzWeZWvm5
bO3qeZ5qCHdT5F4dV1i71NLy9dTFzpompAdPP7TIRzasUzjKVTABRU7GkK0xUwMpGJq1R01QPvhk
2Jc1BWJceEKv6mSlTy+RPYSPmQhSWME5Im3khM8acqwV/weOYUfNNovT5GRMdDhSp55X+WAYh8U2
EdvBFW26t1sInX+MG10t8n1rZedUSaOWA0LMx6CFSToJ8+KrAWyBHf99yDSjXBPo0PB2tB9Rlrzq
ATxoFmDhSRPdmxtDostGmg0URBY4qa4wt17/6fiZsZtGk/xc6G5e67AF99NDbLHR2das/Dmve2RQ
MYaN3jSaPZCqS6FkYX8fhItGYMYfsYKc/j2Mi2BVigkNFPm8y+sH2Ia0qc9xkILf+iOEX9TwlJyQ
6XhvgejHY8sJepIyfSDf2tnl5ijJK+SmBXK9XOrRu9FVcN5m5U3IxxGpaqSAwwvo2pwsbat747co
oydOteaxMBKdMzGqCJwKkWhBqIR3s/zOPbyjjIaaoqQpy4CMZv04+Nl0dorxkmEdXelmyOJIQcSw
Q3V/DstVsuZRbf6JraR87opBHAf1TpZDAc1vEwJYYwqJw9OsDpDk8m0B+Ghl6DHhJLO4iV5/WewN
cchLWA4+dpw/l8L/vsSTWSRv0MvPUjmcpFJNLZdsBbX9++pySa88yAVudfhbvW8pZmCGOyeyzRQH
Jlqv5VDUjGMLc/nv2/wMFg6IdHu9AGpDC+tpjGh4FftQ1RkOXrvInWmBgt7zlXQsU9qy2JrFmsjy
EYE7VrAZP5lnVNXZCHxCR8miKzZ03SiN+oztJhq1CrFWZQI+Em92P1OosfWnUOJZKELMV4OB0lRO
jBeR6sFqEgUqUQQ0SpkRl4PLah2MQ1L8+Ug6pdgzFk+1+lUsbydrOIdCtuu6digtnzCeJPvSFeTX
6Um0m4zhsHCDl2ELyj+FD2qGNELCR8prnYoOzLdRPIyERNkj3BER0g0YSujDSNTStIiOGV4mtkgM
2oXHqWaWevHX9aDD7B12+dEc0nKjU1Vb24WFHDGA3tiUW/L0mIuVEUV2Jv7X3CNPOA67l8Uc+Dew
d7n0b7dFLj/EQNZ0XFUkqcThXKE2uKZzkW5BvuP+Ell5oVcYYLNH5K/F4GVm4Ix7r9Al3V02Y6aw
XwhIrHf6mPoPo2vuOra5X/RgAF8EZJIGmSQ3KET6PdTapaYnfe1GSDhzE3G7FR3IFcouFioejF/t
LsFz+RkU5jWhxfpSOMSM+b2FMPYeO8H4XLZzcCvRGAhL608pToGNFdNbsmmJg5dRUYxJND0MdQVD
RgK6CUlWp0AYYFFvzYE2Td5jXURGgNdA7IvMjR+LISvQdZuF3MRFREk5VdsVz7mheBmeTCq8Wwzx
RCsiHXyCBMc2Cic0ysxpZ85a+Vg0JVVi1yJCG/O8GdC6aRKkoRRfvsGNQX9bq9E6Hc01ntvsYqAT
AwFiiZ1r5tnFq6KZ7gyewb6Igpe8T382elhdl2vU4lkCCgaVHLvYug0c+30sSdTUPOOzszV3a9kG
6guzSN4BSGyX272qp4sAw+LoWlnz1hTNXojUeQ4G8dHgQwCdY1FTqqV7MCcEMObsvFQYD95t+vzH
Cksjfq+yfRfG7GzGqKQppO71CZKonRzjJpj9XVtEUNdyI9aOumBu9vC/v+P0PrGcD74jjuX7AEoK
qCPb67qMKeXskmIAzHXL3LR9WA5WWyWIJ0Y4QDUUCBaLxpfUGsQDhfOCFbpjY8DCo3Xy6bGj3c7e
462Wmv9mTXDrSnBQNFK6rSZi8zFSl6ZkxpuZjOLQ2CWnDrbrU5vZ01OcN9radHBPT/MENmPqJR91
i/M5T6dVn+rI3Ko5PHkzI1DeTc1Rjx3z0Jb5r6LpdICMVfUW9Bm9jaSl2GbP2gaGXbT1fbsnI5Rg
BJ258nsf3YOsP0SVpb+NfnJqxyxep25Uv3jmmB/LsW/WKLioJ+u3ttUcXgT2gdSADAaLbUb2N8or
2mOM1Qh7V2DcmAoD2T41NfY+UjjDX1YmC6VC9VhBtt1xaOrqraHBgUw6f7DnFNEXNk03KDG6muZL
ElvyxU0YGrDoJpNMj83YtQ8l78L1puIgLVleljM9cX3rnGDLnmh1TTyGb42prnzOy7y7QnaFc8M1
w0O0p+k1nRsPS70VYbwI5/jhoI25/e6N+b6ZRfF9CKizhX0a3fp8/KjHarrQFqX27Vje0fMd8wmm
ovkEIODipNTRC90GicWub02sKu85zeUj2qd1h7QCN0MzbJLQnZ4sZ66OfUy3LSRCPBSIRcqJhrYZ
svYM+9L6ZlKsXMUQZL3KiL/7IFE0QBD0tbsPdFfuhrhqWLZBJF6CgLIFFvHPSJUSKFVWFxpE3dor
wJdVmaPT+pimH37ubv05nj+CoEcRlcfFJvKtblPpot1p9iTvsoCXiNEp+TFGycYn5+2XlpJWt9N6
SDssz/yTqCS4JApcCCCjXeHHxQmJ/UKjYF80vhtBZL3Wjp7QQGQiMGPdfHXC+q+ry710OGmSOiwV
RRvWd3dkcB4n+5tttfO+hoyyww5if6ub8VvfGCjuzOF36+jzrQcJH/VB/jAhBjj7acAC16YC7ECK
eqBqSUhZE9ErTSbqJpR3dfdHUNC+R+IRv9ghjQC6JNMhAl3+PBu6asOIemVb8/BS7h0nsn/rsv8u
aCa/kzHebxDvFA95pITsQamtiiahjwMB7NuQNDu0iemrnYwfeqZCesfM/zJb/6n2zfrX4ApaMyGu
klkcKP7AjWszb+VUDsOyyCmROlm4yqaoPU2e676E8xBtU1YEe82bIex4GiS2sR8eCCv4yJNoPtpz
K6/kyW4M/DpvFSN7kdqvvesO94JzvrRs+ZBoUYmlwzeO/IgwUzi+2DZ6VsCC6ORpsl3nXPXyLur8
xagtuU2t+TM3RQybymRfg1vludVaY9OgFj9Ec9W/85hvWWMDsqw5MRpaxesao8F6ktS3pqBiiwY4
730WI2Chdo2/xP1m0eEvyuNYQya06nafR7G+q+2wo2AaHyxKSQfKTMnacQf7UPalruZXsdVk5mxj
k7qMFeYtAZVKtt5DJLPJ/NkKgkjuzWQHkBxK95RnAHtsB9sT0UjRkerRvLdy55pmevwRR+BR5lz7
HhMytuvTkb1rNGmbiRH5Rzv+tHGfYBO3IKtotliXTW/c2rR7GzUzXPmicC5p1342jdHc86jCdqPq
m67fOF/+B/7GaN/CQnoZDDM/B7IwwCZoJTr6Nj/pTWm9zrP3lVbGRouFXLlQV7dzaJI0Y+KAaNM0
3bczhTlf1PLYOxbIoSZgdyb9fE9bhElMj6YLUhnqCokguUzo4mp3AaBLW7umiLS39Iur56qxmh0m
QHP91zcoCWfGKfPiFi1pbEEGLDZJd6iRMYkOcX70hfpUdOteZ4l11LO8OlchfVyDkGerd8bneB61
myExfaprjgvHkzkFdGcpkYDMZbyiubVxvMT6mc3iZ+MYJF3z7RPrDFgvb72vAUnsvMpYiq3xk9Q3
KWlk1PX8SnbmsDb8xP4I+tcyTqeLO/gTgspWu1q6XZynqVVSIv2MC+afh0bsPa37RSfjcUhDhIUa
0dV9Mo9nTUyXPDbS10SbPGRRgFXiMg0ewCYED5yVE+JvA3cjmq1fowPSPo3t+UCbKr0DE2ua1j81
WJ1Pka7dWyviV9i2VEhdc76JMruWDpaIFufMeg5lvIPYPO/MuIZWoDbTbdHJc5ibx2Fog3tuaAhg
kuSxw+wGwAi6J0OUJ/xbPrCtqtQ7RP+kYfVigQWUOx1eC9zLV4oX/q2VXsG+onfempgI3mCaV2No
VEeaxtVmruE9JSWPlU4dnHi610wf3hM2VW/mCJA2HHA8hXX1oTqP5OvVJWCnwd1O7cQKraCBwLvJ
r3aFL11SXzhpRAjunar8QYX3QeaJ+QSs0N9llMc2VQs9o/MB3zkD5lzptqfSrts3V6eWHhXxGjuw
ccOdC7UuqcenbHK+61Xhqi388ITEvjjbLO3BjikCh2j3sm/UOw9fIwy5TNp5/CNUK0ptPLgIYLci
ga7pP1lW7a2avu+/+0wsWCnjLfWiHHmQAZ62V/37UNvo5ty9amG6xdiVMNUBTXFmAcmL8W8Xl1l6
cVrrbnt0WdxEmx9MDbjvgAj7EAVjuMvpfdDCb7+KgVDQril+U6Ohq2Z4BQwVVkummzzXfpVscjsV
B8cnEaW0GLBn18nPtsI64kLzjpqei0PrGyDWhg652KwN8yoxR+tgx/am8kT+DkeREgv1+lJmzPmu
DL7rTBY60P175aUqtVrf2L0bPCSmJfeVF/fnSSQRHt/I3RsQrB7Mjl6W238Uoo5o3hb5efSMfRtI
5rAk+uZE3sALDlF9axsg3u01SYma0nGcQLvoy0cT6Ajwvoz+k8FWiLfNi7JeIzlL9A3RU5VmxpaX
nm8pYBnPWML0Z07gBm6eVOmZNhs/u7ksUnFsZwQfJy3R33MPjyOIQ4xner9n/kAW1ZnN2aplc64S
ZnnRTMcIAf6eFUe4MgITYFqZA2jinnPjj82ZvfINg9lxCuXwOjb5tSbq8cjapNyUtkmZL42tM8ss
Zrf2I5YYO8fOqc96pl3z2MxufpZLZjg7vlL5ApOV6/Ely/O9Xcj2bACtMvRCewyj2YBxwKmMKd59
bzJ6lGX3JqNdkifFTfpWftPq2TjiXH1cbioyAzltYa7NKp9ulZm9QP73IOlIA3lp8N4njfuU1O/9
uMeBWj2niaAA7Nbmvh9Fu63sbOsL6iQeDN5YcMJUM77PptxHGkudwtmbtCs+LZeObyqcT2xi9XOq
7L5tUbjfFbfOElF0zybPhE6HjSZKPtOuh7HhuKXCEIzvEl1SWo5Q9wo7P2qa3d4zhx8s7Y+DD5GJ
GCsnovRXWDVql/LOp0FRqpHxGSXMKpq+y05td63PMYLgmI5heIApMp6SJLtMPesc0fikk+Os+JLI
insdELCTeSZsjXHG+MEnkcLDfMd4Mq9S9BQ0mLzxnTULQkoYep1tkTcTZU/sIcrNUMLrdIXbHBwK
GKp2EF2XQzJC4XBKo98EkVw3tvRelkNGaXcym9WQFOP7gH92V5PeuVdW9yiCqacPmn4K4y6/tiHT
sV2igDHARsPfi/VTFg6QbQvAy1SqHqUVftMcDY9e27O0YihIO7avfufnt/LTnBju0g5Kq+0Cu26V
0ZcamIZsq8/35IyAJqDt8yJnGjUBO4G+1lbMUsYtrDRANZrNXj0p4HplAnSX95hGSLclG5og06ZT
0rXD2iez6GxqGRuVSEdDPtjWUSLaK6VhXKeWbSZw4Jq1iZbuEdk6/CbZt41D/tS5trymfXCJ3BEC
WicQmRU0nDVELZ6HNltWdXHSKXwHLSda1lsnG2zK1fPpUQGEDJ79Vq6DPCKY3AveOuGRxcdyBI2o
CN/m0Sl3b2zyS9wtefmAwGTbe+ZwifeEZUQPUVxnr06cbHpDH661qbqBRWuAaLW9I/jAb0YTGw/o
WM6lTOqj1bkl0DTjVOKlpCFTR9tkGiuKFWnyfZxOMt0Pvhm+1MM0vJhzxjYk+0kfS15JZmyf2AEX
9Pfgm46hRnmhEAKzT1pfvYHGq94OFtqsjhaELj34IF5yyMTUrBg88oOUQcMCg4PbZhTHrPGMM6i4
OBlcCNZABoyfkfKZcGgPD7rzEkv5EJV28RWYvoX4a5t4TXSvrDlf910mPsoqooHjOb8s2uwE01Ys
RB1W8U6wr0s/PRWOMK6UqfQr6Qb6FTkelslGu8iy3paUpT68HmFtLePkLKLwXVITPtDBo9zH9p2a
82PSYGOqreIllGb3ZEGQd4qSLj3r0EJv9K8OUPsq1+gZd4aOuI2u6dHxPUpGdWG96b6Fv3PSKP9n
NK9NF7kALIf8PhQGpXq//ZnM+atXIdMBSD2zfW2rHU1taL8DnWQzvLRG798Lr7rGWbGlaEUWCTRq
wLrTIXEY6VYUPVi96ZG1M6nqPIw9+L1Wtu9uK+yH5SZYr/4WZl51cCpBzZBZM0/0cMu0mq1lNVDV
RGZ5mUznh01Jay067b2o55HElXp4TOxofDScKtoFWADp3HSIiOgmp46P7n/U8zd2fDesSpAxyd05
0I/xVhLh5YHuu0XlI3IvqVk/eEggpA/sbMCu9SypZ+Bo1F69jvjAFuAd1jQ4lZoFprdLzgicq2fX
4WQqNbExNduhtJXTFJkoTpYUVQ++AgTibTQ3Wi5ezTnn5JuBaONM2drkyyB4MV7dJKkPUYTvfTAE
WgYAOnTFECM2SbgV4RxdgQj+dYD8F5zAuxQF41T1VcC6Py8HDVQbSJ+qp+QS5Bvk2JQRRH1H7G88
eZ3IDnqCXbuKcreAZpnUCCBAA86jbz9NKb2DRj6l6qBgh5qNAsmDSy/pqm4I34wHPfswSqSN02T0
W3eajZNktUKp20pRccJgl24XrawiLQ/0oo1t7tfOuhkr8yEBcbTG7ScPvUbZcBq0Yd9OI8BMKqkY
eEr/VEKT2hlJfe9cz8efP/nnIIrTTZvONdhqUazmrBWXRCvne5u+2GrcjaCc7/tiaF6QhrCRb6FP
aLL9WbjITOwpnjfVMMJ3glDKDqstDqjUTyQyoYIpv9qwiK4TRA3EoFP3MCScmKH+avWdvIYZ0qus
NrWjZkTP06x5t1F07sskOd8TjGJ/9tV9PM1rOtLUqNHAyeYzqPv5Y3TZgzqhle6WqwhELq6Y0YhT
IljpooyJ5TTsh8qaauSls70uneob+DXrcRh+DoPRPc5thJVBoAbqKMFe2UvuMtzW2Kkm+It5UG98
1CWOHYfvqT32u2zQ9aOZdI+caHTyTb3fhB16UbcJvb2hfqqxqKB7QSoa+hqcUq8a2Ir7NC6H8UbV
hxQ3WqtiFSPnOaC3PbmZqd9AK8oNEIu3AgLhGqGx9eFCuylmy32CGeojkiLcx3J/2lGErrhLx2ey
wy+sDoIDwDXktiJLX2kHBrdEycl9qzk5DWtrH0DfcxkGKLWp6WVWfCooRzU48L0wRQtpVd2+nEZ6
/Gb5M6kjtjxJewPRbq/4XfRHg4LKyQOYYNlm8IxuOl0bWWwflquIvfqNhzX3cfaNy1iVaNb6xlpn
PueKpelX1MxiS6XUXYMy069C7wEGDyYjesqUaFhRex+7D3iNybPpte0dWtxei8yP0tX118Tlo4i0
8q9Ly21aDxtlLqy9JzXkk5iu7lYeXCmj9B/zRImrmnqETUajIB+Q/iLBkGGgQcKM2tFCjKZPCqN3
a2jGe1IDI+7zDAOAi2C5G4rmwWnNBHTvbJFD0Tuvto9Yc1IIGN4SjbEkFV+d9F+BnT8lnOr72Jmp
L+rykVhykqB8LFAbGZLR68Sj/125ZM3UQ6EdwxLOdTRPOpjWI9W48MVu0U6b4Pi9OB9vlo7ZLE5a
5RwQ+RGTLRQK3QhP2S637OGS5n258WUXfkknRRtfud/61AFSKd2fg0fl1+hylC8mAqw617VnSsjg
t+cy+0C4+B7RnDyXM08xsBs/uhJ5ggi06InxE7k9xEEEqIlDjZJWQV6P8X05aJPAfjMH3skcinoz
e8G8ASucXJZD0tHgqGPra6ngxugsDYILN1XX/TIZIo919CgZvQ6ZNnaHlPor/fTe34YubWZL07aC
ThvyagMXZFLDwpyNYo8SC7dVWNDU7WVPPyvT2ODZFLalJ/d6qlF/sjVn79L7OjiUfddZQxuPPE62
QHQmD/53PGjBk6TAtW5zH9iD8NotQxrsNIeCMsgUR5WHa3swV4sz7v8rKAESAca+/x2UsPmVfw1f
za9/xST8ecxfmATPIe+dRCHDdR08wrpr/jcmgbs83yMK2cUhyB0QCv6ZRRT8w4dw6qAosR0PvC0P
akUn4//8D8v/h20bhqPzfKzeTKLg/w9ZRHg9/6cT1EYR5pJtZOuGT7yR7v6b8z1L+zg15qA+9Jkg
9wU90mz0Nc4R/zSo1nVSIOKJ7ClZwRtWzWStd7dQ8suD0QOJKljhrqK2TleOUUTrVIOnmdJCFKDi
NlPm1WcqTPlqB/kTdX8ro3NfYkTxBamYWW9uBmFKKmHNGq76pWuR82jRp++i2JaOhDPtuh1gAZI+
LVYQG6OOv1Af+vvWUyLLqTgmuHoS13bO8IDLWLdhTvtqZS5+ZQIvgd066Y4ObMrMGGz7sv1mj85N
VLwtA+Jvl3/aGnSp0O7241jLzTRhMQti722y9IjqTHhjjuAkZIO9bfBlb8OGEWMOVdHD2YeF49xF
mp/1qIER1zly3YfxfHanCKIJyFdO2WtjOOF28oOVXxAD2ekzwHv043abPZpR9OmGuXGH9qdCDS70
auCzzJOxRljS4e8Bk6/a4TEqJqBp7HZTUFwjDnfowfrHzJTml+DMZ9O5D4NZbUnbzO5h5H0k1Y6S
g9Uwjg6yjbeNbfyaS29Yp151I9XCQNYSrMcJzbJZTDp0leSzowYXaSbF+YZNW2GM6ymhNusO2yKA
bkCWHv1BueM39DsbhFhblQOgNZX3itbZyjX47ne6KZmdI0inI5I4B2tI7DKv+dFPCKbxqgwLBIyx
+dT09JKyrl0HQRZDl49xYvVitXuAun+j1T9smIF+E6C3yb3T3OsWCQwCVF6SrgqbJkJIjdZr3Xrd
Nkg2qoRte1r/NNQWyAF9tclw6qydtHiM+UfgfGF5sxWTOPOAL5tPYCVWk+Wh0u6uRhiU9J7Ke5/I
ZJ3AWVsjDVlTOWePkpX9itbFEavWk+kXFzGx79K/N1XxCBD+BIeZsT9EpJqmfCl0OT4DNzwqDTCW
v1lkx9yyKCBmn7XTI2QU4t6xJfHgRr1lfbgemaYlHiUrjjfAIxTMUDsQ09WvE2WoCR+irn4YrXAb
evC7spB33ndIixwWly1L8ook+l3Rm5Qd6hlzqB6xIoZOGWnVtqB5TRujYvdBXkXBOb6qcLWIYbB3
bu0dugpJY6AN45ECCPljeNoNKhZ7UrTxFdW0/SpEhoBlXyhiAkOTslZq89+p/0x97twSVbAVgYFr
TTvJCFdpB6MTQ/m9a9rhwW2KS6HDY5yrOwo1+Yysj9IKdQH21W9WBQ1tSH4T0hMWdFDywTmE/uyv
fEfWD60bHNLpDh283eajIWFk+i9Edng5Nk6SPta4CJO9zCuw2EEl1lidL9RJvW1kEWGaFnrJ668p
LLZQ1DOGmqzpk2P1vSGD7NG50dEDAmppN49BZ1epsQ3ZmAZFM0o3ofE+DaPYRXr/XCQeHWPgS71H
Ba6bTH+FJqmEiuc1zSZ0AUDa2sCa3a2fagJALyQMAf8GHL2q5RRtY6tstmVS2ftC4Jk0JkXEz5/9
Gk5MQdwmzsd2F2YW8PtOzjs71h+Cfg52LESHuhPrMInvIq5nlB3lncVCvUpl8RsPN2E9M6KRKTZ+
eMlJK9j9DPeQLI0eELoOqxjYdxQYjx5G6U0wDbd+ejKt9CyVkcmyYncNmm7jh/oPLJCoG00kVWZ5
TyLiFXrT9tZOF7pn+OLeOR1741i61E78IgJqgDQuZ/txrsy52A28gKUmulRH0buQxKXNP9H7bFA0
7axpfEsNqleuQUOmd/y9FUkJWDx5Ys8OeM6ASS9Cn3nDa9yzaTrRseoiKqLA1Bj4TWPszroxQtPP
yXaFpykPs0jONq3CdRamwZpfS3ZxcvgK0RQfc5huIhscivvDyKDDODoFybyBA8dSNwQaWljtb9bQ
qlsxa2dAWto5yVsHarD5qEFEOJd9Uq0zTYX35HVxjvNOX2cp/05zvRT1wnyTqVEetEYA35x0MhkK
YHxzgah+pDVTB4hDSus96OZ0b9lecJ76ujpYCB4JXME1Vk74NRvb3SRSGYvVq2jUYblUz79jL/VO
y5VCDuOBH9qfV1niH8cUrHB8YOxmOJXQMh3ks8vFOiFjRr45ATLayLVehE7/SOviw2Sg7mls82lU
UaKILHsl5MPPgppPXSpBRJxsbWpXMnWA4c397wKL9E5MNbnUODJybg3dfI9QY143JFYhebQfKS7h
mArm6wKIi+DgHo08WnedB3xQm6/1qFv/v9eNcFpgbvzv60ZEweWvHzL50cl/XTr+edg/l44G68NA
N1yPlrRl+moV+Bdhy7P+4bE81HU4WbYBZguAx78QthzHgDzB7hKAig0756+1o63/gzUeC04qU56B
Pdz4v6wdfZWI+a8UERu5CuoL3bQVBQyY7b+tHR0TxI1LEt6hyXXYUyG/gKi+2AlGdSgu6uyU36T2
O2usZ19n+sP7KfHLU9jPUrcl6y+3yd5rqY/55XtF5U2X/ovf+9kpKqvw3Ne/xy6/9L7drjzNvSWC
H7CesEWkCe1ROEbBS78+oGSz8noWS6RmsE33k3X5X9ydyZKjypqtX+XYnXPM6RwY3IkkUBNS9BlN
TrDIjEj6Hpzm6e+Hcu/au46dW2ZVwxqkUgp1SALc/f/X+pZEPVIuBFOhxYP9covk6QFZdMJI63yg
X/gGeugh1wlaE9F4YQ5YbJx74dvh2K+V/Y3eOBPSUjayLSiDjdC/9A8O/JrUMQLVpm8MVnC3EuvB
mx9hBT+3o73TFvCaS/wrbuWttNMfw+gxlMWXERPa1ENxFO1tpuPlAr26bIYBPHWt2rclrp/hODyq
sHnv8nY/EyjbQYwkdc15scz4fnCyX4R/kV9IbQY5wa8q6s3NVPE1O5LZTW3f0KE+GyXfUxaxzZHT
viEzYJkamIWxD0M6zmN5SwXZF7q1d23rFintG/GV+0iHdJgtNOqi8tMknrJt3WMi+NrCDqkHBlA/
DW1yJr0QGFZhbhgzfVPOF4MFKy1/flUrO5Akhsi5aLaY9bpNrpgOijQ/CKyPJPKtcXquXwv3aE3y
e+j0P8OW5yWKGUue4gcaCyRMBamaIbIhed1TtI5ZzvJdlwtRIy0lpxinOA2Yo6QSSzKY9YDflHA1
MhXXF06tEB3S+mvThf606teImLhNja/Rbyb3NR2AP3YpBRz0Vg8dmZR2MwFoTlk70NbM6tI+2iPJ
vWpCL8zwkHTj7VCunHaiDIZmDd6jUrcDIPQto4uyCZ3BXYeVX51J6ySnyEhf8zZBF7jh376HKrMZ
nE7f9pXz2vauuqFN8TPMSazqW++Z4a4k9eASmdWmy5HvxAMMTwGCISZzILB6RJs6GWCa0n8a7U+d
/JhHg8QtZK4xXuNaoKDcNcw0t3Z4shaRBa1Dy4AW1+i2JvYFtnW0nSN22GNMzOL1YAnhvG5FrPyl
0a3tIn7VjmJJNZsP9PMTwoy852aKXqmt32YJvy8JGvBKHugH0ivUI1oYZRJkM8IIi2JC2pR8zDqI
Ukzac1hPx5XQy5S2rgnukaXBJLFvN9GjGAl2ABV4a1QF3SKyvIbc+0LnEifFY22slop5n1viF4kz
TIeN9cBrmDfHdNtYX91Oc/Zroia3MQy+FZiSr/a4qmrIgco4EsSrLpHJhyxFlI54lG6uNbKL0KJA
m1PwW0UlIm1ER2/oJNxdX0nFbtqR3tS1b2MqgaatBBOQzTQkthoHHQDffVMXZwTQE9Hnz47H1F7V
2SHSl9OS/cgYIDO3QPPGdz2wFUKPflmtvhvGgFLwM7qNQM90WGusFV2Hg6ZV5E/HBeCSqjg21kRC
fBGSLOBkTO24X7rpD1N3KK+t7LuxCd/KNp4PAz+hYznPRmsidQNHxz3MyrFVbdAlEPImOZ/iOiMe
MR7hLdDm9pzuzcl4X+mw1OFcu4+7+UylEc2HA3emvi9rzkAFtfKgoVjNKrz4QWWRTKC+OZKvyJOQ
0m1ZDOTG6gaIGhR1jOa1IGerzfXHgZYyAUINkWRdWtNFRrk3tqxYPGM9ZocaSkZCiTrlZFm17YdR
eb+QUWYwr3ISZJppFzYzjqA63FeWdgPTe9qTOXyfxcupxYXg00BKWIO/dFQV/MxB9jOP5jlBccHn
qbpd0xEP4PV0h9KElYPILiZfBB0m9xKFJAiAJvES84nepT/1mkV4hbWx1kxTkWa/zKoIMWOVVQDk
9XbU+AWVZXfbEmX1RuEU2sSz+w2p+KGiV7LVCb+9iILVfTWQKioK1ssegW9cG2m2RRACCXncj1AW
tlOmfKWj8VKZC2bY8u51E86FeaetSkMtLM9GHf7MDIeEcT3bxXVKwk/+BJiDGaf9NvYjbQUnW4KK
hdm+mesfdUbTpOxsmvPC2EoTOruVQ9HSDOohFrvLei6JOuNhbrN0F3n9I9WCJ9EOn9AAvrUS8I/b
UzYxZXTvZCteaY34PMAkipFioZSR+9Ea0bt0LIGQdNwlNN7cYuR0W1rtsTFZ9l0HLApBYA00NpRo
hRBrIKve0DOJ2LGTH5jP77DQfzjkFcUkKqXL8F417Aa6nn+CRSd9BQHFFrXEvgAW6ifAx/E8owvz
NHuDrOGmSb2GjAISLSZ733C2n1ERa1Eyrw6f22V0LuMo1rxpzsChMrZNHPpDYvtMjjjhL+ILo+yL
u9DmjvP5YTHBFCxl854Mi0ODicFI0wlQNCf0zY5cayeqbRmcUEZ0BKguJSEwLPA+yGF8bWtxWmFy
CWZll552LcQXvY1064ZYbhG3bTKLmS6mXcuy1FbVZ3tEvVHh5WvtbhPq+HvaqRfbUXKy8TJ59PAX
bJ2+LwMd3n/Euo8WBrkqOXZrJ2JxO9T8LFScnzu1cKpwV7nTYDyood02wzQFy3qClBM5v4om60aY
eMSIh2umcNNEUCIBFyTbkTIz3g2Uq7PlIPG+BaKzLSimB4WD7+Y6HHLwmBtaD2/5OvtKSZGbNH2P
/4tsgkh7hnz5RueKogYu620JKqa1rQdBgGyCayXwBkbK2LzYmA6YvzFt0Oz6SUMato29i9npiDyr
XOxiYGw0YP2owna/Tl0o0V1oW2gAK/XbeRFv1z3HM6kguTiW8O6e4hJVvDNphBIwxAVWie8oW+DR
tFoH6iR8RQFDcpkNN+3Wc8yMHckqt/bk9LspJkdpGclNS7EjxohxUjJf/YpCe5uUX+6oNyfoMHXQ
CLoCg237SsX4GEOqMZuqcV6KiqlSpjHNkllge7R8qj7dSLR1Qa9bj3zl5cGQsr/p6Vn9vmjAity0
oyLPYsbQ0ba+JOnxZFLpd3uyqZmBv8cNkAtc6ruuK66TYwIAWk8nFjl/zQXrYxqkvNqjHTsfkbNW
Kesa10PYspaPOi5+3xZkUOxKRfHHWKXuMXJxMoYnWCfi6S8b4tWVWDnEPUSpT8dBba5WJHuFL1+N
Vn/Zk66WqzCgpkVTzfox6rhDHQ0nhyTteSvnkeiEBIwm/oo7SxL7nq3AZM8lZaRF8r7VzO7GM1qy
FHuc76NxWJyECFzrVi9ifS8SIi3jLIwhKzSwXVJkivvCKDGE9lhdypXAfPVzTUX+zW69HLXsegfa
KGsLQV5j5o3YYOl1XP/D6jRdf0/6JV4WLseko4q6mhDj8hZXK0BFIyLSZNajsyP7M6muw7bNoTTS
7YjOSCfOWmWIvRmj+L3mDnmWSWaFhSwPDQb6+6fQ/kKSHT51C0WYzlM/q6pV59gR6rw85DFVvMZE
Upu79ol3+Sbj79iY5MkM6bzi6Trm8Lv9pmWHcTsxnXoFjWp7vZo5BlMcSTbfekdS56SXDc6y0Zf0
6epAS3UI5NdrOWrp0oluHInrOa0S7EqG815qSJPwdSPNHOSbI2QXVOtq/WrFQ6oIQ+ev24gkDV+W
8efVlUfGGwaF31ctstdnh2B5ohqdjdZSOdC1kJ57HqPfH7tkxzQHgNLk4k8ujHNTKUoSqVWTekC8
wXrLGBOWU16EqHeiQbBTLr7360W33v375li/EA4WBrLqHZ+FCoJ3KhiAJnrdN0aMvMKRCsOAYm1I
xOYuK5ORol3sbEwDV/XcRrfoYe0b2hT2TVOU8vc1kFjOzuo12ITr364PGXA1Yio6IQ+3/OtfzPVJ
AKM4eFvCD4dOXHTTvoRjqoinoLoyifYdDzLNQRort2MYFqxoBnUzNiMlS007pwuz8MUan5K+0277
gkrQiIujMcf8pllhx1pXAkLA6ri/3iSv/dYs4tp3RuZm9SiMZzK49HO3UAYaVQ6ESi8gAntuBDnM
HIH5R3scStkDkpYM0tr0XgzUuerBs/28ZIKQlTbTc4kxY+Dbjh35/Lf6wv1vuOffudH6uhr/G/Nz
Xa1bkqw6KdlZXM+kmvB3IGXuaQY+8XY49EVX7o01oCH+lWQzyVsl5dWWWY0JsylRcwVmidHrf/L+
lu4KQ+JkNMW/VAu82QLs1dfDoXOmb/bS3LYOk0kWgmaSfTLZNzpiaAZJsIa+7P/r9/4X3Onvj44R
ShoWShrP/Ze3ZvKvWclSDod8Zp24Lhi7wXue8lnf0NraLpY4QPKIflOM/7e2Oj3KHX/7Wncf/cc/
vtC29fPtR/H1f//PDq1bm/zs/1H9+se2yofix3+mw/9+/p+1K/lPvmiCaSAVX0tX1I7+rF05/9R1
Clv0Nc3fnc//qF3R3PQ8C/i1Z+ouLloJcPmvvqcr2Gm5U9qOwYj736ldrb3V/3QweELYwjJ1GzA8
xbX1k//9YJj1EpPwPImDRlIM2Mki+mUvaHajQLD81wsKTfSeUpfeoP4FHwF/xhOEFqJMPg2qT7CQ
/YR9NirSwzjejzVqpru+edNJve2T+799zf/myIVd8m+2luNWp9zmoSDR1/37b7jeyqab5boRWzsx
PY2Zr3ZFfS8cg9mf9YY55QzJ0kfJtbGdg1aAeQbvVy+3s6sOjUYwEAt2YoeQV6LLG/F05+EFakww
mvI4U7sZWXqsMt+Brpp355hfHcmvGcFlcXjHyzQU33H4bKnK3a8vN8tiG65/4xEZ8TNWU/1cH8PC
Z9PXKR1F4pZsNDdeiLpC46XdoI/oVplndxWY8Kf1IetLNrXOjNXakOQVrC812vWpcwdf1D8tXv3P
jWqoJK3btG7gdYObMaiE7UtMBetjEl4uYlkZjpL4ax5baSxQWvT79Mm43nC9G0kK7y3eOgs6PKOJ
K+7Wx8SFRPqFRoOncrdVFpuo5inrQ5E+haCQZ/wGLpnGGVWOodg2sKqadvDXZ1uw2EQRfpddw0yA
10gIrGhirDS0GBue29ANj2YKCshKCg87HtWU9GZQ3cEyFcpfym/J+NDwaOas2XZ927EXvwwkPFE2
sM5DbnNjId7lGfA5LyHvcd0u3rzRneDPj7q+H2tpYo/oDgkCgtVhvYsC4vV/cHbiB9YfqhZEkK0f
gNexQOyE4OzXr2f97OubX/+upT4Jw8F6ff0KcTME630dyjf4WWn2jOR+hUW9WGJC6Rp3GzQ1Dt+X
2OMPpijCocHwKbmuqvvUeGbGsSPcbyv6U8IcmwYm3D6CY3lAp0+Y49zDLKCioR9qgDpaqQqGtKCj
UN6sfw/xiSsV7tLlOyrj/fq6XaaCBANqxsutL2Fw3esdagTJdt0qadD9+eOprtFvSYPZwCLxE+xi
IdfX+5r1ZZG0r21ClGtW0gOw7p9A5wQFT1+3YH3amAfSe9fBC2QyPKhmDpRHky1V1UeR6tCOiGuR
xJc3Hrv/ma7+VlCf+0BpTgM2e5y08NmLmHGiI/uedYWf62SvzOY9foeXsZZwLVaTv0sbqnNo9ziX
poWZSSu3TzNqg8bVfb0roSiT6bofe1J4qIXh4X4zOtiKWhKi8EkpDMxi/Fla0a7AI4S1mgNG0+N7
6twIhSL2swG0T/9Axua2Rmo4VAvfoHnHSex/+dBn6PbaXPn/t2suScc41CZ/79X88aQ/BjzX+6fw
bM9yDGlfpTx/jHYeIh+aCZ68tk/+7NGIfyK60aX4IwNlffM/xzn5TyEspCQ8AKEzA+h/a5wzrk2Y
v037qKyyrrbApiBLckxb/MvY0TJLboYmQujZgwey8MSs8cNZRDgPPhO8kllu77Fo7q+3rhcyJpVZ
iPQg5gzjrv5pr0ig64VbzR26vfW2aF3Ecz1uMlAMoRVjD+pzeUjd6nsvwnjrUXg9I/jfxWbxhbAa
/FwJa63pqPx7Y4D7AF4wByFPT8/hFEFUxvQmBxQFRZPA46GXJDjfl+1Yb0tq+z68/YwF4PKkZj3b
1wsD9jDmG5lJ7xhqtFcbilc7vaJESK+chCF7xxITebExZXdZhpLFOTWtt7yyIisboqBJXgTUxZPL
8EdXSxLPq/C8YLw0WYQhtvfoQTQk/3GUbA0Xrwc9OuILh2k8kcRFGyCsFUGpJiayyDMP8REPb0j9
FluzywiFNYu4PEGqRhf2rAUy+iiQGFCo301R/KEn2ZrCiJNsqsWXaTx7HTDgdC4Nv9PmzKd3xAhm
Qy9d3JVVZOE5yCmE4Fb9Vgt8aj0xZAA2ZxL3bmqzzvbYSH7J1HlELWwc+4xEPEWjljrzfR5H9y5p
gL2O5FlIVncZMF2r6W50Y1B7d/E77NJ3UU4Yui8ouu6KubppEC/sqAmEJKJJ6jxGFPpp49xTMNBX
QQijQdbdtRrthkRHLqMytthZ+D6yMHuGPwdHRx8VJiFMBdVjqg/LR2cEUzN+TR4WJrKeSb2Ta+B4
S3EYY5efV/mTPXq72m0ETdTO2jX9Wu+lzordspr8xQHL4qLNDYqeGmayClhijSCw6WF2y/iQ1+iJ
AZw/Y4duT2GvHS3lXoq21o58NTeQP/WbyDa/1MIkbwh7fUcNhEQGW7snvRjvAxKJWd9Pgk/X5rk6
OED7qH45ivFYpYfQcuhq1dhSkGDMx7GaEz9r9Ydl0R2S4o34GbMQNomyY6iF+Y3QFL8H0c13wuDL
JLD+aAv1jtlr3pks1Lb5Kq7RJen2aD/HTu1cy0RUhEB/rxCZstRFc5w/kM3psQVivltGdO+xZn+D
jM7WG/ZJpNAdKyRrOzX1sPvpO5lm+wigGSqmga+w5zhz25Fv3Lbnx1oSte1anzlRwN/j7tg19s1g
kRE4u8NGB3eBEpz8RPc5WkpU9uR8QY4nayEJF6Ybj4wrSVBZ3cEz4b422jAfDclkyZz3KU2dwEZZ
sCetzMMLxFSIOUkvwP54cUWi2WwEejzcqCScIdNDxURpjQ8CkRuU1T3oetXuhyW6NycZGLYMpIXw
oFB4pfuSmRQkY7HvmXXXDn7pppoDLHq4UmQGAKmNgprJgxrgnOM6ONp5nF0MPbkzprryLTRV5nhb
zN9Y4qM2rsn50NyDUWjRE0kO3iV1QZ0LF3cL68NxaHa65pyrwrqfCnZkekkK1QtWUE/bJUtV72XH
b3yG17a2Ecn8pLbgHaPkWzKSNTmQSRNERfcQ6sOuR+tM/vPow8qhGYYTHF4FTPCwyNg37HuyLpY7
1XVvmopR0eOX7ywcNgvA62MbugFqyl1tVz+gAUIQknmw5K5vkFXkRyV9C80THzRy0YBtQ+rLGyvE
Yt8hFYKcchq8+jOkbXdr4P6kNAF43M5skICTgwxoXuKdQcTuJsT/zqT2OsnDVlOiNbQI8+trF22m
M156LQGInDqBRbLCssg7qj3kxMi69pHx/bAKrQoA9X8ljfUGTL49GiUq6cSo7+gwUvOZlmYXG6Le
myPtOIvFVcmpbTejXInTQQvmef6YrdlEXb0cQuV0zKorxSQxvpiReTOqyGQkms6Ux5hTlyORVVlx
Mlpmubh771vDbyF2po6o9nUPY6ibo4BO/ny7iqaWF4i85Kx0BH2gMvscaVdVBkOEHg5nWmf3jRMR
fljln41KfqZ4oG5CFUOs0UoVxPOr02eu385uuoOUxhVE7Ja9fLRJy/HSrih1XXr7WhOoWo3MpvKc
jwcczL/mqaqI+7MuGKjnAJH5Lk8hahM1qPlo75sjQ8uDsJ4aoLyfzvgik/ytd9BwgniGw2Mzaloj
88lcjF+9V6iHMlWPoS1d7KnTvClN76ZbDG0LugXAIgbf7JKW4UlU027qybKcCjg1oU6pLMK0hEEr
DyPy61fhg0dnBMuR+lnYr1GBI1PEdLG7jrNKcTt7hrkXqxAVjveL2T0MZpv7Esji2mVHZxrh3/Z+
6PgjdW+mo+WOCoyP+SSqIrs14lXO2WSHvgbr6ehAEqeo4/Br1rZA812bZyCTOfQ2j5TaQNBb3eZh
tdZmJ2qsy1ti1XQwk2SnjzYLtHT4XoFt8CvRv/fSdbeLjCRBlMhZ+zwNOr0KHGLqOfjpa9j6Em31
mFX8TEFj6+nJm+mw4rKl9mm7kJ5x7HZ+CxBiR91IbW2vaW5xm9HFjMLkMnq5b4/q6BZ4YCp9LAic
4Wd1GtIDStnt5tTBIFxTbc060GEru8UhMQANgS0Bn1NXbTJGCgoEe8baO7uJqeS3zP1FFZ/Ayx61
wRx3U8SavXaQ9SZ2d2haYBZ47yW4PvEyCPVmJhS35w64uXkl5MdYXjPzZwyoQ7Y2fauaJbOR7cta
zzFmcD4neeBIzsajdNU9/e8cqOONaIHlUMrTfhIShz9Ce/ZEeheZKrosXX8r+l2OUfrkJclMN97l
rDMvb1nNwWsZ0LCjCMxOjWaaUQfw3dxiXnRX85wtRujUrOJ7fI6DqbNuE250V9GA69YVpdORAd9O
NgYj/JJ9PgYodrpAIUZup+57iIZv284oF5GtfCU984xwKQ+pRlCT7URBY1Ys3TpXHO2oWHy7IOME
Q2a1dSxdv9cFzHDSIb5Na4GVhqm+dQwR3uILWvyeeuvWWelUGZRO1LRhv43fNN18YytnWEyodhIM
GC+d3c6+4+2tyDH3A6Az2VYIbh1SULLCJizTmwgnFdRF7Go5ipzMBJvRetcVBWcw1zxbpPps3Cxh
FKwjjZ5Jxox0NLKHigq7TecQrb0XZDgWUWdGzEOl3Jc0+zrdPnSkvh5YktymXmLciAlJxWhbn63r
VQfZ9TsA8u5lsJ/ZP4EHjAINk6T3aVUF6vvCJd150I8M3niczH7XGFHvI+4vmZodTOKwbjyTSlAx
4JxrNeOLNNfOL3T53eqtZjehZZmgi2I8mdD8KDSJozUHNenOjDmk0GsRjVWob/AYFuJF0CRE66kz
J7VCE92dWVvfJ4N9BTjDDQkp6a7I7O9IuXp/dvAg9wIw9+rl3V9vNqrUQTVxNPaNYATxvHvEOMZx
tm0s6WQpDinM3TSvaFtbJc3KZDmPYj1/Uzrf1lat9rRsAaCM1WNjkr1hQPTNlGpeCoAyE9on30Zr
y+S4S2+EKC/IGIqdDbqXos2uaR40MYL/K504sDPaqwnLFGTjKd0C515njbENtTbxTX7ygvy2TVEn
tKGd6kU1hbwsYXJnFstrjQWdQVizbvQRRdOucbvqQPNr9LF3aMhrsn0XDmttJEzPi5H9mFLIMXmM
6lVOWEVzz7ix9F6emYjcebHqcFsDOCdxkGp/HiD/by4yMZa7rjlHE9wz6DJ7PGmsPxww9zivXpd8
YlYNIAFFK5MCUT1Vqy5cj2H99mN5AwVEnsdsQTuWtXvL4cVtTMiu8TgZw3tHRoIRO+8zQQfIjmEQ
DhU1hwohAVE943YCTBp5qQnpJ94thLKxpZdWW7Jb3FXMUAlCsCPEJm7X+Uv0Pa7n+UTMcxqygmHh
8Na6FrAXg2HV6IETZ90aGm+hsCtu2tVlznzpaPZrPaQGaWPZIApPcecAWIjUT2gO7kVnYIeokW7S
2QqftFR95l7XBJON5Q/1k4ra/iW2ZbFP4k/KXCJAlTWdlyW9yTXjxphPCyG3m2x49+xC3bGUEYuX
XJxm3NKjgtieoJxpWzyCzfKm+NU+5pSe0pSVvyJfpOrCbw5+TujD3muWu7oHugrgDRGsMowgJ0kM
AGAAl4BdyT46gqDovAV108rkULsDRKOFQF0RuT8NCUVx1AyqTJIzY6O6bxClU2zEWEQ5SGNwATuD
cHMsY48Iv85lpOGma+DiN457JEVq3ltuB62LXBGPSFFqTDZZNZgzUq38NAhblErn0K7JELdJceDH
4UhmDbyWdpFLTecoSu5aIDnPvcRSO9h8/lrX2hOYJUJ1jPCYa6bttyuykHk4/DuO7t0i6NktuY7T
Hv23mLu7GuDSkMQMkQmaNkFPNMzgf3QFwyod8LtpJBMYI8QkjOGsLGUEidEzn+2sbV6V68SqA5JC
5Ra56uJHdCVJXEKIrkyQI1igC6fFicDifrIMtEX2jDjUIUVV1TJILHvaD0U0+lIarz0tIj8Ox/Go
5egJPf1n5wIRsh3cCHAMcWrC31fqzmCxzSxztcOlRof8TT17mU6sknVN4GKMn0xnFzEvOJeQBXd5
0eTkq4dMLavoUtfdVy1RIlR4lezceUoGvuwVFetnri52c00FwCvr5tKkMf4QMH1OlPge54FgovUW
6ELpF+q2bS/EVjVete0Rkk+5Y/mehQOlS15b2a5KGrDQmjCe4l4yd1QOwB9nxDmI+ijVmGI5GuVs
to2fTX11iQ5VKLKOZHmClLoRoZUwmWMJQzGfkm+8yxUnk9obEL4b2aNFoI1hkR83JtQaqUH0WxnC
DdKnEohDBvZ1HtC9ZoLFeaU3Ww2IBZJUGul2+c2okq/F4OUKc2Z5bHLwT/kPZr4fqPMxVRMpBQva
AvDK0SYKIkdRZ5IRgWSW09FBgvjagN3b0iTlcHD4CKDrq03diFdJfSCuIyb3M9acpr3T3OdkhISV
hi7FZKzGpTSIGxeaceI8RQf7ensZKnTq6z3XixqNxFAOJ1d2OHO0h6at0p2nxToZ1lw0dqOfqvXi
epOTN14qA+dmWeTG6Td0Nx8thiOYolLKdA+GCx197t3jIAmP13fr1k24XtRm053gcf+1EaKHMW2j
jfMnJyTeYL24Xvt3NzsEdhXx4Edn3TZR2OIEO6oiT+Z4vXH982RMk5+p9ku0erljCsLSe/WzX7f4
es1UCahlQwuGKTRRKq/34ljZsttHx3z9aopo+OP7MVNQkyQ/ZltrSN2T7AfFXMR00tMQ3/c9mhqn
J21y1vBSrDRSmFVgrNeL6zWP+tzvay0/0/URPRMAwzfaMNmBMaNbhjvqdNWNmB1NHSWqEa+BiihZ
p+NwMtfnTVPHApSfyQo9cWiBrlZlo07odP64mPrMy/lu/vyjYkRhL9Gr1Tl4f+W8XiG412tXTu5f
fyuZrR9KK93K/2Dg9isXN9dUizAzeZ7kWm5z9MeoQRtK9Y8o+XgkWHPA7GJMIMT/utCphp+YZIMV
Jzp954oImFYlk6OO+tfrtaw+zAzPp3zI4SMzR2eHrgmUarWGX6gsyUcsh983tQxEszfgnLDWCuFV
25FxJB51+U5ncTyhEy3pMyXnyazGk1ovrn+HpxPRSUsUHiQo79uqL9cZ8Dyo05Uy3Kz8YU/LekRR
xbueXq5yngzeV3e4yns0hHDbcUS7c+Uk/3WRo1k6ZXKeCF4rET6DU+b905MHh1wsiOqu+OQrThlf
ekwVbzQ3IBVq8qScE4FiRPCRp4ZCEBHQXxdXHc9vSc/1j/emNnSnq3QnWXnMzfpGw5xD47nebrV5
2JY5fCDyBp8rm/0utRCwaBMALeIGe2fEXypYJpWlkBs3woAV9y8eFrxt4mWc03Xru8KgCY1npC6y
yJ9GQ3XWSc3jCDApVN3RbR04ReGMhjjrS2J0sgUkdgM9xg7fyTR8ANW+V0LZNJb0p8b0XueiHP2w
CLQkjfcVAKYEOBBL6QaaZ2+JLeSGz1R7sjyj8aci9tDfuy+zHZ3NlOhEsmqqjRePXlDMn0UCQtPl
OC4wA2xSI7/NoW8EabQRh7FUwOhZNBxQqRs7jLWaAa23MvOXyJ3KDbge2O9F0A/ewPoCljYxcE9V
7ZqY8vpfTOmG42AzK9WylySjwSxTzpdir/LZ3lk2u6Bcy+V0BiAwhirwXGe4Syte1tUQoi7RalXS
StpTYxak7ZohDSVN9BJCgvnZI3zKe4/1hPQytlx7twT7BTxkgIMofsxwCndqRKCC1+NDy1+6wll2
diu1jZez4DJcbIcy04JqdI6dl9onN211cFWtvDhle8Rg/OKV6qLaimzPiuWZxSeDodcM9wh5t50G
QrMgAXBgskxq4Gtlls8QgBakdOsqs1RAI5BbWcBDF1ILq3flFf3GdJwgPxVl+5rYOSI3GuQAZYyj
o+vvg8moijPCAaU4GcdofAGd3T5TyaIpOO4zbxmgBo3rsjN/mCLb2XVlGtiI8LaNp0++ow9vynaZ
7jUUoHr5QcMmB1MwvJcORlLdiX/0qN5osGsecXr8GFo0YNUdyx984a9GTgJDvgaNGfXGMavVXPap
CvWUgKzXMLlGUXi/hM68mwbqnp5u73s4wTitCJOTU7JvIflnheVyBscWgO7Y8ym/3xFoG4pJ7mwV
ommD37v3wNBt26glmHKKYMyivTOZkNNbWKtr6mEhvvOgIzciUoCVnagdTLT5GVdtszM77xsrhIlI
Q5aY+F2J7PpOreD7OKXWLrInJMxUGGmFMJSAZ7yfkYpQ5ejEwQQqZMzxN9WWBtkPLYUq6qvbrowh
u923j4vBB8/c8cIU/H0xydCRNUqbYlAUQpudnKrxYppZ6tsGaoD2wqHF3oUpJZ2LAf6v/W4VSUEy
1WNVIOyezOlF6IUVRKr/HmoDMBlb5Kzt2c26FC1nkjLxwTkex+V7xA/DOtzegQ+xgrRHNz2wYuxc
ELolFNZyBoKkN2sTqgiRvLKloQ0aS3fSdKPb8YWDa7O2MnIsmb7lziCTCudI9jlirlVl4BRD+mjd
1wXIFxPs61raAhdJTKNo3I/IrcSZUCt06aF9VxvwwOw0VABxm+MstQip8/eZnMJTWCPlxRBK6BKY
nDjXH/RQvJHB9p3CNuLqiE77CB3R1aMbzq2QiPo9kzi8gz3hxhNLu1gC3ozrCVmhioi+TdDdG+1z
TGOFpcmnpvF/GINqVxMya0avXSdMGaDd+2lb+I8wf/xahchr+uBLlYxLEBtE/zE3epbjGNNVU1QK
wox4Twu0bhFC54VQQ72P0zDz6RCV/YhdJy6Qf2ubvJxPdSy/jVlv3ItDB7u7Ys8L68aGyYK2KtPk
B4l230qSFzOn73cZgKggcptDYyPmLTNbEdAAEnnhxG5AovXLyPXNiOE0GTmDYxEHAgqQ2LRvOWER
JQLOjabDwHtTmmRxSYLgi60AdMi2eTGWlOyDVWEBvYr6bLK8jMolxjM0qKwt9rFFWl7NJiVaI6hN
yFC5nuBd816yOmm3vWsZez3ukUhHxX6ek4vKIp1FV0HmKKq/eP4RaSB80xDkaq7kMxPPV9j+GmUs
WOse438FTlD1vdqQMXJJkrbzhfc6hMCN7D5HNUBsRhzWVJOdkxhNFiM1yg1ndp6IUfSXWezRy5mb
lH4MCz67ZqlcfVS5em3oHOChz9CMqw8ikAzWtfpjR7A51RHIvU0Ihq+KxrMSw11X5F8UAy0lt/CB
ypO6ptes+seuCpNjuv7tesf14v9xdx5bbmPblv0i3AFzDkw1SZCgCW8ldTBCERK89/j6moCyXkoh
laJutxrJQVIpkYQ9e++15oqws58gH+enOEif6GsSGTCzSlkfqorFacdF185C2mJTHhwgL1wNmEdV
p74DSTd4AYwlMtTTvu48EyLMaX3wsST8eAbPzFe3cDP9feNrLqE/mKGJvNEZrXQKeEhfBB7MjK2t
zccugsEQ0ZNkTCd8l/En+euM/AKBzdUSzXggPeUyS7nxOE55HZIA6zmxZmvbHHLNqUzFMVHViRV+
NJ5GB4cM/SIdjCDrV26SDSsUxM8mWQ563BTH9f2KcDkPXwxFPXxj2ve7uWM8GSV3eDzMvWpk6LyR
vZ0QzY9LnEoJCp0MgJmqlFEWkGwWQmiBAm6qknBgBTaMrqrlblLT7GzMdnqetQ6AaEBoBJXnNpjQ
Bm8GE8RkFRRyi32Tc09v4p0IWHaay8P6bH0Y4pSSan2aww4/LTYWNQEHt5AzEwPMVax9KzvUu5PN
uZ0KFnDQRbsd3bK3YEl+aUE5nmTR1CBheUmpV25QQx/qaaD/sewyy4/+2VtWPw+eiOuLisBE19Yd
kAZ1nLi2ZU007MmXdij+ttHyUWLM6Z3jcp/ZHHEw3KoZUZ2GMLMD5qxdNrEs/PfByFF5QxGilbs+
Xf9kMskM16kXEryEZ4BJM4OS6Apm1edkOSYxRlYgrqL6knB3a//TeyBcL2ELxpyoVH64ogIk1D0D
VY5ubfmr67MlD+3Y5U+YvowTV07jlPUBZ0KyURY9w0o3WR+0pUSYZwHTO/Rb1zEyejNLFQGuqzit
z9YHYMk6OcRgABqE1ESBKV6c06eOYmxFBv28k9J4ud8Q+wkmDTXUCEWprAAKcND1J4FjdqNbNcfY
stRfH6yoc/Z6YF1lS1lH9tM3rNihy239iM4+6hY0VcMSLo84dopFTm8hGqJsWcRyi6aDgV2UbsYl
caUrgYVo5oR3IM+pef7nAYFsetACStgcbD2qoTHbzZHyXfQcOAoxrz8eSFv555lROXJrWByjsoWM
RhbEFbjb9oeAxOwqoAykjrhAzojWHZC9HFpTbPvFWwCWk7NNGtQzAX3cdUcES7JNOpNluWlqC+oM
42s6H+3AEJ8leQmOiml1jg7cINuZERANymxUvFkS+YXlhX6qA1nbapm8BWXRex1ou27JB8tK/w6f
Y75fP2fIlnSnQa6BXY0vcPEO4PRmxjlWx1rdL2j8ipYv24PG0wl2X8qYUpEW6V3FJzRTxclYpS6R
ZN1KNuY2to38tNzgT9Xyp+tLkdetZzjtsV2KPKhiRFggf94Ms+BCaSy1oBNWEXeOjgqkmZkMhQye
7J6msNF9NfXpLp7jZq8vVaglbSiWCT5VboK8HoOenmdNgqHRg12w0gqSBW2FVYIzknGV/nhaLMdn
3Rj1gemBu371sPo0mSk+ruWb4p2mIDL0Fi8Ou7Anu4Uxyno8py7DWWcf8CGFOhnH0Dys/zqcBg6l
9en6oALfXD+bUVVFWBkPejPyRf993fcGXjox3ypd8iUMDM+EpOc1cM34OcvRxRGizbjDlYM/LheX
5T1wCNXGYgrhrr9YYCRLGTKxHcAJfZqRlLvxOG7UZXOEFzlinJOVdibAv2ZbDInx49xcvyJQBEID
J1LQ0YKwtszsr/5UPKZLe6SpwPKYSytleeVP0RsCvZ7wcr84+YwPtyDsGtAePafK8rXW82V9uT7M
yx8AqoEX69BzX7/5OCnV3jD0JbXzKhAp6hL2bmzJZa9MIfbkfQJAZdMP3bHPsuQE1QtXKwpFOuif
uIMpm9jMUq9M6lsl3adVeW/grzw4SXel5RrlQ+Djx9SIVabXssHAfdlH6g0rCJqRXLn0tMV41uPz
A0o3bQyT9nWlhZyDygmvAt3rsn8t6WvCMcvu7FL/FLfmZzO1r6pSIxlTSYQH2V6wteVFGs+zV8Yx
t3O1PUmyeBqr/Cw7UBJkHBBMgbU7s1DlTCEagyb7Ejg6ZqFeR9BI6nEe+kxc6Sz2hp14VSQeu+mM
l/MSUxjDdkkWhN5dxUP6pQAfz3DjEpYcxv2keKUd39z19CrBITOzDqe71FcPLesxO6iIsZryo4Xu
2LUI6HHr1LykTX9jxz5u9FvN8scFSgxF1Iyux5SVcVS25A5PYmfoFMYsUlmotMOxrItXzkgk0wqL
Mj3CCaCrJE00sY4LrUH+wLQAuWklTYj5+XEis+Zrod5IyxevoV9PjCaWEU/BGrXPAtce1KdAKNcO
jYtdrCXJ0Rza75rDur4K+9uxaoibKxQH5S7nH01n+G5xzPCtVr0BhtV6FXFqPZ6361Pc7fqxmo7I
ELiuTa12raWzsnfC3DmNmaUeVwHj/6/uBNSQi2Pl/y7R3KdFHb29/KzQ/Ofv/B+FpvofFVsB1iip
/SLRtK3/4FEwmT3SF8VjsHAu/hFqGhpqTNxDJA6ppirFwtn4R6ipi/9IuByObasmzQTGaf+VUBMq
x6+GBJNbjSE0KYHBGOqiCP1Z4h8MozrbZdEdJNxvtyJ/41qJi/jclNV1C4PHNVO4+VGmJPAsVbTJ
Ovq9glC7uLwR5Rye9Q7Qa5tABCu5X1r02C4klKiKTIqN0+UN0r/+spHEAdJUqTymkB85fNgWP/8E
uYBAoJTApEPryvLkndK0qpho9fMIgZBdBZ4KWoCS6fTkAMDlut7ThtA3nWO9WQWpfj/t6z94JN67
m358uIPESrWEYJe8+/DaiHsNFk/r1VUI8a3wqtTAikvJDOxsEfoFzLOQ9SfkPfnIO394fV7H/xV8
K/5fP5/d5himxTEmDJwrP++/WRuTEmdC62V2c4PWIkG7og00RUwumggE6uRYRVDN6CHsbElG7ge/
/93xs/5+1L2q4PCmBLbf/f4RxDBCXja+ZIm2jev+LqgRzxqT1LCyhDbYpxaykh29MgRNWYdNApKa
Z6MzyYxmY5RkLf39K/35G+FDX04uzZHvtkiLM9c3yrb1lALUEbrTcJfjj7n4+6do77wx/HDyUTSE
1LYAjUxt+OuGb4j1afrKB+A3o/ydyP7Y1aMZP5X+sE3MNjipQe5fzSipbL3XDh243xurhvMKlVy/
KA1CYNPRNM9xJOz/zna2fjV8TKoOwJFDciHx/HxMyKrXjVADRt9Ub5aPr9tUwldh0DSc/IdIMCQ0
/bj84Ej4fbOTEKU7mCZtDdmX+c7Z5Id4s22j6Dx4UxLqlZNuS9Updn/f7H/a6jpWJOpklUg4Y/nz
nxxJqt3oyy2PnxYsWFybn1EXqK9Sg4ni3z9qOXJ/ErCvW/Hnj3q3g02hBlVAk9ezJ+TUXdq7QRe/
lTFqaoMuABw/5hbhdPn3TzXegTHXj7UtzGYGfE4O4HcX5ClMsDcPnNC6xaQ0VNr84GTquY2sbD+X
jEB755p4l46x8fDQEvS7m6r+wKXB2ZQKGjHQWcZuiBVPGUz9kKSWz/fWEUFx3bW7fqDxmlxUkoZy
TzDzDhvO9zowZk/x9UumGD0O/OA7ukLSXJKbGt39NkgkPUryoC7sTRq0t1qnfBGVjA4f/PJlg77b
4IYqLMBTMNf13w5bG+CzTo+k9VK9TfbaGN0SN2ZswoBfpbCyWcTE1dArCN+chyYV1PtiumHMYbnj
KKFx5/eEkFeYeRgPdyjFS5sRoTHFDaN3jC49B4ve96wha5CWqSyubGs+lBR9FZF9SI+NC6mL+HJE
RZIxQEdcqB58ahn8oXrcXSh6/Pz3n6xpv9+7kG9x71ouVpL/3p2qsZOaySzTljmQle06smOHKv42
Fnhhm+FxBhzNDNhWtoOU4wFxN0wJ+X0iAkdto30JcPwiKN4IZ1EuVPWzHpmFW5fa59CftV1kIHdz
pLY3Owk0ky5SYKTWg9P5B0f9Git2+JiNrEgHmmsbpULeqnM1a3uGIsKnjFTb7Jw5TbvpFP5MxNnt
2Nu3TlE+tt2FlgBgyqdqg/njUm9VWH2SXsw5ngNna4QWlcFQUbb0t0E5PMIhSkaYCwUliFuIe0yS
j7ZM7+tYyoNjKogu827X9ja9BXBxCblAtVAsVHal4Rb6wH1URE+I92xqE7uFTWEHj0ZMJJDVX9fL
CAYJ/caehteJ3vdWKfNppwVVxrajoZ6cdPvGcnEPKoe+7B6ECjB1UMgqGKJz0ohsP5aPVYRJfhIw
K4qeMkFdZn5kgm8mWes0WpU7rUCJVjivYS1fC6u+keLBLMAtZZX8omsmMHbxycpCRi3OeET2ZqJH
NFCLIv3c1H33aAbguGMJQLLIQINwvWIqULfXKTrfvx9Vv1+4bClZtXIppkOODefXa+TYBLKTjFa8
TrT7Mhs9u0+UrRaND/4IdBZHA7K6PP/g+v/HT5XcdaW6+GSdd5/q1BwdDiNQT1GfGvodXZF+7yCS
jbPyWIvkOXHMT3//nX9YexFjx51AczTHMTEv/fpDm4CMPSXtWHuJnhFugvSW/Kka+v2ufpF0EXeO
elZb2talnD8wx/5+4trS1pflueMshuJ3J27QwVUdeqYjUNc/lbWOfwZSvpiZSKJpOaFysJQ3ZUBN
8sGPNn67SvLBwrRZ5xqGwab+9Udnqq8AOGA7i866cjjDdkaWEVsdTOMRuMELDTyCtXsEUWk4XzVc
PGl1pi9m/0RmkfbRt/n9rs+3sQE569LSLJZEv34bAGGzZhL6CsaYVZC6XDaCMtk5BJZt4L9zZg4N
0W8WUmba59dYb910SSLIwuGhMAF0kB3m/n0L6X/aNayHNTIt6O/hQfv1O1VVAQ0LJb+n4xDfpqQY
lKbQ9n3UPyHM/943A2k0FaYQfPukAfrpc2YUd5PlqxdNqn1ORsJ7DqgMTiGMGJpMGn0Kk9Ec+9VF
hfOgxfplG6mQxRiSeOOAhdXPLknvA0NEU4Amo//BZl6XNb/eGm2JoW6pCA0Gs+/XtJT7isJQrfEs
MTte7rYBjRqipXZ533FThjK17eMIgb+BxChOR8LdGyb2dCU48TOqtUY1X0iHoecOjJoQQUjxZYtW
s3F2APtda0jTvUqGlZsEqNI6YT+oegHYFlW8O4qJS5hz4cC9OciCH4woLDC4rY5pegjYRkUUZh+s
vgS483erAX6yo+E9hx/B5Wz5859WeqQEONkyTPD6pNm2YUjfle5cqEwHOHIXPQF4gQzFMRxIVO/y
HC9v+D2OFBe2f7jDiqMgd8aZrfiMrikAQZCSYLiZe4Lbhrj4lI107OKlmG0BjLUpI/ThsQ5J30xz
DY/qsKx/TMPNSnrqugRVIvXSYCKWnOwAmwuxc2CJoullbjJoUonAruI35DOpzT06nre/H9Prqu+3
A+CnrfHuPBsQs4sAD6QXdMzFp3Sqt/qMzBO52uCWUOF2XBfK7UBr29QwBjl6oyNIl4993F7//bvI
P13pWYBzk+YqpFnvL3321Ithkl3jOZnVewPD6rPQE0aMxFFV2nRB1I21LSPSguslD0NNtetsLJJr
yymPjkgPONZqhtWwzGXptJSqhHo5C61uVoh5XtY4MTYgkOJfpc4/ElXFS6t1/dEJwMD6FSYUNsYD
/+xDbXekrlh+ug17Bl4a5KxdZkffU0Jntr6lX7eQl/cyMz9lJYYO20Gxbcz+6IF1ZP2uHkOdS5Rt
2Ei3VYQXo4OYOlKfDeG/kDXyaHYx9/bS2Vlt9dy1zdZYVFRRhe+6Dt5sLU5PH2zb3w96U4WFKVgD
I/p9z0qBvA8yJ+ZyaovkJfDbArgn9IdiZk3/90/6w0WSeYgkIgDrMMXUspN/Or0aJifwCSFHlUH+
PS6rLbFFBy6dN/bA8CAkminPICyKXDz8/YP/sOSlFwYEVncE7nT1feFM+CwDIl9yec7lrkOjv+ns
kZFp27zqBhTG2fZdS+8I9swTcyPR7zLFo5L3Wddvk7RgGmy/CdlF3lyOJl3hGlFTtEf1HH5w2f3D
gW7iiTbBzbK4oLD9dRu1QVTp0N+YpYVEGQ7VuWjil15Nb1A2kO0cfW9Iofzo7rXcnd6d6XT8dMdG
Xm9IwhZ+/VCnV5oxIuHM0/ruCugaqG/FhbLpzqZ1EdgYS5Dll3sF3y9dhjvdt496A/pyAFW1MQpc
g0ZNOnnY9vvaZ6E5R9MD8rpzq3y0BPq9XmNHSm6dcIItob5ffkVd28uw55o02EXrovJB4ZUghsMz
QvRsGH//+4HzxyOWEgl8MO02On2/bhjTIREv68YGUPzl0OqXQvCpem5ecXFG2MXxu3UYArvKRwfs
7xU5YUZ0STlc2SECZ/wvp0rcaEGhibLxsrl9HiZB75/qEIQUAqWxvqZc2WoB9WcyhgqEPkx6sWzc
sFeow/0g29poFbeG2u9VCMNoCMsPbpV/aEXxBS2KR5WT2ZbvrxrD1IGFahLOKEW8cFVBoCzaeI9o
6pK68RsB2O2mF/bexHpoW9N9CarBFzNykhqSC1ex78bEJvz77hJ/2l+skNlTVLe2eH8gt0Hv60au
AhbugnivZoDSQZ0f02ZmGDGxeG3aRQ4KVwOFFRZiFo7HUqeJiH44u5kyD6NmdG+M47cOwOB9BwqW
QRnhr/nZUYz5XNnh1cyV5qJyqs41fZl7hMupVzn3BeQYl62NozpygATOJbeJvGcJF6mTidvP6Z+b
6jIvqRAQUHbesWnbl3SUn+YuLY746q0nvQre5gqLda+F3pCH42WqcVsz6rm8WAbvFWuAv2+wP2wv
INkmwAbVYi2tvTu+Q8WOJpmbldejZjHmKN7hJ0ZMkKNWLDpJOHt3ayr1d0ZZH1xztD+steB9g4VX
LU217fdNbABitPtrqwL3mFqHWO3EIVJ8H1iXkRCjbGrHoa5PPSljp9Snv2kYlUS+Y/z3NRW1lCST
ZplG/HZnKEHEIiMQlZdE03UtMpKNEdLsomHx4IXay2jnkByL/CIWevPB4fqnYpIPp5tLEWPRy393
luszKQwAKCuvtSZ0a0Ho6XbxNS6D4CILlixDxcm3wTwf4x67d1iFH5zFf7jKOCotPwEuTBPSebf7
WSnlrRPKyks7XE+lc0RoEeN72sCg1N1a/fAXUwr9oZZkTak6juVYNqDfd/cam0TQjiBXPrPPnK+F
vpJ6W/NmpGmDa5hw7rxPCc2snAdF2oxTO/8NwGd4tghF9oLRd25i5SWPcS922UTgd4SqMBmM4KbT
W2CclSDjq1PQWZN3mVqG8mgz6i4npJusk5MLJRkteLvo5FS/vNfD9LmZ+mlrNXX80o7O3pgasNkp
wATDKCR3QJWyNx+jx7wth11UZsEh00fjORHia2+GcjfoIzG31ESXgbb8Q0LzXxILeUyPN0FV7+jm
KKTUs4y0BvmExDs+0v7yL/0ohYNUCOUGRkJ9O+NM2nSDcctgo3psofcCKIjG3ny2jadu1uJvPX39
epHAddGDRQVxWwxSuYS4DmU9y6m57dB37mLLmZDdTuewI2kZW/NTk2vY0yfD+eQ3MZknFh5TfBHi
OnfSJ1Yy3bGOg/lq1FXSZTrCBVvnC0VQcllqY3xhz7hyuUPmT+MUP6h1AKx9wB/maO30OWTdlk3t
+CIKmXLt0BO3nbF4JWo6LKL+4j6OrFc9LOdXNdFusU5+btFK7XN0apeT1UXgftq3ciJbFSx4Om/s
rEDARcYN9R6yIQBTVGBtOtdulCxTaS0bTai6AAxTRFaQCVjVd+lzq8QdKcu8Wt+ywhnjtC8yqBNW
dMWdPbpqiwIADG2S9S3NLuWptXUvXdiM8fJQqKL/8Wx9D/8X0pLa98BF7uPEkBe0HkmqXJ79+zCg
Yd+VAz05W5bZHho0tz2MRfAY0VEGYqTXGUzVLsA9eA5HFeyroywuYKv+MpqonU3CyE9RgJlkfUa4
ZLpLU/TtxBvO10pRz9fwUPTCr67Xd5j8TddRGiPimZNDUZsklfry5t+HCi1IxFrlysqa0JVNMi5x
fsmhmXLyl/VSPCKeCw+tlUFXItedlF8CixNKqpOD1XRiD+xDywK/QpjTvVj0wlOuPRN7j0gipJZR
WCarZanctRjt7saiuu1TqyXzI1dutJresROh34UU48pA+g9BmFT4H1HFri8zlviXCJPdrhmPda9k
ygZS5HDDMqEmZRGfdRyhlk9cS43PehP6tzhC5EL7So99WflbDZ/LPlbN+FYUfXxLgwkszUTyyTyZ
tN/NPjwbatSf/RlDRbuE5aZTjOykKK1dm+v+kxk3CrqdFkTzjF7HHOenSWAyjIN+vswVf34Cr3VS
oCveEuBaP2Vf0uVNQZjwceyggBil5VWUL4+B70z3JgaM2tKqx2oi4bRJyKopocKQkrykglESX5tN
ZFyvz1i6DtQa4EaaiADXljVSPBn1BVIa2AFV8mWlr1p2a56ykMTJuYDR1vrFFeqdAClpW3tSC92M
3/K49CgBgdn46GTQ7+Pc0O7VLEfg199gSW52+L9Tz+l957EPc9NVR9vyjIQP7iN05aM2lJcQSubz
WDb7Rj9rNanxTM/9W0AJ3ZdgFJ/6bjgDiM6vzUE3roqG46TQ7dElQqK9bLCFCrMM30ITBrUuAkkP
Qq32RSCzHXwPNmjeZvdz1sGqGc3PWYwhtOnL8aiMSJ3k+ERwRwZIFe1KqdA4BvcAJKSyP3fhqSJu
4wvz33E/1nN7aJQg+SRNBu3L+yYhsMhwWiSTI5dVwy6aR1Mo01avdUDyIW6Feo6f8in6woUk/ZLj
HU7L5D7Wi/rG1hLzKSRINoiyp7EbulvDji7D6akUlfYA+re4trPxMehq/1FGmILjVnldX6Uiii7z
Js03iOlIc8sV9ga911tuMoiXTP8ebKx/P7UCflE4i3PKCNQtUdwcjBxh7Uxz6VDq2vTo+KZwo6g0
mLcV0yOwZ9j4lvp1HHANV0Xc3HdjqF06IrqrQeHdt8uDtsjfRtgQ0FUSMnh7Sds5d4bTkJOvXS0v
466N76Mc8s6gfgEJRJy7PVqHwXQ+jUaeUK+ZnIt6wjEiLESRSfS1+caOHkiHHcC4DLa48U2LehyY
FFFBV4zlcCaOie3ZVcuYYqgr1LW9eSEVu9yhw8dpEQXTNcr26Xp9RjIrgXgJSIZZiffTaDDPG5vk
ZszK8NpMn5wK7GTWS4fWWAAPADoAoBk6Nhb5jC6GVP1kLkRKp3LmgzNl1tmgv5aU4RVqcWKktaQ8
ixK0IwBVxxsQmHcJ2deMaJtbPcIRa4zCOlc4dc6ZSeR2Y2GPXm92hVj8svFAoe+r89X6QF7kk5Y4
qqc2dXAhnGpnB5p+FL7/Mkft2QzbDNDAt0LpX00f9kJKn40fcHbwYHVpWO+pqB23sMZdJIj701To
zTLXYiyj8Fqm+VBTRmykiHZK73iGUb6BTrhLEtRcXTrtgzn6pky1B8cXD9cgdiCg+Bas+3o8hYVl
H2Ywtpseo30TNs8tyYO+Xr/F/YXgPk4BgyxbfAZqfqcqU+rS/rplOe/mI5IUK9G55/eSOGfWkEom
Luyufdan9mYelqlyeZ1awXLXZbLkC5QkgJmt5JlY74OY5auuh55oIm9EPdg7XNaU78RFXU26/Ta3
CBRzo8AJhFeps+wBEDXwFLUtt4xCCQULgNlY3VxvlalCDurEJ62Yn7rJvCG5dibZozwm9Xw0pvQW
w6boKJnINztixslJsNf2Rj57TaTspl4H3oYLKGXkaE3fqDhvS5yE7mTVYpuVgg4kamo2G0tWQCZu
mbNWRiPetz3A5fIxSSrCeGN5FwsV+V6DMVnrfVYF5EbjhlPdJrJfbS3FdhER1jen7W3u+HdELFfE
BkPGamJWJoqaLU1Ga0u6IKenfZ3GnY0xb2hBtWXHFgJIZphY2XLlOhrHl2g295A0NFetJ36QoX3J
S/WKVgk6WNvLVd21ZmpPp5nfQtKPGf4BMOs5vrgn9Vt8TCkuB6jjCC6JJlFjF0VIAT3UuFFr4NCN
TONtr8XbVP+kd/bV1CD86SWHKsiEcqcncbOrwuoKzH6+V0et3jOqwlGmYM0LCv1KKtQReV1GiPV0
QrvQyBOD9g2hYOkWtvFdyQ11a8sCTPPsXCX9fKs2DhWyJnVs/uZO6EqxTfI2OCQ+Nika/1grQ1wA
fUQY62QxtDDnSyvsu9MYhjjADTjSQ3EBnOqxnecWALjEp5l/z2klBxBImy77Zsfxd6MpMHqQZrDp
WFlg2sHhmrGPRd88mb3xpdJKBAY1euA7cR0pDKMDB0bMQDTniCsDABPJIXapImAAVFHG7dkBJ5U0
pUsuS3rZ+8F+1s0XVBzISytJkIwp4ZZ2PbddzXS1eLA31dSulkc3VsdPUlMUzxqG67rsDTdi8onc
cTh3BfelsreOmR7Vno+A1wjU+YjL7zXnBhiDDLttp/q6j8mzBCpguXlVjmfcnITZL8+aJRchcNDJ
Ntx6xlp4wxyUkLuN4hxZlLn0GaVWlufUFgpSECgneVVsKtWqdwSi5G6h0jO249xFm1mfQTLUqAya
ANCTpAW/vtnFRnWGDnVhjINN6EhXncEi0FEs1cpVnaQ669Q3wICHUvdg519aywdWYirPK5udSEzJ
WWpvyB+kMV5g0Vu/e5gBH8Ji/cpoIDrHwRidTWp3RPoNauGafGO2MwYfzPdnCVAUed8i+6jHeddH
9lWRJAc9IGaUFPCvfVDmO3xl1SbrwfqBQivPScxwAeKoZIqidOdQWtOhmKQXMmwn5XE4ZnD/GQIt
/wNF4MmuTWL+zEaBEtUdphLZyDDgu4GD1JzXB+aCe6vRnUOtSOj9WXSsWymQqGUAJdKQ+X9V2/k5
kspzrfjDvllerW9Rgl9EuRXv5prUpqLKzzO00bM9zl9syWLJQIuPLscsd52JAJm4eDhU8bKVKxCb
rlbO+Zmvlx9nvLAWiVLH2ObGH6rpuQ3q9Jwsz7QhROwftgBvu082efV7Xvmn9YF485aECO0pTwOY
srW0Nuv7cepwqVyfovjf0aazDlU+BecJOwkkQ5454XxQYDPOPhGYjdCGA/A2z6orUbA3quewbMb9
j5dK6KSo4Tus3YZENx9S5eEjISJoAY7wMCkyOo/Fc1oE2Y+37VbYm9yMa3eYyzTft8JoqDXAgmRd
p5zqKvmqUZjuGGbYJwPmENfx/spISG0Kreayijyb0A1maCqGK5v7GoFAHYQmPGUae3yD5TA5aFRw
8PSJaJxTMHS2al+mdKwu07HEveuo5Fwopc5JniDYwJu5D8Jvs635Z5p8S3ZmXW/r/BiblbqXvqS4
NmzgEw5W6YR0JcHsQamoVdNEfR06ZdhqALbA6Dpvk97uRzuEVAD3aBjafFs7WojhfLGMgd3EPLw+
nSNRNGdO4vxkru9CvkXO3K/ms+XdbvkLstLineHTqlAmzG6qGh7W940wBxWy/m3VRAmP4GT539eH
9Z9fn2GXI6/IgTa9vvzxOT8e179aKBp2506ptz/eXP8v3HV83fXpj9eL84TIStI9/+e7jeuXX//4
xzeRU/os9Rk/yPLV//0fQyjMu3EUz4XeA2JY/zRRIDvJkdt0gPt9TblYn60e/H9frs/W9979f0g5
cJV3+eP6/vowBLW+aGcx8a+v8frIPUzI6/WtOcKAXWfF15W0YNpwNjLHEu768t+HlcpQzBV7e33K
NR0ugzNK106NU6GxFg+rBucZ6VJuXVT4BhVxiYYSpsgsm33SxkSOZ5qPXc+yN+oyCxyh9BBx1H4f
Y42o3ECT2ygzX7kRlRuVi7MH/fBI5OTskpFk3LST1uxTPx8vTdzSGN5S0oRpztQNlkdRwjMeEFjp
yfCNaBTVm8OM8SlsuZhQvY5pb6R+tSldrkNaHdTZ95n1mRVb6NZcyDdVNlvbJgM6qoI+wbeafmvG
9qqW+i2CFWSfI1ZdP/SfIR6hRjbR1Kuz9cWxbqSmwkWovgKfTTGEAMYGpUv177ePYPr4aHKf4t6M
iG+NjmE9mx4I4Pu8RVyUz9WB0upmnox95PSky5ECvBlonhhae5HWabu1O3XaOqj9DNMngpakQmNg
CBwVDpYNAkl7i9jrLK2+RvdDX91GwAE2pWGwfgpujGK80ePieyuwzgGo3HD//Nb3GsCklsLDBvvV
N+IUz/BrZMwUYURhQWFHs4geCx2xmhVSS1Gq9DutKOyLzChBjl53an7nJ9Xg1QFoe5qRzg1BaV/7
HB91YldvZdA9KG017TqwWdsoH89BHAIg2itZbbFnF1liJ1yI3/UuqzrPKnLnHNRoEyLWRlo+kF6s
fzNzXzuE/WOIfOsuIJxmA1XrQkGfctam49QXqJEM9cJxWuCRDowd4q8jVyXhw8VypHF7vorLt0IE
wKwogfeaDMhdkkW6nSPN3ABxsDwnqLGjJOomnYJiqzV4XZo6oa2lJVeKUgeHxp+/oXFMriyxmPtq
+5z1pPNOsh9uDYRnUVY+K2nZnC1oHcw6OlY7gOwv06g8yF6oxymJAOZnTwpf4SxpfRDXSmAeSYNA
aEUq9oUV+4dGL1+obnuXGQ5Wf0vvryPINx1LvlxhLF92bbDNR6t2e8abCNIrJoqZRUFYULvTAst2
Nd0B/iB6oKCZ4FtF/QbLZAOC8hYdk8PKhLUBUoOzWZuPvQ79H7fLpKRIXFQ37jLlOCOo30ZjLo6Z
mZdYpEruRFnJOjihZesbzWamk4gqKvxsxUAdUhBfrhHX9UVLf6ixUWaJDNBnKTEF2oP9adTK9GR/
TWBiX1c4mvw63s5Sv+oCOgzYlqJDohawwVB/9FLj0h+G4zae+myPlccBTSEdN0zElyEl5wtrTQhC
gPU++P6AsmI7a9GzAQJmH+WddOOCwiksWKTCQSTbqkr3ipI2dD+gD1sFWeDzRARWUXY3Uk/rXcg/
4tDnOnZdsxFqM3DUwEOdcmjKqa1fpTpj4UQVLO1NU2Ku4cKcqi+LBqxUahYjbJ3/zd2Z7DiOtdv1
XTynwb4ZeCKJVC+FIqOfENkFD3vy8LB9ei/mvYYbwANPDfwQUFV/ZWWG2Jxvf3uvzVyHol8s3xWr
ZK1OP7W6+e7HyT71xqLBNk6gObrYtcqFjkMnKLmN+PeDSZkhTPXf8MSiqXLakCN3vRNp4F3FSK1a
YZHDbyvsnI5kJ43ud8Hn5ENnovksR1WMbDnNB1kDuMhUmu9ic/yTpvX84AmIEWbo+41sp/6U5lkb
zSPhb7mU7lFjmjNwfNOAA6XZbeuzMXAAs3TzzaazMCrJtRxB5zgcgbTgMA/xue0zIGOEOH+oyfoT
O9e6uXUZexxtcKxVCc6eltoIrqK2tuXicDYD2bb7dxeNVgsgcDLuXiIZ4oKhZEfp7V1rxpbJQfna
rh+UyQvbOXmV8k7KC+y91spLFzT59T8+TJ6Nygq+41ZwwGIJQQB+ZPVHeJ1fzGvFpa6wqTgp/Wis
Az1WgIiDVMs5Y96fO4zzgGYZZEyf/UWZgI7BQUeMsuRJtZ4mzb0jkyNwIBCYaYkfQavonwAZVnke
JKpKi2TaHlXcy81U/bQN+qigZKesyYW5e+uGyo2olWYtPMUr6w1cby0BFZk8rbU5QxgKxoOt9z/n
ahFHLx74tSAGx8FK7zOgCCwi9Ju0CZsejJ6/VsnpnirO6crgqEQauWnS/R7L4bepT1uKdnhr6AQq
5QQSkUbtv7VpAYWw9nM+u2ih/maSWnPB5bwfOME+GZTNZcwylEJyRZo9tYu8gz5SMwFskVbvi8qu
ImapkYwlyWfpaFxuBD3Kvj4kqF4Rzis5v4Aeb2iZVHQ52sknYqOz5XCLdwfMhDYtJtucQJ4raCLS
hFBp8ozquTMhO+4tHo/3lh/fLO4cU8eo6YFfkYbKtmW+Vk9kr0jehI9ApVTWPVj8AGetVyCpwxzw
mvE2JgAkdUwW4ViuM5ZfzKeggJio9dOT6M5qpmrSVP495wSYFJp8SKv5neYBF5095Ncp7z7yNkv3
M+JLVPdD5KCahZyTYZvDCAvl3PhRmxtXYTOFQCDdjkRCzx7L9LDgob1LEnuJRjlAgJrMcEap3zq4
n++0uIadNTxDi8U/l7WCVyynh6FJjXD+JNJRkkisPLou4Gl5FZSdGskL7DUGNogmlwmP+HFI8j+j
kTRby3BtKAg5C57C+lXAe9zbo+QZi9Z1MOQShyCO6Ibt5BFdZj46PS1mZJ+3g2riIwXuFFH40y/N
Caxzq7LgMgVBEhV4KnFjmSzbJmBD1EepG1KAfsmLdmtQYffU2syw8WzeDdDo/gZuTvb0ALRHpy3r
1UPiZGt/GMjUjeNO5oHklnyy4udBWuWPpkigESfmEx6F6gfe+DzyYbrvjP5T9nHz4mRZf51E+snt
1r4ov+dY7whgYvG3OWTlR9oP7VlvNFqr1r/EGVfulGvmEMBqkOwFGgNY5WicRuNbS4uz36hQBtNu
aB3vo5zJs2ICRCXxmFXnerpDeJXEGxQzAVKSE2fZwTTbcecZ43K3+DGDUrHLY0EPxnbmF9oHRGYJ
x38503AsMn94NK5IbuxMb2pqype06A9IUAZ2tOJbOWqAtQkh3C7171zdaWKvLu34C0Giu+YZMS1V
YK1cw5ZZSRndmnsNs3Q66kbXc3eRPE2gnJ0zlln03Cf7ElMPuy2OnXML5yoYRpYkDC/w7tKDtbYF
Q7HeO1y4J938ndJp48wDxaFFYoR2GjPgxurLtOqba5b1zTGQC+NSTUenW450nRKyJ6yUz0ukgVV5
GmDcQMd2jyxtD4Manx3bUbc5k9Szm8YQNfVsggzk7RpTGot3T+yJoAeXouUMO1Yf0hRUpCBe4qoM
DmVj/vKUbh1Bfl4na+3gmizqEcin6yuKoGDfRIsw9Wa9b19K4EJE6xBEPW8M82xxoWCOe4jG7lGJ
tIqSgmqJpXd7Ci1tXrjxXKAnTPbBAsw8xKAH5ZjdIY/vjNRwHmnqgAaOSw/aamZHZoUiorECw2gy
w5i2ra0+EpZdqPI7YuU5LqKA2uEX2Kp4UozSjSykqp1T6/CEc2fegDd8E63hnC0SC5uSFPlOTGUQ
Vb4stlOXNj+Mogw7F0m5xt2yb1yg8yyq0k2C3/EeII9vzLabdx6LN0PvjjyRJqwf7oDwMYhnH/q8
jq26c4K/hh0Px8FCGe4scLRzyqFvzJqdyZQNrzbltODzGtVLWwtNu78auTZHsHgBbjN/nhfGWeyu
FCROTvplIrEebT/4SsZ4uEonNEQmnpKJsEjR08nMor3kcOGhqDRMd0y08qBj1ramtrqM8wnjNDvS
rAN3JRy5t9J0jwkTx7k7HeOc3ua28+ZorFauT/6UUd1wky05Z0OfXikwiDOpvRsTWxlPPrK5jSPN
mn7PnBUvVc3gibh2IWa9QHinjIAvJj5I+z2unTikc0b7csc/sVe570b2u5nLOAycab7YPvh8WS3s
4WiL8NJcXEVFAsawq9eymrprrHLjeRhfmtwkAIEt4SoyP7+ViicJUv4+x3DyKEWPPFSk7nUobo7P
LJf4uKZ9OCacbDv1iDnBfM+F9G5aOqNgO5hXXeCIqa9x/TbIC3DfgB2WC2mi9aOzExVJj0pYjo3B
LdAfrL0u5awfElnnB7ksL41Q2YUVxfwsaRDQFo1Z418HkGN/tN0CEGb9QLY7ZLn5t4FUFnZ64WFC
XRvvu5kwUDK/LHE2XXkfDM/2oJ+EKb5GZGJU64ENjcCV5mlBd136uGQu0OQONxA/Vqt61BYsa83r
R6Thnh37Ulj0sOF99pvRP3JiAKspY0nd6a53ogDvYmhX1hx6rl5FvaBFxRJdCKp+OcNRlWFq6tTE
62ieujawzoFh4bSO2BtzPD5yfCMjS8qWVvQL2dHpBLyFuutmBOFPFbo1LXZIadUELIZ1Tpp2u0G0
xGrLhKJrmkAig/Ld0TjnRdL8qJx02+KWIrR0mYGgUw0lIuk0MTl7kv9LDD1PaXFySf2KpmcrPQgW
DCigMGes5oPlO08Rm37xKcvKnZuq+W7VMy0Vs5vBxYj7sOozCcKIZZDh/MKLqh0d0fj7yUhP+A3k
+d+HJsdg20z8YJo6LR9UmIQ00BkvEGXLUzZQy5D3+nCaU/+zipO/GuHNp8KysEpWDTQe9OQZRAhH
xqoJl7wsdzRP97taQvsMWjc5liqhs6ZsqXJc+vbgNGALY+h7cGegnWti3fFTQus4kcribq9GTodt
6n8s3XItYNptqBmV58lLG5Yi1QfBWMUlEaSh0Ixfsw3VbJ6L8aSYifeAjNoddIiHufTyVg7pdI/j
+gyc0dzNpQWQnafQvhpzCqdBq+IeEu9UaBg8JIsutDQMfLGfcRTKRlqQUSTuTvIzML9bb7Deg3rE
1+cWn/AJeETaU/aJrt6A69q2o+0eGaxdnt4E/kZhtVgGLBmJcnwpjUxeQUgvTpnue1etrMY4OBKB
QR3Y52pID2TsXyqaz3cxHQLb0aM12FE+RN9c9UdovVhXgIze+rNeen99gLVb0cbOznTmF2BB9rFX
/cbXO8wKaxU8hE2+UaWYO3x8Aj2GN6w2ivpVzU1Y1y5/XBsXbs1ynOkR3JrZze2+1hSkabpj14pL
ldRNFGcFZJTWw7LOVJQrmJIKEx66Fk0n6BUtaN2+2uWp8bONw84wOelrrP1UE+yLhiqzGDZ7Y881
RgPRbxt8pvsiXg5D1TQ76HdrAcBu9BO2nxSD2LX9PYKvhySRo/Q7cWo9aYYxnOJWO9Q6POEC4cqc
0H/cuL/KUvucyul3YqKFlD3FX9UCx7IBfXKsNQpfBi+4NlpOnVKt/B1uqpKFJkvU1jCiyjLTkPf9
euvSIjCVMrKmj6w2OaZQd6RKnvdw36XbtrzqYQjbQdYcLI5T6TyC/qumg7JIyLuxieUSSYazBP66
hm4FCGZRWWf+Js/EB9gxlFo0foZU/DwNeGBcQLdCLoDf9Hyfx7NHsU5kGDA1Fq2rdl6F+GU6gaJk
MTU3qq6sfSzBlgy8o4D0qj/o4freh7G7ISg9hiNLtiKvf7Imc/dzYiFraURrOAWFiSmAt7v6uVzZ
+hMdqc8t4tI8sa/tSS+ctUEJxjz13OY0nPR5gh2i1+wfqvrpmXZxwgY7bFQ5GzTSNM6hX+d6DWFt
oJ31MBPv3WopqQUHKZzMbYaM3nJyLL13oQGip24Rcqsupl3b0HkADM+LeBqe+bImcg1UvWDzsO7A
7k/E74oNW9WRsywmcUnbI3T6xd4K0VEbgCvnWI7lU+Cp+lJVGcpPJ+XN8zhzArG78BAGeRjnwb1I
0UFStLU0a52V6PTCCQqEZWVhlqG1x/LNbGeT5Wf5mYSJksF+0UvsFNPGb2tvR+28pIB7eTHYlK2K
lHcyzKLc2X0NacfnBzc2M+P/yitXsfHS5nRB8ISjBsjNCd2MP/vRpMI5q7VtZyHviRCarwjNluNb
Uhu/BPQZthzVn46hfT81dCRo9d8q78QFi50feU72ZwSriUEmKQ4ZkXvHH+udSYowsv34l2lW9zj7
p9siZM+Q1tGRCP/2XNWBprtHoxIOBSTsX8q66LaJarRzB3RrYxItXOuXbJ6z5V/2vAxZcO+ieAGm
og2IRb6WISw009VSX2gY24yDyLs3HmclvVNuKGNrOBnfjt+yFRVlGxLgPwWL9VN6mR6luqAGnZok
jPzUF6dDf2zXMqtJ8ijhHPmo4m8DcNdDt50ZN4Qvwwpyzt5NuDOB/23QHAMGagyqAbGRhBooTJLB
MS/GT1XAWUrU/KCxY5vItrkUJAu2mVuzIVyYh32ae/YjdP6k5jyQFohBc27/jg0kGjtXfMujc6g9
GK6uMwFfAkd0cnztV0GQmPoV7l+G/3W28s+TxR/PnnyX/EirdiVtyruEleM9mMXB8rB0odAmO7uN
rb3HsiUX7ikp/XozzkZ99DW32GfIftFgf+qz5tM5rwICrGN69OxbjchC93E+adojMRyYEiZ9n5rZ
cSMX8t3y4vFEsI8+nkV3tzXrp8l2WehbbYOLhMoXYavg/O+jGJ0/Ddoa2l/aRogX6ZGdzFPsN/ZF
SOsXZ0r9dyHthxPr4ibm1qdECrr/QJ9jmw5GiCQ0RFXM/EPijC+4iwtmTZdW1iJ9z4L6towQWmFy
XrNmXY+p5EVhZ+XAVGSAnspjmwMlSvREHqvJeViAXvfAg0xYwi3rvS2vDJFAcsTn8VtxXOul/x4X
ksP5SBv9lNv5tgwAP86z9Zp51aHsu59m3eUvDZLQnnUZDo/Bam9lL184VM3HSYc7t1TFW8UZaRYK
An0A/pggeBh7OWNaQ4OFlo5Q1KBubWefgH1LZZZQpjhJnbcoLHBmw9YhYN7ljAI0S+0MetZagAYX
Csuj1chOyVDiPzpRD1ttanRaloIvD+PaVqcbDHQp2QOiWz28fgVFq7bO05yAc2UWUxnyWw4WAaFh
NCJpMdMstX4NFoP3oNfsy4RdzJzD1Eca867Qg/ddDQy5J1/Odxw/34qYRpss6M3QbrnLu8ZEoRFV
fC316aBPdnAqOEsfh4KUuQtYduPBTRZDoR2mhIJ6h7lcy57n2oO4NsziFhAZFBn5CTMxin3JnpIV
1NQdl8ZmVNauWQ1xidbfbGcZS3NUlRojn4gXdLx4QxxkQNJ0PwrulafSmKnW68SxwkF1LxuNWjA5
HAEZd7DsE9AHjSiuI/elsCbjRAUNZpMpBoSAF07kN6GoYOsKJ73kMeyreVDmXlYFT6tKz7b/Hvz+
wDTpacAda0XhCe8OWoY4Kupt81Qn2d0yEX0Xe9gVlF2c+TIpEOW6DJOm0Q9N3l9R5VtomtL9Ebss
J4Q0f9CqAFtuxHw05GyGhtT4VWVN9ZR6XTjUrf3pI7RsiQLxWyLfEVZtab3pw0ENf1Wj7JfW0hXg
LPVSdfinmIcpn7USqKmF+Fu77vC3rtH3nDnYLBI/rAO5HkbjfBk01zp2tChefdPeL+B+P3kNVngQ
zYxOVJqNekuijvezdxM5npKVX7udhp7Ki5bKI1bpcWq+0ELyLMqFi0hnOp9rix6AgYQgTk7rpiTv
jzhTzn1olmErABHUSHn3dv2Y9bIgLSunJ3saTfQB3X5dcI1vxPhGTi5YZ1ywGmPxNDfWdOim5rts
8nbrZ15LdZKOociep6cxMJKb1Om9EPVzFTP5It14ZwedEwghbPvCEtnWpHUyBOlMh0rWOce2kykh
ALJtS8O5X+KlzTjU4oOrYSgohjpz1MjxJvmX4RhUh5jantimiEyJyY3H/RfIOzp1tFod03pc++Bl
HtIS45KgEtQAk3X6kZfLd8P1nfpD9WIHPVA75uhNzr286IN+HyceP1RP4VldoG3Sh1HTabgaW2y/
Z7W6xGcqDtmyLOmFQCMdXMYlkSy3a2WVGEiChyqS+j66tTzlA1cdiaHu7Luxfh3sqruZXXHU2/qH
5WjIzyRz4KlLDjTK2ZoeJy4jSKzXaQ6eEfvVafDFziYisJnrJP6BR/jNHn0qs/M2P7cuVG2z44av
rSDdeVaKQoaadw0yWskGk4DuJMzywo6WGasZDpRIzFGfKfNRT/9Cwc6uhbN/mdyku/W6fjV4Zuy6
vjYph+QtohVIt26S4rzD2zSywHIK6mUK/KTPiVbrj0CcOndP2Kr4nSNPUROgd0/d8FSrorgUhAsY
PHPjA2MiAW5DKrJgy/jOvDiM17ix/U8rUzXbH16KBvIPp0OP7RItbGiW/c9qyrAuuo19Kg2I2XOt
n03JOyFIrVAnDu6NFGcq/OR8Kzyc8mIQT+NkvdQ+Zz2b0nHaFfnwWVCB3OgfGe/vJ2IQD8NKNy6M
kJOdARPNMiM9D3PgbVVL3qhzxg0j68hVy0cCeRZ9YhwPRd/vhyE3jhA6s+cYY5xLHaLHc5Fu5WE5
uwgYh9lNRiSZ8jRqxAKbwEreZIrsmpRdfOFbr0gwtgjQdl59FTEHEWAd6aOsenPfsR19Y7eNTe+B
sufa+Z3CRGtTqlPje81bCZF0sxLlKeLTiA1d7UR/jVloftdWyyvQc57cHqVv6HR+1di3bmyFHvnI
YchX8RzOUKJ2dV/e6mVIOT8xotd5o191tP61//qHwqDMz7VK30WLvNP65MVoC42oybGYaI0tMOVo
KIfm2sCc35W4MtlD0XdmZE78JEv3p5+49V64ww9TS+5SYLjt82rax2tlYx7zn5F28XBm3z+zp6/Z
BANVd9oiPlQF4J/BnofHSLpkJHfw4UqEzzxPHwZpQxYlpgvA0CXlER9J/0VuZ7p/QCDmbhzmNdrU
v4/MMbybndj6FRrTLtlp7IM+CruVZ7fggjfySv9QEhT6UAr/bEHgDvtOeHv6LMor/Q54tx2nfxVc
3Ii9+RtmqmyPfMhItSTesekSaNJj0PyaWRHNqaFfRAb6oPED52RawO5VTfu21bGqt0rrt49V6BX0
vslpwGm3ngcXX2/G6Xme3fqsqfjvhBz0nMbZEjUVRoXgn15V4TGtGpqj/slXruzKiz9/e542TTvL
wtkJVMbYQrgDQanW1EGaWa8OjR/blMafUxcPgP4N/T//0m1430GLmyNZDP1Br9cam2oqj2CICQuU
ydfcW+lr0TwHTUAblxknz6M14rnIskcwCu0O+GDfiPgFVWe+dFawwucD75FXsXgz/u0i+qk5DdQb
BeQ+X0SxXFTgeMgp+fyS06+hETI7ywITBmOOdR49IlFJINsP2PxkAcqkOZHNHPZSojkEuNkACwDn
zXtGaAcTNt1p2Y/FkdO+K0effElR3ZyZHGRlscmdsZqHA2DBiO0ujkqnq29mXX4jNfj71tRxMJij
deREzi3BYWMzlSz441njMcNJd6uraYn6gFmWs/V8dTnwb5uaLt3W0YxDYNjqPiyMvA1Nzm8zuwfV
+/0zv7HvWVIwtWAPCftcjBSlsP6XKo8v2L5VyFaTBWss3XuOo9jPt2ro4/OQcOAtu/6brxOBMIGs
CsvTiqoyX1/FhvXEpGs/MVbSVzU751JzplBNdR7a77NT5i9toskXzm8UXmiFoFyV8xGFfE00LjRE
OxNCmZq9997S+1cstoy4Xjk/WO0YN/iruz73sisRDocN5PwlXWVc/31og8Gyhwwk+gV/jzXZQbYB
fcXpcua7Kk649QwKMU9p3+ePpoutc1xOPNMMxhrXs14W44cKNPPd+F10/c2fguRNaGZyhyjyPrlB
syso/iLfJsZ7L7vxXvrLhQRsHJxA3lD9DkqawWLmiLoQfGVNXOlR18ruH9GANiVYwplFH5bTpOZT
bxc/swDv5ZQ11js+KUrn4h9qYCLJXCOJamuQV9FVd88etDsDAyYgMaDxLJk8G4l26hq+eaAp7+5i
9Ad78EAoesMnk4VxJDhmnZHsksM0GWUUTGRmZLFUYYAPFOEkt92JUVV4IS3N7a4mO0faTL4JVPEt
y+6fhW2K16V/cpUoQ4L/Y7h0/d+hUc9zA2J3sqllgFRxGmrLAR6XvCZBq5/7UtmwbLVlx3vC34+m
PfxH4PL/WxAp+UQyqf93EOn+LzaB9H8Hkf7Hv/M/QaS+DSoSxJqJZ8O24Bn8Z1u87/xXF54etz/L
ipUkyT/6HyhSEHtd3Svx3/6Lpf9XgEPASCl198DrmP9P5FEwEwTn/xfUAeDqgPKWwNEJvNrgz/4P
mF9g8s3GtV9Q7db8rTN6I+F16Uv7DdTxNGkm6LEgf01L+tjxrc+rgd1frezFYlznf8unYggTuHHM
rxjfi9UC75t6chi1rNmWsRfGMoCUvlrmu9F4+L12I0y5KhxcuNTBfMtZb3aE6v8uOO91VwvOGaVX
USFYX9eZjaMLo363WvaN1bw/rTZ+iZ+fFpEuLFaL/7ia/ZfV9g9B+VaaHyNpALXGArqM+9itnadG
w6RPNIYzktVdNag2ERWHkJrXiAHbboA0MHeI4GobkZt/EAKSXbZYBD0OQk9JdOTmrartL2ONMLhr
mIFVaDRn+k+7EE9xgW+kW3MP5B/mNQiRr5GIhmzEgFqV5q7H4m0FE4/gWT3HYKGGLpsJ8YPjy6ON
a6DnQU3kj/wFpEGUUwIZ+hrNUGtIg7X5wu+S3MYa4HCa134NdCz5uV4DHjZJj3KNfCxr+KNYYyDI
u/Y2SPpxh+/roWE4scmMZGRHUsfa5yX9yLwBUrIl4xoyEWvcxCJ3wv9MUii5i4C9tFjCjYUyeP9J
J6/ir8EVnJInd42ywGMYQrnGW8Y16NKywqbRhhyqS18tLKctKdhpgzXxD+uLmyQvYw7xTmmnWsdc
QprGIVUTkK6BgvZO2wfXgwtYx/mde6iTmmruGKB28SKfPHI6MXmdhtxOCjZ/565RHmLZkrHcZT3V
P5Y17pOV/vOo7E+t19nK1XvLvpiq/9PgxmP9ABonuxDvw5lPjsjt6EW1SBZRWHix16gROQR6sOVe
w2ypyCL5nrC5FPJnk5QSkZ+9zUA3tKRiLHJMNXkmRQ3ZZppwUrDnT85jMIdQuoKdWoNQPomoYY1G
uWSknDXLos+/Lefv3GN9n4QeUAeebgwOhjjD+KkXOfENzyCg1djNcSb0tInH4go9kR0YLc5RWaHF
dY4bbPwaZrzIyijtYnHt9ewIAbsHu7gDc9ceeLCUDzgpCucwxMrpZRpQYLWMutEOpRttJT46Qfyx
KLw4/kyIZcKf2+Kr8zNKTn3KP4fBwtOrAeTJugS2D34aK8HDyiZQI1RNTE2Dqbvhy2whcOy7vg9C
vefynePupfN7cRSinXdVP36B/o+TKsxV62+zFnFUuPW1y/WvSkuCIwut12yyjE3qUQJpIWCNy3LJ
tPRS11y7E2o8CJblU9D7FIpBXipFX20XT1tXo7JCkdmuc7yLZFJy/Hn9IY6JSdGVI6Le6x6Dn+oH
4482k+RXeeIQHJpcEijtQCCRlTVwqXOl1j90Mz35VTYS7R0o7EnbQ4KkfNAgdSOPBPvRMLSd3nf+
1hQjbQB522w5GC0vaIhcRuJXikeP5WP7Y5r9/A5eCLUuKE7ScxoOOkPLPyMQkLGSY38F+J34cuR6
HzmUzBsZ813BqpOJ2blIJ/ndqZzkZ22+4SJyD/XID1b0Lba3hFwJdwVwR5tFoI+3MCrZ0M1ljRt+
aEcMcLTcTGbzWfSeE9ma3Z8LVlSyNrfL9NteyvTFmfId7CfyuONQ4nhgerXX1llAbquT2ruMGrAt
jNL8edZcpZafNe88tIS5y4WVv5Rha7hkvIeAvt3B4982ieGtKzaEmS2LbhS93H0jAeHt6GCIhnU9
15l5NCkhn+vEOCb4yUK9KTomF5cmJdc7dy3mT8wu7d2VxqFLqlccKHHECLy36Iw6Q9062iL94gVK
/mmJn9MRAr7hTQ8gkTuxWAFS1EQJut0RCVlw4WpLVb6pig2QPl0zMp13w+eF4gfx7zLT+O9Lukwq
KVAYfmkZVkDKGZrQdaSz9Q3jlRKWt5J0WdRV6ZnjL4YxKjz3gT4WYak3d5/LwITjBpQD5A3U8YOT
DjPAmcoMu7U/zJx7gjEJrv6YQkKt1Rv6hz81kIJPMxkQMet2RL683yAXlfukmz6F19cA5ZK3YaZj
MUi9DeaEmcCsL7aO4ac7ZWrPztJlLDt1TF/tM2k52szcbvywzW65YUV4HmqnOk2K36ohYvbB3ih2
hr+GC7t0ea01/ckngERfjI9DdmrLfRMsuzpbBMrUMH2IxrjyQuuYtaz0NDdPVb0UISsIg2xI3J1d
5oJutRPlCztu9KruLuqjGVc5T9IcKh7Z7CJzfvZmn5JMYji2lPx0sKSvk4QOCJbvr5rHS5904o6B
8WYmDU1yDnJh59S/eNe474tnv87mS6GG6czCpAorM/gxVDgrTV++50vxe7A4pGPDpc81Dw6Lv0Qu
ISlsOODOS2cvde9PV0uilK77kQmTmFqT3UYSMifWEmoZ9sICCjHbANWTzt7WzbzQQRRaozY8g6hl
yVQEd180w84KpmwfGCwCfF7GRdnnN8TCK1ujgBO7bXISwfqxCpAYdLQXnRuak7f6zDwvj+xWr/YY
TAAz+bPFD5Y4LGFSJkrSzWGygCrycguTZ4MF1mmqYFe6Ej01E9i81XHOsI5McqRNSdvHXFVHufAO
HLQivblQ/9pBHttl9TvwOjGhY5+ntemYaPm6ps7r5lMPiv5mrh+z3v70GeoNrMtE/9HicgLL3LQN
frCta0tBWlyjLxUkBhuHBrtMXfKTCcxpu1Cdui+M7CvXBh4kbr2+lyATTH7vbpvAy0MrF5Ixh3ay
eOFpCYJyz59BvCfyrRffnfqaAzBqetAxUXvtS+KZcDmIIwqLxZCEvFDXa05WGEko84VesrlQh8ZN
8rtNAZdLNXJVJRzkJgtqCEcRXUcdHACKlPOk0WNUX2FD0YnqKXnOa++nSNhrGGL9jvOCFB8pcFmc
44TIgG3ijzITLk1Pb4zQbYq/HIcCdsQtW46ccnNyUkx8mcFLczHfpVkNobIctbM0rY+U4laxYcFI
+PqqcY6YTU4w9Ydvk7JjwzsMVOF92OVk7N0ytTfgjThj0Sm6ieOB0JYzTNRFY6ZKbc7ZZjw2UW82
cpdX3W8KZZKDRTncwcTjg0HnkGLfaHtnvBbjzTfcmf7f0n+slwyClwML+Hls2ZK3Sy53mos93SWb
EuLBO8H44z3Vp+4pMCUv5qF4phpR4Z/PuWaT5Dp5HPXNKd6PjQu80QDQMuc1Bhbfi+g6rp5kle1y
v3uwxOqeSlPW97Vyh9nUOWCpevGt/iXH5Ux4oWEfa7QtHSredDCK1R8XZMumLlQQsim1cP+4au+6
eM273vW4BJpfGDPyM0M468aU/xvpHD20RR42lAXcA/erFMrbxY1ZHLwSar/opg+sHJe5ND+d1WOt
RkF1/JATrsGYTXOrT7ial/TQU/rrx5UdNg2vAlZtJ8Of7nUJVnOYvS9U1a3RlPme9vB7QoPKYLB6
dmRvbYPqOHF00ejnrFhW5NXwE7jwURMxofo5vkI0/ou179C2b60R/PIkS6uq3/csePKRrpmx/isU
wfX0M/D7+5wCyRwYN95k4BBE/Uk53VFjuzQl1jF1AoDN/V3T7WMcu9shplF7Gg9S6HSi4mRRFJta
HCJ6egx8Zng5dxE6xZ5SqG2rdXttkZHS1F65y5szdRutzsydjpMKI3IARns52JbzbHV4W3zP++X0
y85P1GXqGqgPOwIjg4gas3n4pfvCm1YRzPg7/HfuzmS3dW7bzq8S3D4PWBeNdChSpVW77hD2tjfr
uubT51s6J7kXB0iQdIMf4C9r27IsUYtrzjnGN9h446hp30Borps+6jDDBwdhGEISafGK4/AseuVY
eZVRv4pvUmkmAhDdTjPZU8l4q/Xgyc6N2Ct05V4qzaElYJkUWHglcc2VVnMO2QymZ7b3nNl/e4PY
8pDMvpS5tWiDIeNYEVy3rrLYrRd9bTfVvSvDt7G5hg7zlzp/7sKLwZAe9RaG85BgJP3X1C8tkZKu
+IW11m6VgbrDgePBvxsDsz4SW19rHTgMv5eC2k0VmGwW13hpRvKv35sZauegEBwlRaoPmwM900jY
n6UFrmQHfj7i1kF6LT4gzDpzIWzyzDk+WGQilSVT+ygsVnMVb8HpeJQeO4b+HQpKGo2L7mwMpFKL
Gh9zve3+QDCJbWQhReq8DqjSu0L5mNr2fWxadOXrSam/0J2+kEDfpjcrUNRTJVXr2Zj+SM68W+xP
3bLegojAHWTORR/f0Fx8tvp0kthdx/nCzLza6FO0rdryW5vly6CqR7Nhw4KW3zYjMOrQ54rJfsYl
oW2kUH3HcXw0Z22bKP2OqNK8Exaw6syG3rfxzRGIM68qxfKNIns2hmwbnauGi+sSoKIhKhynGZZv
qdhRkWWrUGIqnJQ4UjEi8WlIujWyRVJvL23AmVKpbA/liuLBMmq3nZxzvjfYU1olrXMqvYMeKoTt
YtweJVe6DZX4QKqXmtQmU5Fd4Dl+X6bwSRa/UjIXBcONDiwvRjfdYR0/20v+ZLXx3kz7NWOltdEb
p7HoRDf3LAPlaFQrZ+ItbTu7PtVW7SqUYWZMvLVkPNEaeBvwFEPdYLhoINbVyYlr448+la8JeUWz
kHiY3T4x9Jsp9e9tiigcm84wtL9wAQ+6VBwdk9z4ZTrxlz7pXKUnMv1kJf+cLe0kzfbJ0OvfdHpu
lPxSIwTAyrIPl5dObjcN/XL2d65u25jxkGFqysUxwxfJanexRdI5+YNlz5mGrp292zrJIWShlttk
eX5pJnsbMqgPi9ReBfr8MUTJY8kscKu1WfvRSvLNtKMvGeRwQDCf0f/BMuHLpnbPce3OY/ktoyyc
pd5rhvYZN2OUZmcHWZtMJi0Tv1WX5ztbj69lkYqCkQZ/+xcm0tXsg0+ZwGx7+rS6+jVkgVtS0y87
87nJzJ8uwjiyqPbLkOsvKOp/nE76RgSzLyyGqIHslY7zlCCxNkdUcPlGTiDEipMFB8NHmWCxs9m8
RToqYYZAefQORKloMZ6RvbRpBn031eFRL+EFDKO0mkbIB4vBx37OW2S1Nun081915CNn1fJbMYkk
W0PsgAXEVHnvOvslJ4i+lZzTxGaiqIz3Uas91rRVWA2nPtX8KvvopeSr4D0JnPTel5GP3Zos3RKM
hFNseokEYJka3ejvLBihG0qKJxFwSb7WXjKni5mi9sujTavVW7mbNwmFhZaAK3KCe5JEu0RXNqE6
H3uDU5tWrtFfJlr1WGgriPhWQklEAjzL4tYaah+AFD0EqT1I+qd1otF4tlV2IzTHcJ7FxLfOcPpr
jG5VBpoq7aOfBsluPQCJwIVG2a5DEJkMYqZYMLNhq9g4IPQ+vdWsrkR50tF21NUsTT95lrxWENE2
IUBQlICIhJEPzyDz3TqVnhsum26QV8e5Ufe1rK1LxXpdKs7quUJiGstrMnhwppmnzrlWSX1NDeYR
bVV8oClbW0lD0bZcFl0X3CZ0R/JtdGg6afU6Nps3ZyqvtQZswUgKKlMd1FaGxRgVXULe8gj0ektH
jsCAkYWD7oSc0CKcqhEcfNd+KqV5hdK8QCss4uycd/nOlOSN0o3nQjTgjZxwTNxcKaXRVHtG+qKP
BNSa1WG2hqdeS7yZnn/SFu/OvDwnuXLXK1w29XysFol8XtTqroY7yc0TSqLSYJoJCE5s9Opg2ZSU
gbq57VhMzCTwVKaQtHMwJJHCZz3VefceaeDaUWRN+s3QxktjFe9Rfpbi4pDoXHGp/mTgAPOIOh1R
Ta+9KzAyoeMhgkvZGpjr2gj2SdS8Y8B5rtwIaEbIGjFM1pHW4wl/OB/7sn3t2J43RDvbZnhkA8xO
a0xRDQLoM69GE3S+eKxCnp8iuhTFbE6rLpauqknGcvkD3M5PtMeJj4Vpy8aJd4VJ62jovwSb4qPo
/7aqtS+AbqdL6avO/JYq43Xgr+u5UCjFYSKL05br3zAlIWZWwYEay1tTF+hRFz8jSbjXhotpEqkN
vAA7B8SnJApX1jQ9ifer7gn9NodXR+0+8zY7Yf7YYCEn8xkjTXVTKwbrSHyIVp+bYzH/ZHr4NyZN
vJOzr8BSYsQseEEdrcf6TCmsL0nsBYg2xB6RMbHmRQXfPVNFmToJG50WnEPJuhdjcFXUjjzzxALB
Uy/ssMp719yXgKHzrLiZhC3PQpGjTu021QsyNeN1SycbMziKbAN2+boAjQw3SoS2091c6jUNFSGV
74+BMsq+UxBVTYF+T/RPRvxnKlc2TFnJjm2+ZsvOcoo7MjKWq2F5bwYNE1hZbVAu+IZZnGXJ/GA+
nrpTN3izlv+k7byf+t8Q3h0L+Cu5xLqnZZLKKZttRg1X3aTQN617WHNSwvQzoK/Q2/gRG6p6vPqO
p5u4fDG5Kd1ALlY7HEvO5X1mUKCnE9PieLD3OmIEKY/lI11ndnXl7I+1ubUWutslVooyYX8E4fNv
1hUPxdq2dQCo9hJg/4X101TYGRlFu9a1yLl0MKhogLDUtQvmzpoSHmIuuYeOgSG+J2aYVW3eUQG4
tjd0jkXl3JHR3bb3qVQbH9F15Btk/PUmTqM2Cp+pCL6XSE/XdZs0u36gZR5ipbAahqmajW5QjQDp
40d9TkznEii1uhl17WKO+rltiLN0NOm1djIAe2H4vEhojoLiNTDgGhsdxH5t6iUv6mp9m1SABDMI
IO4jYywriDIWMeIWKllTgeWRji1igwwLN7NPeIWwAgoIf1y3Gt18NySN7Q+lHm6wiGTjUPL1+mZI
MsGVkHo8tR8aNBposEM5WzUt9ZStYnIGhY/O0XY2dd3yCsXzmjZ7d3KDynI8kkZ30C+1lzL7w5Dh
qxlPeg/3Qrdemqon6iS2t4XFW4hfR1YRuCEPpULGO2SYT45lsBMSMxxmf3wvllaaBinQVwQkYZl8
RVXOJzjvd4YCS6GzKnjhMBFXSV7vtKwm1ESSfeB88xPJSBbvRg/bsUUaFCTBpzGyPQ1j9HJS20Cv
sag5J04lLUV5VZoDWscBKIQxkYo7mPnBKNN71me/yUA6UOa0a8fk6TEI5qJmXqJm+pvbNpe7N9R5
VADlssq0FynRX8sIZxHsmnsrzuSmYSzS2QL3qeBDzsDFYWsj2Tsko7Ys8EY2iLlTTrYGZa0r3PJ5
H3lUqpjIhJQV45T2TKzGa4QOXb9AHj5YVXGuCttPFU5ZYwCt0QbjB6Lnn0XfmHa+Ja0P+I0UzOz+
sednv+CEkPcmbq84vIJGWOIMKF6rEdqSZMy7XtUhE9XfXOKOMlCklSJT4erN2Lphi+VCQc6v/VEQ
DegXcgK/c7X1yCOqkZWyMIH/QX/f3qivUdd3KFws0TqsgFmAGkOEp/0ISxSvjwABQgqM2SRgigdY
V+SWJ0fSRieejEk1SusURZa6mxg6oEvejJP1jF7sI2ih0celu1TpTjeNHVLnl4CcI7TYUIkdFOqc
MafR7hWXgeFWhfoTjNMPZZUIuMJIn+KuKJEBjBlcSTktPhRn2NnL6I2ychuT+Ecec9Kw63uYaN9q
Mx8TQBUezJA/8mRsU3t81WKKEsvy6Q69yCNXH6f5I5Vv2qBHu4Arb9uZ5FDzSaYlDTOTht2as5Ec
afqyBi5Qqos6TfYGV0WyQ01seNK3Fcr7NqluxCWuaIK40TCdGHK9mXQL3cWcfqOoucZ0/Ub7xgzF
q+VgLUsNHImluYdT9qzm/VkB/SEn0bXss4PRBdXT2Mk7OswDVSI4APrVBUP5blVJ5h6nK6MQs9nR
nP4xu2BL7CdSKjCkMYIiZ+z4JKjHesi+Qvb3JEAZ1zEdN9OALloeeTBlN5lwUsz0wwi6d1k2zp3U
9H6UZ3fcz6mZ/MzFb5jQ0CjYN+od7XTLOFi5cpQc01c1yUWtE7qQv08NcT78IfMWHe4XXmOyUGcL
e37ce5WcZCuiyu4tJGHkvl/IYFkZ5YV9DCRiYh7FyXkMRyy86BAPjqwgIKmqXxwL+5mZYrOoJ72M
rnFnfTiD8xKgJSdgC+9EGcOIGdmMNK2Pv+NiS3rjEhP9GtaMFAFe1i9Ii8+JNdjki0dbcyE8uJ/K
36yod8pUXND3+7HSMZXVsVR3isifR/krIZSm2wvgNZAtrDbiABxg/Oetx5eS+PLf7vu3L//txx4/
8c/Hi9tNOmuMnnLhBzHvcVIqkGR4CZsaInmg5MUeLEWxJ5ldZ8S83IoEs4su8sdVcXjc+s/D/8V9
0yPAOqAtYhFBDxCPIFlCtknMtng3FBHobYv44sfh8SXhNd3OWl4auR86UGQqQdtyyQMAvYTDGJHH
CeI5WxCaEmQtiaerT4he/MfNKrcILnncXMifDXR7Wgd2zKLs5FO+fxxwfv7PWy3sUzPAKJY5hH5W
9c42egK3H0/znzdT8VseX1dzJxp2uB8reLhs4RqirRGj9niA/nl43Pf48vEPlh0OvO//659bccvK
gD1wvRhXwNdKmZ4ld1bFK0zhjolmXO2ZoFX7Tgd7hwUHhUFKhjnj1Hr/uPWfh8d9ObCrndN/29Vw
CaTxJ8uwFJsNQI/ATp/skHYc+tXvhfHNCbvEzAYACVU8IhzVtykoTjen+ZYhbRzsll6VOv6mnT1S
pXIAgwRkv4Q4p8yz5zgwXBaWSc1AzZpPgLjSVAl2oV2ch7ia940+QwqQWVzn4ZQ2E8QNw5pW6G0/
JqNC2s9FkGoZ9pzxJhOovR8oAnBnlCeUVIiW22H2lxIVfggtJEv/yla91yZb3zv9OKN8Wm52MqZ7
VQ+6Q1QSiznX3w0J79uhCFJqazdpx+LU1lV/6vTaYUU1D0wZSkwvll8aw86qhwA3tcKvUZHDSylv
ZpnDBgqZXLIntbhU2VJ7KmccnDnyQB1k804a5as2Ku1pMJqjUqIaWbCNVyqKXfbh7gtq4ewoI24O
i047DaqmnUAA8OnXpn0gmedFq/5aeRr7/Eh/wv3l5YV+bOLYFAb0S9xN9s5StOApVQN2QHjGpOlT
QSG4siv1t1W7/FiU7N8BNR37iC0L/0/sKaBbMPOqpg7t36hhpXbar3FqsLRqZXGW2qU4L/FfeP8G
auEFvTTdxWSQU78zeVfAurHFlTus0WlenCLLyk+y9Mx0aToaS9h4UZUxUqHdVpAMux4UXPjU59YR
pbl1pEe6C+Pipoa1RSurnp/MLTk/fzVaBAsjNtesHXIS1SVE9U88FCnu5IQ7+eJhn2TLqNLvVyrK
zSifT/i33blwiPsRz4TZk8R0ju2NIqPwDSy73zyE1CVQ8ZVT5Q1XIicDYam+c72Tt7TpntmA+LJ4
E5kooTRhoJIzk+O7ooIzK61NzX/c989/fvwLAkgs7H3JC3NY4m1RaRnYxPxNc+yf3lyeSsxnLiD/
O7gbWmjNCWAace7ByzSBjJu+zFr7lfvkec7DY0okBXX0YZyU57gLc7fTlVfM0LUrOdWnpQLOUBa6
svVyG5ehP+SZ5umSTLwxO0XFhFLOAGYrWau6zvaVFj+1Bfu8pMYTDWwy1qBjWrhdYnkwVqU1vOml
uh2IuQHIqFZY3zD3RuhazYB9KuLWWx1m04ooLX1V2AMTFGV4drhWSZN9HSH70myYLzVJDTS09pS3
sBNw9tqd8ToG49Ge049R0tmmUnjKZntRcqQzSrPPtoy22ZZMjh8Y4EbGpEVYp1Xn3Dp2jFGhaQ4O
yJcmje/gsjwAAOzyLfIPwRR3kAqqP2PNJszK5c++wn9j5Y4/Iin0JOVgk7jkBov216C2c2uFLEUj
nG5BzMo/TyWdvrBd4QvYKeYlQOxJHmW8ltRyOozpYq+mfHjvTe2mL7dF8DiiJrz0kpo9JQ6ajQw+
jqqmbjUgD45jjKnSSQZVwUKI72khuqsepLegYvKqRgWz3bTcNsbyFUCNonBtbgTVkoR6M4wTK/6z
0xV0h63iZcY/Jc3aU10rKJ4N82or0a7qwGgqF+huM01yZhal3X0WKD7S0pzXs0Xp10+/RVU6O0St
0kWaYIlWPSM1WVUPClpOM6y2C2Atz6DOQwOSnJdF1nEN8zJkM8Jp9UlO2FG26q5nEDYVSu+2HRTQ
sqhWCtkWrkaRo8XEGGkl2tUKTG4Uj8cyPFjs4ry4lSFo5Sky+wkDjZbXv2Avvi0klW7PrFLGC7Np
EueODWfaRoaKxbMwlEMdfg2Ror71Bg0Xo93nAOV3cT9pHi6qN0U61ezPqhIFit7UP1mtsEwP+7KK
/ipkYLmWjMm4yS4Om7NBHaiMQ7RiUqzgv4ISU1JAS1G6yhquwFG77MVWstXkw2wwslOtGCt8g0C7
IRsZ52/7ldgdnXoE3m5gUJYRE+WGP3ZrFgdoN0jVKH7c0NTK80Q7wVVne2uZQO+odotb01YvKKa+
Bz35TfofcuOM9aDOgWcu4ZZ1V7/kvFggQ1wVEPd6ouJnHjC9gEuavcyZLXpnXbf+IumuX9e0lztT
xwFaO6TAddNZiaber02Gj3WALjAV8QLGV0TYzNqgouTtPleooj8CQ/mto+VsxrkKH6Gx/WRqVwUT
ereJHNlfRpnPdkev0FTZNtP0iOYqZKLZSxgYAt2LtIos0UjveT7t5JErZLtmWF/JpE19ScWxiklI
9Rtr9h2JWKwBwrSULc/SkkAlwYkH3O5klF28CWXlHhnsmVUYFyu0PcPKghCATyxzCfn8naR0dNtk
phxmZaOlax4TA4lOiQHD1nEHVCjfHDjqRtvozM7QfhmR7Vtq89mD39yYVXOlLetsNVs5xwylGiO6
ZYLFqTGpIF8zvDGz3tIZsk+hha+57Sp5lxAyASyuz7cObAvfNgC9lRnWrHYa95rW/zXr5TUnuZfH
Nvdkuj/1wZy8Zv050tufcBqea7QHbNSg141y4DeBvOmT4EKXBepSWNN9xr7FaqOTDggbLAiV70aa
RjdXRLVQm78lHWCXTenoTwIgCkhUFkTRQbBFUyCjGOL5E8CO6oVuu3EnvL4Z7QnBJo0FpbQudil/
2arpsP7MgmQqhb9FC9mUNU+D+YWdM+a6u04FATWNYKFGtmwfiU3wFMFJlQUxtRTsVPJSZ0bF8FRl
q8WaJhirnaCtWoK7ChiMLQyYDlquxB6c6L5kG0OwWmVBba3Bt2K2kfa6ILq2iOq94YF5zQXx1RLs
11RwYVPBgx3LN6LJCLV93CMOi6DHqtGzJmiyhQxXFiRGdjCbmktVWMGd7QHQ/vNLNCebRodOC6dD
X1NkM1wUmz8ItpNg2T5umTSRtzgQ/FmQceMH/PZxc2loOOeCjasJSO4CLfdx/+MAjYegCKC6fNVt
ZTC7ieDttoK8G4lbMTBeU1B5Z/qpfASLnSyIvZVg98aC4ls8gL6dCdtXtaD8qoL3awnyrwUCeBYs
4EhQgVncD5HgBPMGPVUCHwy+G4awoAlHYIUfd6WCNIyypFjVncAPjy0k4hokMUYaZ2sDKVYFsvhx
GATBeKpgGVtAjXGvkcbWoLUPBPF4FOzjjDaIlwkecjhAXwSQHPKOoweEmWwLejJskZEsFojKeE7K
A9oSsNqCtwyU4FsJoSwWoJh7kMy9YDNXgtKsC15zKsjNyB1lrxc051xwnQ0ZJV4sWM+aoD6T2fOH
srVY56hIDyPlCXQXBhdJI3JB4UbT32Y8JVjS9BaqQwdeOhsrdaM8kNOYGevD8OBQi1cZoxkwakGp
LsFVd4Jb3QvKSWFg+VME1dp6AK4fd1pArzmlaILHcLBxHDe+LdjYFpDsVNCy9ccvjOm4wdEuBVF7
EC9CODEw6MFt14K73QDgfjz3RDC5H7fIMrC8XhC7W9Dd2KvjazPwSVOaP6qgezvMfDPB+y4Bf3eC
AC6DAo90mOC1oINLS3/ucp5AjOFJZQTv4ZR/qorWdjE1gpcFM14L3nj7II+HbOdmYOS80Gv82tmR
sXbl2fDK0QmFEvxyy6abZE6hpwShoNsDBwyZw8eNHK/1q34LRvZ6s1MD0TQ/NRDpiWClS3K7JncS
25/gqKuCqG6BVn9o/P+/dTHoFEX/JxfD7ucrKv/jv/0WHbCd3c9//w/lnz/xLw+Doij/kHWN/xSd
6ZApYmP/5WFgN/IPyjTF0FWHEDXMBP9yMOjOP1B9kSdmYzjgCiYSKf/laNCVfziO4ZiyqhkGLixZ
+3+xNFiKKhKz/oulgaWcSEael0Oclq5o9r9lD1NZ171hBeZJmZMBjHi5GqM4pM26wLWq4oxyJYsY
7jwOVUxIoxlGzPOtdp8pcYuKStx8HJIWNROhB6C5RdficVikqMUZweHxZTklI5zmLFpnoxpvtUai
9haHng3vPtbUf335z/tgnW2gWcJcDJk2wNaqsS9xeNxS24k7wdUC47ECMH9TU+2rxKIH9rgZ1KBp
xsGCOlW+LbXZQPZvkH+JFdwyULWXWBGgO7PvqU+TM6JXjXIE4zaXwtZibAb/hQ6J6YTjurPzY9QK
DNXEPMShlNe6njWuMGVcotaundNvpzAplBC37SOmYwwjo2GPK0tZ12p7kQzuaroCnrRkccUO6+oG
t2VYSxbPKUzsl352dhYuyRglzE5TFybILeIgw7Cr/bQ4Oe4LcbPFTpihuESdqSkTGB6p2T6ep1SZ
wHvFM8ZGZ+2Q0dZZuOwfB2Wpo408xueJFLBt3MzbkIbbPiX5RTRVawHiE6PHjACktWJiOP1K4vQQ
IRiTu9baqTBuKtR3uzAcMb9a0w6T5j3P4xpAENr+B3lccL+VEd442xqb6TOX8f88hGRM/5cvZwES
94oxuU620q9x5pX7x0EWnbrHLUu06x63VFs1txnxQY5oHD6e+eNgPfqI4iAtJuq8XKdTPWQ9M3tI
6F2SDOsw3ajSNrsDyFZcpCcW04QwWdVX7Ulpkfq69Ytq3InFnH7gAzIWR/BWdkx413BpB2mtMEdz
szUw6ZW0yiscAF8d/AfpXsME7fsbt5x+44CFfR3Q+Khei81FPuM3cceWgNdDax1S5Vhzyr+nfxWP
CcpbeYxiP8HmjsAv3cHmLqmNWsCNE0Pzn9JY20yxUYI1aQ/kyq2QJHf7iCSwVX2YxhX0By5gXNtA
1+6Wb/klqlzGVsQGxTfmgxY8UBfvnYvvEl8KI1Qm1g4qtsZb0idLB5uD7G+vF775m1xoySJ6Iz0L
bqygApFJfy/uWrI2X82eaa142ZiaGBSvOiMoUiz22bhJcv5W1JHOljFVRo8SOcLk1taqCU+V8139
EOHEy3cenuOr+So5rhP63VN3xy3AK4EMWVCWN3q9Aj+WqsdZSHDc+FBeQZ20N+6HwO1a/le6Iw3k
AHFiYljhVh+MsZnrZnQbBrq0Hkr5BPsnU44VlZyOld2dhs0cX5BYQjecf3vTHZs/Sb6yqNjoFaW7
sl6RJce4sWPC7fLqdpB0cOA4K/mrQl2OUiPz2xPOTuyFE45SdY8Cpr9pZG9c1BftDQ+sYrCGuEjD
oIm3Vw2ZVbiq7mQu7CDJyYWvsb8N1yafzVtlb5EnihRPpEc58xs/u5uwjNzurfi2XopXx8/OCUSp
kcSbg9N8AFq0tmhpJN5FQJHBhn4JdAWbFWn4Y6krzGX2Jj5m80q+zLWXdx4yaPtZe5LeIUfzx3Da
6l/67/TMHAc7zR64B6Oj1YARX0XG7GU/ZUtyENjsTfInZ0gCKyrx8qOqsVJs9VcsFzSTQre/puV9
eKpfoat/MqVr3pnkgIzjZBue7IrumUtNlKEUW1FxA/rlhDKytcr8FBqideggEJqr8LM5+PFORt70
jNYj5p1YTYi/8fLQl/O7qx55y1/oJvgJXJUcJt9apXvzr/OH/f+h/dV/APZ8xT/OlXVnbn3zTox5
5eLCyZeXALXY4KqjJ5eH6tKiEOlWyhvtoHrl7OnTMSTD/0NO4TbYDee5YJe6Gk2mOC7Ema+89Mts
a3M+5OsKrNxP3a5HlMLez3BkwD8cESSZb/oTDj6mY8PR8RgJ5R4+KMLlqFTfY0Jzfcgn1QoFJAYi
D17NsVsosVgz0ARt7b/Fsp5fZeAitDG691b7YO2ATGNjYTZ/iBfMrJsBKir3GvosO/VrXlblnq4R
l56Mh5uA7C1+84GSD7nhTxduTJBCLrKBGzFuvObtF1qbtfJd/mK2Zjpqwy+AIsvv3zIgSt7nF+MJ
HjzL4rgJfX030l9A3LwyXuKPpV6N65LoTnf8HJL1sqsuSYca1CWzkPcyar0gOMnyrnoO9sD0i26b
XaQ/6JZ5f0fJ563ns1c8T5EnuNMxsWLu9NS/BssOnY4sWn+eI61t/o7SlRu3RfM4HYye6IJtwYWO
dUfZZ8/IawdkPZIfftF7ibAeAC0HXs2QJCEgyDevfLyv+TH5hjbi/AlvXbA3MAWzgGi/NjYZ1XAj
BHfTezm8JPUxZe57Z9Y7SWseBkYfyvZZerKkTwIM2Rasy/ap+YPT+T04OvSD5ks6u0Poha+jTHbB
q2HSvGu24HVTqPX5plNeYUnK8rWdzpb8F6MA4XchvEBW29wPdAxrfp795slWxv2ARO06vVdYOpFt
UlXcl3swfKrtr1AW8+nF5aVaa42PUOVmrUPEXeWa+YXH0EPHlUkMQc1L1YZXHQ0M9Fyw1lQ4RJZ2
XhZ8RjRk8S5iK8Rc9jfb8R8ylXUw+fxhrP/yhr3ZPvoT0mhwn5FIXMPsPdWPeDF5ut1qOY67VfDe
7LHlxVz6DsQNYUwAajGFf4hloyeT5ruCvl2/RrSo5ttFXqslqNVL2dDP9DHcDeOGp8cIuJ09iKxK
eUyxEKENd5HDdp6oEt0XOhETxTPLmKe3VyudcJQc0g9nr+2Tm3mYt/pJOy/n4MXec0bnrnKQ3q3O
r1liUgbxGF1BJjM9BPiGxsuLBLrvVLUZEGZfCbY4JAv1rqLAMfbElwS3zB+fyzXyoDUK+QwY2hqa
ZIGsrzulEy6nI735+cAwef3KsJ130PgBTK9H60DdTmLKS8QASuSV3bD9Qh5LoNxCMNFNMNgJF5BX
NQp8ZHQkoaEdA7qECJsWabKpFZ/Ws1pvxuR5Kde9cVSG7aATF3I0AXwVK7Xyw+yK3ycEqClh9XKr
GwvRi3goej/nCJUxu1vX2WEnBj34Il3I81UAKHDpNRk9Ihh0k984vaoJ0GMXLxHItg7lv0q85WrE
idZ7qblBpEiXta7Rnx2c9NUC/6Ci2ICI4MZ/9Lfq6HzkBB1cuRfXZnCIDhPGYnYaK/utrjye0k2l
1HXnp2ljfxPW4slP2W1uPZqQQC3/SpbXnLAg4jvcdCQ1bVSPRDq/+Oyu0ma4Ln4ItXHf79rzeNA+
6u3VRP3+23xOJwY/9rniMRY/OujbAnuOF/VeMh5zL32XUfQ8N+VKxoZw4DWifzqjbJbc+A5gpEUL
yHbVoVbYISEZ0lftQpe/gS4AVB7iJm3ejfztfMhvPVrk0W9eMD/ToltneKDv84G9Es8C6hi+/A2k
RAhz2Z5qGcrdFZbvdX4b35oXXn9+WdwfKry/bnPiwkGTfFXu2ufxmb4JZ2zlAWjoMPdkp2JvvSov
yy8BP8BZ8+LICHlPGTBWXsdnUPXDP/2l+tLXpG48+qmcQ56Mjj4AgLKNbv0uvEvP1g8nTrNRXuTu
De2Q8aqA0EGV2a0oIkz5zV7uAOTALw1fYn79iv0PMUDdbRtcLNiByw0M2fpgaWsE4Gm6xlH9REgG
yS6ghtDZFp/JtdNRV67b3s+2PfEtvS+nt9j0+2Fj4r/O8czQTV5rXyJImEiSL7+tz+UP12mHUUi+
1l4Bf0Wb8oeR96Y79R3gtZUavFBV1efuRf7Ooei/2yAA12mxRqnFtK9tj6jVwa3lI7vby3Brbo16
VOLVcNPKjZPu0o8YNin+7UN9gegCJaS+p3/442ui58/8ArxdYbZy4n19UYcVo5MWnxQ/b51U2ZPi
fW+77RnZN99aMgRQtsVN73aghYsM5SQCHjf5nAE2n9Jz8MYz6hG8LvGqCM9DuRkKD4U9ZZPzl7ie
QJihVpUOZGfTxHer+p7ybf9TF+tyfM+YOmtejz99zW5COY87XvMcQe3TuNDRZAQrpgd4It1GW0gS
alrsEo+8qhHTdwXAtVTs/eNgCVS6EPrbdvMZaAQTD5HDdLeHH/649bjvcXjEFjuyzg7DRrqWdWjN
K3xjWhckXoMSE6BnWrPbp1zG0ifiWsStUZn+dSuH1MkIVPxLppOPAFTpMDlyjF9IfONkaF2x/d/+
tF7hrjXMkX2ksbUS3DOp9F43hBSrBTtFyCyVJ5XUmb34haotik2Nl9pB8QEobk/2dkcA5Oy1QdHs
gWly2X/c1CpKfHDH40q9mCy3ndeVb+Fv+Rur9IFX8pESrWV5XMXhSsTUNkDzVoxM0WaRXDLxW/kk
F6JKGX+xtx2arabvBmtvV27xDULHfqLiSTqXcRuVBAEDHxDCmcVZTyU+8ATemUsxeRxkRAErokUd
c8OD6uapPw6utVLv5l07zgr9s4Nkr2kL089ULT//Ld7mi+R37EUdskzZ6/vVG9O74Clahcf+Q/2g
QFoO/PWnhCaeS3D41nSd6xx5/Vr/6I/1J1UnQRs0iyP4pIh6bKTOblW4w1uN3+kDecFF+TTv3f8g
6jx2G1e2KPpFBJjDlEnZSpZke0I4MufMr39L/QYXuLhw2221RBarztlnhy9hdsPfjnRkxVbfy5Ux
+uRhc+/n2s40ghlt+Xf4SU40qVV20b5MVzvDuoPxl0YX7QXocfoq/GJD4SFlTrXvcFClSnLaPwGm
7hs+pb+RL30k1H3vxhnsmksHn/EF59Fn82yPuhO8t7/lRx3COnSw/ESsLu24eCgw6Hf4tRDsAzzV
suV7c8WfgLkX7sWAhNoeIhrn3xmVK3Ni6uEDfMCZKjbyud1VZ8/oeO1irZ27bXgYYTK+zMTpoB0z
bFiEkF/FnxHKX2KTjqYeu2RNnhLJVglbnmuVJNb4/BIvtVxISX4L/CrAqwmNL0qrCutvJ5nt0Q/3
rEpym4svclPpqYZHxOUcudSC9z05E/tYvA9eDQf210bfLNhPHQJY917rx1sFr0oGyHa/6r6I9lB/
eNWa9JfZKdaIL1vH+oL9K1y7yMv5/TXfuAiXmknKQSVG2OB8v9A/KztwFGknsbFc0cyRk4HxFrPZ
0UtIjYPKbxsXEcsGhAownn6qdfZoAjp8aipcGmzGrBkH+Q3hk+Sq23CneiEeqi6qdszOL7BfSd5k
GZmqzbf00VFW6BvZbK2DuEFaPq37W3LE/9R41Fum3bBuj+VHdAW/VwiU/jEc5RwMnpE44a0LWJkO
98Xyhi/GgQp3+TGPtJZ67Mk/+DVUdFQCRsMOnwPXwpyS+ipvmvX04G7UK8uvjgGA0Lus2ukNfWh+
oHvpn0XgOv5QK9+iEUjZg0vs8jfSheL8XBEvELrc9qp0carFCh1iHyTLp8ZrjQMlX3StP8FtVy89
8BMHZ+4AmAnS+TkKuj7VJJ9ECBGsYv5NqqMIBw2KIL37N8Uf7am+qjZPsAyzu+dw09PoUODqgxiA
EcDSvYt/SMiHPX2kGDrjx7IPhk8IOpAYsA8tcBlEjFo70ENphhAS9p/aV46uEnGEvYBOJr4he0F4
fcq7Hr54nzZYlAMzEe4hrafIRpSI2r3AT55nHBzsUbxj/BYuq55hpuiiOJ2+JPg0O6ZBT7ylddqP
5yr6MH9BETDcuLIwCFnmMQQA4ob3Z1AB4Y3mW/tikUR4UdiT4NQfyuJqX+18zqGfJH4GIPGGSxEB
pu8V1PHULTNqtd1wal/gtRuoPR+VjLkwmyTvC3Bio59H3QXlSk7jB0psoAw9dMCxZu2ByFAw7KL2
xF9ypNqPGeUtF208IOxaOL5DB+GW+deCf2U+coT8g+kf/Md8JQD7hPF2PJAC5hpu+xWYPhoX9aD0
dn7HkH+VHA2Sy3t7eeQf1mXWXvLUG3tXkpwsO2fpK6ncxYOoMmb0Q7MKx0M7PWGW57wteZkCzl7A
oXAfCL58FTWH2eSlZNOjcQB0ACcgj7feLw9sDLfDmkhtt+N2wsc9A2s5U+dxd5uf9MxDEipXbJzI
nlgUxsV+Pq/yaGsxIdFtzGxumBOcYXnm6xoi8i0/w3OoD9V4B/XiJAq0U2RRKngcOc2X4RkvIGjM
uB48u51oI3056qf5VFq2jtCeXWnfUiyUtr5FzuSymp4vd0aWwX0kRGq+PXcKlP9X7jyPnPBg7GWe
nzR5dlgSBKovTg1iz5KE7QbdPHb7WNrcSJc6GR+q21sO5iriL2Eiz5Q2jCi+SAzDXJG8oDna4nZs
goSSG2DYJWUEdH6qGMNm7wJHLIXff9ebG0P2FPaOjmi+u6LoYNSf26W2o88OVtURA3kNp2VIPyjY
DCQW26hc56XTyB7RKhjMu/UMX24FhGX+ctSaoxPPKyF70wkD5Sq0T/UqDBFDotW0u9fxIv923OYr
jxu2cfnoAYmD3SWCK8v+0+x+9PgHVRWxuG1xvvKgyKTe29ELrDh6fwbMPY+1XXxGZJYxCXhrWYxv
88d44Eljw4a0nuBVgPpCOmTJTdR2CBwIXdkwESdnymA5lRs6VK6VgBRA9kfDW9Y8tQIWqysVUeVz
o1fob3nvXG/12uIUV3t6uSc+pNophOp4RoHZgVctmxonAUzrJt/Mjz2r8Sf2aI990oIR6xNgp0uv
+uwZzXqG3th6Te+IGLdsiIXgM7OzEJDOvTtATJrsiD+stS8sSQA/ueHBcIiqdWicUrwmOpYCXSXH
dvosjITAiUsHsmdG/Dc2A/wUPx7L77Izjkp4LRHPfuDYIIE9pk8OHL3wrRe2X3v09PvArkUNJe8y
i2QvZ/yV2ivhx+1Ad/ki3jgUAQV7uqSf8tyGm3KV+LF24qYoD/UWnsOb+oPZvfEyEJ0NtAk5Gj2u
Ha4tfDfAfl3pOzmFu3ZyhpK8hBXPqMoBW9nIvGpSIWzxVvJgkpvHkniMv9Re+Ld0DIecDtTnooZO
cyT1YcBq1l6+Ji4F5dy5e9VQ/9xhOBObQbDjuWUjecLRKd1iuUkq1x8v7U3f5p/pRfT0jxrRJNFl
UID+Afr9uJEeOAf8Wc06xMvejxzGOsVGmL6rct2u4Od8sv2qLMsbhyQKa/HKhQ3657Pb/lKLD/hm
0cVh3FUdhE+O9HQLrX5rHqo3CdHpHz5W+G8u5q3rRszvEN6vQGxS7qETbJmfF3xLfQKrIpAldp5/
+Qs9/4dhMHGj2pORJpEM1bvjbfTCe84TQIE3cvDhb7RGS5LvCiIZ/iJ2YMtGBS4ixPHAgcEx4TjJ
22kv/7HrkrlE8io+kDtWWXctfoiKD+yicbGjRAu8n88dvmO/CB7YwfXKqcCBku3C8GP8hXK1TU71
hZRIr/nmTWLF03Z7wNIKzXNr19tgo1K6raDYyrTtH+a9flG9aYcxt19AF1ts5C/45sNA/uNYJkMD
JcCN0kvbpTQl22wvHbXlNEOOByN3FJfi/MIe1ShrmWwfBmR49GjPMiOQdqG5jyr6Hr/De6Pc09oN
X9YXDycaw+HBYpF/5M7l+tlo1u/BFsIwq/82PQip44FyuXw/H9nrsm+u7Y1NMQE/Ab95jSkTPHmj
vi9f1mNpV/MtDZ38g3NJU4/4gUTzNwcN5X+wVz6wDIz0nflNdSJEToFnSbKJLth/xK/auQLQuaYI
TiFZsNz28iuU8OwxrPvfjL5nmx2JajuLbxrp5ZtssfN9sVMND94g7R6GEgS8dkSUU+xvKs86hBhJ
2tF68rBuKqjANS+5yz4aW7vcx56yJrnpZO2m9XQZ36SVuUdqWtEsQQx+Vg7YJFDFY/3sczcaO5Ap
pDyqiwhR2BeC7eHKHtk+9w07+5IapNJQ0pDj0j6BOZvwZ+nG2PmoJiuvqfFRsFVcxfbaCpoV44BX
MXZppsXOA9RXcJVefBLH5N6BLYldqeDhcZObmzLzzWvf28XOxCupQPSOW7Nj4OdtufJxccx1b2yx
g6/YWFOwKNCGbU+JLK8zyaNAxLLuW9o22+5jxMPUJyVHfsPTitiGZ8XcI1unOTzS9VGYXhAjSR/Q
YjbljY5vx0CAjDDbuNXsRIfsBYV8JmKijtLx2Wq07yJIK5t+uMagjbUjfAbr8W36E/l4pS0c6jeh
8/vv7o7oiZDD7FwTtYMbLpEid3MnfgFcaQPWnqRWS6voMt3HxtM6H+ii/CGixORdgebjGYJVeads
9cVHmybHDAAAN7nhXoXFVoSVOULfp59cNTnyvsOSrQdO+dAiR9yD+8zXedkrnrEyr/VbKNsxIyiK
cch2OWAMMMlFTT8GPlG8Gd/i8arhljQ7UOiI4ZD3IOnf65bghHN3+ae4tR18CZhfEE9sSu4MRM42
skZyJfx0jvGn3Bl6BKGXh4SyMQFcxydlOUiZ27IsHDJXavNG0lvV+pD7ItrgDDEKujPeDwe0C4tm
jWpWxKatgLDpgCh+V7bkhG9oWjC9WkCmiQto7BgjF0jzFwknqIBKgzAP2k5avPmIdBUzch6Yk/k9
EkfDI8EDNdsGgTAHdm2I8Ewzwp/ZhwLoM1s81S/wKEn/9WS/2uY8PJTKHCThgTRHv/zs79pXt08G
m6ii8JP4IMx82H7Tv3K287/u3ZyeBxWzPn3VbtsdTnFwOv+UV+yMXtvt6Aw0/POH+kdoEcOOJX7O
RiNMTtea6fOkDZv0Eggn3G76+jnjXIJtI56W5YVXjPrt9BY8tb02A0mJ2wby36+EYGumW6R4mgr/
32ZIh6t1NjjSghuWHT/PrJv0BaO2MNeStWJoiaMkHk5kBwrmamnfYIHVC0M3hzERuZ39qghX8rOO
YCYKUZn0RlTCF5WiHEkXM7o3ZdgyNcVkDHfxVoDHjqOEa35SHAcvOqFACAQ345aCgHkhjZ878AB8
F+852JrgslsW1lnTVjEm+OvmSjLJbFLA2Mk3PirPI8tFDvdJaFfY2MTKpUyDsyMDjtEClGb6uaZx
wW2HZ/El8Ruar0P4AakcfzvMWGERr7l7VMDpmahXXGl4BwsJnWeU4eCfOEzkPseZ1x+iY6IdWkQW
kE2pQfFmccIVW/YLH5fKOHmjWs5J9sXnZSnX1GjWp3HLCYu+pz+h7rHU833qWJ75DhJgkA5M6wXM
lJ9JlHlhfNq94pRkop21VsMrPTwDReu9QY4HYJI86vSFR3os+QSe8Dt+E4+FMZHmPg+kAZfybf6B
SpvjmxMu11021+GKrvQ3P5MmN22M71K3ay+N/FnGy2YPmVpfaW8IiuELcsLyJKU+s/5pRv/qdY1b
zD6L9rlXc/Mpe1/duvGZJjMvg3ks2d03B6jiIGW7laaHJRVlGn73qSveIZIeBbYjmcnUQm1Tj+h1
vYSoBQLv6cN40ljXgh3d0GJfUxPBnAd5zyzW0UeGR+WpupXl2hDWDBeYOEgJmB0mbBspOc3j3Uo8
3IhhC2HggM2WIfn9VwrOs9KBd1zGgqx11WsP86HYEPi1BjpiLVDZ4aZ1A5edY/fJuL0aJxw/tKO8
5XhU71jp+O0Du4OK9Cdc5m7E6mCoMBT7GNA4BZbCXopa7Brel6uk2L3yEZt+xxtkDMEoa22Ck+PZ
2znJ05OxfE6qDH0TRv6C/hlCSvShv+heuyUvpk+c5i2GbJDcSD5QvfhzyhyCFfhPWc/wdOcTA3MG
RiN25YYLZEm5oTL0VfcMT3EScgKPMdZbz5jyJp2ETX6sX7MLhzqeGiiCXJw7fxgYJfSjuB9sGDjg
dbJOr6J6TLbjUe9wuXKy3+AhPmZ6XwrvTf1erIhZcRcPVEf5BOzuPsD/qy3JQlDS5V3zUXhkCm66
W3zl46huIJGsx6tHG7SXQG587ugQHqdDsYJOzzwleU7okCayaKjtstfmlUdzemWRseHJta9dlTeT
jfs49ba0sTo8F/ZD+S4CYdx1wBhCWSYPtmY2MZN1jA6zaLv6LZQd0QwmmBCzMo5orj3lTr5u5zUC
kQzjptSfA09jeyGXNPXLdJsgP6oOEkodY9NXUCy9noSMiVkGMhyPZGY9ZfXbELWZP0zyyiRsBc/m
9EHCCJjibhBepAMHSzNvGX1x9Yx/87hEw4XaTjGOpkt6b37ja/41FU7xy0D4zMuzYp43YdtGSAPZ
6pz40e6a30ZkiXCk28aebF7VNi+m+Px0yvBvsgS0VduMAKHH4h8jvHJ3+IzPJFbKsIe8613joB+h
CTnizrw8kxpw5fmBZIwJK/Nux2BQiGgl2em74XP+TiWeQTv5Y86x6V6aye5qrK9X43gnB0FSPDIg
8OopzuHbgBgaZNc4GCso3VeR2lZl0LlaelfpXcqNnJldRzdrz18E9ihMBVcNAiMmOgxPvH6LaS8v
Ln+Zuyp0onN1I2QQBcuG3UHERgWHvb1Vwhpdo6yRPB6D2q0VamD1RHbpZWbe/E1SVudAi7hlvwQY
EHLGa8oP/r3B57ODWR3ah7hWbowUBbe8Cu/6ZXoPk7W0kbVV58jfiO3jH1TcxKXY2k0INwiqVswW
b8a8Ystor802Qhb7CK9sCrr4JKJpeJD1zyblxTyMa+YMle5Y2C9JDv4mJ2k1fqenjuGbcOpFmxVf
3ZR3lSFPfM1Ut7qZX6gmNcCfXf/K8GTBBBQnD9zP7fmV1+jOzVn8UnfpEbmY3DhwtKnw4KNM9+Wj
WSnhc9TaAjSAi14ZMmsYv3uw3+Q32c2v5FICgV5FwGbHPDLyqWY3339+0lanIAzraYX3e/drjHZ3
qwGFHNjER95jfFXZ8K7JbbnCDcBXqWcHJ/G63yB4RhJZf1n8jrX/y7igJNCuQkJ+3R7uArPRax64
jJUZ3MKb8rLf+ar70bndPSvkiYMXIoANheQGYLnrXvKj/iIQ2Mb0q+LB2sV+c6nO1kY7pW59mlbq
Fya15FZBC9nJa+1kWl73Fj94dKMtDmTn7GV0mS7CZxZjD94LsDxl59mVNgX5II7sC1A6jDU8PGAW
gPmLwuZRPT9E/+g+hhedT8v49ucJ2WJ8vWdKubjRTsA3h+tMux7ZxU1dZxc99PbaXw03H/h6DaU/
rsnWtX/AYqLQw6yt12zoHRDdWL4Qb0AdGCIa2+WsyBv9SImZ1q/Wlng7tk+OnnrPuqy22a0kQeVT
/+J7PU6ev2wRLBTpPYFOQ2X/aA5k6lKxxVREbi2fxs5LmNTMyA7h0yGftvmEarhS6GxrB9gZ/xOW
iPjanOF9Cozc6KhxwUk+qd4r5XWgSFo8SV5hKWsR0vtd73klyLImkVHYUtzHK5J/XofUXyp9c6fu
iLLF6/M1f0XkAPBS2GVvCyDbEDGv3UHYpq/9BhaV/m/KT9d4kffR7I4bKvWKrY+3yIlJgxitzQcj
bNwmioP0Dq77O1FV7cN7sX9SxEIXa6lg3ljH+jPa8Ggt4KlvcEKY2+Dc1tvZXuC4hz7nVdYxgBEL
H+7evOFZBekf6jn79vRWM90FndqGdxgdwl4/gwp0APAfnHSvabo1zxDLztBcz917/RDdhjo686tP
dmy8XtCtKCwf5cgJwkmjb2ENqTU0NIBwh0JTqg8hVrxnqmzjJM3k3BBubvfNeX5tr9pp3DWrLN3E
5IlT2d6bFRvMsVd9YWe9ZuFGfxEhkHAyA38s3wJyFBdSzC7BjQfymg/nEZiFqneOMFdZzSvLZSd4
awx3ujPrbu7J3cL0A1IviL9t3XBQMSm/vNDtt29ZcCgi16CuBTHmuxbqIpuR6vwXW471lrzSMHTc
yHCV0TR59al5Sag5aGtqB31kSeQoA6Kf7pNONR5WyYv1EVwbSm3k5M2mIwdNXGMYQj0ZjLuieknE
tf6tf6eYvnOpuIh7w8Bfac0YPX6jp+rfUPRNs6czuBKPBsVu7qSnEXHQurwm6+JF4cEkTvpTOHHS
kdGch+81HBaFxaXST41r3Iq6cW0Vlzg7j8qaqIWaUSuF6W/N/O9BDYHhB2VGCYzl1mArt/B7Sj05
AOZweHzYqTPTy8v1SESr5EzpqsdXFr8tWj0Vmwe7kWDLrlllTQm6zNwV8IpZE4pTCFEHIn5WTvbB
a2GaRyrozNYyeLq+Nd5zyatW41dcEPUOCqDvNB0nkWdDrRSMEp4b8oL9s8Zn9nIOa9QVuIVd53X3
S+jcDhuIcnjOFrTX9pFCUQ3XUblHJ4P9aKRiS7LGexVRFTQqdj588InnBZLrI0f6nrcR8gonXp4l
LN0NuGXotLiFcVbVEGUIo6fInbqjsSGfClYPamviMjinGUv7BJ6QLjHOl3BxlWlLyB7WoXLvU5Hw
hvPsTQqgjFa2gIV4Qlha6ZKyzIsE1Nby8/LXspcecZHPhd0wnbvyEj/Tgg45caMlRHaE++4i3IVx
Mw6nYsZYycmZQZYMJkjNPCjZ16xviXerkvtsAtcUa8oS6jJqIYoEldsLGELJTtkte2bss1dyO5YE
rt7ewh0XUt3syAh+BlcnLw3w8E29WCfoST1m/J3TMbAu14JgUxgVlS+Vn6G6aae9RpR8emdjjvXN
cNO/htO/wX7/nPb/N+f/90fsKxET5piM/veDyAyf6EgDH45fQGyNfU7eBOMK/enm3/dmcpN8ozNO
mPmTe2SKHjmAsOBanoRKAJTTyYLfxuHYA6XwlVHBqCeCkeyxZo89Br3iv2/9+6GMqbXbdkDb/74n
LQU/xmSu//+vWQ0+BHVtrVCkARkkcuuJU/wjjU+u/b/vNc8f1ClU+3//m1ukB/+++u8H//7e/3/F
VPunsyNpWi5qT2aP/142MxV2vOeX//4qTq40JomcbrHCaY7hsJkqunF1hqjSB2uFNyvpsblqxrYk
G65bkefmyEnXYdWnz65eePEt7edDE87nKWg7tHnctZKU46NexMcsiz4tJb8oqvApi0Pnq5lKtAHj
jTidN7GQeA3Pax8cp2JSVlGJ002VvQXEFiH0ySY/g0+XhsO0Wro29POkpMkDQbDw1tMyaLGzkoiu
IUi0NKZBm9zDE82UhGTx9C0fynEzxNSnKE44+nTOTb2PGVy1/bTOdSbb8fhZiqW8UwMd3nW4nk3V
465skoJrpImD30om0uAOaHQ85Z0s7SyN6QOKiR9TZBZvKn6F6HrGW8ps5g9UIS1JkxQcPS5ImAuu
FMLo3DyLGVnG8Ds12BYtwQLe3ENrbEcOwrQFbB7FaZOV0duQyCQscMQgJAkYD/RWVSF+xFkmTnDE
zOgjNFS8UL5riJcW/uNaDMlrURPIdMNwCHWME0TozDrqcVwW/WVhXl5Fo+jIi/GT5NonzlCpm8Va
gEknQmsDZsJkwn3BaG2TwKZQDUZ7gyJJriR4bHiCWKGsFcaCjvWIry+Pc72aix9zKhKPPLt4ii+E
L3QtbLGGWEOGYSGJNMvoavXz159ayTi6x81QXIISKyEcvc84HGCWqWjz3ojKYlXkJPOKbZZvW+1r
mtdaIWwJhWCTKDF845J7LS6RthQTNhvn/RtRotWmyv/EBOYDUnWapikbSfzUthazgAHRQyyBOTQI
iF8S0kX67rnXZMVnXKO2kF6SCo+DsTQhLSwdHXlqfGAE0a3kQP+youUwyxmglCnBPBYx1Yyh16Z8
olAF25SxeMTNAu/RrAzWSH0pennUNoZC7OEwkck8L7C5MW8ScmaKil7ea1aiR2ASOCQ+OLIMOTJl
M0vM7A/X0GZXmSRFL2AiZkxyelLwfARjJMLTUBnyZNSuxgdbYPWn5uFPghh8VWScbSl287bMku2e
iSC1MOwXc94ai8JTklANkEaHZT1nQQWCVncMiBpVF9B96mwGcvap4SXvEcv1ZsTEOhEkTMtYXcWU
lmAQCnBlgikpEsRTmHC0JYp17VWcmpUq1dyGrSypcg0HJZj8IzF4Ce49A2AE7txuXeFNKuEW7Bd/
o5D2eyll51ZlhTSumoo8JoNcx7Js21PSJEFIpttSpk4N6baUVXiGOK9PXSauFifQOFDLISvRwuo7
nQsw1KCHOSJ6ZLyg4CHmomtThuK/NMm+jylU8paqr6jS8xh+xu20lVR4XyIkA7bYkNRG05lVxhBx
OuKRSXpbGodvUclIuTQyyS7ldDUrbe/EuJmv5F4t/BZHGDAwhv9DAfjfLGpMA5w+moX8xPQ0VYym
OmaIUzpDfu5ZwdFTPCoAYpUMPmNLcPN0Fs+GmnfHUqaFSadv0RDfp4l7XWqEjwhz6kHL/mpLevtt
EOEnQd7e0VSBHAX1XugSZ/U/CtDMwCURIdvmBRxcrblMuaC+p8CNssKs0gALDqPBJ5t4O1JEyGj4
baM1O9Ij4w+8KRIPEd0O32gDVuTC1HpgQDqFyBICWCIknZ4tqbMJlyX7k7Bxj+APOFSSggV3XTZ+
Qay5jMmwrGNLhOM6bU+jPN3eCsjvYIbGVBqUDDEZaEuD/MaIjoUUyi+i3L81cn8rsbwqe+wmu4nM
Q9kAn4iIE3jJKxpQjaH9oqHdFVPAdro5Y6wqXpf9TRaCixCEzClqId3CRUR4vIs06ouEEFHD2gds
kaX5JqbAlEGOs6SOQkFK5m6NZp7cx+xmTU+5gt5/dGYUbESDcnjUvzI9/5073VqRdTZgtQEGT1yJ
bshuGkAtkeU8cpG/SVgqQzW3pJLoCZV+qR+BtORQXy1hf46rNsKMxLqrhMSDNINT8JjBlGvJ9FbN
xQ1Z5TD9nDZE38PEeSwSfZOZ/hDCNyzEFmOKeLyL/WXGebAtL8+3uA2MiEUV6cJKmQMbw0uNdZLd
Y0uJ/Ahniq0cM6NpiGRgjAPHA69uuIUdj2JWzp1v9RTTBYOPAbtjKNCigweQ4CxRGPjDoB0xIYDc
rKmlZ5Ex0UsRERpthqNAPq8Lxjyj2a4MVV6wmVsgNiwjTjE5XhFxnoExGrPm52mLQIQXmehw+sSV
ctTGhDJwercYWz5haoI5IERwTy2xy5ElwF0RKsnWG8DlasEpTJjBvuRAZAjRaY9MBDTIyU7thAVT
RdgT5diSWm+io6+GBBF0tQ20MPNKVPWYWyHtS0gItistIPIxwJEioAtDvh8zQaOFgXgyQlkITVBD
ZW5S32jOilQJXqSJDAnxbXcSFdSj1en9Bk5Y22DwFBnWjAIxY4YpwMWGOVLPw2DXelutQowHbEPX
XuYJzLjcWjPuNEXPfD82VFwkSu5Ng1AmFcoWkbOWrGMG7dKU+XEAQR4vy4dkgi4LrG+vA1Ark5m0
uFi4WVlruoGZM+TEXLTu1PwqF8ldqDFvndiQw74dweFpRsRCdvsQ0UvRJuiWOEzyxni0qSbfc/Vl
VshBwfptLfQAmLOYotjq8INtGLpWJhZ5pja+zb35HWT5FXeHhXTrod2NIWa6zANkPR53mhzCNLdo
6occFKqxzL1V5J9aEDxd3pnil8lpIm5gS0zlbWYFslgpa6juqrFdoWwFemXSmODA5uTUXvC4FrQ3
zJ9yXX3DfGplCZDYEiOg8Y3BsBQxy2CjST9Kqt1LwgHdqRK9acQeiVQLd6B/cbUBz/9KUldFCnUh
ai+LYWwwm3ClGFKDLNUrs8atL0cf7yohQvJ2xIC467wsngCxhOKlwjFFbxYEYwwPqlwmrl4Sjj3v
3+20sMECC8MjIXqfJzNa6yS3Lu6MFP1MWvA6nEGTctlaVrVBQmQD/0dsmWyrYoYbcJtsgnjBZGI8
1VkZrwolWkUx6JUUweInmw0ZUtwjVny2QEKTedh9Si2eBGpsvYSjNG+MHvSlSUqXpA7LFyuG9FmU
YCly0Ik1cPSQ8aqmI2QUpT9t7L5NseOvhSdo0POO+o4LVt2CfDE39Z5IdvW6yDq6WwI9cyRpC8XJ
arlHSaz6KMAXkii3JH0CTASsWnKO92OkMUzB6Ugy4AphYELSASj91Mo1fc6pCnMEtzNS0lZDz48R
tlnlZG0sBryr8TBZnBIjs5+21iXHmmFDjv1dUZRkk2X5CSLCJOPWVUOoryVuNf5fiicKjVeg9n3a
JRmb2ah36qSGlyoh3wav+baBqmgqqu6rdfdhWNW4zy1rN1u0K5ZWrYbpo9AOcoVxFFJhTzAIUCpm
goNj4xFJ2rXLMCTuea9cpgQ2YR6kFJDp6xyaX4R5aGtlViy/LboLprnhPlfZygpsoLRUwA6OC6qB
kxIAsYm06h2vwICarn3L5Zi5hli+xEGtQQKeyPshv4v0F0y5O64CBqY0JRmSJuUqkgdXxcMxrMD2
pFUdmqJvEupudVROdbHsRy36McacsILwK0hBdoJ01jyKMb/oqhnzOuklj7ClEjADV3wMIaAcV4Bq
PV0vm79Vn0WLiUoXl+2qejJ7k7rfWEYtODi5Y8CMWnYZADFCas8WhUitzZju5YgVzRhzqqSVPEur
d7WYe2Vrvpcy5/CYCatUAjvCLB6mUAv4Ns/CqUFa8CoyNBvj9j2fktaJlBHe5JgaKw1ifrrTB5kW
Wh52usL50UU4uxlFzlcz3DkxVPBbieGnaSTHxDFUjSbGh2r4FsnzIDWu4JOeuxoN9IikLJLm0NM1
xKHjEENTnMPED/D8hUSeXjElizHaYlbL3SAbUEu9IcMzSCKJ3aGLBs8nIymm7dhgs3OSjBq8q/VT
cd4K8CYmjGeBJQfK8wL4lOQFj0MLn4Fxw5NsXdpq32R+NPdPxA2uIA8PHKcqx6SXqL0Sd/2gYaw8
R90ZTOEmkJ9HcJ+wVgJuoCA1YCBT/5H2RUo6j+lRzQtO24n7YGZaK2o5LEjgxhmytKafdbqhraSd
R5GBWDLfk7Bfk5AOdBBJmZ+H5F1pPOwyJknjQ5ME1SEcClqt9dTLtnfE3dNOfqZuHNWCpGCtXNZ1
pvYwYrXoGcB1HgaJzruhmAmUBCi0Nl8UHew1FMIDSVAUyxKLk7oUQk57YJ3nrhlazHetL7PpG9Co
ZCcJwwlTygMfHMu0loZNGFs07EONhz3hQkqarnBEzt0em1Ac1GEJGsTvTbDHB6WDWjJzfcXnfQ/g
kyq4AcmBlT1EHe+tSMDwsnvqFHOMCrMZM6W8FlZZpzHrE5m7THg94d+yUclWc7S0yQ7TE+drsTNr
oi+siLfN3KU7y2xZHabKWKcJUflAaTVpK8JZYWi9oLYdFWMTJZcyg8YQRt032QZ/SgM4UHc0PRZz
9Ukl7slA21+MXN0KcMYPewg75GuFK6GkucDaCC33PDVrTgEE0I0CTxc+ol7r4yEqyd+xtPEJZaDx
liHFxXLQe2QfQVhd5GLTN/DrenUp6LZVZ1Rgk2Praa56OC5ElttaifN8MzR/M1uvZpE3nveYfiZz
o0NihH00WlrgqkEwvrRptB6G5bCIcrorTHh/01LtrL5r3aoJ4A4GsaclwTltIF+ThrRTnuMdDR9T
W83bu54ZjOBEVx8fS4iZLoYg90FVIHMNZO/wpnSb+xmtVWGBFTMxci+0fKcUPUKpDu70PLOuc8FX
NHQN813JsJfFWwYPrQpmVctxELLqx6UUcWojK5wu+AE1oxIb+Xupr5EcS95z18eCiLKEyjh+kTGH
RDxASAXEjkqGYVjN9bpNsZ+RhOAqNihEFubCfLBMyh6ZrvjDMxwNbYWgxDvKwjOIyQLZYlwVovzH
RvkTLTXm5wXdHYmGEk9AjoU8SfJNpzBekzNHK8zS02OLhta0XjEf4iHUWagGw8KRHv4os9kgzjK+
lziGE/I/7s5jO24ly6K/UqvGHbXgzaAnTG+YtKJITrBoJHjv8fW9EdRT8rFedXVNeyAsuEym0gAR
956zD8L3FpDcWrP6JxxUDR9iVR3BMgmCjiBYFNmwFmVEn0M0wc1ovTr+LRaHgpoUsLbWXdm99qw0
NFP6uXs0Pto9M5fEqp/JoiW3j4RE49HL8ZZiwdorDTqPpA1eGoWiUAQzIMqjZaj1DKsIMlnVZfnI
T44CkwcNT1eMp0pv+wtVR3iqWJmGzF151a3+bqroaTQWgNIcKUANQNoFVJX08XsAwPh6Qqqv5bTK
8nkeazKFUxnDFb1/FBgnnJ4SyJCoR28KnTuzoiHS07waKX75eqie7JwUcXBqy7pDqhkXQ3Y36cqr
U6jBK3Obd5Nks1S17jPXpKqp1+/c355Si9qL2fiMsq7ysq22lDPNwR/Wfhk+GYqBLmvX9txQQwMz
b91SVuPScCTdHmwmvn3iekIYfhvTZxBjw2qo9H7NrYvWhJHv7T4B5KR2r55GlK2GUjz3GJ2MXuXh
uu5AECfqmhC0WdOiviSe+y2bIvwribxY0XzyhlM4JE+OWvebCSzqsRxAhZG7qS6tUMkR5JQvXW+A
UOJXnoNNXI2w8A6uSwZlxLgln6ps3aneJRe6iGRO17jwSYlDDKXeF27J3DAdBFJPTHFm+8jNK7yJ
hwZSrePeOQD9V97kofov629Oli2tkYSzIS+xpeb6ndFw/ctUo1omPtFKQhEbNKqkkRfMH5KU+xw1
noFrXzYoFdSRzlqnlbGv8sza2igP9MRuN55gEOrg5NS9jKtQquBHYJSkhDk+eaZ6XcAVxWmMHUmU
kN/9YhFnkbvVGVvs/dx4C1PhXoVRcT0pmDp7TR/WkE6Bazo4XtKMgbxhrazIXHvQ4IhFpGfpZuB4
X3uEJykXfqLS0xJtL2RYu6br4H3XM2J2Jx2Rfkc/I4heqiK3rx3K0cwaxgursx9cxHcpVj88L8a4
MgvxMzPaTW85FjM3cWW31btP4W2VV2gl+kKfNi5KDODn/qL0GHbPVftcSfO1bwOG7QPf3vbejNkd
oODZ9EhNgmQxbTA4sAWKYk+gQRg1rhgq9St/qjSkrANEq7Z98n3xEOW2SQIos+SgyB61cUq3mhkf
PK9WFmOP/VBvZ5Fl0xDFi49f9FxIc0BgW72+roQDisFPqXP4gbmun1uAZ1U90k2aekwdVgWvoG5J
tw8E1DoVL4+STfXSDDN6+xPliIE73CJS3WQbaYq9KjXeVTEob1Y7B4ilJgnkaKycqHiOrIH0IHHS
KuvIvfa655N9KAhgHxQ9WQSA+fZRzW8wnSHr2ePArHjrVXBkBGqG7Ej+xpsfIX1Pey7+DbYsbiQk
RFkd92erfEt84h5C1UFenM/knb9eDcbqpm9mQ5VppvvBNfPoSp7ul7Yz0qieJxFdPy6Z+JOEKU+a
F+fNtLRgIsjtj1X58L88fn741FW8rvO27dBh7Deq6H/yJwM8EsCuJVdbrsmFZGlXM7f7vCnX5D55
9Hzyl31fNuV5HrSZontTIRKSRGatJJLbiwv+N+P8X/xYlXvl9qQPHBIptA/NJb1kfiVywbcLx+15
W0zeH9uEqlA7rJfho51OgFInsXBhqGkLg1LmnpTiif+laHaGl14kBWBQbyDfTyJo0w7CXKAE5n4C
ob10HYY0crMpp18H4vkU2wLIypdqe36APE1uCopCG6sPDnJXaBrGngxpnGytEpMuq8PtkefJI3KR
pxWtWyadt1GoY9wGHcrm/DLk4UYzzV2uvY2GZiIYdjvcrRZagRCK2IGBA5StmVZklzTzvYR7cVnQ
/TWi5q6JaNB01VgtrJzML7nQhgZBRJBXE/rGCYUI1Bk7b94HgdYic0yqn5EK+5EbuFHRMQvqmnYh
SRsxsLFtOFOcohkUlckv+Lwp96Vpj3S7taF4VlBmc7XD3iCPdH6mTiuP6MGkpyp/flxCPi6fe2vt
PeBoRHrPzyCfu/DFTB4RHeGp0EnPf+/jr8in/ThHHhoaOilqn+EK/f2i4t+vTJ4tD3x67n95+PwM
hRPVG7etd+dzP/3NnCCSMK4OicoAGGYWlz8nBaRAbuQy8N273kC4qKn47OyxOcaUnsFJQc/oHMJt
UhFSunwhk5aw69KjK5AHOwDt2Y50u+oo2p6uUkwfn/CHLuhWUZMQvIhupcxBeYFYIcRLvHSV8tMy
gnTflTTiq4ShfsXIhRmnySwbUoGwLGpi9Cw1j5mnm+kDBBgYRJ1bbzx6H8KiFFA3FYU3954BWH6K
ey5pbqkgnVWId21ib1n4XYlZiWZ9l1UIPx3mIsYA1KCG4ZGlPzqfvOqqQAPFWGDZxuN1S4luiV0e
dZGV3zcWDYSSBFuUPmBdqJItGXTT727wKxLx5O/KQb3T7OyK4W29GBIFIUIYbRNuwduOHBogpzB4
VOZlCtHYMBjxc+XtdaLm3MxCrz0NKo2llg6mqtOma2c1eEIcapcP45IQjgHjGlpicypI5sEgScaU
eQn3Y0Qo6RSius7pLXrRVeBNySKdXCQ0avNu+jH5jFFpLzVXPeRB3yI/Jf2dxPK972AAUWz3e4ys
sqEPQioWgFa/RdFDLhDJ0y8tuTnrKqtfFXsdJ0lDo9Gkox/H1+REo4k2CzTUAX5dT9KJQ+9gmM+2
qb9ocYt5tqaYZozq1rTQjgc5woD8qouRG9pJ+R2XQUpUHZyTqvH9i9KhTqrGhFBGaj0B5OD6IIx8
2JU2cwefHizB7NXB7sWJPkHVNfelwrhYZWbaZDBM4DwvaAaf+lg99rpjoh9ro1Xj5JeiIcesN70r
oRmvWTnXbXk5gq8wxRGNcMOoBRmYYYyJveynnYSHxOsxjvuluAwyamjczmAKkSy+thLt5EMZ0ZUO
GG5NOaBEAgPOWFtksfqoNPoPKyYNzcdcwUMvKQfwgwmm61RYd51VDdfUHjXoxavYRAFmmba7teHR
lBRD9sJQRlxTcbxTHWZBmSsOtncXG5150yTaT1PDxR8m3wD9oyCzMnS7xlNXK+BSmul7sBU+KWvK
pEVbI551vVbzRjNwnvj1YuUQRnXd5Jj49DZZFRFXNT1VJ5orjFn1jJY2Etg6s5UlbSxtlcf2m99V
wUNOecvz3GJJwvW67AG3edR1117q7ZU4JMgt/abNIP2Sd0gQ2USpMze/qXlzTFIXDRxZp0sj7bHV
Gea20wNn2xTeZR2QT2IYGdeRnBiLAYM5Jqyh7p7KpHpWCl5BWiCCTb2bIlev62Bg6sf73YlVZzIU
1NvxXY0tQQIBPgGtpoQnAhU1DTqsmMC9ZWR6j0GIqHrKFJg6EPoXwJAXTeBd5pNFrZffB/QI8cZ0
DUWFssuAF1/47cFAYddj7KkrkEpcztd6D42vEKmPpjYtX1OLskENIXGpW8D3DPRtKqU9xC9xvbYn
o79LmwqVYYRQhvcWAXMTiBNjegB+KqLbMTs0duhf2y33ZJ+2kGGE/nrQ1WeHIEPUMBn6Sy3+Nhph
u6njOeUlsM1TF3hvDSW0lpTHExkL/WFoeV1lG12HTQE+kICGNV0Tft1D1yGLGS/cjsoU+Hl7BbN3
bU4QtAu76e/bvKdt2d+Xda2gLQ1+aDqRuyXFgnVjovkdVE1lDM+T0iVG40K6M5od111UM9e8Tht4
J5G2Et0VL1FbajXJdVVL6cMY6nKTwaikjY8SltjGQ+b3Deg81KQIOTaTgCncR5gqoAGlMUpjqzbT
naYDFjJFcAVZtEejNZMQ6N6tPdjou4aA9XJCF0az6huBaZiaupu+rqeF5lD7GAvSUD3FN/ZkHr1F
kFIptGXvQwSSsK8IJi465UEoZc27DgZfmJAyy2Y8KKaDsa21113UUsLPdQo8uj1jQDPMFuVwNzQa
enAjpFoslpNWTIcGcU1i+unlLDLjm2vnXXiMiyldVWl6pE5KhrAUoIeAriPAzGNpV5u2Qf/fD1O8
Hys+aHeqoYyHwGmKzqOMMDzZMRqQZBiuYur2+76gsUIQDNAMEvGEDl9fGYgyQPAK5v4psWimK1Z0
2U4CffSI1cLSsDAplb7wTaTwYzce2ypK9uV67NMb4qa4pmbuC7RfivkNFl+reogdJUQzU9xZNLWy
KYQianFnToX9bs0/VUujhROnx6rnB0TNjtHeNLx6SnnqlbEAmsP/PsLxripYsp0UC3IZ3BOoZapI
dYmNRJeTlggRoIDydHC4LeB2tJmxQc375IGJeNh1aRv3ed34xI+bj2EC2TAiMWffzgSbfl6ofYyZ
ws++BSII9kFaufvRGB4DAaiizvRxrzLaQ17CohKmvzJT5AQROijCkjN1V7oEJc3VQ3IGN8OcsqPY
TA5K5pFOnasbwmDZNS+032ty8+Mlzg+ow5DG3Eru6BqN4dwwv3KnV+9FnAD5sXtl6eAtRxf5PR2a
GQuebRg+ThScxrjZO5rDKo10MmOsTF+qrgBAUrmbDCZiWj3pPtp/1UXnKYf0cmE4fBW0eSE3oalT
QWfCtjSaqt3H3rNvtJCx5YvS67onFXCsb4L5Gx4b3A+aKJ4urDle0JwnEaUGuiSfF3Ltyz4i7Lhv
WhiMKi2iOCkTiUTBkNbXW9SXMXkRbcuELps/y/OinseobWj6C4WO88IoaXZu1ZnMKhGpfuwzZ8mU
zVA3sBLmRWSbSJnkdjhDWaeSaoyb6FtLdDG6ersrULxAZk2r265x1J1lwzNy5sWUIOQVTZkseuK3
IFUBi923Ba6zKjcvAzvnAmFp2n5sc30v1ypFaPuit3KKGZRi/ZkRWwL5ZixmMuVgS74GuWYx1V1a
BhKuIDwSqa3um9pR9+jYu8DydmYJzUSLEf36ZGNrlCuNcRfot7RF8n2mOuUmiBygbPXT1DPOY66X
LmgblHyEubL0fIFlx671faGp+r7WAdW33EMvGgv1ga1xqZzRybAuXRvK/swTSzxoCgWC0oJu3Vgb
xFt0zGXoY14XnhduVBJBKXEz5V0REfqzn+cxctHOa2rvIaafdApDf2BybfIGyb+kICLx71mnYl8S
3NCgehUuQtwoROHMgvrqLm8mdTPQH91P80K+/3JTp6SYpBRzeLt9AHrzZ8DI7dfCHWCoOGgFFpNL
wpqdMCHSAh1Rab/JWxQvJQNedwYJn7+AcnOM8JTn4+Qt29q50/X+qSjw1HXTrJWMpqheB8rwqmOP
57pv7/qhOPxXanR1YDRiOGnACCd3R3EH+KbPnZeaNfDJeEN2RLyycYcpz9N7wAQioky4Ql4Nz3Hl
3pev4j4/0JpSEKmi1J7HgjCXIwbECxxN9jH4Nj2BF3sfruhYeN+C+xStx8YeIZwu0p9AFOcf5bCh
7EkHscCXRCuAYFyDXBkG7jTLqbGum8dsBo6BIFlzUZ/u4ElXPaDXdatsoDoG3Va5na6at5zNEdkg
OWUrcpJKeoBPGj9flTTQZfPIn7LoxSH/qi6UW8xoNAlT3OAIb6xj+Koyi8Ge6vKgCTkDfmNxwDvV
RCtGztWwwRGiGfD+3xDDAKspAI3eq083AKxW4TXZkNYFNmOEFveCSqlYYzuPZtCUcxzf/GvtiDoN
cMEKfyxEgoTW63vB7Yxgujvr3Txpd+JZ33t31OMZ69XYsXTYuxdecGTMwGVFe4q+j1fe+4A3/HsP
A7vZ+Ec13BkY+NtFz0XbYiK5NkpymhdQ9vsj8NmpYNJ9kT/yPcABP9GdoGt0TA7RK47LgjyQlWqs
ycMw4Cgl6C0w9gJ4aMUF6Yc2ChQqaqSbXDMS47qBJN69OaK22Ayvfnlh3v5wm3UzIpU/jvi8nZKb
4dYot659J5LNJ1z79Qfr/G9Zm17nYdbU//13zYHnzrhw9PNs5rUjPFFMheGEaTtIU1XTtDj+9nIb
Ip0B5/5fRTn0UaKrGDWVfSGQrKzin+KQb+PXdu/fQjlN0C2sFe86tJdjuqGsaB+dy+mNbwjjWjR6
ycx2Ga0laX4ewyZixWZOauRvAmfnZdcwO/sChupSFxvhkivrMG7YaEj+HiGaoAx8mH5C91un6/QJ
CsclHtBt8dDdRLfpffHQUHFYaMvqR0Q0kvOYvBgYXDbdKdlz70eHqfCFxVi/1TcjHYmNfcPFDK0B
oRXcZ7kEXODb1zE2jRuSfI0lv44FmDeUpZOBO6p5sC/BMA9Us49Wt3Lb9Y+qe7fu0yM43uAnxgQM
DfZPHFDkcVgHZmlLgGlP0StiSIUcOKTFF/0djYX7kg8dqw2sYo7wq4bXIJD1IyXbYZj1juYNX9mG
9uMtYrPyOxIL55SvTxgl8OpSG054//ZIop7skEH2NnlFq78WN/oDFMy1u/J/TK/koa30TXifzJxG
7dEhn/PY7pRtsDFO+EKJBi4W2KdWWO+bGzCACJ7T7zlkEVwvKJtWyJ0xR/I7tXEDvEarRbjLTHCt
F/zCxqsZAXCvK4sfgMlCe8XoYNkswuUWmCWwTzrYAQbCQzsbLw74FMCpr1QCOQH5MNI5UiKHLj7T
G/jaIuM7jUtGGUtRbiEy7Pgv+mv9Wn0nFr7cDi9MwXmp3MA35r58Gg/uE/PKDSO3NWPzrcAxtJxB
C6cn8xklIQrR1T7aOKt/882f4f7/9MW3NEU1LNtyXc348xcfkH2NokvrT5rTnfAskfnMNYav1zfb
fdRmhSnBHcvsGdsMyiaMRt9wJNUz8XvWKv+bF0MQwj+9GNUwUDwrBtkHX3+FZtQMVuV2/SnUqBXy
j2zQIFuNvEUg2nDYcP9Y4rMjgpp5lX9VNFc+DVxslt/wj4RX8uX8f42p0HRyhD+94cuX5uVXJsXp
Jf3x338//ej/dvljCN/+lFXx62F/ZFUoOsEThNLqrq5YlqFwIfwjq0Ihk8LUbT4Zh49Iszj0K61C
t+cHUWXjUbbrMFr++99+pVXo6j90ilaWo6uurWiq4fwnaRWOS+7Fn74iLuxLlQu1YZqq5ZrGl7AK
EmaSiUzJ6FiXVNdKy4MVXbQTmMvhGDkWMZjU3zGXahQWoX9D2wtATQmB3CcIsfeU3GAN5D0rcrLy
vhpwBVv9x0I3QnIUZ3m3SMfnVNVgvc3Uyg+KpVzNHAriq7PlRa7JRTwHUIjY9S7quW8gB/KFXl6X
aYtUdB6uy4VKgZu687yNUDfDsv2ONokw1HlqIxf27zW52aY65gVVoCSZp2XT3LiQw3vgonRY5CpV
QXwNqQ3nbC5Ey/FlOw/8z5tyjfYzQpZx2srxtBxsn0efcs1sjWDTGuZBxi7IScB5JtATK7Oewvoo
d9HIwsPvO9DRSdhMKNgGLD8mCV2e3yZqDWWp03HEGJ2BhFSu2i2RQ/FwaxYVhh69hpRazomjciE3
ozDKVioDZlp1bX8g+xFMQQ0rZjRFNBxmwVlCv4SmoccApHtvUvicrd6TpwYGq3bTyyZor6pI8ddj
3W3o5KKsE7Q8qjZsNgk5XR7FNNWrlK3qpPdtAIStCGD+qrG5QQ+3UorIvwaDVDbVYcqouqOEq+ZI
IeixqvpC5W9l67Cwq97o1ohwKE3G1BfynrqHDpqMHNOdTKeQnw01hm/J1BAMf5lpxoP8/PxpogpO
XbJqro0cAp9qNcxZe+LCLjxjJGlbsX40OdJuywvbPd9nzE7zmvt77bxPL3pMTedtec558/w4uU9x
kTgQcdCtqrFFrvr7Cf/N03w9LJ8WwSCKDbn6cTw+VFMEC/n3a6WqyYs7b5//3n++r0LmQz8cuIZ8
rFykcyXivHne1yXRtBEmdD57Lfee35aPt+C8/eWw3MRqw6iqxV0lN4NeLTYVxfhknqyF8/xNLrLf
m7FsL5235eEqY4oP0pDHyCMfJ50faYTTZmxoJwVag5/qL572y77zny/Gkbn/l8Ny83zO+dVkTQlF
gGbcUp4iD/zVeefnw0XlrqvYPZ53nR963nf+v533ERZ5VVkEUH78d3Et4EDI/HUwzyolO7io80qh
Skqto9IE0SVfVyVXWIz+VdSSnqNZZa2sKNtR9BJEbcjnOD/bl035XLE9q/nkEZcfGy3I+Y+PXmRs
G4+R+fyn/+pxct/Hg+U58oV8PMN5+/zoL/vydNCwW5Pe08/RP4X3TJYnIsZ9Y1E0Cd1kUD62w8Qa
ptlOwt7zqjlSVcG/x2X066Gi3aZ6uGlkx5FcTzqZGaqoMMyMi3q+5nfzkUreEj6d5MtT5TFlvnGc
T5WbrWWo65HSUdQiBMJQUu4dE5+iXNRqyBUaSVK7nqhbyX3yPLlmyuil87Z88Hnz/DR92P561kCh
KeUiC1tM87uTzjlJck0uzBwVT+ngYv10oKmpAsVQrFDVNzCu/7T4q330ENM98512fk+G+Qcl17T5
JyjX4mn+3cgjvjpsC6OjitKQbEyCIlXn0cG9pWbh6evJH4+Te4X8qTeTs0bLFmyjlPGDXLSdx6un
hUkHg0Bpa765yUWozRfFeVMeUOnx0vnJvyvV0O2UORlLLjRbwe+RRchOTdd/HOa3Sq8xqRW1jv6H
vDgoa9gzKETBwcKjsTRbLn+9we3hvJD7gtx8VbJBXRkYzfYDlp99Ny8yk/9v1tW72i+YVNT06eVa
hJ+jM/Jih0fB3PfzQkUZtbEoDwVKipvR6wgn9Qm9rfCDXowROBr5mcvPd5w/5MQj4xHhHN+iVn53
UEKm++QwJX7I43WgG3GG3tZretzw8p2QbwzJ6RB3MxtHmjIncLvGXq4FJvopuTZa5P7ELXA8RE60
Z2VuuTYZlCMZAeZ7ZSD3SwtyZNIGDidnLOutNiDamV2Rd7xRVLN0Qde6IArMNNFUY7+JfITpYga5
zfQ6wfSvnkKCaNJWrJBs9AixbDgGIB2cgRKeFJgYcvR21qRIScjHTnn8LE/JKK8R9aCRbK3nA+JW
uX0+Ltc+dsonkdsJSrq1pjWXH085MTJcuh5F50nod44KrX8QzTQt8FGR/TXnZMnFAMLIKzD2q+nW
Un1zp83H5UKfR15yjYomhTq5LR90PqcRCke+nH4+p7Ig3WqTAjF0rqTKxdRScL+Qq3zLKBcXc936
L4+PmKAgAznR8ss58uz/wz55ysdfkQ/xwv7dd7GRn/+cXDv/V7uhp8I4Eukk/1Py3Tr/d79syv9o
LDbmdNPMd4XzQp3h9udNUmdR+szoe7Xx1jrZwHxh51tLLu9m5xPl2kBlFcXz78ecD388LYZAoOK/
/6Dcac9tDATUf/qz8px/uc+iRI6AUl9bCpUHreKbLheNX/FUX1fldibUXyd9PVybc+X/Xx//9KRf
T/20/bH66bkHbeBXJ6CByaf+p+Py1CnMSdtQiTj6qxf+ae9f/6Xzi45H9X50i2j96RXI1fMpn55C
Hvm6LXd+evjH8U+vQU82Rk2bJRKx9mmB+/TXZppjyy3FuJVnnPefH2AbRAQXU/J83uUZjbbXzIRq
qlyVR9qEFodcw7uW7XHxjoxc93IxjG5F9Z9FHBkUG+Wq3CkPJ03BbPh8plwj5R3eIxmFFAZ/H7ba
ebIsj396Oi1L672GG5RK7bwqj3/8JbkdVdP9VAD/rtvWVVfnh8u1T895fkny2eVhPu5boWbNWkWS
i7NLe5C/lfMvQm4a/mzC/fhdWF2EO+18loL2YOmFcyrkfLPvpeAwkCOgfh7rnBdORv3UzVpqfkNp
cCvCbUsuR/NrIbo551Ju44o3oYLNh9wfVWuGCCbnphcKZNI15uHZMI/ZzpvpsI6ivek42WZEurqv
neCZsQ8VhFFHzlG3PzDovXvcyJO8hIiW+3QL7nzU4/u87R5RLaWHsCZ2olGN52A03JWcW8c8Te4e
3Eanbz3/7+T0/byQM/wphG1v+NxmBB2Rg0Kbv4p9BrhBDGZU52ZuNYSpzbp4oaDXNaxvCf8X0xwO
tYE/S2EQxndHrVJyUyyy5oS5jKr46jx3laUIOYtNB5PmqWXg/+w7df//us5GCcv5X+tsu+w9fMle
/hwIKx/zq8jmGP8g1FU3aRu6VDoth3LZryKb4/xjTn01DAXOhflx6I9IWPUftkkNTbFtk2qt4VCq
/aPIZv/D5oDrWrrruBpdjP+kyKa7xlz1/VQVpnWtqw5PB+lBsxxtrud9boe0GtqfKRgE0darCbE3
vg/K+VGYXnljAPzLVRZJ0NqnOhqAhUVDxf2WksyoombA4oHL19gYSdbDOsLAgc/MguebbNLWwnVS
vTR1itQm1l7JeR6XRqbeVJZm7Ls4fCntIFgzfQoXxEI3hzxvfcjqLbq6FAlebwXKsab4MuUEaJVZ
Xe+a4bHBjHZUUP4Vrd4dxt5Hc6uBlk1LWjE25gU9BXmXZNiEx+7YYWZcK9T+gBoplwTtEo2pYRsr
y+gVnw1VPDQypL4zaPNq4JBNeyvo6VQuUDI7JIrZS02geUipGl0nuFKjoRjgthlN+zkXA2DPVF36
BRmzJSZCTik3ud9vhA/5tO3IS1PBfFZzTImBTcMyn6KEVMRUKYixLH52311FXZvwEw5tHtECMGJ3
SZ1l5UapzUUGN5klYGmgxectHmB9Y4bY9pW6Stxep60JszUv0p1CpEXr/kA6dFFq9jFNYhia6pXi
J9qmhE6BCKp8MEsysAtivJMmuPQY8Z/A1hyrFkJDGAbXGBiSlZYbr74RNFcBVWMCrKxym/vKnbhL
A9VfhzU8aB2/oUy2dQLuA1rmnlxvUG7K9mfUXLk49r/3EE+WKTqRpW5rb61h2+hNWvKr5shRN5xO
Rtpu0sm+HcOCgDJyXK/K5CaGz2h3YEetOOlX9WT713XS2Lu0EbeCxPZFmcfvVkkNqpvaCgibS4a4
6P1NaKe3eZcDlFPVaRuEkY7gGZW2aus3tYN7McF2seyK5M3LXXIM7WJjZfRM1b4nwNUWNQZy8S2k
gelmlX4TBIQktl0KknX0s0Nn8aIzyLv1Q457e6cl421D73+pY5zfeTa5sppVHFWAkG5NpVLoYGMG
prKaOfaHUen9U4b/b9V6Y4sd3brr47z4DgdvrAEdJPBriiQnzF7h0t4x5VpkTdIsJ7whk010Hd4M
KCptv21E+BAX+R1+/2zpDTgptbpei8SuF5piWlvLJV9LjTPwicGFYoLTynTR7oPUSNZRMJ0sOlAo
h+/bjsu6Ry7F5GvjLsIS7bRCWY6a2NR4WAF/lVe2Y3SLIZslrynJkpptH8EyrNGO4ilJk55k0zQ4
hkr9Ek7W97YeFeLtgIW67bMWdVfRCGfemZMs4qa4FY5vHpPyBhWwc4qjANRaBBna7Ji8dTZZQ2G0
69MOEWNH5jtdh6Vo/FdBZHRcj8HGndI3EcenQBfAJLEFanzeQFYCrjTIynWThjL845BUtzguiH3B
WIX/MbJWw2igxerRvJktyRwZwRi5kaNRxqa17sNF39jY3crmMRrLQ9RiSKeYe9E60xslMyhprXWJ
FIPACHzfEMObm9Zsf8SKj/pZawzEBePSNsVAGjVog8awaWjaxm15qfN2GbhtKJK3uNR0BM3NUdPq
k68qy8wfT01JBGUWm7DMSHOysQME+USdueACZJi+s1KhMXRNdCl0TNq6VQQrMCp7dNOk4qrMxUWK
IqLtjyrfjh1op23k4+4UvtUvo6y8CTJ7XHT4lOaApaE19Usj4dIO1kIgQAiWnarfKoX9hDgRfHOa
HnrxPdFauGEwV4RBuo8ZBhAre2xgU2zcCBc6UKOP/mMMptsdiprguoxrBBrsQHEfg34wV1jBSM3T
OmczVOWLX2qnLgzIZIrzB2cs7G3dodoL4mwLtOKHmuf9jetmwKon5z7thLc2ROPc5aAj/TDtN+ha
rr2pvR2wDiM0VkilrJp+73IdV9uMGGr8M8QgQ3t2fvpq6NGCab8VDSQBM/zhNEOzQTZ3UfQmEYli
MDcMmR8nfED1ZD0yX7iEInKLj+e2Ucp3w6EcEHZps7Z75+gl3PLCsW3243CFnG7tqADB/GIA9SKK
buU4A9Ep7caflJiaELEiyqmvQ9IRVBJ+A3W6xNFGElcRQBWB76sY6HhUcdRjJAVxPr0MZVRsJjX4
oU85XSz7pzr5oErcHeSXculY+g4F5SqL1PbG1uHQlkRFe9F0C0RrjlP1Vi06U96FaNxWE7xCvDn5
JuzNq8glZcS00fSBekBmW9HQr80LHWXaYhjsO78fdxqOVEjE8AIHE+ho0tKrbgUiK2Uqj7UzvXhG
NhsM4weL+tTJLcydX6TkNRVDcZsO4TaOHeZDBlcDi6BMJ/RNDM3ZTQ+2aZHWSBCwGAFqrJBT10rx
o3Az5VjFZAToGHVBX7QvVmUxpSH5xkm16LL0CP3yHK3dmC2zmgSXE+UpVN2mDsLSc/ODrvSvk26e
FFwsD7pVrVrDfe1sf1g1pWNu7EhDZgtD4yLLs2thWnvV534butN73LWvEUPyTQ2qCQ9yNh64KO0j
nzkX1Bk8vebdGLnDUniIhzHhYXSf1B4/dnmvxAxxRIpCwqSAVKh4GwbqfEtKRAgfYgHzKrkuUu6F
YoSHpeWKRxjhfYBOGjgDl7OmGKLLCsB4ZAmLkFx4WUEUjIuCVtBigpq1HNSfGrUsMA/WpT3zL1rb
Wo5QroMJU2aMcvGEAGZSx22sE9yVFcR0WbpibwC5oJ4L4gDwMnxaAU1NHR/ryk+XWCJIA/RjdP4B
xIRAOYw2gKkR1rw2dYgmugQQRqe9eCWqDctu7Uu/w3Bt1ELdoFbFPmk075SVhmOZ9sTRJ4THmvxP
AGGWboEdqHofbAK+cjX/Zhnlc4PgbxvX3EZ8Q7dWDWrQvEnuwqYCcm7cUsdylki1vwdhCemvgwM/
JgXIc0rZAzLaC7ysILPE9BrWASjEKDuhHsTyZkJYV0PjQWtUbQ2BgvHbunOrh+Ja8cQmd1B+hQ00
OhVcydpp8A0QBb9q/RnHnE9vQR9pFxojPWI52gP8PX9Z2Jitk4LJYxGXmwJsC6nS8FTxczOIq7iw
xVhlcWaigNF8FGIj0GnavJ7KdU1FMpwjhmIep1wlA0G6ue6AwLXaXWeGPfk6GldahRABwRgkn6IH
Ry+Vqyi9DIR7F8aN2OlhA35RHakVUPid6kMaOdO+GcNuOU3g5gbAo+74MHGhH0wc4W7e4xOFYKSq
5IuJSFtXeUTEcs4okKntrqlKbdd4eOLT4oTG9DmYK3Yjo3w4eLQLIsMKRyC0JlNRAXPZzu40G9T6
kDlUi/S5emTPk1xXU5hqY8WvV0MavKfz7NeCf0akgHcfGsF96OHVHLuKAA8UpIizjAqRW04MgjO3
/mTPzJxNYOsvDT/G2CodkltdIhY/QRTzIFpB7sHwkYfgEs3/4e48d1tH2+58RHzBXoIgP0SRVJdc
5KI/hO1ts/fOo89FTb7xZJDkAAIMPLK2bUksT7nvta6FockBIIThJGGszaNWdClsn6uOeiazCA3j
5dH/6dv/03NjjybJSjDm3H83Bctjl2ir7f/rX7n/nF9JxJnrI/EWrIhoT/z9mlqS0df+/b5lDb/G
2Qv64/df/vHw900FOhjwysRm+vvbgoC/JQgKTEfmUov9/enfn/nXh/79ESkgzIU+q25zC9ymSicx
5e+j9NcnuP9uUhIMkCmC9dcL35+jL6djwU1Mu1HR2loae6oWaqp2vxTqJeD0/g/FcgXcHwHAJD7D
Zzr7/Ye6ZrhBXEQ+BzZHnBawKnXp3nW7QzXqpTh8/+LH+b5gMe9JeDN2y1D3jy/35yyF4IAgR3MG
a2322i7d/KN5k45QWnGMsEaXQTSIeYUlKEuv8nJCEZ4X9r35dbd03jtc90f/ek6l3yDGfUezn3XL
Xq603MMmTX0Hk/SgldNfTs97Ufkv5yfCfWMVLu2YkKSzPoJzjXEfFEU24ov5+8vdRFoMFAZ/nyt0
souNWfP8RdZx97AGM4F7/pAc7vbX3+f7fiRRo4BSsPRNOqNkx53xmvdfskL9MZTywkUSg3ExCCra
WPd/UQy48HJfb+5v+F8F9d9v5WmikafuuaIPmkWJeXkHaYPhUagaKohLi+r+yOSW/evbsISVZIIv
Wt97V/XS1KoXscb927+e47pbgwHzku1lcucdAszVhSLSKmsxSrmvorXy0oFFVvhI+oKbHIB9HV/H
HeKt7eQS5LnWSFlwGhzhHTR+9zLvXgfXAx+F3BXmMQ2lKT5YCEnnrf/k9ckuOwAZ8AAqO9oDykP3
gCzWxh1kt9PKm3dEJ69q5315sQODM9a5S1KvX2PTPoxEfr7mxvrVFFz9PH3xRLfmBeH/PMF6n4s/
UoZXnVjHlZcdXn1YRpQPYJd3dmja+Hi3rIIfeG+SxxLgweNvA4/6wZyxAoe1o5+7hpoGRD1cF/W6
tJ6oJtohx2JSbD4dsTzVUc3PHJY582CQFtoXh2dKRGeet5b2hnJpvI3TObcGZ45aOMGYsJ3Wd4rJ
FQWqrHDBHGvCaHPRjS3pPOO8FWWq6sWJ1/aPaRs4KSv14TK4nBJgRwOOofiQJpu+XvU/ORBGi/wc
vEoEVRKI+8r7SA6d6fE20PnW0xJUNLg6k8I2HvhY+P4xpHSogQOHB3xrqS4ZdySiguuGnA3oUz2H
mF2GPWlD5BFxElgS6NbRZMP8BYFFRqhMWpO+kW5YaXgW1kc5ILenVvk0oHqoYIJAtCPALD+x+F9e
bDyRNMRZKN5IXKONn3Q2r140EAXXmNkC8opQza/F88y8duwCh9AjLguMYXYOJrtifAKz1Djmk3mu
tqZ5TpHt+qPD/8g1d2SP8U5+WEqh1dqHgNZ6ycs02dGLciamhgYlgSAr9TE/yoTQHMMdZLsVrOXV
8MwOUyI91/wUv8Rug+5wMD1wGxcyZjhg/XdFGtiNo5NNL/4jo+LKkonl/eic2Q2fyTJO7Olz0zyL
rjMysh6KbVQfWwFj+jdZqDL5IbbyiH3rM8+OcBJh/b0ApaqDEeL9UXwk4XQdrcH6/WAzy9Ya52u2
T+UxlMH/59e0PAjbH5Ubpxre++1I8J+8Mdwi22qMGMTlEvrBFd2TCFXhBssUZc0SR0t3ys/4o/DO
0W7HH1wCHTIv0diqGA9jp3vqT9mfElTOixRvkYXTnihJmYAi+qKXDxacz6R8ljIvqB6a/J1fR/9K
QBXHQz03GLbqNWcdLCAX7zjeBGhy05nrkVPW2a/zTvzyFmbgG7WSGxlSvd2zeSd+rnG4kNJ5k/9Y
6ZrY9eZRImUvP/Pa8cQFuU5/OP0l9taF6Ax25EEtj1xcxCeEwPe40Diz5lM+H8MXPhx/khsi5MQa
zSMszQqOC+FP0EkElwt/Rp2lQqkHrQW1pnabYa8KLoPBJP8IPXv57oMruam3uO4s4UDkFRdlaqyV
0iZpiye7CaLOAuHZpfejlCdADK5V+WyVX53yJ6xsz4KzX2+LeiuS7EVhq3b5k1F8EOpPlEUqf0DD
WFG7GekrLO57MCG55EnDtJG6D8W/9FCTuOWz6iGZSBwYb1X+LhIXnxYXuTyaT7OEaQ5XHmdkwKPA
/S2RqhzH2569eCh5/Imw+PMKwKx4aRonqFmIQQpn4OIz19yTiUsCEMksuDps9cskX8RN6m03X6yb
eeYM42HjuPb2B6lm53Z1ikid9qYv7mCdJOelZMiGiOjBTUvVdZNZ50F1PpQHNM0rfAgM5ckBnZzk
8YjTYXj9DqYfYzBj7DuXEq/hSbvui3F1ZFM0OfwSioUfjW8c3sohf6HONLkAhMAp8UkDHHOhjbPh
G8IDVw+nLVpNX6JbOoSp1RhsWZOfCAh7IjXiiB+c6wS/Jrk6DPTKjouQdzLupreWMFGOAXU3qhje
rL51AGcCxz9P7gDu9pmRMzpw4sB6crSM7spbIHKEnbVNGBEXrzm6k0s42fTF6MNQOnKvdaBamRb9
jbSDaszMoYLPdSIb3Ab+jhcGy27N5p4ACPZnIbOWv6S7RQf9bCbMpFz1wlVtvfxHuBVM7oLb7zhZ
lHHksy6tVcLZYM6xLsUyc3tXnwSUv74jfnHoujXvYiK9iwUZIij+fPxKJYVhV4u2s8+db/OvDNX3
l1cI7DXs4oAY/cO4ORx94Wo8tKvhDXrvzXhg+uM8Gh4HKPwYvnjgwWWul1kERwfGc9JgmIeZ2EVO
9DITLkm02A+EKx5SSNZoyfNLKXNFnmNjzWQ2P8ycUS4t3mu+iuzswMaeywGrDKdD4XCxlCSem49s
i18fXHlMFwRmrtpddWD+Ms+cJQvulD0zE5NBZycH4yHj7zEfeK/GjW3YAYaRHWJUwJ5TEpEtnoWj
cJV2nCT+e41fRvuLg6A/jTbnhcOkHTniPOTz87G4+JlC+91yn2r70ln64ivpgekFH4xWvKQv8hOn
sTgwPftPxrElSw2tziNvnUSGZWQyjsx+2gN3WXbgz8YfYb6XOX+2TMbJtOEVZ4+pzIS3xZvGcbMs
T/iciFWPDJXUWV1G0ebtnV9mjUK2LOjVPUNlsM0R8B448Qw+6QvDoLTjzqNfcuCTMQa8Mblrx3c+
hULgKcUzJKnLkSXJyWkEl5cybu91c4iYUG98oeI52QyowTOXfbbFv2w8kEAzcRtxXnLMUm74kWv7
hnly2zpkMLNWICAED13JaeMIZ7A/Hxj/+a1xuUj10eUyS394W0z+vARb8XkDbqr0L80Xt7UPvZAx
e94yZYNm4Y3x0taRnCbiCxExH/jNSYeX+LRcpSpePqjQBGMoInmxW4rGI4sF1R0u6Q+1eJPVXvCI
GBo15Tw+UT8IKbx2V+bNljG1utFCpe05XDgEhGZe4snG0tj1drYlizVw8r3fwcJYEcOwai38D5zJ
BY+WGTh6uqPwaFAM3IwcYg13ioX+OT721EqAlfBz6OPUXifbONrMClv4bQuQDpyOiGwLfqPd6s8l
7YN0gQkSFXn8MJ/YpEPPXTE0jMsgJ0O8tIfxFBjXy1S95Zm35JTfBk68SDUAaKBCj7uwgS4kbbtF
x3VYDr6U35doLmmPr2lGZdFl2VQSl2Cb/V5+kqWDnp0ZogzKEsPXuMNjZUVLEaC06Yi8M50O/Jkh
ioGy9auaWW0knY+IjGNZvGhH3ULA6KQ0RCTP97GbnSxCSPvlMoDWUMLx4JWuAUTC2TyFtTtNF1bm
4uDJxTHkcmVFrO7Vtag4MLTJfGcNMj8Sxlg4SrYPs28sN8ILU6txjdlRcgEHjsJ9Gqxp/bCmWS6w
Q8U4wlr/i2uW6Zx1NtduthmtNaYx1W3ee5xwrPzxjwGn1dzqbcIKtPVhHa0w2ceqO6ouc2Ce70Pz
1PLtw2ieJJF8YLAka11xPM9jkGvrR+Fa1y5XWvHGeMUVMMKCp6Y9up11xPfG24rKI+wNfFIefIaZ
UYBhZbKxwEnylqYgOwxWK6Mt/jEjTxHh/D0P/Z43zI6Daws8IWAx9q1bokSzFbGH5jMwceqOLNKZ
MZpuI52ABbM2gPQcshAemKBs5QicXw7W2aH5GpufjIwP4YHuHpal+bHVdvKzdKvW3JSo50jHgypV
76GWmiyNGZDVnaLOpJQL61QcLxUV6dZXN8anVUts+MP3Stad+GNhubGViaynFClD+5JAoN4FbFHd
KHuc6z2Hwtxmt7LYjsZOXTQCTgipB+gvRJX9TADXg+CwtkS0SLgdC9va4QJs0fhl0UFkQaIcm/eW
2z3zmEhZtbaPOt5HenB2J9jkeJ0I3vrilkM0w00cG3Cr+dsa9vUlkwX+23q21nm+sLsxp79Sb5qo
x4O0pDr01f4wTRl7i6xE5rojgwknN1S9NjlC7Quw6BKYdhyOFB9pdjYPItmd2Y3mbrWj00L3JHRF
CogsXTI43djWMFnqTkhss6PTEhso1+pbIiIh/AlEvNGoPZnKRXwHOMIlhN6Xs9l3f0yiaS4QNEPV
zQTKsX/MEIgIkOqXgU63hoTnLeGyISVOOQrVnmcmdt4vBXTI05S7YOdURn5ihMa3UZNtjIFQbTqn
sb51nVHovdNsJOhxsVvQPnSPYjJoXRFTcvfQhmdL/KChzkfRI6/MNwGrZ31twFiE72Sbz494x93w
dF+YkF3F5uhmnbhxjEdL87Lv4DpdmPCAK5vRXhX3MZVduWJk3PQUAph1IQiRTHuIFZYhHiybPwFF
+seOUIV9zjS4yl+FDhDdyn/GtwbBrnO7UCnWBbRsMTYq+v8DzZ4H7REIIKChuPKyljupJcatuhmM
P9WtB2/aBuycwjXLe8xvVm1rjz6s15Xyh7z27AUxNSYYnKBw/uOn4Eh9V3u0iKYqgR7SWNuWlTfQ
jHyS8Dr2a4Yx6eYfrMeWxKJiUUzXTr+JkfUrN06z2m8jz5QPfsv4Mu4Yf7gUDBA9SxwoZvfKOGjE
9NFor/dT/0DYeTA8z4Tk9E4RTl4Yviu8ASq6pJetMrUCa4vo4CARvHNOv2Zl3T3k78OtStnKr5mB
GSX32INx9E2ka62sXXNgVpZzu8ef+cn/w3N6lq/thUZMY9nEWFCM1vuz1Z+QPfhABRCkMl7EjnDM
oDC2TkWlDeHBByNGg80Tw+8AsclGupDLTmNrB/Q/3kSopo0Vf+XfZtJTtUPI6Oa0h0BiJOxJPlpi
RL1jsJmfMWLDGbaw2wUckX7bGOuF520SDkhkvLHbxCVrZfZ70Ow/GsG8iAb3VLnFrXKzXFT6S+As
G6sX0ijw2V8psjgypWHxqKL4Zqjiqn1tAYZILjHaGCZT+qjQtEmHYX+1IWKJNYq/1uGEktmEF9RN
9gELeuss7PdTtqWNoT8E+8oLrnK3qeJ14iXxWqMwd2Y0Vd9J1d7DvAeTljjKRllnjwjlVuEhZDhb
470W9tpZWlPxZlRI+LHxUJCBHnyAIBO5fEgCzbc5zZ+1/155YkUFwCugaOxKT8VgCqqnujz5J20d
HoyzQElhZZwLp9iL02p8ijaIhkNWofIh+xnZ3p2rcT0+w0x19cEO5jf9Pbh11xaYIJHj6+pKKAaj
z5GTFc8HET0CHDViKY7lq/RIHnlxnJITjCkCXevmiRNNOBajxwp6O6lbEbg1OKmbukCJwWLLK45g
apYxsbARTyunssVwazjNW/zKKCq+0yELPImjrGyjmPF7X6joMFZV73TVrYyeATtzF0uPlXqZSljk
q1kFS/WzsPhrKBgrsd5ip81ZdWcY1qmGiqt3tk5Mf6wQhH7ZxGQFoo+avAVawsv/F8yVwKJoHR9M
J9/NDqFlzRYaU8KYiXWWgNydwHsJtpmusJ0HMkfiZHcY3gwkCKxpzdfsEHkZySFdNHn1KxqFIiAJ
2O6JdIbJsqeZxa6Klg6tNhNh0GpqVt2Daq6no2yhvLXhVqn6SiQrsd3mHYLwVW14+N9pDF5ZbrJD
n97IaV9s692qdAzrMksPlPrBDC17dpQkTsSLkHwiuFQzhOPkfnAVkGXPsjfzaNtM8Q3HGal4TngK
N0SbEODwxrCQGPRNVsGV7Hr1yXDaV1KBkVisohdYNsR+qMdi5b8vo3dwJcSN8cod35Kf6JUAXaow
lN/X0pdG9WRtbZKJVCObMD+xOSTTrflJyxKyEi091qpHgY8DKv4h+NHxC4PEo0S3yg9SBVdnRQNK
buC00+fb5KED/nRLmwl9EOUDFECsEBjlUXSU0GnfyifAQY030MHYmFsW+STD7xo7e4y4MsCAlx/F
Q02AaokYZ4/+ieKQdQrPKuDbfJO+msxVgw3PyzJW/p84J0h4m5ndoVE02KLhGg7duIveO3DuXqAs
u5fwpZc8NIt4yuNHARkT22erei9fKKl+tfEDKy3By9RLR8KVerKQXRPjMZa0meYNQ0eys3pIobC1
t8NJejXfwQp4lcf2/sAtCaX4qX3V30NGUVribhFoOMk7bdwE8SVBCZqSp8rO/ZsjwC7wJzvJxbdG
oEurHpTHkfXE1YDu2h+TD5l9b+DMXCLFSnKxIABOcmgSFLSXX8vP8rP4so7armZnT13jjFwAtYBS
PaXc0N1ok+TssFT5jhe3Dqvti3VS9lwd0YbcbtPTzmP5AD4g2rUwbn7Ig/6MruVr6SyrsrP/nCub
AJNzBUV5JY0JdrTvqgGuCh0LLMjwnEZuLl9NuPLf7WLxnzfBntKAgQnfgebL4LZiBcAAvIm8/hMn
5arn9uGvhmjb9+Om3YxoEZaYlH7DSBI8sLw9WidYuc/ge0+J8TZTRnNFdT3DpEC88fRIdsKNflVo
0Fd9F5+osb180ADSl9H2JXxlCRVzlnlZo2CkMy8pJjzWAMGKYb9/NU4acQtMdwojebKyKH6uEGuz
j/eyo/Y6/kGLW9yUx+LqbztSTV7R4D5zJX5X8aXPiVaPX9RgZzw+qwKf7auyoythOyfAZDNm/1Oy
E04dMzKXgn9J1+28rjxyUgo7uGVIFlfnheAtO7L4Nu91W9+xOKO6kcgP7eBvkmHbwiYshEMrBJdg
aZ4G2cje//4QcjjUzxovFBJNyw0GEBpi2yf0jJAbT50AvU/raX0MdIDuz1lVtC/R8WBOxn8ULnYk
JBIUZGRSFhj5hwnO5X/9S7Y8+v1WDXp0D+JzK0IKbpfu3P3371/uP9qqyMIZ9bUQtSWgmn/9fiLX
0hbqSyTS2GkFHe/R8iVYvr0/h2OEJXpoah8WmiFHZztsdOE/fvRfv3n/da2gV/T71wrMQG6aNE+a
Zu7guoUOjdqNX+F0un8JquU17g81GvaSc3+Ib5kIBEOEYNKM4f73x/u/3+bvc1awmKV+v7//TJbW
0YapBs7xf73U/fnfb/96FMJ2s//1L4kawp5omJp+/8FUgBat7t8XcEBWUgnX5/4n/vHy94+NIpT8
UGHitmoCFpDc01lp9Q7KKIpfSw03IrC9L6Hq1VW2jftqo2lGSJAeiTSyUh2DbIEJx9SuZvAuicB6
dHhqJGvTlWz/EkUlGbjViABmH6VrNrk0gO5D8zEKhE8zaY+NKt8sgtOmHB1lS4xjLVjoapXXUKlh
adOysCD8sQOi/jMJZD2g5SW9xopnas2m12fSEjTeq8QRSRuxRlaQ+OANFQ2ZbJi8pgMZqgDftu1U
o8ETn8u71ifpweio41UhjGklFfETrLN95rM8EytgNdM6ljZyjHpdZW1ZJZc4e4NS6apUOQY2bwC2
t0IzslQEZhQOae1aMPnLMDqHTUbChsHYpQSX+QPywM7oQMFosbBTs/paRsKHqM8PcB8JQ/wcegBp
pPEEaAR0Sz4D/C4Ik7PINCo02dG79mh0EgXQmaKOb9xG5KIYufILUjMg1HWpsTlCHckOgO4rs4hm
gZRGrFeqFHSKoYclSRCyb5BPNRJHVcp/UJIcxcB4CxIkrDKkgTH5kqRdMKRf+VCT3JHPLALCBv1q
9xPm5idt5HzfiUrvFeK8JNJES5b9jB2EIhTb6VZGptvmr8ZEMF4r7eoKQlqlA/CmzzL7hzGSH5u6
v0wT0cFDjToq300JHaE6R5TVulkLd33QWYsx3Ps1qkZVvnaW15vP0NBjItVkp9NmDyYD+JWr1Go3
DtNng+gPavVZkuNPldVWugShzaSNyYQilFQ9Mo6ZEkvfZdx9NoEIGWlWWe0xx9eIXDhik24cWgN2
llBrAIdnoCzYFniaXp1VKfq6HB+qoFS/ZvJ3a197zNrpLStr6qBWRzVVSdEZ5d9SAJku7IQ9AZfr
US3yTVIZ3phRBtOIVyHZjz41C8s4FgB4VfGfAmqhDPMyyIZraTK7Tq0G76Bvxi3s+8OIHmjdaGRo
CnVJGn1anqJGfJ9LyLWVbJKOrLCfzOSXsZPwGGXzLdFnhhRZQivTkLVhjMIabeA7e326T4EtpSgv
ozp2LUX95kpyJKl98Qfzo530s09XejaQaszieB3Hft9DO8Qjh3K3z4K1JEIeDJ7AG+4ySWmpWFH+
gE75SIZxRkEntXqZPIHGKeVWtoNIvSqdCXdckz+qL1Gxfqok67dJweEaye0LDXKGNMl3h4o/bk0T
k1fv71st6ldCBV0ObDNpRyfseS4KX/+E+HVvxe23NFjy2mfzQErPFTV5jRAT9e1UkT/Sax96jnxh
LFhH0xGbybV0hFqkazEVf2IysiZf6c6JWJgwBU+In89SBbBHqifLVQP/x1eG+DB0b5rEMFeJ405L
dd2RFLrb4SSZqNEtaInZT234dmsNzOKm+VCTKUUkFQvy/kdt5ifUzhE6BraFwNLAgRXxXteb16hj
d5HJA3l4KHrpWNPsSM0qccqXVMoIl9fmUykILyH3JkcXIqFukU8rUJGJxK0ZTPQq4e52XXybBukV
JCeYRtC1niiwY45CDXMCKTBtQjS03xAt0+hHzZT2eiSDIJpEAnFSVqpDcCm++7r847f0eSBdzNlO
CWdxXamRYYdGYBuyb3cQ4xy5Jz3F0ORlSUjHhcCZnWV2t2Km+6kJlD3BZgSbOvWpmI3RJUyrm1Y2
1yofThzz01zLhMf467GL6ZoK4mtgUvSCkUx02SWboRiU5SVSiTcgIZIYSAOMtp9FP+r4hLOUhAPy
ZnAvhRdZVRKkwSkVeTGB3C2RK4bC1BY0fD6yLsLJIdhX7NMvoTAB+8ztj6pT3qrSahuoyWfC4G23
SkgCzRxvkQYD2/DZ8jN+pxUku5JwAUThhMC3T00X/bSRPF2klqt/DlCrq9ZACYJZENlD4WZmH1Ee
hO0bN9VbMpYDYMv8rFwUKiEC+fFB9q1lsmz/0VXaBVX4nrafejhzq4twwYpJJHOVjCCE+js5exD8
+hSMVXNCXb2oSimoS8XEzsavN/5AhKTfZi9C2H1qslKC61taXUutjriGPkvhERY51LFpuEY6MH+B
3iSyT3nlI5yDoUi9HgE7tNS03AmjYXhiodIGhuwxFFTMy5YiiIm2dyyLi5LT+0KKm5PiNbyKIzE+
kWpu68Jfoh9IEI4sDWO3yIpdzLlqu5ZCSJ08g/z9KvrQKRowHqE9BhRrS43VU4q4xMDZDoxc1w5w
B92pZfcZUhFzCvJ37d5P+22uFpI9NLai7ITuYChADBSRNkPgW2hNxnQDvcQ/BpQcrQzRp6FMXzAb
q5XYUDLKMkq0PQX9xCR3riDWu+8s3i19kjwf4VZXEoX2Mn/smgr6lCrCpWwoAZjyTvRnBsRoHNeR
L6z0mrjgCHGY03TlF2zfzf/nTjDLNP5fxKVtMfzLBnb/hf9lA7PE/0iaYeAnUxVD+9sCZun/0VVZ
l3TZAJkk6wsF678sYMp/NHHhXKqKaS0OsF8LmCr+R9ENS4OIbpqqsfzW//jvX+N/C76Ly1/OruZf
3/8TiCfhR/vfLWCipSga+lxZgfeEClRZiHn/IOJNWdv2uRGZ8DiTV+ZYdB24kJpcsLvKKsCjI2iV
JxqRAjWGCPFqWGqUlCf5Q4iVyBGqKfVA7WOYmPtDad5Cbr+tQg5OEl2jBQNYpj9o0qLNNFkIiGnC
gItTUxrnUy9sjCRaQGyzM5amsifB6BD1DM7dcAXcQ2kBLo+Lo+xZFkXlYTKQvjQMVeUAmCWIIsS3
woClx+eSH8wntQTcWbf4SBJUDEFtHoKaMkXdj1uNlBJXWfTuGqZbYIWKIxRGZkMsBgyXGIRbp/pr
aMUiOOZMpjS8cLmD+aQZ0jrW2Xb6pao8VLn+begpdfaw/460lrJvrR0iqx23qslYP86Ba6QNPVtw
07RbFGGvqtOmG9r3IVKEU0QoTo9i3tYG3/NzabwmbMlLRT3Kapd9Kpa+L5poExTzROh3Lm6lrt2a
SkrOUpbABy/kmPAwE2t6L7pBT8Oy1sitr8p0nSJl5+Y+w5/NI3IlK4sQzZ7umzJp0b4ujRkpmCxj
GpvmfZ0oGzXdTi2J0pXUeKO2sULmOCUiazUpo7UZTp+6kMqHqbNEcpWSxTeQn9S+g6Ohp3RI8pta
N9eJnFQMTgjt05Bama/9qXL6hU2qNwQwxIzI8kSjp6eQNg2Jvi2SSwvNe9fpCnz9+bHLJDb94Pp0
ZhxJM2MvjYy9Ejqy3DPGjYPpGIATWLerP4rCwtUf2n0u1Id4FAimHUxXf0naPPBmazymIwqHOQ0/
8bz161oWd2qfyFBRtZOqFZmba9G4iYpvpDP0pAJG+oRukCfG3XtuDHSwZ9ZEfTsAafahKxBKPlRi
ToWcUNRYqUlGCheDltYobsSere+NP3mh0c1SmcrEwP8jke+5URaZfwIwC/j5RMVVilq7FIwHLWen
3y9Fei3QJBeG2Q1j0rhJ1faYBDP4U1ilWMta2M/FViOnaE/MpDOhgioI8Cmmcxk0wYMebxQ6UlKI
1SHhAvMqSaVJab5pgjLvp9pkvyv720wuH+q6V44kZPeHWPpR6zFFkt75jpazW64Fn05lTmPbUOu9
TtDFnjtupGos7jO17LalVefrtqVYiQvJVhPA06GR6VSxv4SxqT2I5u/BBJfSQA69XiodOxoasgUf
XZT9Q82Kk3Zv5XPVTTRRMpPUObhkLJLOQ6Zi7oP3ZS6yz1Ckgiiuu15Fkqnmx0wC727q+rAhINDV
2bFhOMW3qZp03KXAR+CNKAvGsrbR2sqFwPCZ673qQSQh+2FIA7QZyVubqiiee1YTGu2KW0TfE3Qj
hSj22DVBaI40TToeMHEF+2evQZ9fYhN6XFQ3EjujzRAjKwgz+guynDpi0Tyk8vyj+vClkwxaGTV1
a1ziUsRvUw+2eiFoRO3iGfPJVYPl+8X7NulAGNuyAEmbI751TFKgNWDBtAVnuximcV10Tei10ftI
cTzxG3Lhs54TOJvOKIbXjEGbdMaWJmlKBxGjf7SqG2qSj3VBK2r2O3Lm9TE5CY9BhYcpz6MtcYVn
klJ7iqD6Vx8C6k8lECi+XuUo69mnT0knb0GlEHSTwifV40vdLDTQNCkdFU9l3qIqWurxgy6Y9NbP
ukX6S5ygA8JpKdqdn8TOJISuVc0s+7O3cl6yf3WtIjaNtBARy4BazYdGRhOSFvOMDIbgC4LyxgST
pBwEboaJeD3p9U0fuX7UkU9ZteiScH6+Zt+jhYM4yclNrlE/YgsA6FdMByuC/dZF+VcxWgcRMfuJ
UAuazFIrrMWerjjijgg496boB/p+NbD2PJPpfsha6XbC98za2I3GsFoVo4iQZfhODLwS02g1qyZS
ghfmXLdl4T7XFurLVqrpUE6HOIYil+bZp6oLV0H099KA9STQWDoFMpoEoX+txg4ZAEh+KYYcVsPA
zy16H2kTPFlZ/1j1uebOI7l3irqEaXYVbYCwpwmJM2vyF59ZQYvEIDvijCi0f5kU0991MRWNRjbG
9TDpyNxKafJI18tOogHkWJFLzYEeI9qBgXujUOeLn9QtTNfqAF+dy0ej7TDHxnRJpAwLHbGNdkQP
qi06moSBYe1MlYp/UrMgHUtNWcsW0nryxyRbtSrZg1S2UedyU0TdlgJcthYtorarBvFWHi4e3CZu
dz1lV71no4ZRsVr3Og3LEs8NYczMCeZYgtJNr+ZkprbQV1dRRIhlEkjuGOx5V2Rx9etORMisE0BO
5hbHrZ5hj+JsTk8qwbsD8lV30Otj1JWHTA/UPXGAtR3Q7NAbbhNtJONqSDH8BcoJQsWwk8nywtFO
uzrKKHhEm943UJgLreSMFtULZvYKAjY+gJJ2F6sWTDW4vkZEuMzIM3aGInyIRAMBgZoTFlxVe4No
beq7oPcjNjlmbVie1NHST4UI1gRlETx97RagyjqNMA2MlsqFYLKtDWXz2JWqvKmfhIjCUKgoNJ2j
4JnocVKzi7nydL/s7SEciw1WbKZcmqGaLh20Jb4ljAmUUcse7lfpVmQTHDIN53Laa9suKTRHH3Dl
8C6zcxOxDLASbS1QaQ9S4cmMwmArtia+AkHH6gV6/oBT16MoAJYixbJbjRVSwKV+ffcg4HyKu6cW
1YIRlPImmA1pRpdKDmsQTNqavMpm7YftvLq7Arra/CO3E/UWeRskYfWXV+D+SF3YVwaWP0Mccydt
+qc7ksrscCZWhYFAfIGRl7JOHGoYE1nFZbbTS+UWJ5RU45zqo1Iqq5pBbCNSYdbEbtrdv8xpJzlY
Ij4IdELTqvVf/wjnErPlbJPtg5yKWn6mzd1mUcPoIwYuNQwQoUYWvZguyTGEmaUHUJ72Q6UuoVWJ
wTyQaGxjhWXbHAiTg7Pls2UNviJBnjSP5U2O1AC5HfXWLvyI7K1OY2/XJ/Shm2udEWIZNCJimvrq
Jy3m0L8RawQxHOICsO2dlBaU5gEzHn1GhQtxirpqd38kL3z6+6PfLxlRqUoZUTCWhhrSFl+avx9N
siJsUVLVvR+hecJ3U1iPii/Ge7Jrkm3PeJJ3JjK0PIntPEbkWmhY1FrWr66klpf72x1QjHkh8g99
wfynSwjA/YsyYHNa/X6vB6GBWEB/HZfOhrr0L/oySPONv9z2I0nAq7+IdFbdb6le1t6dP6f2SzTc
/WGjcngTMR3t+/UmSq9SLyHZX7wy1KcBnd8fplpDAN1cmetfVpapdbiT/vr6P7k7k67GkXVd/5W7
7lx1Qr00uBP3NpCAkybJiRaQpPq+16+/TwRV5dy56+y1zvRMhCRjsKVQNN/bKfMs3SrvFgcaZmFM
L8oWjPYJgCMNwi4bZR2mtEiWyInlIGh1kTiM8odSFlL2gLBMHTZz+iFQYG8vp9IKPYfl98yzpP2W
uha2uizqWrWGfW0bcbAzHoqG6Lc/LcyAob0lKRiljOhKbVq513o/a+llH43lzHgGASglIZEEaIzx
JgKkPSY7B9Lch9Nl4zfpeBKZi9u7vzzmWqWdqijSTqSK0uZins+aYucivWjUxhuwMhdO+0EA7yhw
3quXfYTcRkl9Ain1URsl+vncK6SVENUKC1O07kXZtKmNi1uPjlFMvWPiSN9HrYBeHdJQUvNNnbj/
QkBzSJLUQjmduurZd8d5p15U1nNmDTm8q8mOs8IFULqXYi5Roou9aIoaKTFSwiJ99oBT1fHQhU+x
N4Y7dVPUvVA3akjNfOcU7tdPa7MgocupkVu5se7s1Z35rf22I44EFZYloN9/NWyX8g7T5qPRkwy+
Vg15oteAgClN5BomBJ66IIzjf14qdZVQvOOtlBNJdWQ58XkJ1LdU31eZ7l2+Od12sfOa6JjPw6Ya
GjLbhPmjzDzqu1MBIa/T73VWxK7loeowGubeJuC2WKyXFrtLzxhQ0XYJDMvyUSsIBk080neMZYEN
53UfgrviwUSdsnH+1qQpHSxZ0lR28DtPyfjZyKTmm8tmkvQ/l6SKFi6eb2X91lmoUsImEW45rY3Y
Pg8RBUKYj7VWfzHC4K5xWLtpEQM9HokhiX2YiTpHq7XOZVd+RcbLiAlAbi0GBiFM3vUcCrtf3EzD
TVIU77qrP4lQH1Y4YbHyG+PnXDwlEdSGzKu+hQMhnm7grBOTR0DPExKmiwxjhuleQAIr62Q3TpBB
sKKguo+83hlMHCZYeWIVRteO50XvdiBRCxhRmPUyXJSpjzs8JJVRXYVNd9OZo3cIs+ix1mdMo5io
CtK31mRjuUddML6Gojv2nlvssdiGVjXd+bn3kJg5llFpfOW9adQJtnOeH/BHHM927zH78oZTa1k3
WfM+Gffecq4ywPggwlKwztPryJ7eWJBQctZIluqBug2LhCXsPMiLpZ6Y5qRdO4EbUnPQuGPN1yS0
b4vsbvbSH9SQF4jhER1oFr62PZMVbaY+L/r02rMnbz25w8FOqrPXHLFw2BNCSrnUc0ouV3eXujnz
hAmdqYW1UzDmNz1hv8z6hhsxPQUuaFsXOjczk4yuaXgkdOBMEIKIOfPGrQgfzRjriDgDyWde5ZEg
tnQl6nSJQ7+29vDQOt73gYuwRBAF+lHQEB37a5OlJy8X5zrr4MPN5rZqlvfUYE09JCR3JGN7bwUu
6nf4sE3mo6zIYMRM5gZ57uMc4OQd+i2pxfZH05jEr5iEFBmRC7Gnv8urYRuVAEPTVecne7wMf7Zx
h5al86MN7hOpMdnXdYLFgF2CVkXWWq8x8E9sWAqVaM95pcEQAqOknFl08dtipGfcEQjSSp2bbIYa
6aXFNfXug1nMJzylr1JwqHRIiZ+2pvei17+gL31cGvdrqvsvvtMTNsNztJSLfRQmtNOqhupQwXEV
AIjpOK6Yk+4bp/9WlvmZT7nSB2rFoQ4IW0AoCawsI1GsWDYzUBuVEsmhYuXuxstG4zaE0NUzi4lj
usWoeiBJ3hwcF7I3zG8L3rNtQe02c/8untpvmJoiVQhgQ7ftt4bAMkJY4OobDgQez8PaqwndVTel
8MLjOt4Xi/bSFPgKBXrJUIDiZ/xwy9bdBR5YQlQPrwKKHdk8/dY2QAm7he7A6XX8j7Lurm89XI+k
c4fkD4TMlTXC+JxCf2i9Ylh7aNnxNSDb22i8tUmwOv/erZknAwrmw3jVt+28AeM4zCRSISPuJuBM
Ue+9AVelpPiZ1Xa8Hpzqm2cZiAUHn/Be/aODeogpyvClYoq1Au8iiinzsfLFRn0dDhCerAg6RXye
02jGrXsAXBr2ZoqEnEh1/yAIOl25rnZKxlq7FkZ4HQnyBcNRJHcoo+HGN+a+taHERk22LoHZKKJD
lswmd0dl/iczCwjqPfGUPKOuEepYwT0BYd2zLl6udQuBkJ8zs3b6nyZ2emu/piDRmK+T3Yj90oiX
Ik5KlJ7WVe8C0uNcQUYVbgW9+cPKGpf0x2XaeuG4wbJmPVnoYkwPPVsOJxK/EwBbA9ZfvfIT/nYl
QDPcoHiM4/muLajG5ilws+gsnSSr7IlRAy5cQCFwLq6x8GGp5o7XZS/O0ADeHGEibYSzgp2Q5nzp
MvtW+FCfMg3cPc7RgnXDgWBHqHkRZYEuJ6U58H5i0QPF2yF5G/+tfpO4MQGWtg4CWX1rqVhf061t
4om7aYfNT8oe866ZCOCzUnJIguBrTR90Kvz6Z5SNwEwBw2fefERUUdAr/vSSudxoRGiIrNuGVnaP
3Uy6IUUbZU4urknUurXq7AdDzHVLR7bDjZ05R/etH7wPhvRhbU4AeoijT3oujknyI7WdeTsuWOI4
pEROCXOynthAo/Vaqle7pMWXPGNI40FqHWS/EwWvBAp9KVWugxae8mBTev6dPvR4Xmj0MsxqkdSI
0aAb9GLmo9qb2zc2ekYPIpB0Ymnic5Pa+RenGGGNk7cNDElqPP9Jz9y7jIX1uvMq/FWs0dwM1rbp
b8pgWuuW9b2Z3IJ5Zk8KU24fxPLReDzyue7v/BLbGhMUf+3x0coOnpxB/RwwqD/VZfRSihpPHvjU
NfL0YQRjW9r5PrADB4wtXrbmFKIwjic0c+at1S/xaqjhhqVwc0uhY6FhOOc2gfs8emlyqO2Dadbj
teZ4b5Fv32iswjaOBbOxsB6KdIEGmqQuxVI6tLAf7nD1X/dNdRjjIFkb+fRlDgfrxqRVx8u4J959
vrZM7Fi12eh30SmFubOZ8DaL6SWIjIX7qGfg3EsZPsf2Nu9aNCM9zLaqX1m2fg5p+oTGm5m7s93x
PTXTh7K/abFpWQ0gCZuMFLr10BMpFvtY2uQLFThyNwt0quBV8d087CcdFQ1lMsR7AskYtgCoaBvn
Po6NOxIn+01mPafUt1cqt0FtXBK267RAn1NUD7jTPYAOAo2v3A5efkJxqOpDsoUDm7RgGS4dpwz+
4c98CqqrYLTE3g2MAUmHIzvD6aCZ2Q3D3DqNev8L8KCzyqbiazK8xd1VYNT2tmNKBLMysHFJNh+b
DsC8ghzSuemrH8DXBItoDnM2vCz69Ma8aauH2XeBzmGEL3YfJCSdDsxbmvjezPg8rTv+mCLrSKXy
Wssxo8xdyXewXm17hvWHawwL5eMiWF7FXfaBG9u5rGH3ddJR2kzeKsN6W6h4bKpO6+iLWGr2tDrP
026MeCCttcQDZerhpXNPZCIeDDU3ZL2v9Q63M7Ig+5XrESbAipLp2cT0Yw0Zamvn5rbT/WPg4GNi
ZEm9WxZZShrzp0Y3ym3vthXFTPPomDlp2XZPlhrGgZFj3bp6hA+Zl5A2RWDpBn8jtCwZNn4ppBhW
A93KHXDgmJq0vo4cf5WKvNpQUGl3sf1aDEOxEeK9rroADgWE3ioydr2D+qoS/utYFXBN0JLka6pO
uEsLDAs8WTDv9fnaJU9xoWjhN+VDnrkN66sZQwDdbJFmZQLrY+mkrY5FHXaUmlh6PWXSWbtRdYQ8
TvqTOr5s4iqiu7Dp6bXCxaccaUekj+aqpPC/UUaimuAfxGrN5tHeEGxha84/KqaCDKV52jHh4T/I
U5fNACsLbZ2XrEv5T5PJztrDYGEPLrDrWfIXj1IGngp+/0teXNEVQMuFtxDpGw+MKyo2TiXG9aAO
J2K0R9aY8TVcoWKvzgvnJTGsmfASrM/NfhpPXs9EcJltfTOGeJuC1PcAbiAj6tB1ZD50WcHflaUN
UjJqXMXrvDrAQcTCG7s34C7EL8WCYtP2qhN8QhbhyiTk703WiRgWy4KiSC7sLWliMQXmWe8yZmpx
9mCPWJTbUzCe1Kauium0wM9MYkc7BHLhnCQ4hkVyo/Yu50ox3nUjMqjGRVQh41FPYTDDm3CgTH0e
X04WDQ4PdgZ9Lhm5tQvJqqlDloaMLV2mKmJ0x+N809hJvyobvGTJMke6WngQDuoEzUKWwFXrQbe0
hPc5mtueqnpBNyn3LLlRe/I3IDB1B9NHwtB2FunU0Z1nulKm1UOlMfvEOwmDQOHEaay1ClNUsYqV
0IzTkNTh0QX5HFpPJ+x+tPKVPWI55mLyqs4lIT2n2tPhkK1E71DgLPoP3TSnbWGTsOgR2HuyggHT
nvpNHajTFl5vx5Q7BjsViaLcNH/v/XbIhLfdphViLfX5tHIyabIb0qOxvZdBkGqjTs9dFxyn8r5v
F3QLLBNStOLJF92KOMQXEXdluSEZlcqdY+oQKPiM1rzoJ0du1KHaOHWHzKI5pxUjMfaE/cklAEZe
lV8+hDx0iIRDTyY/h3oFd0a8IpgyR2NqbwPvwaobRDhzte6jKmTNtSpr8ZyHLFYWF85oHOGhkOD/
Zs8uYoPJDA6IGcymsr5Aq4JUV1LS1gaq2STwXusGJmeTl7ymU/bGHIic53nEWyonAqaMIaAXj2VH
KyGcfR2VWE0sqehBenoSilMu11TgXBjMrCU0wMMhbvOtTqFiZ87WVceKppsKm7Rg/lyjRZufxESz
3twvgRUzOQmvKPo2nDk2sf5Y6sOHlvENnMEjmCyBsT1DeQcppeUO7imUvmHugNGnhnimduC3/6/m
ehhQIaBI/NdfJIp/T9fiUY7+z+Y1Lbt/4Xz8+ca/OB/OHzYmvTZzfAyAMfgl32r8aLv/9381XVh/
SDNg6Ba25/LjF94HyVtC4KprOQLrToG/71/Wv5b9h2/qwnR5m2cahBf+z3gfJgSWX6x/LY++xOTh
MfiEGFVT7/hX3ofle1XrTCiZzNWlA8466crVEckLCmLsDdn3ql4YHJ2a8OVYnexEiChSKxioZRbW
3LDMXdvNacgt/ViqJATmKQEy3BngU6XkZpTDaG+y8Nuk8QQQpt2qCCu1GUd8sQ6xLNSxUlNJVWFD
tv1nkNVncpURXMGDj/Z9mIdkCmM7iHilGPBtW6L8KSthoMzmGf9bcSiGL1NFbm9axltn1u1jMNym
WjHB62KK7dTVYxsuD7kY0SON+VGDGoZ5GAq7Oa1wTvVk3qcHCdny7pFPX1lBhORrwZ4DN1Ykv3O3
Cdqy306IbTtdR908I8wrczibUVG/myXlb8Nx7yrT+VZ76RlK+f0suufMrqWEoEZYnCXbwaNU4eaQ
MPCfMVaOHVzjd1ytu9j/6Uxo7jEKm2z4YV2MeLOouhu/J/siH2+szta22mI/1/l8a6fFvW7GUA5J
KceK6b7ANr0wgow86rMjtHIHV3HwEZ2ZsBXoMMZVPuG8Jf8gbnrPeNCdLOR4TMWw/ctzSi3jhPtX
6M+7PK78vWtPGJrBKIcJfS415hJBCUcYn1ErMa+jrvhehVzVyUUBRlI64IW+XJEs/1J53gOg+Fe9
bu681n30I/2JhWTNmjw5+Llz4+PYgoEYNcX63iDRUiNhM8WGljH2ahxlGTWsf9SdiXDOLH542Afi
Z4YnDqp1pzgyqX4fx/YdmjdLzR5uT0oCcLGl9nwKWvvUw0+ftGpningiZSMA8HGOjbCmVatTEQSc
xXnJqn8aBvPJWUDEjHp63vAeztYtlIUPG/8XI6vwKh0xvSlmfRVF9k9qx2s7ca6SLqQ05naIPkdW
8QtfWkvsjZ+BZM5uT8Nrou/xWM8UJfDEaIzO3EmfgRoG1Dj6b5WdZZtmbG6L4tsozBzzEhiNOu0B
OXH5VX9ODS6Vr+c+BSpnB9J9beIfJttTJRAGCu8+1JHEZaLFI2XJ7uLsWIzabbpYUCIRvrjOrTEQ
kGkuNsB8rO1BIdCepvMPVhlfMkdaR3TJbe8JAVsWvUpv804MvpsJ/6VapEzag2cTs+eudyCFiXkb
xhp8/xyzbg3ivNUJgtlOVLdxlUtBJiovOeA3LhkbER4vLlwXio326PzokZVQEUVaN8CoogDz1RMW
ieVpcvSX6db0PBarY4nXphmftGHEq9txV31r3RVugO4iQ5iZERAbps+1X4zrPj00JmwbAdNXN+Kb
xuseqMmBomPCYxW0ZMcAtiyc7KnqQuTn69whiz4rE0oTVQI0Ow7YRnUMiBar53G2b+wF+XifIk8d
7fC+m0xybcQV03ibiyoKA5F8ig41q+af/IOXPLbutAhOT9rEb1Y+HQWmHqAiXzE3fWOfguvoHDxN
w/gDLXd6rOIh3eHqeh3X4Rk38QHH/oHlcSm/T2uH3CjDoxBgpZToLUR/NuB8PkeARkVy2+qoecMa
v23tEPrYSzcPXUO5J6xI6tR5pofEvOsjitWUkuOsvXfM+Enm12ktmb111x9HDQklruh3RjGfXRzf
GSVoXsn3wfSSVd46P1uvw8KhSyscLacrJxNf/YTGbNhmvXG78UPYXwJ/Pkyhd9tm8UegT/qqysZz
Z6IbTIvuQS/RLVoztHx/QY8YUXfxFoaUqA++DtHw3prlWVTD96niQ5oLrDJjlkwKf88331Biuov8
4jgmI0nvff6qTc0jiybgZuuxJHSotRb46jiKYZO3GjJxDhgE3GH+qRvFwzjWeytOfk74dyfTstOM
CtORkNGk6ywK1CzuYx+3GFgQOkG0SV1hfP6FihgkamiNbV88Cv68QXT2VgQ68LApDlnubJug3yML
89+dhL6ij+4Sz35fZmvaTpHHH4njG1/W0+2C/m9ZCo9qqvUlHqwriZQSp/EcxOKDgsGpLC1ExLjt
byPLvQ6MYQfN7cqd9QDjt4VZaY8VQ7O1rKHmM1HJyFEXGtlrNJLlEJ5FALaSd9emeZzS/M7K4XF5
LvoiyD1UmvxTXFr4Cuj7LCvusyH7CBPzZnEIafSH6dUzJxhMU3k3IJeP5dM1LcwrNVNm20YfEJO2
wwheFHQwahI4x+OckWX83WkTDymUf6i9GlRhHKhfFv2a+coXrwjeB8Qx61ZHZFosb50RPk1TfA49
qPJDAuwM5eUQO3jhtK74VgSdt7PNCOGwh4d1baLscYejUTfXk5bezRHTiTGg5kAnX2iQmJ1xL+zl
rOc9JjHJcJBlicYBz+9S64bEIG+TdOl+TByWmfqutt3naWqitWztvlHp+9bDdiFMSEOejJdwxFEi
bM233GzuJVMIE3Isu77BiTtgoPzhT91Wy92bbDQfK93+SrhWuHKn/iVx8RBYPDJEF0phLKFwhW3P
dUg5kq4BQeFBJxUEu+Xy3iyNs7VEV56PWy96bNbBKUoo5043GuAEfskrHvwaQlqVvlqjURCxlDxV
Cw1RYGFfOflVS5QHS+SK/m6iqla6hAsUpfStxWi5sGk3QynFN0hZ+oUKopfV3+wRqEnYnK8o+JFq
MAcY7BiQ4gWjm1SgWc0+BHKDU3dyBDkMDh+4ipdHyBFXxFxW3PGXWB/iY7I4P6LU2DusfTbJqL35
luuxDLu1k8g/jql502V4WbV19r0bbbEvKyKLWxPjxhFvGJGK3RjWuEUTA3cVI8Xoe3yhqrh4cCoe
cSevX00reShmupymqT9MHPF3Xv1opsLfJtUIXz3LriuUB6uA9PRJmI/lwOMaVd4TalPYjo/xAKff
dIPnNHWirR01L4aX3c5OKbk1ydnJg4+iIH1QY10/uckCOvrsdN4J9kawjnEH6TRIOmY+vZlVhTdP
KL5U5ttSAgVAN9Z9aCjuS/5lkIIMIE2J0NEj5lb7AFs7QfUinjWNshBoTYEEINwNLW9BSvOMesBh
8uOuxNDh9UERwrKAwCkRD6vSyde5OXzVverd9u9MX3wfbe8HBsg8Pu14nUJMAatNbuYo3xgl4lg/
Ql4cibvWrcCfcc/wzKhZGR0uEGK0NhS0sR/2wlsjOvQwensRMz9Kw5fMTN8oDLzWUtljJufOYIEd
iBvYLkgCcnFltlC923zTLCUN0WDx50TT01z4uLot9dfFM78XGnRk6qgU+7KvfeZclzrfkcQMPIo0
pI7j3Ug91y6RShVpdGXXOAyGOBfQ/VHjtx40IxIgJRTA/QT7TDxP7ATOYN5JAoqy1egjZGVNtxml
G0wU3iLug2mV730D2XT6o9B1TEwW1Lly0e3N74mDxjF08Y5wi2znzQugoX3FjFyzctzA0FnI57we
sS9u3W7tdbAHgyi+EX4IMBqhUXeH+xJf9HXS0sHNUXYONJv/DVDKo4OTYzoEr8RgPDgeILdWBCYr
fiSTVls+p3oZ7pz6vQAPTzQMAtB0vE7eSLzP8APb+A9jcTbMtN9ivwCNElyrKEjOvWbhU9WTV+gP
e0qYyUEP+rNuwIi2MfJvgivHsAMidpvvfdji4WQ3O3zdCfwC8EgOSex+M5Ic+SyQCtz81axn30cD
+hsKrG5iQg/Gea+Dj629xnuPSItAezXe6CK99XVohm7kvHWAs0HhYlAJy9MA/WccByfykJY31OOc
/Og5mrGfRc3w33+1Su/NTIKIeS9S0kNJwX1l6C6pDsJi/t+3gLXe9E6HczbBjvzgfqwMOM9YlXfJ
NigpXVOZTDduWt+PSeGvTR9vu4gClp08Ano9zGHI8L8mYSVDyILmMB19fR0JjfaSAA0YzJR720Yv
Nx1jb0FQ2iMCjdzbMRDYgFTtBtrGEZYJi6DWWcdeDr7RX9fl+NVoxgi+YXnoFwM1j/9uhfO5NTMb
kl19N49QFCrvBW76NVU5+hfBA+bBJnTgI1O5lTQhQBcNsye4O4cudX7MrX6fat6+wSB6BTRyHRX0
ULX/ZOhBuCtbL4E3LwRxfdZtY0J06vSn1I221Jz2dQCnbRjzQ+LmV1PwkIwojhziIlY9SPDoJAyA
kAttLb7p2ybaxeaEYX4JPD3TR/l+h/jyJRh1aAuwovGALrbRg4Z2ZFO4XQeJEqqog2HaCCYZ5O6j
aUVPHpY/5eh+qbiuACzrrqT4b4i9Xg/XhfFsGUgXouBHuIzfYGu/9ZHzFFrMt33vxPr7zqpc1InV
PTjftHHjaj9FmIq2zJAiv8SeyH5PjOKo69N1E99OhMnADSvxCoPKkgUQKzBtMZgsTDlyuZ4Mjm3s
QH4Ky+qhrYElEpjzIAlISQUBI4ubveY1i0iZQsSKL3qJmlsrbW2gIYZ5X4uuO2AXYzExCp2jj8Sz
dn34YDPuwY1/7yWHcUKqdygCC84khspqk6oyg9olUwAOpKPHW3UIHWMfVbT1acnn/FAgWKMCvBxU
5KdKUPXDWyzrsQgohhpz0uqHel82YdNXNTXqzM6ghKFOKgol6pMEwJQ00su5qTL6PfETQNVDX/3J
sryw3aYZjFUYzWsgz6nNyJPWN0WLWY+TAF3UUFK9pXaz9RxRWNVkKHjox5QUIhF+H0aM230VUOpY
Sb7r0OYPyncAT7CxHzDm+yzGjHF6tEc8l2SBJnPnv3y1ZdiY+raF/F623YYbELP81Ml8WbVXIU+C
GSJPKptrOzKCg0mj9VWOuS3tqT8tq+VxqYWSMIsYAQ++ApYaAIX8blmrWcv2l131bnf24oWnlnT0
z92FoGqncOKD+n9T25Kt0spp3fMyGSdFDvy8SjEKHmryM8wDLoi6KmnHmN920I4u11+940Jw/WwO
6lhtTMkoaPvoUFv+phv7s7oUsUrRVYTFS2tQrzTTyOrTR+egLoX6kIaiN3bSzd2QDtKwHN66CZtF
aTnwSYAs3AH2u2Xucj+waXWUQKinh2a0K+CTbDpjPtPB/kmpzBMHz81w2YXK81uwBoKJC7i4orRT
/ts//uUzqF2XoMmVbkTG529+3r0Y7gMCatPYKMZbRIrkqW+08uC0sHHOWZbGnxd3otxHIsPlqfFg
as2fbE11VX+5gmYdfSkx1dKWdmdGhb5sEy/6rvW52F6uMI/IyXBlXN7fDagUA0lTKBPUZxmC+jZz
FkxchT0s65ZUoW7EKFddYPV3frNZ/6dzfl8tq4jhZqNawpBk1BLKgPoPjcOYHPdgBVib//2QyV9w
kC1g38a0uArng2rBsHnHw1zgntLjcuBSlgo8+aT9t5/FKbNjEGGw6BfgHep/X9rektx4TN2YGpYO
trrqSZOPpmpJ6vByrnRBbemRbGNxt4Fbj7vIhXYSavQw6vfVRrUmtfdLE/3cVWcXyqAHX9ZB5MX+
fEsX2fjOdW1B8owsuRZ12EpN3PHyhF/asjqnDkPZCsUw7FoilveRG+/Ua59cXvUbl/f/3gTVsbpr
au/zPer4c/e319Xhb+c+m21VO4AS6iUSLigdZxZZNKjqMuOgI4JE3OxgBy+7KsO3e2yo25UxG5A9
EA4Rf/J5x0eEl1vHvS2W7t6FbB6UkK8RFC8CI9IxvS88EwV7f6WYptQa74sc8d2E4tg3OmpEqWgO
JvlYVa31B20GhlWb0i/BYvXGIflKnnQzySWvBJQet4RytxiBvoYghW2uU/OK+v1/3i28gHgpz/ia
ZritZ87DbCXR1Sg3pN8yCqjjwHBKZ612e6NpDjFEo9GcIMpCMQiv1AthyEDheP3OySXBTI6KauPL
YeNyeDk3mROXWL38uate8lSzv/z+f3j98pfjyS0PVmMk+M5NzbK7vP2XP/e568qP88vZz3/9y4nL
B7z8lX86d/nv6tWJiLMiaLxwb7Y2NvH/8Usbsjv47c9jnBHuqrh7/Pxzl4vz2+/98lEvf6ajBLYa
DdZS6rfVv09oXARdvMBwBXtLpR7gl10Fjxv5DOMCzZ/4G/omSq46qY06p/YUOKMO2ynd9YFAsKhi
mX2Jjtcyc0NtkNgS7hJCcWGFFoZbiuYwOyM5xvJhsCW6HKd5hd6lgCvYq35fRX+qja8agEoG9Zuq
2ZUmVmnyObPJlWEWITszwQC3tfEVxR9HziKWhJqG45rUaflFb6yT0/SJ6dRqCtFBMTtYqbdlvYyT
UdFGkdjGcigK5Ub0kD3iwjm4iqxtBeBMqdQiqGPMg6qTOiT/9nsOdrDVyRI6GZK9r/aYSezHaEHD
mBFBCZUi3oUsbSCVE8C1SioZuCZBd0/Uf8Lvau+3c00jXFahMELaGgQLpeKfG0Vs+DyXiGmfovGB
sI3sjF8YLN/aR6ilLnQHtadLOcflXDwatAEbNvU8J8hJm5bZr2I+TIvPrrrD6thpjKcAsedWwWsK
bYtBRqQbHbf5gr7NyBOIoouoGMt5XS03ak/d6d/OmXL+yNrnPVEDwScC97mvbvRQUFPrYJ+o26lu
8QWRc9RQ9Hms5pcLU6+iqw8KjItFiWuW2oU0HWKthLDwlMb1xxBXWO3JO2ppMln3ckfVyaQoqc0y
V+1VKPkSNe3eoZfXJLnfkvcWwhmCLXUczkmyq/Ps0ZbyomzoyhG7raQ7zs5LIPn6vtQ3XDb/dI4K
zEGLWx3+DYQbRb1Rm66gDNC6JqxvSej53Eh+TxJSXfYFjpyKd7PEb2boV4QZzPZ2bIdvtgq+Ufcp
VLdI7fZ0IYERYnLZtrT1y51QN+Zyd6IGOaXmkkahbsFlo5DRy+HnQ9k55TZFpKJug7pB/3SrVFjw
WBoV3nfLRt2UCpmERQDSXj1pn7dIPXleMtjrYh6BRCKkGAhO1+nszoc0IB5znRjSPIxO42hrCSly
UsYRp9U7nLdhO8rrFOpc9gwJMxkE8vhz1w9dnNwj1s9IzfC5k5vP6/33oW7h4KrHAGCSHBSjxtq2
qfesOkj1xPgIMhFoSP7Q57NUOmSBlNTPMAjADCr3prXJ3Sermp4h0nTClDI3YFVkpAdUWlvwSwrN
6tVF9hRBQcyYs1RPqi3VVlWfSrm5HKo9dc7WNIAHJhCqpUXyMmjyb/yvZkTojm7o/4kRcfVatK/t
v8Qgf77lLy6E9QfGX65rC8+2LN/Qf+VCGH8I2zKE45FFbFk27hN/eWAIyYUQwnUMn+RiG8LDX1wI
0/nD94Wne6hAHE93rP8ZF0KIf/fA8EnP80zdsU3PcBzxr1wIdKZeBovSudKD4GgmmbgerV5cU7uF
WQazKhSxsy/mCjPQvh6uYjmcW+3EHF+x2HpXBuISbb9qHeBXdU61aLU3yLZ8OSyNfD10jX1QLxbB
9ziwquMoO1ddLgbVnnp6m743jxjLXU5fXlPnMvQAKcXZv97VlS1MKjO9alRsVgQrdReTIGFjT4y3
88uQl/ouA0gOau24yLVCKtA8mk6Trz1VTFA9TGEMrM6xGtoucCQOjc/sY41FXBFO00G3tM0YadFV
ZsTT1nGcnwPwzt7Vh8i6bvKW6JAGE8ncFie1aQMYWUiAn+Fr4yGmZlaC632ssFqX1xF++44AUG3/
22znt8MJleiCXRnxwNOtm5GsakegK9nS3yi+pU62Cu5m7V7RAdUms6HXFzgPrCzs6rJAhjz4Nubl
8rlWG22BVLhSu6hMq0PGdy7zELXrAInjMgdTn2X5e3KmDvkc3a4V4/1v8zA1VKtzHUD2hD75UBBK
fEA9h2kg8tQEeI0FJPLHtWMzlbI09O9A33B3FR1QbQRid/z3hsOELHfV5RXWpF2m7ZYh+jr58XQq
J1LrWT7HejPBkKcTRy4xj9FwwmYLgKCuCKtZcDGZFrwLLQwr9x5aVEVljHNzh/izPEy3oTb4J5T8
dPN6MmyLHjTYLIEURQv8mArisAg70vPYBdnzMdSoMPIqAd+hRaODHXXcFapaf/NZXKnhLZDVILUx
qAgchDew8OJUXJYeFJTo5peZhxrnAlXZkgv2crYHDJjPwWI9MzSi3+WpIp4coVmNyd3RlFmp/c6L
gvhQuLRMP+m3flC2SI2oCKmxe6x86DmlRZSwZNZGHi72neH/9GvSUIjHBDpdJIPw87erPMRcSv2m
1X5M7UtA+kMrzMOQWAFXt7+3UOzsdNcVW30w3rXWnKGrNhg36K5MMwbcqfHOOPU586KKIEU4x0m1
yYMGeoOcdTuq0qUmaOoy2Kle7URVnX/77mqgD2Ey77uAAs1qhFT9TyP95zxcPaYonKFyFvahdyWm
5B8hd/xoBqLytByB/ELmqpzVja3frOrI98klmKCH47i1XQKcODINn6logLvg9BEq7756cCbQk2Vw
nZP7/7k7k+3GkSzb/kvNkQt9M6gJ+0Z9L59gSe5ywGBoDL0BX/826LFCmbmyBq+GNQgESVFyiSQM
1+49Z59meM4NnziePiJOvaz3UgpI1Ci27Lg4tN1onkYSKsiL3LcmVMPvC65/KfjspTEWTlCT+ZDT
bFmgY2GJ2ISpZAOJGc+NyNJmUw/0XgI8us1SUbuuTWDAUrhfCmxVaILGi+Sj+FsFbTdRvjN08plM
fECrIYId1tE4HER4kINgdgyZE31JC0Iu1/tLKe4s9fil4LjcujwWjtawlX5GM5vVIATPcapryWqA
RQEIjM/Ul1w83CCAmvhMoMKtHQuLLQUMFACw4X9+JZnrQz3QLliE4JeHgggcoGuAjxjyD2sRTV+U
09gloeyja8oKgr5VWx2C2gOKXLKtunwW/tx0F2N+7w8HFD9cECTM9VI4W+nE3UlGsCITG7PcTF8B
TIa7gZKnFvqbpl4dblLFCmEvnnmZWBuMRXeRpWy0+MsrS0Npcu3zKBbCo5c8+/b9XIC+rrBndjin
NmZOQNZlL3JZ3xiIn7XrZ3/W5TDFIrCMa1ZBI8qDaSljz7zn3gAiMZLtvHKVuhYVAHMlenddxGSg
URIg4msquWFTlmywvtQbL2uu8JQCbVoCRKnb/0oRBUhJNpDRHYo+gvKOTuhkwXVHPs67c7kb2/2v
2kRul6ZKrafln+oEuwUvcL4m6VhMnIr8PEKCPkM0xrhx8pKliMyWDfjl5uUQLA/+uWW3zKp8ls0m
Ya6hEa+v0klgR3ZR7CaY8o6OTYbJbObFebL64tyPvtoifcO72HkjDWsAfuXEMqOZYBzjAnskwARE
YnGanQiGmfHtnUyTFTbhU7RzJULFljSozkHwDSoRpgBBzrm9LyrU407WVscASUxkL9eCy2OgP2jo
5lDmipF1HtnctLdM7xiUJjTGemBo1nHG7+NI4SkdgyMqi+uBeN3DOOr5RJjpapywkw2xG4PkYl4a
O16yDaV1pMMLVtRN9jXPOmOhHc5IEla13kqQkpZW8c7H9GeuL+9U0Zh/vVOXuymF0N4JNOp8xrk4
gNqkf9DI0DKfpGHBhr+v3RSFBoSFE4Y+INnj6XIoQ5XtHFW+9AvrWCxlT74UMJcD6et0EFSRHb0S
Fx+9DpAYy2OQgFgWoM3kX/Tib4tAjVe2JVi/umQtbRQUbWM9ZNXIMDwYPmyEfc2C1lX58CqS6mNq
Kd6ckV0z2xXG9JOJgR0/9RQ8Fipa0tccc9NOwUnEahvr8SX3UmCDfp8hXn2dZN5uvf4CNRrA2ULy
QbJzkgbrS+oA6Pfq12Lwn2Ss6bgY7bxf8FlerrYtksCRkxHPhLjuYi/f2+heehyP+3zR+Xkieiks
Qet7ng6+4+zU5Pxubf+mmvCb9rG91QM4WhhS80sTJQzD0XI5dFxYoOsXfyAqSOQvqA+LGyzAhUOo
RSlyGCoZ8ONiDm5aaV6Zohp2Ikl/BBWG3Rl8r0P9tAU8CKq+XEaThBD7GhIjFeMhr7Hb5wwXN5XO
N1VbLdeBD1W1ydpQNcDgCmVfV2+tg5adfVen/nOBlZZ/OUgLdUvjEl5Tt1x9Ii4t80BwZbxEy7jA
nChXe7JfhnYDbosgJrd4EnYkN0qMxFbMGmEo16RwMH9jRSNVMTd+dqbj74a83uBgJsN29gnxi6n+
tP/LGvg/7LUnC28ZIqMh2RPWjkRzANk20/OO9Oxvi1lsq6rbJ0PLSWclZ62OcQbQN09QbgiTkJjW
eZsYDN8PcKTX4EZ7TT6Ib+c0V0nf86oUNisG7Im05yhoKxhOwa0NnvjojhMvbxR/hJV3YrIPN59O
M94lgWjqDjN99iAFUlrbIfm6L4KjE5IDBZun22rCz30PKD8hU9rHMc5EWu0MD+ItVLZnu64Jyplm
xlQlds0uJN6PDDbCC+11VfrOLtfuJp0DsRdp+T5gzhUi45KXpQwwGgt9BEFKULHJOjOGH2FPKFKU
mi+jt4Ac/IcRx+mBKf+7nAo0zZ5LJic06fbat4d+DWAUqJmuxuseFlQJmwafmrUynbDbWXP0nofj
tRHxmw5PfXIvfRAkfkdfzBwwlaaNjSk8fXZxS+aqNQ8zPuyVENVd5yAAqCTuaHfk6VpngMtE+yPg
vxGKzpLF4ynG8XCLnkE3qI2as6sO/S2UFYVNDVSeMzqEbNvD/ZSkMJMm7OaNTUC7F/1qk4aF0IX9
4KK83vtDbO4NU/ubajzo2L8dsiriLO4BaRUuIGnAAl2AS1r1GhdtxIDA8vb5VKUr6FJ0ueAhwH7H
zp6gdR0e8Wv+Mgy1RxRGfGAbYlYkyjqqXhNdfiYpYth5xE+CXTRa9bwxKztIP6tAm2gT+3dMAfmn
1fkfA2kcI9tlwEP9WxPhTfMDzCJdCfch8YINPqR0IvnJAvX3ZwD1ZxpymaMMmk6Yy2WDLZanSOu6
TGS+D5cnfd8tL3OUy+Ds8uC/ffl/+VghmuvIUGIx4nYO1dGFmu8sV1xLx2gkL/cvB7Hsd77vjhey
/uW+T824AxZ33cQlMcQzFcrlVueb6piYGFjw6xsFe4bLw5dDsTzr+6nfj11u+X5L9fY/fvn7x2QV
Dd7L3elRInT+c/vyw03DS44ToqXLl7+f+E//wPfPGWS8lIuuL9kd//0HVFTO+zjvjriXo+2s6tds
ucaJpVXeA1LfyAbadn7ZbV8evBy+n/P9WDUtu/vv+//2nAD0D/rI7h10Lu205ed/H76fCy+JCvP7
/uU56fIrfT9W9iojXPHyzP/4m/XRImsJS/3Xky7fmodAyuWY3Su3cWZmv8GdhbF9V1p09oaWrf33
wV+qrsvdeprq1RhDDgOOSK01qKWN8v31P/f/89fcv3/K5fmySTFa64q9rAsDG/epLHxzJQYTc8Jl
K5xjYh5vLzdnN2BToWvCvZYetbe0pi+3vg9imTp83zWhAeYspofvhy63SgO0vN/qEcHTv3zD5fv/
02OcMYxmvn/893PMKLpXREfsTMOxTmkxcGjKL8MviN5VaI7+j3ce3ZBW3P/sxTp/lV3/U07/2nu8
fNNfvcfQ+kcURPjtogWVa3/Td8PoH5izAjgGjucvjUfai391Hp3oH5ZrRxbNR8f3bcukX4mPp0v/
+7/oPGKMoh/pWa7lm9b/H3334rH6A+k9/vrv//Lc0DbB/4YeDF4cprb9b31Hx3dS/P9xchr1Nvsz
Kbz0bXxtHCsVX8dRwv5mptUeuE+FIn56Dsv0YOp7YeSnzBj1seyagRA1uAcmAuVVHlUo0juu8gDi
INA6BZtEBd8mRyadyuxRGh0DDMRZG9Nn2xozDB+ZWB7HevxqbNpJ/Yzt7e+35C/m8D8zhm3I3fRP
//Xv5JWi/WtCdnMtDGz/2l/VEIg8aYf+MYbwt2RG7bSQBQEibPMu0xqGDWwWmB+Qusyu7zJeSKrQ
hUjYbgY554fSMl9QY55mz+Qa3GAUnWUmzlnDps2PUZg6/amPrGe/C9q11VePpWF+sgVx7y6HvECu
7Efa3MZRvHNJZNX2eBTGUuqqern8ltvCp0G6m2Y5no28Ok4zc38IDPWW5ADCsWJ7PEctGGEt3A/p
gD5r5BRt+X2fLo5Zf/HQRjRtTgVug79tspdWCeGnwXE27r8fjoJmIfIneNI7Z9NGZDc5wp5Pl0Mq
2NbEVgRLYGmRXg6XNrITx/eabfYu9jraHBaF466KnffqoAL7a0AJg1AgoQJd7MjY0d4qU6CoXnzJ
ac9rVkZBTNybaZ6UkcD69AEVVJK9lu5Dj0YFbInEy+eflssC1FX3udTyNI9puGNz/eDnA03WqiDF
2nfUluktKvPl7tyZ0T8dLo8Z+M9adwoOqijTvXDaO708q+Xjt6BKyOlKyaOi3lpVOTNraVP9BRZP
XtGRSMisJgm4J+asBnl4utyals5d+wqWcdh1dFboLAGIRNAObrg+4D6jUfinAxph6W45HTajAY00
FMKnpp0jXA31hy0hCf7TaIoJt9nx0GzauwLz8VXkB/RP0wGh7HJQPuA8J6nEeTAAKWNhwpSv+pfL
Q5dDkmi+WMyIlzznfjYXNFTe98DaloMKf1sL/SwvAY0m7g8lwbxX4EoQS2Cv0gHYYWLzUjCqhP95
FqNSjySD+SycqN8OtXNuquYq56K1JrvgR+i/m30rcZ0g7bq0PC/tS0UfGHscSZMGRYNahKWdcrFE
i0V4XzLtnyELDOfLBCEJ4HtUw8IHbKOXyEdAGJeZibOB3kUx+0fgnum5nBJ/B0fvKckaSnkvB7xx
B69ZkIElrxE0i30dJRvSZMMDMpwRT1lyCDKQNUauGaSbEf80lvxoI3U37Y0uv8pNoyEMlCRxo4ES
zvADFay1m+MQuv7SoqaIbE6XJp1evKVWTWJihaPiMlxVEYrS1PApmatXvj84XrziM11LMNi93qY1
3bhuYhuUeu4pizhFi4F9vFkRvWLXtJ+JinUjtIV+e5Z1JTa4g14a0X0QFGKcdH/Qc2gdY0aMZR8M
9HvSnFyX+jFR03DGhwWOkz3aWD7XxRxulAKgf7Hr+xQgCNC3XjJGqHvVuzOmzs6mg0eTryXWOm3W
qYHRJeEl4lOM08mxWPHQA77AFSp2WubzcUh+VmSvnOrlkJNoOZrTUdLhW0d51a4vCyXXvvrgFgMJ
S169n3Vx3wZ9sCkAZDDl6IkEK5+avAWvmsKN6iqMVTJUpBNr7RFrDHrSUfntpY9dhbZzjJLnVGnn
pEFj+p38HSXEl06UqjI2iMsavrIKL8ecZLvQzq4AUNJdzqO3NHDXiPOtHT7bF8AR1TFFIck4igCF
ECnI5KXxKRQGsvHM/+havBu9coZTWhs2TCT5NCYk49bOc2nnp3li+sMQ6abq6wVkFX/RlnGT8gdh
D/WWOdGfqXxOk0gsOoGwAJxt+ts6X6wBkYs3A9EeXl0QnG3jvxn+zG9J1FgWuB2fhx6TckvyRp9S
riERw+nZ7pIWqYUwmgPrxEPgvLQWsIIhN1pAPJSlfCAeBgmu2CYXfLZJ0uOX2Sq4HYwTkIEbcMGj
pj9AaTFxlSIemeveu7Ega7tEL4GRNqsN1inNmzN60jsIyA9YK/ttbjj+uoxmOC4TiSBB0x1dUPjn
0nlgT4832Tevi9R5d8FYA0Bqhfryp/TGDQ1rk7QZln9dHyOr9K59zGFs32sSN3pFCj39cMV3OFMX
3FiOkaJKB1cey3mGCtDEYIAAvNvMHwAPoxaXNvmXU/Sps2on2A3fz0nTgzE3gad4w60KkrMDgr+m
vbxjwLK9lMzwXssDaOdDM+3GTk2HrCA50YpikjJzualE/WpbKZOuiN6MM0Ww+yhf0qH5DBqihJ3E
IfUVOy7zyKzbinyYQYL4hyxRAHLHaRuiKFkIwxYur/laN0B4ZC2bjUemsjNAQlOt3rLFZj2ayR3o
mLkiyxAYPmuaMz1xV3PBrzEZzwHQ6NVcGsa93y5fz2iqFfbJVvM6NPKN4f+M44T/K/Torc1+2uf5
Vqdwew1iojuvtr1cKLae3a6DiHUL0DkZq+W7MKnMxgeiPRCWV05N2yy+Q21YP/oqv3ZxWXQgy6AA
u822cchKZynbOV11q22/eMY119ry1Y8idqs+niBhe/52aJq7uZrqTSVP6TyYpJKQ4ANCfUQRwnne
35tmk++NHud5P/zwOu9F5JD/CHQJGCvysbRcCQi7s4gbieZ9lTRQrftxW3W8/UpkzlZ0fr+r8cS6
Jqy3GsvVVU3F9ppXt176EJNAdjsm4Tvm82bTzkW/BckrIfgQXvGWR7RnXLj74Ewcd29PDMWDMHjL
7AjEHSp8UOm+dce4x74r0nHvVvFbKmC+KzU+1SMwFOA9v3M0tdUkCLgMzV0WUZExGu83U4WVK7e8
idjs0j9mTOU27W8QNjDUMNIg4N93oUfKXe9syxKP2yzc6qNqHVLNu4EWoJ9FB81AAKV0DAM5byEL
G5TAfaxAkCTdVRDVXEKeXLuwMb8VV5au0ejywoisjtZze2QaREh7hJ4KHeePiSzbMZxewgpfjO4J
0u2NTeO3fE69Gc61Cs4BjQ1aNb/aUBFTM5dvTFhp4ZHn67sV5jjA0KXRMmkTIVnO0pm2ET6cj2DV
1HjC5oQelnsqbXCeoIz0ugdwroJY7in/8Huh+Co8DoZqimuCk+sOvGBTfIYRhr2Q2j1rf/GmP1bO
cE8wYEqnFCcoscl5XpSYuTLS8CJ3Sbd4bi91XpId8txCBV52nArT57zkMFsy3Zees6tB2EHXvg9m
PDZlYB2K0rTWUtJ8lzq6TeKS7FIHcLnO2DCE8Tooh3DNdPOLmE6rTvz7WYf+pi/ta4POYOiT2VF1
QAG7NNrZcU86W0gtJd+mXK2MIPvwOzJEUxdxg9HtOn7lDekC2OyK9s6qYuJKx8QjDIpOnanMfh8b
5LrGDPuEDaS5SWFo5ZDv7aZ67aZfuLNwl5T+zVRHzX4obXyrff1s2xoTavBWqvixsnNcdR25mMzW
d8FcNIdIv6gy2AfaDbHaxHRRDYhnBFEBhlsHqKR7zmDhlEzXADs4LS3CpXm1wr4Trij0BadTt/Mm
O9uOFpZaOgM3QJEPCe/yrgxzZNcEECV1tIRjKEzc7dmZ85e6VjeB427jhKalaSXzFjLylVsmeEJL
uzxbcKnSKMSb9TG29jPXm70TgXnxvf43E5pjPWs+rwILdzvPzZGa83fQ5+MuKYjGGAHIGX50HVXJ
2ZD3qCXGB3JcKAsbH/fdjOdMPND5jle+mXSbFP9y+U5wUUHmD2UQgDg+h+NV4qkHAApUceZzEYMb
ZgBzNOmG825kr7Xp4WIcyIBKwvmIdBDMQUwiaFcQ1AJOeFUTUZwmvLeQELju4yOSN5Z3rBMi3IDM
fY6WfGh8x9wXucNOzhPXBJpM6Pb9O7tzxy0Obtbh2rFZUhCbziDT4BvprKwPs8/4fwzQpM211Pua
zi3kbjLUYivL1owU4CaRgCAZY005/uaY3O6NY1rVRiT4S4YIQ3WS8VKbFJJJmD3XOWZdbxyPjXU3
Surxhr/Za5xg75YBOcfkL/uVd14oB3ONkCFZdlXe0J/weDIdEmROt7TNE7bcYFg3DGasrUrbt6BK
bjVpp3FF/jz6/m2T8kfrwt2ZFWthZ875NsqjH66j7GsGK3jObAZ+0UwKzW2p6xe7SACSEoK1bhKP
lZwZJlfMr944TM4yL8FztO8xpULvIAhygVmUkQFOwGx2up7CvRE1xQ5vlVrTKn6S9fKSshb6oVi3
sQIHrEGPli0ANbkQf0v/tjJo8emcmhgf2k3Ykwage8IbbWF/JIDZt45lI6Vn9WJ4eK4N7zn3nWsT
x2HMGDgALLj2c1YJNycuQ8qfmRV4G+ZT755LJKyZQgqOKuSOFkLWknoX5K9g5H3occcnTrKuFQnh
uetXO/ZmgOXc4YbFcU6oHBOLpHHR3eSlQykIosnQv/tJkKgDGi+xrZeooQcytac+HX+qLlckFhzI
9BP7aPTgfZTJettlgoCVcSlKkKFhN8x/Er1xFRXRzwoFqNOzRazyKtlU/bFf+NGRwQAmYvmzLecc
MN61qt9j3k5PhkHNAYxrI9qjk3RU3IUPADavfnoxQ2HpT3cG6E06AN7WaoF04zqtGZv4e1/PHml3
GgyVLTYqnkeGlNh1mxjsqsgE42aRYYLEMRhHEBdoWgEHl5TwQYFwwvGk2MpZ7rsu7faDBjhFNMc9
iP/n0hEhSXDEdUmwIKX6cnwij9mLuEVjb82dG0w/Bt2aqzYLOOnHH3kfPgrGRIMhb+wMpkuT47Z3
qigG1vgjoII3R1RJpQ4I4YmNt7ydD5A0b408KNduUz/ygymbCEjatqF8M9txqyTxLygH9MYMKfK6
Sqa7rkNTV3XvIh/LI1qbkzUZNqqyqGSrSw2dXPkyIC4jngKKouSmZy8HeFH1WMiqjUqRKmQZ3gcT
LElVd8TQsLrDBeEqm09EvScjdmAqbC9Sw8r2w4yZZS+wcKonM2GiQiLFNrUyMqFTcNp5PN8s/xXI
iARDGi2Z1pZK7jrvnQ4iH1eNLXwid7unIJn6+Zia6VtlECccGdWZdMJwRZ5SrnJU4rqSVAycDpQF
/arLQaWqIuD0X15IqezX8GpQMy9G4ANJZnbt2XELiVplbLo1S4Djr4zI/uHOqKNBOpAZXalTNJKz
Crjvd57KR0WgaJp/GfQCaghAK7IBoCG43p1nInIqB7yhvjcDroCESm3/klUBMQPxc+SARNVR+FRS
RK6dBnJKWsX3Rs2FTBNf57EtWnOG39Zz+At6JkKFh2iIgPKCj5uQ1tZj6a/NDMBZKduY2QJYJzd3
o1V3MO2hAgw7ai6OP4UlgKfaSMbcAPB0K2328lwn0AlqwgF43eIRKY8kXzJu4UCNkzvRdyPE2FQa
n3ftE4zSO2IHQQgajpcmRJxEWwWPG9C0+oxs/mAjFQ/xckYywC3wY2bnFPXQfopT2ic2FyTICYn7
kg+W3OuovlKjsfCAuMZ2PwQoc6GCAzTV68YjlWm6Zg0ZeuPRQ12yMkWBE/lW4VDXRccIdoh42niw
+/im0TENu3EXEzrwQ0rq190sp/E3pUVq1A8w/xavkcbmWMODYMK9qmWIxspw2IcAU5h3k8MLSJX/
rK1ygZZgS+JCyVUPVwIkAlQnDsHVLKIzNGcSYLHP1gSqhhUxKWP8m7pqAPAyPdQYWA+5jOWpQMRV
G4RBNO2hjaor26WaJ+RXoxaanwHvPzJguu1C1wSakX4p1937SEKRgHgPXl6/uKl7nwGY8fqXynNv
W2Z3PQROTU0R6PzsBvKxczhbBqr+tLAfCmA9cQABtYhhSCfBOYLq38zroiSV3s4xJrO7MXpBq0qf
PRLjRNp9Wc3IrsXE8usUx77qD5HR3ZrLueZUX3VTvlYBe4mZ8bU3dD/nimj7zIK3yq78rutbtR2Y
6Del/Rxbj7ADiPKpjN9tN12HRGrxWURdxKdHb/ICYHHS6J8Stmgwk9Q5AL1A2/WhDRNOaGtozgzn
k4JtPQp0GH2bvNWIyTHKBGyiexNTrLhDj+Nn/m97kDcQMemVWclH6kR3MTvOhT7ql+5vwygeq+Vv
Bhnx7FfZpuhZyEPyRiDe2zCyCNUOMndxcmDGKMNrOyLEHV4Lbv9flquPaE+rG2Ve60TY6IvVUVKm
rssmjHdNGVm7wNTIWAx/hyhk3OmGxhn9fXYgwD9QdSLPaCdBCzEL59NEJQlUFz/JBHWmG+jqd8Yx
MaJHwV7BqU2u0tmLEVvzAaEiAfSANBts6Ejnp/6IQQvNAZEypJ+Zt0mp1kSzoatwoWp0GK5DMa01
LLUgp2QOUXjh44Z8GPddu8tn653AToRkSqIHVLh+gyI9CFvSTTfbc0yG7ooSmxbmPP4s4GWvhl5u
0UaUdCTZmyPeb2gRoONoTfZ0N6Nbv8idhRCGjbdl72BXvIQeFY0xmP5aq/ymliTMOsb8mStU/KDx
GYgOpbuy2ErswkGhKyCVIJrla5sBcl2ALHEOyJhw10dNIIvWPjE0CIGW7tOBdNMfVVc8w3itdikZ
uC617tq4z/302lKoN6ayEeDxB30Vps2vLk2itStca19NRGiSjxhcxxT51Frzhy4ijY4kd2/cmQ9C
HU6EuLrzORqTjVHY2bUi/LRrSE6yJ64hrKBFF96mqWSLwahpFSBI34NKFdvcgZsQz9Z0aCAN6e5G
zHBDZgt6RB/4ENRR0Y4EBPYS/Xn+20lB9Edd6a5zGAyQ/Rf3a4s2tiXjtV/kJPFEuzmaF4tr9WSb
fbyZ3ZzcF2KIVsWQ3U1GFLMD0U9jiiKvsoTHnAiTNvMP+BBTuKpLvk+N4yYpyRuY/UFtdBbBogu9
x8gu0rNICC7NspMCh3amSmb5mnoyAIPmUxT6F+AW7FuldwpUfpeXoEWGeVA7FZvePiDYbRtnwSei
KQjGYfyCD/MGVd6npvdzrkk+RJDutDs9GquobZYAZxhZJBVnq7Bps2sosmvf1qyCVftBblC8GmyY
CWwcQYaHxVc2eYQhOHSloEmNpLeGHsKl/L41LPd6mdW7tK93MrPQYvHp7XSuHoDMCRRFzlEM9Xhj
GulLXBpYo5X+6LK6vmpQra3CBKS3qz1SVzvodoZp3qbjdJz00qx0YSFZK6cjGNbEl7XKCZ1cObhs
8Hw5t6IOyn1pZwQFW4E+9AHwECSXW9g//TrL3Olhqm6NIa3Wman6e1GaW7MhP9rvUEyax7R0vWPZ
/G4SA2J3FP/CY6f2WTUzzIDzKizjKjAHcQ7CN4eZyL6VlPiBUc8wJbzn0Xaq20jdlNjAXTbOiEb2
psk4AYwaWpSKUROAehi7Q8MZeluHeXeK85j12/OvaM3i8g57rA1m/SvopwfcWA9qSq+72X8jeAlF
a/8mDQ3qYuQdDdiDkoZJJpf4qrvCvQeE8Mx2OT6Blh9mBpSoflaeEoTKsKXX0K2JTeqr7SQQfBlz
/+BWyR2to3HPUggXowsfy8GId94MRTAqYdxV1XjfjuJLyPLQsUcC9cwlfpTVyyhSGl6ckqQufZSS
dKNlWrgRo/a2wozehF89WSBtCfcmSgLZ8Kp3puQtidlxmNK9n0d4rOzqBoZgkFxjIV4VU4JdMr0m
szx3CU3UWQXvveWAUk83SKYMarsp3o49qetUEH1IbZiU6F5FWd9nIKbZAwGBw6l4sENQysOIq4Q+
Zk7w/VqFI9CKuD0FUqbbxkZQAwD7Wo/TwfOScBsSSrQWFQHBOJzCjVUgfZLeTnVQKJp8vBntmXOy
vvFOBpTkVRbXhEZA7V7ZQXClriVjiYfWhW4T0AL3l91kKvVmJrp9DQ43JNmq/XINfs8U6RmkrngD
Feq6seiGQqX8WSB1k32YHpy4OkP0fwNnD54mpr9C4lVlSPgsTpse3N6/8wB9MFwi9QSSkM8gzzLW
maQqT8lcRAk2I7FFOjyR7EKueGUV24CZndW7E/06eRPPxU82V+keiT5ZgtEHAA0y6VRl00okhABI
1zFovvJxyLD6C8zhNpwix3CDG4/YmsJxr8DjP0jJBk9ODqdnNtyGUf8jgbo3tESeTUYIJ3P4qNIx
vZJMuzdRxrTTrqDx8WoNBTCSqQRgZnQmbJGmupVsm7d1GyPm9M2Ng9ZncLrpSJgz2DkiSXnz9FPg
/ZDpfCMKN8csCwbR8sAvcymxZVnvgmiy4Yx7/gGCEYUXETZI10GLzKrc5Kp67A3xonrM++7krmgs
5ptBsQgUtGcyuF4AHZExIslxdzJmXO/rUm7eK1rVr+ng8t1tv23QF28FdJibwlTjGcwdGZ4Qi9LR
50o/1ttYVlfFklqIQak9kuRibWwxPiBL9Y/yCbo6AAcCOvwRrTOeAr3rTDinnmXY9xNaUX+KnmXu
tgctGntTm6ijjKna27bJ5MYUPykbQFmEolrbgXMva7gdSBGdlbCoQBSRkSvQNw/SIFoy9gi1GGfi
AxmLYdCt5K/ELYGSd8ZDB4WR1yVI7gKZj1tCQmg2ZugJc2Tqrn87CwhD5Rw8eAVXg0jMNy4bQhbt
fj24QXByA/tnOVKoa41gNrbt5FV2t03/O6Y2v59t+JWtQTTuIqRfCACTRO/a2z0ft3tUeo/OQG5n
F9OWGxOnve1N67OYpnwrpHHb9ogiqfivDGg3N0Pepde1kgciNTemO9YvjT+vQfXb+7G0kGHLfWMH
V/mQ0t6OvmT6MQYkGZucTcqtnW0CuiWo3EOy5AD31ujuJ7ts8EiRKBhmRYCm2AMNSGxLV2XhxnWJ
UQhNa9e/ZrP6XTY9JXKXr/PGeY+8qvzl+AX27G0/NdV1lgbZanT6fTBb9b4xWF5Uk5/nwtoQIZju
Zi9gUxRTeo/TilcK0iHLRYGCZm3Mpr8ZqpCOtDBW+Tg+VDHLT6fjVeLpdj216CTIyfwMJmAK3WAR
9pjN13KhtY5TJHdiGq4AEqS7jBSnvpdE7bBxYLyhm82UGMdc9cPZkvO+7z151es3aDft0aQ2gsUm
EMSm5hX26mRdLGRRgiSTjXLD7jwOBjC/kQSlYDJ+0DLGdlTM9/4op80wzp9UG/DAmo+899FRkh0a
d6QJYNlLln03mYPa3WO74OI3QTV1lvrG79BztI3YKsBjNz7tclwpbLAHJ7/V8RzQY+j2tbu1pX9g
tvYzW6LQkdVmEN8NWmJsP6wlMD0K7VPQukeyIJg2+Fm7U2X+INr5Dh79gLmZJoUb8HZm9fzJuPIa
VW72NQfmkT0eF7NkO5GOtaHAaR+mKb0yAVspzws+IVl4XEzk0Ter5MZze659xICxZbS2mXR2Jq2i
a64aQBvn7tb3G94+i1Na1teN4N8EYOG3ZrihSeDhVOmrOzuldRIIw9nmdbgEYyogJ0x4XJuudkn4
DH2edmNY5XuUlbdeVZAObJPJ2GVXubbkY4CfT+j86nIwjKy48oKYncVgb1LFZ6FFw0ERi4LYk4iO
IzoEJOH0p6ZiMy8KWzA5Ckm+DYAF5MGwC5T/QxDehWB4du5gQbFqMldENcAkoq3NM2izt6Qrz+hh
SeWFDVd6WfFa5LzXHcN3YEED4FoPHcky6QQOubUH336WGCmm24YR4SkKKbimKJSszK3mJ1fluQcc
Eon6yemnAHV+ZGzo1OE5ORmYwNnQ2/sarvd6HKqOLGFjjfoE9XEg9Z20iYzQHYlM/4+789qNW0u3
9buc680GyTmZDnBuKrCiomU53BCyZTPnzKc/36RWL7vVe6+Fvt2AQVTJCqwqcob/H+Mb5XRnuxmE
thY/nifGfc0ykEXcj6lY6FtSxxz7ftgLj+6BTWYzYcZWuQdEHeyjmQVKQ4VIGuMFXcpy8Ir8EJpD
covR/pE4C6rWy6CxTPYo3Clk6Yy0+lhNA1ZO1TkswTtUKepA2zx5bVDfrgcdXGlMsMpgifgkKzlT
9I/0Q0UyBDvRRqILS5pPESsqex6Kgw49cltjEehBkNz2eisIoerNa6RcDYKSqyA5eAuoc9y4zoJV
VHhXkbMVAKl4Hw4I0if7XNqsnSa4gvs5PLpFYfoGeoI5XC7ERz6HtWVdzShGk9/iVkKJ/oI7mHCP
rCLOxQ1ngpLxmZhj8qmksTlnqb6vB/M6TQxMZVWftOdEot2otHwAl1SPx7hlcjdFwE2GC/KQGROd
twqR9sTKGyIpKSTesDyKrHO3xiKuYZ86H4DLfXc3Xm/K50qwrK20rQ7zC+pgn18TeJC9zecjUu8A
BC+HgO3ch+wRGtOF/SXA72p1ph2tqfop0vjVqXXXr3W73VdOI/dWTLZ5n0tugaWsDgDPqYZZ37Lc
Q2hDaOCmQH6ma861bZCiwNs4ualNQFRMdanzbjANhh8SGo8JwSosixkZs4+ksY+3iL9MUqRMK7yj
E8KOrnBP7P2ZZRj4acMSlBvCJa9UsRCodOmY07bNk2Nl8qG37BbIiaWhFjf8SB+6vjnZfreE9z0N
Msp3c6sd2hp5YIHvgFnsthmxVUR9ewkXk2g7poRex/vWRNRQqg6xOeXuDOf0QZudzDf7iTMl+RaC
yYk2IM1qlgcanV2/KR/DOFh8L47lUSdNbafNxRfbfQIGTvDEkF5L8l42UAbgTomLh9FHFPnXPDPZ
bVMD8rr5kS1/cOoSujFQOPEEBOa2InLy0XEhEyTtiWoLsRKgOihUWOex9CjF045gj0yaQ6rPcALx
OCfZQ9kW7JSmCEoAd6snAWQJ0A10Qdn02uj9XDT7tuFus0Sfd0bWfbFTVwNBxvqhj7W72oIQGliM
u0tO2Ux3bUDhVfQ02IQ9udXyIKc23gsRoMIsB23TWy1Lt8W75H0cHFXJe6oSDBqdfPVm9vYZRK9h
LI1DIRts5dl8TgpIgQZQKjbwMz4pDusjqTx8nR3hUln0gVirgIapMbW7VTm8HlY1BtIE2FmZDkox
j9AYNSJRPBFUSm9slCYuWbBG7KdQh0HtUHEapPEopAE7kj8O7VSHfqe5Hzl1Wr6ri9eDpOAHRnv/
ix8TUo7GcDYeE6Vqw1b+MVLxpDJbaFIxZqjQws5n1blfSm/HoKySSTmgKUQAklg6+zDBjm/uh/Ma
TbMenskBms+uUp8VWvLkNADck8Fe3r7kefhU/1dLoE1UsciP/9Tb/nscxY9vzUuboslFCx2z/0BY
/McP/RO/YP1D9bQkRD7LBrbwPorCcpjRHNdwuIER5v4TvyDAL4Aa10mxsKUrxW9RFPp/FD1hOryA
3+XAuistHQE1cTZ0OUBCKBzD95fHuAjb//d/jP/KRK/p1O+hUVIgVTaSOmhuVgf0agZfH/06/Odf
W/20byijv/41jYw0vwQXxBCHHi/x179VrraZ9SfB/1K8cmKpLDlNkD0E2UgnyFuIuDbHQ+0ikenG
5ikan0u3NE8EGzn7QYDWcg3jSw5FlN8FVhnx5Jm58xMzjEPOYIUzTr5wHxV70O84+QEG2z3Jfsr8
JAaARl71RFfwc9VjJ2uUnlgTHzvkCXlb9/fwjwnJLt1wOzblDOFkuMmS4dktmlOWNfYNcz1sXy+x
zhUiSRM9pR8FgBOrEht7wwpWn0N9F+bPjme/0G8XVMkm9HHAdSulPbT0UcdVqX3JbbwjeecZKjqS
tqV4xcKEFZXGM3+H6omZ+nJiAa+HJZ4gt0Q+QUZX4Dr9nV4GyHTjhTiNhcYd5KNtYrTWrvWdBJ9U
kko8e/hAzSQ8tugbThjVfhLuKHd09T6kekI1s/d69GtZ7lvkqbsTZWTByoIPau+45xS2364UJL5O
BRmCBnyfTWVpll+MxW0xMAd4E/FGLFpBd7wG0ej5g0vjTFKpZyMUXgFwPHth7m1Lm9l+aJ4K237t
Qo8SIfWxmzkmiXUss/smUnEjnb/k4GUa4X0aEuMDwWmWL2VF0TN/WCDKDiXiRakBvixC8tsbIJzo
8h3Vr2whtWs3biJOgoL2Rnji+xDXxBZOXAexIb8mJMjugpHeYGY/03ktfRLCbIRaDWZRBwVE5FAV
IPZDc0KQFgYRzPq1VZJ+Vg2U4FB8gdzZpkm4mUg5q0k7w8HOi1cBaLT0No2KRDP076WKSEusF01F
pmU64WmxSr1Ag3R1VbCa5IZEF8QCtSd1jTJudVepILbCTTQuacLZYlLayEmzSVnvL44KcMs7cepj
5J/D6Jb70C6fC1o8x96sah+NwujjSj/ZZMK1ZMPJGpuOSVocYWjuJqTiaaogOWERwi4o6lY1LBLb
wUNKVlOIHoWeBKYeYPxmdJuHCzoG1mOGnahtfxftjNr5lqGMitCRkeIxbCgGPCak3ek6sXcRHloV
g2erQDxNvhQqIM9p1ULZnK+oA05Yol+TYQr2onuQgDK3Gil7qHHdBwNxgUn+XgrMWDembyBKv6B1
bo5WSpg4le8XV4X3taT4aaT5uSrWD+WAikwm6i/pLhrSSqP6oMZXYuakx4eGn2EobpAqIlNWqYGU
tukpESTIBqy6dEH808YjzvC4X9BPHpSLfR8jgdRsgudH5KubcS978WSSV9io4EJNB6arOBNvBwep
RS4/xSruMCH3MGnsB7pD3g6WM0kS6NQ2Ru/qZ9s8sJGNKbUMhxFiD0YC/bKoaMUmJNy+5J5wkind
Ufe2NkV/kwgKRXn/PeHuktriMwAIy3jUkN4IUhxzQpCQhOzFEn+yFtoQS9diM1XRjygCL5kKg4zP
rC17uP8jwqeEuMgE1ziv5XUJVZAkiZLTGi1p1so6vg276Z4NM1KvkBRzJ0ec4qQfZ43mfOgQVUm8
4k3ouN9YkY9XYDqTS6glYbEqdth9LGM3IyKa6MuRDExLhWFa4o4AGJc9vr3sw9Sd95qKzpQLIZqx
itNEUL3Vux1ramrAZvJFesMZ+CQZldo8b3RcvAnScmRr7B7QKPutCu40lh8VOZ72QKBnq6I9TTI+
K7I+2/6mmdn2N4jGSUYlPDTItlFu3ct40xt4G1BfsBMG1UvbnChR0cSPBrUsxDuC3jxxo2xhv/WS
lufC9pookJbkVirSqliAeMT17osATA0BppmKMu1EzvYeHZChzfY+AtgNeBiWQKT75hJ1O6FCUWdc
QurWmpZ+vGYWKoE0eVXqgQC5fLNQjmJZTKBAqf2ox+EzAxJfRVHs9ca1jMrXqhzvmAyuTYjTIlHB
rZHMHsADgYAur15CtGsz/oxN9nuFyny1FQEgGJkqu59zMPfnNo2ekq6tjkOvGk/Abju7+5lMhMlq
rksVkXjZ2Ko+F+TNkpCcqcIQ/VkVRgsFb9prNBGWjr5vAXV8VNG1LRm2CVm2OREe7BeIt+1Vzq1D
4K0AcLSlcVfeRNL4Nk7mYzPPV7Ir+lOkAnOHwCflEJEPSbqGitSlYzAcOhWzm8TzvRsg81cBvIGK
4rWAKKC1MLGw06dAQ4rTJLjpkOUoBagbjDuRWhNq2wmOa/7DiwsW62T/Dg4hwAADL16qokTd6Qvo
Uf0QkBgcILuUKkI4dBD3qVBhU6ULq5jhpY0f5vzZNUPjzATkyKXeOiqYOCWhmEQIx4dltakGwouR
QfA2Wc4jvxKUA0En0UjUcaxCjw3Sjyl1a9ehjy56RTZ3rSKSiZYJN1TW+eaY7V89X9zukfAi0jqQ
/g4qaDlXgGRdhS+jamcjSR5zr4KZKxKa2QTsPUlk82hXn/M1xJk0Z49U5xb1yqFjSbddLCrKQPWP
gwqBblUc9EwutN6QZSQboqJTE32ooeW7tDWyHfgV+tMMbCTZ0lxUbnYVOm3Fe1p00OPT4Z51JPre
KYpV3WwmNgZidBuPgAunF8JKYLirYOuBhOvwrKm461YFX5ckYJsJm7CpdXoUkq6NVEdSQG2QUlSG
6Hb1JMttltbfDEK9TwQIHQPNTq9gCYHBundzZ44rx2PXw55yaG7v2PB7FLiWwxzmZDaSVjB3eqf0
S+ipUqqhrqx2+pwQEiQU7MGKKBu69Y++Z8AQonSBqqONYyyjGzIb0W1t0UYa6nqiDaslh87JURAT
+GMYBeUFGy2uPtFRGET+w5lFeoWLx1hEUzh+hd69qbEnsL7Kx5Mzx+gjMzoj7hTM19FphO9aOC0s
zeQ2Qno117hjRhA32yokNT1JCTHg73ojiP1ibmsSZgpqeWOBMoU+RmlRO2dHCpGljjq/sQ0KCEn0
WMCfvFrIIv2SXO+NtPubIaHFPWcoVPV0X4eUBqtieHXa9HVJ9G9t43wIogltumRfn/b91zpa3P2s
XGdNAnl/Zn7fW9b8EWN5crSLfMIZLp68Zax2JYoYpMwbKxhe5YTjriMcg0G9Jf2HQ0PbiDkMHgsS
v0L0380utO48J97noHgOdqU95blbPeCyjwPr5NYkssiiKfzQc29o75W7xGAipy027IRbKGwLLrDW
mXwKw/W2pqsNvyTWLtmMOJdotTur0MeD5UBwwG6Wo4hhTR8u2vBEG/SO8t5tmkXh0RCyPOpKNlWw
5NEDJAdKVtthWrhNSluSKW9aMG9wDdoUuVC1gMCJSM8mQJiVjbAjiFUFsQ6GHVeAu8LBH9L6h+6l
9aVNRH1ZH/XmeCcs3TiZGk7o0hkFBJRxZrVgiW1Yjp+0OSfzKyWf2cKgEjnc2FbcHecENcjItMmG
PysOiT5oexbptxMR4ypNlGW742kbdo7V0SyxtWhhcAMFZ9olQ2X5o9KjyRms2ThcG7I2Llkwx8c2
WGgaDcFxQji0GXVCb51OICOvlzNtz8dsoPHlxTJFOlHrz7kr7hNDbidj7nAbhdHeTJz9bACsQfN3
WdUMdeDe5AwkvVFe23LR7wn/2wqDankv7C9dTACGLoPgmE7lU90u7iWv6g8IAneLXjhHM3+kDk49
HgTRvsbM6aumxN6jFnyIIQHScA8cGMy440g3+6DnY7wN2Fn4BcHyZqYbnzpzP7Byo9Kdq45rUd4V
aKQDOCWLy+K0VBmyuTpgk/zj8O5rbpp9jwlD2mMTovbhghkhUzvA36Y1tL/Xr+q4JfOS8QyI2HS2
VbgtImXsBL+eD3kcn4Alsn+g97YZ8hlYeRH+TNBIc9EqDOd6AGAHg0gM5iWsxUvciX6LiEl5lmrs
tp6Xr/Yl+J1vz7FEhhXyD1vBVQ3MlfCPmGuJXFQFQLhy63+shxg5tTaEPUkzUzRcGMito0UzyJly
Aokz5YbPV37v+nDIaWH3Rvtpxc5LhfH5dRjxM749nXHo1JLMk74NdKqVqHVhfxBWoH7detAZ2NmA
OIdfX3r7AwrDZQzYSFei/PrLg5UxvD789UVPxsfS1OfDigzXWRecWWsFcMTVQ7g6yyk0rvmKx105
7r9FPASKw4Uub/JnoirXGAU2HnQSu3ayD3hY/VShv7w+AGEWYXhDaGToW2wRhDgXCL1Rr1fduQwo
ezrIUHeRQqeuB029Qvua1lZkIuxlxYjFj8BniFee+qjWR1MuFih46AyYtc+N4gDjyWRhph5VumLn
y8n53DOCg/XRqzNQmepcVv1SHpVLJww8/ci8UJ8jAZchXV3m63NTUdFYn2A81sR2Us7LTtXq1key
Sfuj5fQ7GpTNGd8feht1yJoOO4w5fRnUtwb6roMddo4VVHe9+NZHMUxmLtCpmLcUNyEVK0hvyFrH
2K8vnA9JXYgVTg0H8m6sXnGnLrXeo9J+HHNcl4kBtRa32Xk9rIz2SoJtHeE8joh7D2/Y9oU4KI9t
KCrvj9YKnhOKC4upHn+OerQ+LWTV7CfRv1qKWUFw5wMMLnDFiQJQJyvE+O2hej5HCZQOLzc2K6ff
WwnIv1Ih1i+uTxcNPaeFgK+4UspHaac2YvrSI2rOA6qnXDgaW4Z9FOSfowjk46ZRr2B9QetrmR77
0kjPVPip2s5v3FpVlmWYqABUFsXB7u1zrejVjua0+G69rDm6MmEoMR8tOSJ47Gc6Xonih2XqkHKj
7JoyISlU0bjXA/f0H4/oJTHg/3q+/jccAL7oEd1Fwgp75D9/zkYiSMdcPe96M28+v/ttS4vCs9Vx
ASmERy257t4eSqIyGMVRyK5fTIaIHnMTM87/+s4VBjL9SQlZv3GYmIep3mATUNg3E7xjZdn5cX2m
Kxzc+sgTzee675z9+qxJKbXt9RA79LhUFn3uIt4l5QCFSFHk1u+x1KN3T22jOGB9dg44veAb//r1
QrTaLpXI99b3dn1bPZe3f326Hkb1pv96+u5bonKxjoPKX12h3pSZuAxLwrf2WtjAOafgyTZb5ndl
xOA5GTgX9TCMSMdTHG/H6rky38jRs3kTO4lNQOD9Csd0V7jmmj/jqcvLXR9Sxq2xnzIn4NjX1k+z
Vx/abw9X2KvbsJNG3XSAsUChnymcI7mT8kh7/I00IOzB3Vea/omp74909vX016crrnV9tB6iqv6y
jHjyfnHJ36cEB/CxDm5Pt0m9spWCuT4qGD+nwVRxL3ASTdirby94/U+rbeg6UYMiYx4QQEtmzQqR
5gaKVIiU4u0pLzU1bcxsf3IXE/VofTqFDTvQXHWfOxWbaAynQQIaXA8Y7GzGJvV8NLRbmuLvL0J1
Ta58mfWatKi/+Yg07n+7vteHFONtfCS2u12fVoIU88zAGvPrPlivcb0z8D9pwv/t4l+/59ffqI1K
J5OtirDh9ZAqo1CBFSZWsDERqm8nuP5Ia1dITSbbQY2ojws2wAi3/y+Qzzuuz/p0Bf4I+BP/uxsp
hHa4wKX/50bKtezjNn4p/qWT8sdP/RMm4/4D2rTp0Sp0paN4Mn+GenvyHzo4F/7BjTHeSDP/xMnQ
STEhvXi2S+KIB9TqT5yMyS/0sOwTJWx6tFu8/xBk/Y6zguGe8GYhDVo6hnQsFWT+e2MlnpuxL+n1
nQoLxl4ctd7BbeanekHwCoiWupat7YuIbvfcTFuLZZtvZtQvIB3pEXJRIh/92aHr7rEFdnHkHor6
Zup666EJ8o/M5Wy+R4NCq6vhX+taZn/XPQQVHYRiik65gZdFopxB9k+NsfmSyTr328YctnGl1bu+
wWzWfCI3NqrTg9O0FL/yjrbE58yOF79IxAB4wTglg+ZBycP/qQXOdfHGHjggmsUqV0WVHjdYz7BS
lFT4G06izl/qTPZHWzZPTd12yGR4raXeedSIEe5Kw4T+Z22QRyKiLLT+R+cM+qnHc54hUNg7vcDU
o80+4ivGmiJ7qXJ+QVPNgD3n3MdYWlJIqqeLQb+H0I3Kc8e7Zm6PWAv17YQKdE8J8ZjYE37gL5HR
VKxJtHArEwKTaQsJMnhwazEi2dvREOEuRBvmSbvxcwL60MmYmNw0lxAySDZu6FBqdOXXObXE8bcr
+r9B8Rj/foFICYLH4irhmkPA+68XSDK7zVAOVXWqhPfEyMSuUx0yt8WgZLcUV+ceg2lG+6bnpGSm
Y7Z2/ngz//pc3jUBuVZhwQtdSAn83TH0d0wgUzMwPaQp6HOtQS1YFV+EsZXNsdT6+9DMP2pe8SOW
2d+9A+9Q7+rPOkAO6He6Flwo8e4dWHrbWNrIzk6tFqMZBX7Lha20XJEiRXdmc5g11n8JzAsV94bJ
jGrIIRiJM+D+PqFPf/7r90Gx9H/vhq5nJGmFAp9n/NB1GFW/37SJbrZjXrTZSUa8EfBT5LZlA0Jt
oTtMZSk2Wg8qyEbCv7eT9EJthuiMDExAQhdyEra5hTryY5ioFNj2Yhy8kuBV9avsAEyMME0sn8mH
vz5poU7qN6LTetIWCCxXGq60Hffdp0fpZAQdmnDSHpE/cTsfu4QdbjdoWNwT4gl1x4p3Yqy/2AZ6
2jrkPowD1dPy9BKp82ttzwXe5g7ZhFY+ENe6AbTyMQvEvp5M5EuQlxG3b7M6+Ua+G9ZQs03PgOtb
pAXzN69vKZupN8KMXycNEntglcjFI/MR5Q6Jz5n39DevWF0Y716x56CKBl+ie9KQ714xmaoZJlY9
hrg1noSG/qWpY7Rb48eIqNCr8Nw9S6kEZbJMzvi4qZhoRgCg3qYtqdSLlUDANww5+maKo3pjIeii
kQGHamNO3tOANwl54W0foMq3KwYBrwLrUWTBi1cZCHL7Oj2DD9f9wupf6nJajo1GkbSE510HNBRC
iZk8+Lv7hcnp3cu2dN11HKk7Hkfn3f2SGa0DY0SAE2q8p9LrR97y5Y5W+DetV5HYPwuq/oVpaPsJ
XRHZuxbQi73TUtvHvYExyL50GKS2OcLo27/5SP67czMMC7mD5ZK6a77DpzVsM0TXgDqq56PepM55
ycrPJS6RXd3aT5WGom/RCMVW04E5YFwn+HhThCi+RNYPiPwoJarbvDe/tk70TS5zuu/AGXBZtrt+
qN1t2VE1NJbmpyV1d1OYT4s3n63i4rrWfR0azVEzR2LvMNXvUP7ft8lAJG9IADMgK9JN4q+kDds3
f/2yjX8fwixco4bhGbbtOfaaZvGbfAKNOxnWdpWcFhtQP4rSe9ku3pZ9HF2CJX4oarGTRXcYOxRW
AU+WGSO3UUePSS6JvIwBJvzNKb2bV1ZliUSNo7OUsWCZvlt4QJ5nlR158SkiDHOT6cudHtny0OTF
qYBdd4rYYh7DQb+YnmvtOqe5jR3UlS2b7L85E3Ub/nabvmlcDLwU0nV0aRnvrtcE25nWaNymXUyG
uHxtyRU9Ka6XHyfjuDUZh1L4BGfV7UJAR3E5qo5dXk3neSQkV3TORwLdUGriRfYt09qXhMT+9TkK
dV3+2zmSXOLZzHyMJurd/O0D7O0MTFE5MZS01q3XGd650VJaCuWzZrrtV6psS0j/wYmJjaiib86w
UMIfTf3WivNbFpSvaUI30K1eU8tLPkwGZl3yBobEze9NLQt3QYyDr/RksXeXHLa3qX3sexrA5Wy2
N9nEas9tlJaAmvpfvzLj3bSg3n3Dc5nTDdsxbf39HTnMBuFPoOlOupy1TQ1EOqqH+RK7brgji5Cy
ZAeqwMRL0Rk1y4qsB8EuZgTsbYmw2hnPY3F00kT7m3vGerfaUCdmOiCmbeEic0KB9K9v+YBosFwC
Jz6NiXdwOnTZbVImzPXzE2qXZDsBCt3G6fJIVryh3sAIY05s+hKggolUlH48Exueth3x19rJ8uJd
WQnnJM3ZOC5Z6y/4GNAtZHc6VhLfGSAMEklgbFzoRjHu8CehZKr9kmgvZBoiexxaDHzd60SlYS8X
o98Gsid2xsQHbuUPfV1G/kxBWBnpkSGbJMl65dhcI7d7DYDNXWii3BZmiuFg4HPs0mNtVd0Lheyb
yTzzVtOLjLKjRxZS74XeAWEK4IkST+aqcQo4kYe//vAdddm+u6xxnrM9ctghefr7FB2Wq8G4OJp2
lCw/juOA455+I258XnjWW/a9yIeHwLMD+qVD4dc4zdDU1JVvG0BKjNA8YPcTGy+dANyT4GFFOWZF
V9/NQ1mdmrL4UQpZ+3iCPwWZ1x65nwmw9uiVmywzN6M3xie3k4hn08BDpot2ZWjklyp4AnoItsi8
khyb+c3ifU7CyMYmY8YbURD5Mw+iPC+tZNlhwjtBOcLaSY0P04Vu7RaHzs+RHsfOGhEihZBkMUrh
Hx/xnprcyy9Ri+o0o+vSuOwXhAOUqvVCwqMRPMYawtYwaLBR1d3RcBF8VbY27OjTfbVCTDZFOd9x
xt2mbkp/0crkLJcJ76Hlve3Yv0//N/xR3r99Er+DOI138yU3gQujW5CcZLFW/beYI90rurLNeJe0
uCMWumjvyPvSj9XUowEy5kNidWB8KQrVLl42fSqe7AyPgeOWD5Fl4BxwTPweZUZDlmYs7o1u/9eX
0Do6/+sl5OrM46w3UB4ygL9bZMWayUWktWjY1QKW3tKHPCDLsKSRtGC4psJXkBsSwx4LgOZmDeuf
sC6/zjHLZHqjINNh8MjFwf64sAH7m7OjXvDuAnd1x3FNtg4WFFj33XpjdlurlROgDrcx5SHGUrgN
e2AaiZP6gVnRVMW6d9FkN1+KPCY5PjnmS2Ju3ia9CNfeX5+QeNvRv3vDBE5hHbKkTsHrPVk1aypA
dzXJzJPIzJ0l2vQxn1h2Ge6pGArtM//lA8UprmEMrSavfniZWb2I8gsCah2TgGi+IwhiqRrlx3Fx
o4ssf7Cc6S+BMxZwgezMj2Jxj+hh2o9R7fqA/bivB+4KAD9iO6DH66m1D1G3H+hQ3DdOzJaKu/rE
R3mTTO1rSVrbDYzq6th2y31gojxoQ0CiDu+kH4Whu128QRzsJv7WJFF0nSzcsWnZDHsvYRVseTbR
GM59zwrjHHmc54CfqJXud31G6oyVoqnOUkzesS7CS5/xqyChtL4Fk2KT6OGjZy/uCdvfiOFVefSD
PD5XCbIUUS7TIRran3zc7bbG/eMDNnsVDRI6dJS8qBxDkbL5FyDZjrrQtyYW6EsZxsbOiWTyZLpf
eLOjG1GMjwFdSNQ1ECfCLgUQzQaaSc41gB6BPA2ycHwOEM/3LX4hr0AQdbBDAurNqrkwoX7VnHF5
EBNWbIeShLWQE5DTw6UDRuUCz218IPn2i2No0yXO+mgzxqhe2DYV52WQX3I0/6z1VN/C2VWQBG5A
ck2XHMrHpmb2PXq9zYzVZ/T6oyA6lE1gf15MfFHmoUENc+py8yfkW/Oxz5IXZ5lH6kCzdnBbrCQT
BdOe6tbBhgmz+8wgeJsbmncDWOXUjl1wmymXYlfQikqmkU/SHXzTS0x8owgMmyjosEt4JPOB395K
ROH3lZkDZpLFMTBx17O7MQ+dyV29FD3BZJIEJaHRW4pK5zk0sKXNVXHbjhOyEFuAJ9Gxo+mW/cXt
yEdQQY3nGe3azh7d7wiSKh8aZHpl0a8AmxnIDbwET2ybc9/GEsJPkhpgaKDlAxDq26gou5PdjK8j
nP5DqNmk91oVLFb4p7sWASTFixtpEZAeO6AXJrjF3jx+RJJTb1hUhTt76XdDbXSbll0zwkK0HVll
X6TXUhYaW4CNrXMwZXOjJ1mEKRdJrZmQ5GoX2s4wuhSzMaYkYhqnox3LB1MMne8UE+vUHi/MUsKe
SyY8+lmQh+cpr++XXv0J27k6Wak/6LVxiZDnBDSq3xbdTRFA1+uXHUoHIA42sMe0MA5sccxTicoF
VrqxDzXM2FVjsUZ0enPfOGI6AKAD9CuzTwHKk33bwopJBy++zzJcZEvL9CXc5xL7z0NjaHhE0gwQ
cakPN54xG88i4IaMzI+mFk7PpjL9yBatlMmCCYhLRDLLECIYsdtDGoTBFesr+zEX5oUgkCedPgzF
bN+wBqqSPAAaYi0Ak+SdB9/oRs+/DzrQs0UGFupMDyOdOum49e6MDCNzVNIJazEdIyKqqXUKFMcD
gbc7D7keo/KhFlF4a87fbYyQMw7Ym3RYNPrcJeoNiXJMSwrrqsMtZjNohId4GZ4krMAIWtd1mAC2
wWeviQOFF9DiF4HReR2M6Sawx25vFhEimanfGeqFg+kbD8bgNnuZ9NOzW3UpuIPlY2qYV9aP2hGq
WXOHsqvGzBEHn6JuecZ66eHX94ybxUX+AQGKjKfYOtBVF8+VA7FMK+m3D4JdLrNhHKXZltvKr1qr
uNqiAdcRp/JTYYb2ToikuMwmgIZSa/UvdYA+J4Gt1gKEOLB1531yqU8Ysj3GKUYmw0DgZEzu93IU
Ax4lCb436ZBA285jA4f7g63By2rmxLwYVvIVBjmOLm5XlpK3Mx0KFhps/evls2wYemqyQgANUpoI
fuQDVQNdeq8mymgfkVN/orM23AEE5S3MvQfEUjZXH2gNttnscApSg7zJ2BWzhKlZ0H6OnvJxapCS
l91OQuNjPw4zLh1vnOCOjzI70ZL+5niTRbXXqE5QrYCTaIO4pUzy2WAhk1tdex6jOLrJC4SosXlY
svrBirgHy0Zg/qPhzFiP+qxJWmJMR0gSMclGzfhSlPK5g2NzkyZkMA0o13zsu+c4TWDEWPPt+luR
lSVbPXaDfTqNzR7yVeRL4ysiJ8aq0SJRJ9OhZTZIlQq9ulla8C8rkh28HTFY+bkyvTMSIS5x+Fwo
rMfCr6LLkiTNA1LQcuO2IM+NwDgQb/Ohye3Ez0KBJNprSNMxEtz8pQ2OoTHuIsrhTo+yni5Fdh4X
4gZj0egnwyv1YxjiItL0ca+NGctvG85XZmdo8iqYtBRdg5Igp76o55uxbD6CRGcNLYbPWf/S5RRv
2LFgOHDT2ynCWY67YDnGMOXH3LIBMmaNz3gBzCxL4GcVCRIo64qWPrmijmpYro2I0AVWRpBgzGpM
gnVeig8RljppIJOGjanXzSnRyv1Y5O61HaC9C+coa4UyWLJTFpmfF88xrpGjYzGIaJCrAKKcJaDw
mKMrItnZRvbd0StI/3KfvIjdA23+c661xkbGTLe6blvAxFwUy0qjOSCe3Iq8by46rgc7brR9EJl0
zeeK4G6gmchLHQOyjPsRBibgiwjdtozItKTI1SdVj0oW0FUazJdlbJuDNiBRT/HND4lls4/pMRWE
010mCw8KHVTj4WfboctMF+0xk020b3N6KDMCh12GZrNyhvTctBZYkGkBZZgsJwnK/0C7lmyaso98
Ny9x++pjdcLd8ezG49dR+zTlNgJA3CNaP29rN7A+pKrhwTh+4i5wN7HHytBqgo/VuG3w4hUOukis
r1szlMbVzPfkmX+Ie8qM3HItk24MnxVkDW2dhbis6mCn3QvxUUjCnedpzu806t8bdn6UnWB8alnt
zy6ssIl27NzazyHSQoVMsKiZBQ9O7Z3THPmo3WkaiCxalfMU+n1X3Qqnp03D2slvkH8l0vrAknpn
xvZ47ZHchqBj/XlYCHvrs2+oHYr+WxWimh4oxsyt+IIGnD17kCGGSJ8aSiMbXesRwSC2G5gGTiMO
083QYdDHXwgffrbbrRawbDMJR9WreEc21iGNlwptLsreZi68zZT2wZ6ugHUUpo7cHFHBhGJz0Idd
9WmEecR8miK9zpiayfJ4GpfPJvDMfRoiyJaiHDBOILKenLzbj/X8Wo0CmnNGTpWsnpOxiWi4tYB3
/j9jZ7bcNrNl6Xepe1RjHiKqzgUJzqREzZJvEJItYx4zkRievj7Qp/s/54/uiL6wwrIpSiKBzJ17
r/UtLdtqPuUETKUtuQAbclQ+UnDhbQ5Fr+gEDAyH9R2vKsl69ToxRyKmRm09D9q7LRek+vTJ2R7P
a+vvEsFxuxgPPqGtqyTHeg2GtSPlTbwkHOAoK5BJULYrpdVhnDRfhgvO0EXNPrHJ0YBJLqqiZZe5
u8wCCyfapNx0WbAkrgGeZ3A3x0j5R+0+rzYB8JM1IIeV55XkwaC9X2H6IzqvhH8cgYdTEqmrLIYw
nw3EPXT+V+xe91a8GwFOYzNZjRyc+gQ6wtIMChrzM+2bSztpaJjBVHRa8dMEKRTE58ldwlsniMGG
XlEp9Pkd/BXJdt3p6yT6Ik/x0fXKp8btkN83L5J+A8lgNDnagEO6jak1h+NdkUEaxCx8AW2ZVVRw
uwDP+ZlLMyyHit4EdBqJp5peohFaAHgFJK2Du+Qn/hB1WT2UfrBPWApCN8ftgG5zsbGaatc1yVOD
9BT6qdNdGAFyS7SjFk5z94PiiC1bOTkJpsGLm+psnahN/lIO3XRoPtjDdUo4AoAS1Bp/KYxun/75
cIsO8hZ9jrr9dYjUBhby5+2p3Ftgz+2Bf0RKt8fcPp9aPV1WodPtsz8PhHgXoCTRz38+vT3FX99l
yP14xhOOktIgNRAQbLZr2pK3Qvvf3/32YFM25rz516edxBJRiLn2rye7/e3PV/75Zv/yLHFgPkEo
A5dyixm+/Rg6MGMK+QyG2/Jr3r78bz/fvzzl3x7ztxfu7y/Nn+dZnjbuq5dA0Iya4gvgL+azUi8P
jhDqnqnwXmWoAwZv/AwKggBU3O9GMKRAepL5qHUe1BFFZx92CAgAVrRtBhATnqkarpZPgZ+Vw3uZ
9NskTz9VXl1QyqUH0TiEQ6GctnMr7GTyOsjR5VLv/Y0uc8xfyAQ3xqje4qQKLh5kZ/wsEa6GpGJr
swFkl4ARqrwRK8NSV33OSYyMtMWLmBxxHlTnmtk7epCz65fl1QoOo+vnUE44gnEASTaE5Ror19R/
iySIH1FidwNIADMnLbXqbCC2gT1u/cNcUZ9r4/xJUNFDPiYb/PRrQydND1H1uqXbhzSa1RRh6AV0
0XAoDGjp3aATwGI9dNMyhyCId+2PZ5kkqyYt9H2tZg8/C94fKB79zvW6XWK7gCwK66JP45rYM4Cl
NlZ+X7tCYmlDfuuwspZM+QbfXGDtYwLZH+NNx4kNLbMdrVsNXGgLh3cjIo3pZg/Zx4Yxpj+ltLrx
zHg/fdWba2nhGhCo793h4HLprDzzV0HNZmKbcCVkPkLcWvIBipiRm7wgnLBwqWj4BKq+u9CYoO5R
sC1L7a4c2+Be8w9tOVzoa3zqhtrVeh/iIRpXpeAclAwkOnvyJbMi/5wE5TbtePWsYPpojOAKO0Hu
usygk1tqWzXInlDobonAzQgmlPlDA14Jm1PgkVI3Xe2CBdUmehC311a53d1QOQVJGQNzLOvNVLDs
XEUh0np5zU9LO53c0HPHifreB9sYt3eeHoGUnixnZXDVA1Pw211U2uMxFtBx5oloUi+Akkz3NW3G
aG1N+ktu4v7wZy3dz0TgEPfLJMe1+2NeYLij90BesL+rugYY3NQdlhhnK2GSOQFy9Sp4fmXPHjhp
uJl8HTzzrV50NRd322SQ/glkhqjbON03RvoLqH61LXXrVzRlyW6cFvS6dP27BA+5oRaLWlaAkfLS
CA9gc+VXE5eSaULFXPlOywBtpt63KBC4aBEcRDPtjXXmOKiSk2wDOgjJvBlGGgwZq20PRjrCruLC
8ts4e/LGX7Yu9ANflKwkWndQjrDHaveHgvxGbvpXNj9BTSj2sFFp4FviMvnrRqXdZgZGAi1l/sRh
jSkuHe6LKnrOY/sXUyS78/AGeEtch3aMEskPWRbRXnm+tk5swr+aGLBOEKHJJ0a72bDZvY89uTj+
Qu6FV0Mqj2zvrQweHJ0j0Nd5fo6MepN0TAR0x2MjJixwNbXdybRrIDDzl6/TOquMjVUiYujgTW31
wnsDKQ8YAW4k+6b9LET+sIwHpn4Y2bXddGul4jkX8dlxvqDqRnRNtWs3o2tJSiDk3kI8LyYIi7o+
ks8Qq3vSRKY1VrqKt7Yx9m3r/CAchUXDBlFtOKjYPTBHWNkgsFiNfIcqf5KeASLCmn/p2QJPmJ7M
Ztilv9G8G8Q+ukfVB4LcQ+M3F+CwHsaCGiKzXw2kdhF1PgQfG6CR5k3bwDKh6xKOGlkmFyBSlKQo
1lCcgi3HZKCMk0F7zizKTfFFjTHKOD1BgDvObgGOVAIiWIbPsdk9BhUxeSwYRLsScJqnr4FurRoT
iTAwymyXZsYFDtROzWRE2AFdVFsdnCl91ggJWTNTjEOvxTrta3a566Dv4zepfYpQjChhlZn1Wist
b9OX6jmjbWG12e9S8x98YFpYPmwsUQi000dRtu22aAX3yFQ8lHl5mRxT3zAssDzjl7QscyOkPJdx
+xZMMAyzGDVAP5TPzQwyMysBQpE/g0Arku5mnJstOPRi69Uz9Yy1CIxpJhhy4xp8m3wS9RXFWnzR
9LtUh5PbCKYT1vAZIZvA3UAc59RPjK7n+BU/9rfZTvgal9bTPLvAKdj4CXTwHi2ZbD0LFxI0Maf1
rDN+7VXSaV+C/KbV4L1rXcWBBWzpRUkiZh3n1TP6o96SpICDBmyxYvGbDrHQrnqbtjvfgCaULzTc
2SNZxWN2lkRdv9Mq/zVZ0pRavfxwKfRaSSqTiZERDQvtsmF0n+d52BsR9GS8HtSZ5De45IJi47Eh
5w+cZ0vmpHU27nGQh24BMCXto8/ETvRVbuEW7Iv6kvbOj54G7jaQ+LEnb0dT9F0ZMj2Rffztjjy2
Bzk9oyLGMxSsRZO11N/0hf2UKzMJHJJKzKrFomU1+9LcuhXnDT+dyMrpRbVV3hGYKrwcWCohZX7r
41vNU0w4w0L9Noaa1IxWPpouPY3WLp5Fv9VczVpZrJ4cVSH9FAozf2Yapy5ZjnhCmEdZy+cm4Fzv
E0yy7htHbdDr6rvUpuJnqzrqgmAPvIucB7sUHmDlhZquir0j498RHB+EKt6OUmQxHTPZngWYgFgu
6Eq6iaulQzXYUQmnnY1TT6bTmJX7OlYHnFwrewR6rR9cKFshvhQRQiN/gVKTrytzBCOWjlfTnkBO
K5rCFhTbWqebx/I9AMclsQuXSGxBN0HmrMZ637mB3DglpJoc0IxablJydIsN3xESF4knAd7fgOQt
24/3eZaUvLAQBHoD2JM/QZMiPMHZEJIxhjQrOsYwq4ox3bmNvwlAtsO58/xNZjZgp/z8Mesrf9cb
zRRCeptrq/pFX7xocTUhs2gAWxXpG2kub72NphfGDMWR0Z60BYRbkRY8O9RAQIocIFz30N9WLTkS
J26iX06Nx4X8c+s4kcgNDtG804Yyga6KzR2F83tspFsf63Np7znt0KgTzY9SwCUw6+YOE3N213ru
ocPcBVYhGLbCI1jIbfHtZXvZqOwYcnADAlvq0Jehyk5JGewnfXocI+wRubYRXbdzs05xnIFbmf4A
7YfYfpM2GA9Ko29WcBofQTiosLP6hkRe+7UNBnij4rVNGGeT3/yGz8rcavN9b0eA30150RNKEruU
FyR8Jz22rkDeeAUGLF0yuXe5/dcM3O8yR5Xc7G1E6BP9TiHeot4dWdm80CZee81Kooct5zGuEWhN
cpw3eNBBZxiVOhrxuR7lM3OCbO1rQQmkNnucjavsykWyieKpJRBwhccshExZr3ogn7PWndEH2hs1
KkquAFas47Z3kd4kF6ccHntD0fus6UcyeTe0+1EGT+WiC7+hyGjd0pSuUjfeZA3dlD//2CvG6x3i
INOrGSwRXYaZWGvYYhvrJTaZUfWxpq2EyEwmMmDz5FxXYW/XaLRB42NWTDwoHoF+vH3wYlLB7YTS
KZPAtJYPbjTXYeKR1uP0en/0lg+AvI7erFvYVEmLq3vyXWqwlWSSmMeh0CgWZWOEchDpaXBfCLpn
TqAV8wfq3E1u9d7eyIPx2IwdCjSrPt8cNbcPN6/N7W9sV2Rv0xD6478BZ+CMbfbHVXRz29x8NzC+
GKIaQyx3NTEd9uICuzlUhttv+NfnGP09OH44v2FZWv3J6TPQu43EVr54uW6ereoWdGoNAMBW0o/f
zLyIwAFtMMOCdFocPpWVYLb469undN8EeHFM3O5wpGWdlaugmnGDzdqT3cMjEx8MmnFMLf9/e9BI
UvlmNEm7ma2IBVoKjfCDfAkFqJy123D+iD292RRGxxi9SmBx2HQjOoWNX8OLtrLSal21hE+TidKv
K12RPP03800uSuiWdzcb0R9L2ww5JG2i9BAQDr2jHbT/85/L+Z03kkEhiAjfIl3q5iT64y+SJb8J
w+6Hmxft9iFjqwhH2larm//q5sQqyQRB7XuXuSUa1EZmIVUcZuIYS9bNjQVkEckM43K57zKYr3Iy
jxCX1WrQfPODiDh58NN8j5Yb5nIef7buQmOouH6xZ23/MqrQzw6N3qNUhouwngjzoaOBa+j2iNvf
blaWzm+YpMgABFzP0DPRYItYS2/NU+OrKBpGOe0qNpYOjpmQV96/1K6Fm24m6SGfPlgBQXFCtMG7
kKgC7qtnIhcgqAqu9++45p9nNTwU/imP9FeCBZhmRoour/46c65dIVm9mqP1ZpjGq6NSsZbQy4PS
fYxStZ3mEaSK2R+oib/rmLr5R+z076SsOKj6eGqnqu49bXhAgfkqyKlBrvMyulQgnvoElcr3NloZ
au2XZ9ufiC8fxs7lsNkAe0GzdCj96qTR5F/7Ay1z0wSKCtVZcaLk/rWhxauSkpFVqYZ+Pp2Bv3Ko
W/7prw+CfhRDhz45VHhXbv9eeG270zLO7Mv//e2haUFNuyx0pNMt/633eJu60X772+MUHq3F97mU
rMvjZuH4pKXYlzovmQpVJUkqk1WsGTX8hl12sQvULm2QvpNrkIYd3aayWYLRqABWXhnIo+r00NdO
ZRb5p67XkJ0WMOrhgK+ZC+L79u8jKD+ILGDct5aEjMobgkMWBnv0aFvLJMzRtnEecIYFgAnbAzih
z2hjodtQizfeE7ecof/uwSneN2RGVOOwceruYrB4nF3vaA8p7v88CadAZY9AuzMqeoqbqs4zXLDZ
aRSQQZyE26pbendxUTHHaORXi8xzVyP5BEKHB7U24c+1zxz7PWq6dudgjls5EvgFGuWwTCv8rb3x
ZGTtCK44puiO2It9aoyJ7XpnQYvoyBBLWnEdyZVrhU5gamQeOifBxeUTLJX54z7hyEKpiOI6QWS+
oxPJWV8avz0Pck1OtoXImSRlVvaOz40WjT1vPPb8aXjTDV8dyRf4NNJCbvEd/xSFf/Fc8QCU7erK
+JeNqfxEdGgYx0RYJOplyM2dngvnAJBtPegUv5PYScdXB46zL2Xnm8yGGdQZ5fQLUsFra1rxtl0G
AaL27rg7XtIgQW9gxHJVWv7WlwlY0eGd1Z5fsT7YlslZIkmeCcS8eg4iJ+b9c0GiRZlzn8mh2YI0
Gpi5zP0Oyde39otz1nDOfPfZcGOCmlLievFOPOM4kUfHxh1PxufiYfJ+QwoBQz4DLhTI1jrryByz
DDR0wR0o73x+sjmslI5p7IzyzXLtnx5OZm5dZh/M1abNooWWTGNHj5/HitJFS0XKX88QqQdduku7
8kqrlyqXw7mVbAbN3PeiP1fjXG8dDfaFZqu1radXcrV/eFZyHWJ1zRADOAUHSjBTBFpEZOQNQUvr
Og8dDXceAeEz3zt3T1MDcdhieJWjJDGdnnOyOT7HBkPgqkt+adaMvbDVTlWL79XvL2M5ftjQO1eJ
NVzxWj10Lr0K6Tzqg3pLCvVeJQnw13Gf0bN3sgY+4VT+8D30Z5DxV5bGbWEP9bmuqk/efeyYdvxA
gMpPaq2Z8NbkYE75mYVeZ670yxX1uXeH79Gwv3tG8izQn2OBoE04BCKl/XUGvwIrUhC46Jpnr5y+
SuH/BlxDQexgmul07k7jaolfaGC+lOH+MJ/J3gCCsCyUc1v/nHSXVz/5BhBA84xgozUk7buktD5y
MFikGDGzEOp1CsyRM1GGWAAaWUdA9dQSB4PA/YPrMt1kukeTvbbuAI69St9NYC1wao8KfYsZv2Kw
MBCsaAD2nMb8ZPndk+HjehBME2mdlGsnIrQIrc4iA/So9UgjAlDB7Ba/QGHOZ8uzGNLzg+cC0Dsw
5ueslc2umitG/e0p6eWHLPSK0f9b6uc5DFpjVRolzT4VkdJCnEneNSupOffJaLU7ozJpg7b0KNCQ
G9UQhIMx3lnKXbBTvGV9vlNde3ZHBhscru+T2DyOE1GZ2Ibs9qWjyevGzllO9K68Zc0yHTJ/o+Sg
w7hymUnRWrN/DjoyHDNrwwmiVmjGPbWv3j/7InscxLAiaMwYF290XzMB0Wj94uRhteICJCiF9l/Z
7rXO33OXLjrhQzaIh97SPqPAf+QVhhU3srer6xSz9JTNBiBQ2BPHqvXynljXYx07+9qk8zWYm7oc
XmkwWZ7+G/Fz1QdMCLz8EeLGk5LzWwMVZhUYxRGI/ZmIq36l8fYoB/2jQQPLSH8iDMkL68HKsah4
MvgyHF2sU3gzYGisrUh1FDWOWjdVKnaVVaNyFUhJPmO0dFiOox/zoKuNwc9RcFcm2tUhFADXMYIa
5pW99UVr4jQ7WJTsqPkp5fhm09fJGuFyyvhuemRonRsxu/IcAobFa5K6L0wtaKL1dJCJnfqWNUAD
ZfgP8KB3ffsR6QudydPv9FK7ZAZ02DR4HWNGoUwKEcQRG+SA5IuqV+AMuCuC5mecZLQCm4iNp2u3
yo+MraCxv54Cjqe2eGeYZK+HzG/2WBWweSmFrs3UqR7G6WCa6hd8moWkP187V4eOl5R6iGyGZnn1
W6ctyuaqHsgW4KZETTBlLTjQ5HkWP7UU21GfY4c1pTwZKuIiQtC/LcqnsjMwjrWI2uqEYOZBUQJD
t59iL72kQfcWV8RhgoAmvpFu6opZ8pfBUGCP+wlXaUmwZcJaYmsMIhAmlKGG0y2cNV7PjOQY1KC0
QGfTOtczfVbdI5hUJfpdsMjo9SY6xr5z54+u/dROT5bKUerVyCsM1HhEcmfMKWBQQfoP2Y7KkBST
nxFFzamdBS/xgFekj4bd3Mft3uIgtvHylBwjC35O1CBfr13Ol7quG4yfxe/cGPZFgOyJxHjWV9Ns
4Ofw+LlDWlX1pTym0re3o99AaTICsIlF8ySznBaKLdSOcjPdBD0hKI7M01PlTA8t87xzYEvv7Kat
ucVbAiqpdeqzUYINiQ3zAhLqK1befI7wURxGZmJD4LXnfvng16ncjAZvL94992guvpNpLE71SItc
b+aKNCQOiHm+dJZQSx67og+2iw1zKkpjT//s3s1Qz90++D2hF2YZglEKdrnjTcdUWGiCaOvHLqS0
qWcTNWziG4Zc0B9jK7m7fTAmlHtagNLcnq8+g3uw1sPiSkT0SZhOcF4SPLaFO+IszIg5Uah+zba2
zyObITzdHvJ3PZL10wv9iVpVPXmAYvX5yXdy0st1xzy5fW2SmM70S5VD9yyNsdziiqBKzDJz52dc
crF0tAerfon7Gm7y8okbG9PWWGb4tUZMgu0MNrcBkgLbRNGdCzHfJXPCvupSzTQ6qOlA8vK4ZmWf
E1V9C1umO8vs3HMx46wyunTvMqFbu6Bd1nqC+MeLrLvAG5HN9URUuzm2iIJO8Nr2BntDjqLcmSQQ
r2RGMtqgAHtOAebrtpQ8m2IwPNdM+SednosM7kZ/N1jN9MSzhCZMpYlN/T7PiEiwlVEjw1Pj2h1c
nnMHe804Q1ZB52eCSuAASuZyPoLIsXuODAmY7KnX95GyDlqAxSihnCgyIzv1o2LDIjs2aB/lbCU0
Ag3Sh+iZY6JjiDFr5Bw7fegn1O5uj/IOeYwMuc1sllQYf2M2c5G2E4LRjWzZmVLBF1t6vHV5yXaN
SyNea+grCiH9cFCoLxAPYKK0j1GKoFJYglrRO8aFfa1VdjBo/FFBaQL30quvc/a4GXr7xk4BEQgS
Gjj5ESKAP48NdGP72caw4+mA/eASj613STKYmrPs7pvZhlVG5OzodR+50n4F9mCjJSVsK17kLTWx
dqLkhUCvw9E1yk8wbQIG01EJoooVZu6/7Gm6m1VFwJYiiiMgbqAWsR8m1HBWzbZZYWpJPW3jdHG6
8cspXtjWv/No6PaSbh4Sp/HOy6LT8md22H0zjzilNmjfEkRijDWTbiBAITKfmymd7v1B4/TJ+m+R
9QF79gM29GMttNVoxBFClhyFF/gcNleCkpmdEWbBUm3XQL4RQK3BWQNckf2SkBJ/FRlc+cACsJlO
9XzJ0p9F5QQHxm40UF1BfmU3NWSJIsNMI0xomutc8qpdklCwZMcBTbAuP9J4JUDJyiDOR8x4nEhn
Rua+4ZLJruDq3tuI8iPp+30Vc2CbhwzUnig3qrRP09gvlmmymQJKJtcAFR/nVkw1I5O9NXKyzkod
O2QZb812iI6WW3BXAux7tAxzn9m/ojxIqMFRXI+MVk9Rllx7R2mHiJm0jA2yxdMKn1JigJwa/RDm
LAKsQpWbkh7hco3rmx4E2mpeqFSTNLZtxYYxjf4h6ZvuoGO+yiC3bVw1PxRGcU3a0t1XASnszDvS
c+U0GnQo75798EUfmw9uIfKONLSe/twFB8+IyS6kk2ea9avJFAoiivyqsmw49k76iKp4cZuM5ykj
26lPfU7B1BeiGl67vAPuPaA6YeYxujRnXUBoCUmAazdjQjLPP1rV9bQVnbPQsQ/YDScqot3RJRFS
gJUyO3J9pfTymqtD6N0ICS8UXoP7vLIP/YyUJn6oGmXjH3dOPmB5MG4RUwnnrUARYTkKOmunMHRX
9pcxG9q2yn166EwkNunYhFEgwaLRWbi9YmUl1SZP7xOMSZHAFjq/NM5eJx5p1fjeCQgGusiuFmFt
UyIWBilkOZUVCnPcn6nHPHx5Kt/OziJwHhSB8uubheJm9tMH6ZxcLvB15IxgiBxn3jso+u8a+/H2
qE52KDQDPK1gChB7V9QgKhEooJIWiJ4fwc+UCBFMf+cNbgBBDrwhAZHEzAv4Oy0seLvKLp7O3KR1
EY7AZFkHiOMudSAsvha8gGy3N2umHmtf8VQ+c9ZnZjYne2Yvp9zIKTZx09T5VzLE+kJ4fZwF5KPc
Sb8qGxErkhaSexevvaHs7TAwwK1KJEwRdwAJcpw7Z1ntks1Cvl+XC0oAAzgmTWR6mu3gWfhhNQM2
b2Sjm3oiQShiwOlXmOdi76OgGbfmhPkMTxc7vNUQAdVGhwJmTIgu6lhitFoJHLC9i2Y2LZ7tduRb
51iN6Zns7UZde4uKi5xUxSgLtWTUNRsRRD3kPB7p5Rxob0tq7rQgRe3oA0racywnVjpmSMjXOO32
UxEOgfbbUqRxli2pAGpmQpNjoO6whqCzIjdRo3cFLb/FoSOy/Go09OLMobJWhs/3yNssTBKkEINJ
6nGmwGlan57BekTi7l2dUFHrhIzEJut8wvwYOSP3gnMPhZY3yXQeWy6SiZ/KF9oz0WjBusmmD9lz
FgN6yW6V8mbbJNgkU0ZhpKEyEyJcXhmGkWQv+RR3YiTJZkThAWBq5yEutMrCBySVfN32k7n1DkVc
HabsqkznJwE1KGoDvuTWvussIgt46EgtCdf5PZl574xaI1qhrrBDI0IBar+k1t7bhgUhqRnLUxYQ
o9BhIBC9HLdlwiHXNynn/WLQXtxEjsfBsPetrt/NwhWXDnrQpWbmToRkcfDyajwsNbBbDO2VeE4O
DpP90cdAXxRlpD6aHYa/YqNZprrmcpnwzCGzNgA1w5jtq979EDEpO7cPmup/JAlYVviOzoY85bMW
93q0pjOnIDCn8YkQo7dk0JDPEh9+mUY93UczTnDW0UeG7Wo3m/pj40h3y1rinKw+OiFGoR6C/99w
xN+3fvsjKIDCtsJ4SIjBC+WkbQaXTXK5qPSF6JD09rtGUnaYyeX1o712dCacaXZ0nG2aoPyW5zEg
1lsGu+XMP43SWyFw0g/S33ttEexo8rsrtAgM7lo9LAa9O5CZBI1wkd0avbLWhgkdoefdozBQK9JW
NsNyUjM7M94IBjCyZvTHjRiTTpu+ZwolaO7hZqB+fHDy5s4bYyxlc9jh7hGlh9q0S7mWBu2uppJB
4kDRVLj5ky2dChnONw47P3QtBNgGp/UVwTvcWG0zreuOoK7BfZWN33EMolyKUfdUon3tqIzX7cga
dFuIaK8QfxFYARGYbMdRoTnc7F9ztZxGe4+zf5rey5a732Muweye4rZdtSOROigjDqXH1J/OmiLm
7r7UQZYM0dTudSgRVIroRUwbRQc5SHw3VuNeqDcQp3tyVIhxgguzoKEpzpu1LCBdGyQVk90K9nZ5
nVz3XRvQptkGnnkTx9DtByZBeCZOt9jpQ/wyUwiGlK7s9TBQDJhhKUN0qJKk89mm8U2C0BhyT4Ya
EPaN6hFL+ENE0TrSyMRVR0eBezUl34KIuoyeAQuWabDU5Mh9pFQ9VQ9Dh6RhZuod6pwxXtokx85L
vhbzvxTFV1lxNSGkRextaKE5LbZzXz3FhnyduKzwKEFS+eclqHcMvTM835Dfno1Q5axYOVmm64rQ
0/YuDyb2R/+QGsk7LnoRVgNGNKgQlCU8qJbebiodjr5RRwpnrn/rGNjplvmh3rHkR3flPLEmu8OF
1vW09sDBrFOUn06MyAR9gFjifHkFsLoY5SPn+DstxiDoGQjmlvVKia1CFIFmn/VZTBz4ch5ug9Vn
ZMkq5pnZVyCmy62ljo3EWpWc4pFJ1LTgsinUbPfsLX1KlvZ5GzUL5SIvr43XX1IWmZVWfkmjb7ER
89s0ermZiexs7XlfRiIJHdrnK215H/+sif0AtTYftsGQfUFKJBLBwixTEG1iKusE3X8lnSFYFyN3
uz/dcyaBG8sUalXSt31TKmlxi9TxtvAIKyzxHOqDv7Qz+u+Uhs6+HR396tew2sanOKjNHzQqUDxX
83xObTfbO9bcrWPM6qFGg6rWyXar2/qQOmZ/sUZ1KBWHv8CwzQtZjGQYz+is6ykCoEY+K/Rj0i2R
b6Lt53JuQB6sWo8A+XgowrQjRMzXqi+nAnWnCu7H5QrpjP6nDKYX06wuMAXuhhocSNSpDElkdNA7
+0Dvm0NOD6yVhnI4LFePo7csUlSJ+rISjEHONsuiYhXwC2XBHWfH/o+Z6BSvwOfs2vnbsh5yn6A6
8DZNkn4lXvRc5+1DNdvvckp+FYW7T4aKVS2Dz0hXg4hoWvgkJz61lNcW1Oi1RfpDKArKXXu5idqR
byRqGnuzs1ghy+Y+htyF1ZfLu6HswHcrV/NE8w0MNZgkImULb3/bsCPOtrp5wjSXreLYKeDUkRmZ
ndTJ7PyvRvcPuR3gDjQPRGZiz5LNz0j4XLNcXHrvPI8+c3K7XONnroJyWlUtSzTZa6u5YvP1FZc2
2HL+xrXrYqZexXOwX+5dMxPztuTHGTX/eZQsd51OsoSmSdKfqBX7pZwYrWi7cH5BFt1HDTeDXuGW
FrS6ndi+q9HhrW4/eadwaWfuRFSo9tQrW2Mcj/2NKqKZgztz8QZPMxsBuYpiJQMWuQSv1eiR5svl
fwNR3W6XOAtWGCQuGtppeou8vzEmhL7PiEhvWJYILtxg2Hh1l3/mfhhXCpw6xhJWB/y1YQn4ozaC
9TTZd2BLeRVsr2MBI2Eytedqt/y7PiG1onT1w0IhFUIy1MHdpm3HxHS62EPUh7fvtTxWsMCBR1rV
MVGDt+NO4+mg14ECr/r0giNq6dKz6SQVodq+JdFQ0Q6pNKYlLott03NR+HiaCpfcBqql5eBVfJml
dexyH/vYwsnK0mpfeHQUCeBFYOfya88BQMepPDk+fKpkOduXGsF6tfPTaTipRCX7c0IL2kuaYFdo
uruh8nlVhPhqHYc7rv5VUWAZuFlzfbJpuYCWTuFYkf0Ig1FwFC8LSgSPgHIP+BHDHQwZ2mA9tSbE
dORtLrt4t7QrCCkn8LVdtk0ujhpP+rzDokEgQYv7jORirrkfNe8cMXTBi8BYY6TaA4l3MVL2gKmp
TUgZurs1yFx9ZxDWG5Ju/mQP/atcTllF552ksiYcFGzTvs64PBmuGd7usJjTr8Hkpu9sd9cHxC65
OWVti4sDA1K3j5H4o7GckZTMkERv1+Nw4yPVyuan/X1bu/HS0WgwULCP9V6RT0zdyFs2WtaT3zbZ
nTfZ30X5BcZsfGcMqk+kczkQJ1EsAzuN6gM5X9OxNboc9zOgb8fLmjWyhvw+o/dAVFRDE8b1QBeV
ATPw2n9inLOuCGcIeYotRmHkQbjvDO6gAyDdzRCML3k/JWHQ5YhwJsGIX5fpmuYhGaSkp+mDEV20
mRXL9KZn30ITxc2PW0MxWmmDeWGoXw1+xlPmIWSbnO5gp0O77aZ7QcdrRrfkZ9FrUBkd4aTdFh2O
u1MxrsG5gacBM8IgMRWradBtpdWzx8YUQJgbanJ/q3k7tvIK9ghTy5QXj4aF8qZm+cZIoxD1mX12
EZzg1xZNvErTq+vIafFxRsDZoyf5g/T5X//GKBD/+C8+/1ljS0vjRP7t03/svuu7z/Jb/NfyVf/n
Uf/490/5on8+6ZKI9G+fbG45SA/9dzc9fgsO7LdvByJheeT/73/+M03peWq+//s/Pn8xIaarJjsG
Gv8atATrxAYC8P+GCl4+0+r7//IV/wQKuu5/Bpbr2K5lQmSwnAAsyfAt5H//h+YZ/6mDQMAg7rmm
i73/f0g7s+W2kSjbfhFuYAbylQA4kxJlUbL1gpAtGfOUmPH1vcC63dFRd3q4D+Vw2VUiCQKZec7Z
e22wYf8ZzeT8D9NyISQ4QgVqCNziv4CCJqxBy3HgA6magKQAa/A/P/3/BET8c7X/D8CIfzGvQOg4
INr4QTBdhK3Z/6KmdE6qKt2kAKabN9ZmPc5pjCJ8BMr6H+0oP/pXkuf9hZX7gCvov12o/x2t4l9c
NF4c2KJluRpAEZCK2r9evCotgphU7n9jIrwR5wWM8fGKPJ12LJ58vOSu/Y2s/v/zZVfEzX+H82Ax
HgDtYmH92WNDLUjx3MET82aa4e3JglZS/D9e8t/Ion9/0H8hi3CEy9AdeEW0VP1y0xzknkGE+j3x
u/Tt//7x0CH8Ly/najDb0NzoqoOO7t+QyDZXauSGBNmwoIZHNA07YCurVI6TVOk2nF4JozbWIFhb
kENM4kB6EcWYEUJkEQmgZ/hU0FOkhHGgZBCC4AAGqmNDcPEiCwv0hIHJslV7gubU99AZtA08YnU7
F1gZaTmyD28mvnjC+JySnubqjDGKbpcx2KWjAnopHZ9Cmhxs8IhYbI0z4dKmPu650rcfXrZh8NGi
YtxSD2alvxCTA02fFh/hkbhFFqoGwy6ugPbjY4ioj7y990ywZyvJdDdcyjtyDH9MTh7+uPSJTo1R
J/txXNQgdFTojLSMNLpfe5vktXnizjNYdnFOV+V8t1QYjmXf4dGwVhmO49EDuzgjQUaWdSxjoPp6
98eoOAiFC9ON0vgmsfiS1M0H7YP7ONd+27YXxRrfZ50cQYc8kM2SMs1raUhkGuPwkYa53U6Rt6Dw
ze3fcEtrCiPwcctAaJbbj/epZdOpa/mhRg1fDOrzMlG280xSblHBvbChP/hGtW+yP8y0vwnKbogF
5pvQcTDaOj9KjzJyS9zC08rlVmnVrh7zOZD9GAZctr3SzD9L5WgjLYKKuDBBrqn8cwyyibaG8yaB
aVYfDt3gNGGA18/f2TLdYxvfbYTOR073mTR2L0erMZRoQjNn+cb5fI/qr7JoP/u2yRl/r4eitFW8
XvHmLC0CZ6w/QlyLimNv9ZKpnmEPd6suvtWRIKSuy/315xTGdFdn62munu2GA3HWmhSCC4xRi74V
hxam4C8YvAg8kxikyzVlpKoCU29Jrw1LD5vV6PdKzah2nY/lBp2ZouWquRi9RxuvFGrVzYEcaQzk
lfmtwF3ZIQ73zEJd6dkwTEYNY2Pyt12PdUXLoCZWunNmAH4H194hrZc/aRsixq7aL1GhmVRiZwr6
LDsWGf+1shjfap5gtSBUJNQX24NEjZi8AsXq8kYaE0jSUi6Fpw6IVdVUv+T4g5D1ZV7c8J6dtrwJ
Tb5ACuJMohHPkwrMcwpdKkNFmJor8QHhQ4Dull5pw/3TkFO3iXNqQhoIDxJjnDWSW4b/YWh2jy9a
uCw6TfgJ+uaZnwVDrGOND7kYI1zMmmY/r975WjxeOCLfsP//c/uWaxh7iGqE6HfiNd38BrCE3LyI
FKjOJNYWMyueFD5dqGgokpcMAp8FMd2xs8N630xz+ZoRrzDrVkQbsPvQGjvygAUEVcWg3VyTKBRB
evyg48adUHzDQPzOFczoc6ySDYE8fFxOju6kh544hE1t2MGQyWcEZ4Av+vYCh+GulBILeM/le9x5
6pq55tJmZDBAPcxjmCdNsUvTMEhkGAXW+sRV6LE9Z0fvYSsGrBzYlTC1mXq6H2ij9HqN/RftNiQS
ns4sIq9cUb8LrftBsO010zVvpZl42vqLge+EXCjWeFPKrbDH++BwjVtLfjirQ90RPU46m7x0MUO3
jZoNj/PsDW/hIHUOW6ivC0B1NKYn02P9XCPHF1zExWG9ndwKptSss5hFXYImPrnnxptsdHOruqDM
rcK+WeTqpDYPZJwxWa5m+mVIgkKVR5wmBfAVlvzHcoQKYG5XcwgK8N7qAaHnONuLkA8lGgZbvEga
md8Ibwmtn/lGYAhX3jTCgQxfXHpWm5Qv1Vz0bwlRYWMIsV8M+yU2GGHyxrqJPyRm6ZaYkESGcdfL
8q7omdzSwkX1nxA7vd4US7e1nOqdaJd7M8x3Kdb+c/jEYA3bdoLIJUqn+zraQvTwo18aEr34EssR
I0vF+0Tjyhojiw+ZWPemDIaodtA+GfCN6DtY3I2sZUyojNtIipWmFrdCNH/F4vgDPvxIX59jk290
mbhcrULS4YAARmUE6dHDp02ODthUimO4tJde5VIUE99OzwQm5rKiLHW8aQ1dBJ/FZY2Rt0GSIKjY
Xplgs+PJmYybXGHXFAjR6Jp+M+Zk7UyT17x7gkXTLHTVMqyorJ+K4KNFbkp4lzIfWiGZXs33GbIz
b5KKH4fBpsCtB7BleXxATUF42/Tx8XHDg4b7wHSEq5s2q1gCeJH0JzT20aSydk7b/WJHJnmdEB6Z
8oUL8tADtS1ujtle2No/YiP6KTNM54ljYuVcsjNUZLIJAYiIhD7QFJMYpBtBL/Pfi2bXXrquaowy
iawjVGSjyaWBhdqBgxiTIFx1K+OY3dxRzvuqZsDf1SHaP6e9pTMRZJUAUeNKe6fFFubGkkcolrOn
jcVNEv/k6dP4bFYx1Jv20pSWsllF7Pm688VdfmGUejMJp0NqGv9gjz7xFYbk1lTU4egx3fFe49Lf
mpa+bLK0In9+En+7qNwVmA19hCu1r5FqTMIbXt2YgKDYQka10B1SeGKPLlJb5NHzXTixl2LvDlhl
lV1dF/CcgLf7CTaquT3J8XVBWKQ62VOn4x/L7Wbx3cn9KRvIpL0ujA0xZnrjDDg1cL061EteF7V5
oFr8KDbVr9ZagpoQaRQXhIB00znjn6pDeT2HHXHPg/6Oasp3rWKXDxxrwrQ/jWnXn1IbNUxjbQdm
z+dFgeBk9vBQkgS0ymj9sh1u5aYaealJ/xg1ZPYVTp64bmmmL/1hsBtIcJF4WuR0Q7CBO7pHLR2S
7Zcxu/EGYji8PC8ZsRh8qLh0uZy5XcAdyl6Hhaa5jiGASTGY2Crr2ZEX9goE7aRMKyqLNrSHxoTh
UBHmNi2RuRoigGeM3SFtSsMTTICZy90AYv82yQb3SDH8UDqQ1GgduRrzsE8cr6IxxFBsdDcsfC/K
4B6koNWe6ox/EGghnpsIG+UAx0ep/UJi3lD7xd0rpjzrS/NkjHZ5apfsLVJYfAYkHYGxpEHNpM0a
1L0rNJBRGuF9ZYImEJInxzKSxhqtAKfKXGo/uOOfxanLY2oQ+zWQWjdYrjd3wyuOZ5M23CrnJXG7
i1WXKD73OBvs6dIc6ae0X6x248kepnNkMOjsJjxJ7tgj8usrOtnhJ9ZuYs0ebyIh82iYrb05P+nK
chZT8oFYKVnd4tjYjRyETxxzNqjwYBtQP/DDRduUHAdSm5AVdPXehj+5X2rscEKt19FajASxQ0NN
EbrJYvN1NpIXI3YK3+mGNWjGLDGsA7QyRFj6WsXxB6Wt3E2TezXp/5UJXS323rShZ5KkDA0s5wAm
5HdI+q+fK4W+A6KlLdPX4PBQhbFWXxJ40SzAHAoIwUKQjEctjmp13+nVS5mjtiOR6E/Lo0lz5wuR
Gj7YIf5jYm2loQjTLyWUAjHq4gtOvH46d2HAIJ3cva9FHbRgKnOcbYz4acuRKrMuuY0iiE2kU/fP
HcVCkThuwvMSXhK6+L6YtqEj8U2xekTzWRtrGw1ASU/b1AGR0qlaKwmNAAp4bGmEsXpSwufc+opy
vuzWrtIAv8EFRXMe4FZJvBaP01QRXDcTDhUYSfI764Y8mIqECiRFLyjAJQlrYUTUoHIz3SwkDb0D
VNyAgyfskp1eY/6v6Oo9MYBjR3oW5FRfnsgbkCWj9VkUpP7RnMe0OzwXycwyQNChFYW7kC18m67D
B2Ps/k6SjXicst9URUhKdXppdWNyFi7A1Rh0Ges6YkdHts1tDBvUIJoLfPO2VPW3VcjodRpj2wc8
WauuEKYUz4hp65LvzkAjzl5qFUf02mGHjBHvhNb0G4mmD+JXg3U9ZT3qdE+QKYB9bUj9yjLOZsJ8
n4QX9rYD87bC69e2/WSaV+J0v3oKViZ6DB8Zd6/DeTZ90/kqIv1vaS4AciyOttAEk01D5ggNfvIN
Jrs5oBDLvFalb0yH8j23hxenpvWsVc6qII4PkQv/ONfD7ibj2R8cbQxiJ2Ue1P+1JNmvVt1S2M7p
3VDzGL71OB44o14t2t96DjmGYJ9qq+kDuWscLRC5KGrTUWxmacCZ0ka12GJBb3uKDYNb2u6xHKjZ
1p4RvUZOuDXkhKigdX92mUawp6n8SGrnRa8HAkSUot3lxqpVAxGO1oRTM2M5VF4cYue63YXpXgxW
cjGs8Ed4QV5kvbTAEREZ4JrARpemJjr3yqJbTvgtTVVqDvBwWILKA//221nWlFzF3o4CqUqEOcJn
dM9qM+wM8x0FWod0XJBSO3cHTlbM7yY7RIO08lGFwxI+WmcOwsVumHiuxSieIONTkdMyiPsRUGor
S4YfrrvFqvuKSgFWwvTblDleS0bUfR5dU4yNh5KGapjbIwzK6ffK12RR5DnT0N4EY1hSu7uMxbi6
3O7dGABes33HjMShG7FBu6ZklGBPVHFtd57g/gVmKsc9+Ug+iGN38xhFUm1yewrMO0TA4Iy2lN0w
rndabuJ7stSd0ejofEmvIxGUCaZoKYoTpgLUGGqiGEekeodF4awP6XLe8lXFVeTTgdiXroq1zIGj
09JvKLNAIUYBUJqDd19d9sLNTtVYX7ocP7Sw553OqNBJQAbF5gJ7Kt7WuNZ8uzR+lVodSA3a08Bo
gPC/jzFF9/NHqsvR5FSzqa3mszJhl7aThjLMPDYqrDxQTYs7QZlq4OhkxU1dmu9snoFEcQ2FxLQf
p+qaHsj9S79wb7flL3XG0F+V2mGu6luVKJ81xj1G0BRfBa7sYSbykaiyjc0xhzmqeOlgYfpPWmUj
FJDySx0z0CPgjjZ6Cb0GGvV2gfkDRXISXlW99BaVbNhVsbeqdlIjajdqaY7ebKJ852V+lEQF77PV
ux8GAwB332bkfA4dzEalior8TSExd7fYVryGZV11lxZYgtIYYGQeFCUpzUjxSW1Ztmbdfxdt/TIU
8Q+nDN8ew0Y7byjZ49LGFcSi6ignQ7UUv4hNyeCyege7qfug+qpt6AY6/ahNMzItZBzqMY5ZTjX4
0jziHXB1z5M0bm1iXgybOFWpgoZOa23b58Z0ME3eTW67e9Myz2JBO8X846KEdFJSvjZOtcZzjTdz
i0ZynXMV4KQUc2dSofhOVmyLvLmrJf2TCXFXuIo5cQmRcl4Xz/YqYdDoJgVzTXnXgWLyew72YEtY
BMMafWszPHfGJOkOrWM61X6zOSTBW1O8QvbSc8zexjehHnC6MInfz4hdAF72f+3Ybvx09xiLlzWz
Wb2NOCOtE2dwncjvcujXco2dbLTwmCOG2qCRzous3NsVYUF0n+8IJsV2re8QLUmyQ991OhjI5xD3
lyxv0NR2MB+Zzq8y0aa+9g6PYzzn8TlPOf7MpnKsVP0lH9ufTtlByZjx95BbeM0cKVhQALUYib2b
nWzZxpgKehJPvbElMXZOWMJW0mxWmnDJ4oxZ0DQQRTPhDUtiPAK0BPdzsXJKtWraK4b00GHiOs9r
471PnXOPNn6LX7jcmUh+T1U2oVtmbG2otXIYrPQFo25xqHTrZjSGcSo5BIXrUp+BGl6zOlHdtjxz
MCOYGRNtO9P5NaKo8BoF/4ShIsaZF+N33IIWbesn3cEoZqxSBTHPKOFHudUdx+RxFhfkQvLQj/lh
0PWnvKms0wSuwYyacfcImimA2MghpuGEYwV3xj97td2T1DlSpqUxVZMQbNhWG3PUDR1BO02N/XFp
3qul2BU9hEYXgR10F0p4bZVH6LbLSc4Jn4VR4fRoDe+hV6n1HB8HnUw4ME/TOL6HKUA3W1ex8s3x
8SHDqhxDHprxsS6md1Dj8iA0OsV2S9dVVtEOs2bnDXqRB9Kk1dpY78CYiQGDJSNt+VUXyq8cwhFu
uAkTbcaukFsCbRAXUGd4pWF940DpbmvmhVE2m2jeErErnVR6A2uvFocWFArx5lrIcqET0mFGOB5Y
brYtXAkM1TzmszzZYNJjha5hK9gxx6nixJL5KZ02rky5feihuGs22pwxQFx1iKaq2OS8zNt56Fvf
XO+vrjeSHclOKGyLhmEdd06uMAGd2z92aNKus/Q3XA+XJC+DNkpiP5MRpdEvW2qkgPpU3NNukvJQ
FSAtupHmIx42nhUt//sYVGdxSui5xbEc3BsqTY17npt7OtHx/SLSg6ZgzjuTinnJDeVpSOXWnqZz
WWqr1k/Pns1a+V0yi4wyx9fV+lNIvEcjcjPGgpV2jD5s5a++MBiGZYTX6JGWVsUCkxlkFmNgqEAk
+gT4MkcedNEkRIdV+sRH4ZTVjzeommfFpIAQCynbjci+yon1fRZNuivvEJIDlFmhN1iq3DROAwhh
1T9kOIcn5n8EsTKob53ibImY9pzF/QfxHvvhOurWS+X1IYxKSH33IKHEwRICnXLIhdhIm06QgDCn
NtFIlxYN6fqT1c59bV3iYCfQupme/RnHCarxXNyS+XNpRbqji3KxFRwGMbP/dRdNoAd4BFNtFASj
oIgswSR1bQIu9MarsXkadaabFHsdBv7qPnYwTiPJOADAzjsyrPVsrduQCO2nUaEB3akH/DJeMRSv
ypcVIitfujUSG5zVHFtwOZNtVxtIoBRzaw3xtiFPqTebz8Y6zDJDYtpQkrdW+NsOk22ISpbD1VaY
IIQEIhMn0Rgc2+67MRknkiCYs87Lpuy0M+jhTQsqtSBDWox8CreSn5kkigCaL9JcKyImL6jk8EXW
GeIvLb/aUOqtLOLgnrZzUL1M9tmwZyR2+qQEnVVwRHTY8zpcl7XdnqM6ZOjba68KgXO6C4QQxBEX
klRr1YpvET5DS1YanQHAg2pmvIeI7cym+XT1maFNr9w4oX7W6P7gxrynkXtmTnBrNRa7UTnWCVPj
RZefUzaTDl5Xezvho8mp+qQx+J5MxuuimK9jBniqGy8KM8dNZghUKjXEZ+74T8yOP0yl/GVK/iBT
5Em0Pfh/gj1pgNWBrdQveQ1DtGWzzBYLhwHCE/pYPx/qmjoR54J7AdlT9cdQENN1Eh3DQwM4vxWa
9gFSlcti6uS+sN89lCpOxUpOfKfXNCgoIAz9I6Ngco1xx/Fy6isVF9DObFKUVwWUgWiKL6v4QqOs
hY00+QWiK88yX8h0Fj+MkISAhCIQlZxXhiASp9bNdrLmzG0xZrFTaXtDp2PIPsw8kp4Iw2GnqtLd
jG7hILdNxxuM5T2m4g89ReiTGE8t/aUgNV1odPb0TCHp0D9HV1jQa9LtS0Yu8mVunffFsn+q9pD4
esHRKY6rMQCEGK/CiYfOe0ip3NWo59AJG/Ehr4hXBcqjyMsjugjmwJFOTbexAo09m6dra7HsJzji
N0WU8h6o/ZYZPU7nEEIYiuqHNhguck46ejMWUeQ5M+h3vSanIezEbSx2avE9DuJ36YIRweYD0L35
NQ2sFh3Wy8F9VeTE66UoUHJBLocVodjhYERQhZq7Hi5jponpTE95LWw7Y2+FErA3j1VuaKhAi5u7
JtH1KQvkFFdHd5VaC9LqPUdzXgctekHuSwN1GHGZ10TW8jcNuheYF0N+wrLUlqlEU+08T2lZnVGU
1DdbPQyG+laM0FtaqdpHa0re076JEOmR9ZHNxlap1PhUMasjycm+W81o7rHX0BZIdrDVw1PB2YW0
103T1PpeFtkLcormarv9oUL9uVvaKN3BPk+BriH1MV7jefpqFcTVoPjnE4c9ebJwailTIZBdMIIJ
qeb7aWE3aSs23YgvQg9tViqumetUKIMG4u+se6Ek0QERSbRX3huAJnhCDhCXj4jSoZKt59THXgj/
G3Gu/oICgN1gsq+RxZYNWehqKDSAEXoqQW5dGsPFxWfBrFBq5/WhWpRTDGUBp2gStsxGJ8aIKl/e
Y6FHsVBu2jG8dRaCtAbF3ePWBdBEia/mFgymNb+PJC0DdsXfHEWhbxrirBbus4pK3S+y4QpyFL8W
6ikHeRaM8OFjFY+5AyK4x3NOvfLXkHzvqNxkotFXbuq/PeHhbsiPhXoIhLSuDD+cUeOud8NAGphY
32O15vo12eJ3Lq0Lst+XLYuW16RV5VdlZW/imUYo6iW7ZtyLcGM/JYiWHsKtGNcpXoAFR71rewmx
VEc9FZ9iZEyKUiioc3fepxkngNQh9UTVMO1VwLj90KTfkQ/hrTd/GDQW4QAsNOjyAKEcCrAcCyDd
4RghbSAWduWl7Rl9w03acoXSYZyPGpQQvywXH5Q7z6BRLJxPeJM69YYOFnbfwZARq1SI2gscpKoE
7qT+TTQoNiIWznFwjlpnfxF8J45GG6kbVAGGHzvddH38DqWy5nOjagz0p2RLkAAcWQIW0ZsiqlXZ
IrqIgEOTDJXNyOnYq9HE+cpc3zFVZgct2zvTTVd4ZtOuIK4gbmsCIWe4/C6rdaS960l4Yl6ZH7VB
4Ukmum51mmhPOABRh49D5NFr8OOUoJqQ/XEvlemZMBPYtaJInjo1/85NdpnJloCXOT7aoZ7/bFJj
J1WxM3LzF2jp6bZYM6Vk8hzTmdlGS/pVqg5jUt1laqORidWHH3ibHMb9BlC/4mMeo55Wds6p0bmU
sY8dTWwUu0uvYrXBNMuAVSNp3kvSWQKXYgrEFiQuHBvpz5l3zjOJeNOS1HZ1JHwMqpBqXVz8Fp0F
vTHQ/zV1snMq+8/IAN7Sc57ZGqCmhRO8HFPyHKrmeVw3NMSTRi1VNrwUx5OREn6RSFCIyfy374hw
6vANoot4HqgjNlYCFKdsdrT+v8I6uShdqfm5odJ6i9HzFYK5RhKh6HWi8D0CvvzhDFvH6FDeL69V
g9B7ctpvwVzeV2B2mvR76w7pJAN6lOTpwAGZ0apvpglSQceCKaUvRzWrFt4U5X5J61xLmnNdxgyR
iqE9NHV2LeoGQp8Ov97K2m1lMMDSwuETWl35Oq1R0CIDrCHbO4jt6jAmCCs5sa6OO8hyYg3EMNRj
2ALjpzF2dbJ5VSVH847TzdoFn4azWZsxLDwAj2Z41ynPMF9ZRITGr5opQ5+Nz+UYOJuHkH8qWV6Z
jh9DWwX560A0jkr3gq+5O9WF9pl3SBknUPW7kbsRQiVnOcSSS1A5g9wVCsNPs8zORjb/1RmI+D3Q
2aNOb2lnZuXPMmbYKfC1snjBT42n7UAUwAlN9aGNqnBnWx2nI13fTanCzbcsLXMicnO0aGC8q2AT
HccEbnm0aic0RKUOjdK5HH/UKml6tsUWysEGJSSzPtdZmhfHhITdIIusxPOo0+i0l4ki3MVLpxjZ
tkuHp8wctWO9FKQhZHpQgkLeJ9RDUQMkhpAEIAWRRtkh4vb4+KViFz8aGuBXlOnLf/1WV7nBNGy4
Kv1h0942ZXv9539lfshfPf7bppOL8fPxExL1NQ31TY5YgcpijQo3ATFLvkf68fxYAtmSrZGGdzWq
LTizl9cyceVTPhKDqpWRsaOyKTw4TgIFyiJugifAM2pthj5Ri70mtplSRuAhoycBcvDzxV4qidNV
hMQPcLOU+u+yc76z2xwp2iHpSPmo5/CpbsdTFovlmc+QHNUaH1ZqIYBN+g1KffGk6nWN/zYK5kgn
MS9hekyqSoYA5tuyWMcK1XQQtmXM93m9Hxob+oLaOQRrlOXijF3qUFpdtU3r+lcWZx2dhPFXWmhe
MYXDRcWYuxtdUIFkPGBtF8Ylkia475zv0MDbN9Vjv2WuX6JwT7JTUUw7kXBFCigpG72whktTgbsD
j7mvK2o9nSNTkZbbRBgnmYQZJ2uobkUlt0pW3ScdYUYaFqBITE6QxsQ3WPTvXQVjJ6t/zOCjAk3v
nm0Jcni0SSwMW3miJwVQb8HN0uWDdVRWolasZeaBDDwU2Fg3+deKBaED9V39pbXIId3K30WFXz1x
tqMVklJfHIHv0SltSPBKT2rxCH1HnieMKXmB+HAdRsfZxHQOA41QrCNT/EOjMl3GoLZFmk7pM0Z+
WmCRjVQbSR/0whgBMwE3o7t1HKO99gsnqKjtroaqQwZcBHzziRi3lrEa3Qerv6PSSSm8Z7KK9PpA
AxAjpSr2I1RxKlKwYvP3DM3yHUHFBsvfkWyQ6VC2aD+SmGlzU2JWmy16eeWADdMWer/NSm521Fqb
Jgck0rcxo686iwJoE/qmV3j+s7r+WmLD2dax+1LXI52JmiluMzOaTlcZ0hBb6cmcLHgN0j7OxD2g
MR3/6ulIeACuBMHszlmqv6lhvVnj/Ic0GWRFiXm2HOvE7M2nMUQzEujM2ll6R5YHl7kvX7mJras5
Ey7ayRwXdLyYP+xnV0n6W5+AS9EjGpaqlvpAmUoibEIbXMfoHErATopTgEplunWU6FF5VAbnAgN6
3FlOTtOMgnwvu8I9YRsGAdwq4jhASjk0wJSPo8XH4PYvDpGAIl+pVUsNIvSz3YfLbsp045KGtUv8
ymBdq5AJexpf2sYMr+ihiJjRU/XZ0cIyIKCy3C9Me1C4IHnvMHy/aPQhfUuzhhc6sL0/KpbyYuDy
GBQOcG5UTD86k9G6VLrktTHJyFVko772oplxUzrFHckOiEKn4gBMui/m0246aCEFlckT5tllKN9G
yhicoZl8g4DDHW4l9VsEwc+b1L586xqGSDVZR2+ai9Gb7JXsTZV17tG+TN9QzeceQR7x28PAqWlZ
9BbOzJc6Dqn3qUREkKfCvbMw0ZBva+eOvKrysKrKZzzWAf5wnQ438ihXokh8/GsaL/oVbLYaTMnP
PicEqB6ZrYdCYbTYKM9xalmHxG7HaxiZw7XrkhEadG2c+5g55vrnXTOSrSSKgTmVY11arTthpttr
ve2+dZl770Z0keXyG6hh4gMNpSeCyygo3OhXunR432LJ+DhqHd+e4DXaZTptqxHYcdtDy3cHvghl
qgi7wtnOvHLeJlLiOR5sM2gqZqNS1eaLzrmExkhmBFlXfCrzcgbdUT2ndgrjo76Oo1Ht8iZznhfe
sZLa5zJKjyJt8pfCYjlmAlzQexWsZ0OJLor3H2a4BLJRD9mImAiaNUoJE6v4KnLsAJ5IGuBKIJPY
RhfgDBfLHJiejKF7RLSDQ0T2L12UnjpZLbumHZnWWNkzrKh9L8f0OK2ar3BhkR8G5skEp53Dyh29
bjmGjWPjmUg42XGcYhPoPkq1WvYM2dqgmOWXG6Y03HCfrqt2RGg4NJ5ekrkAQaWWFrPRta5lSuIB
WLVY3FlEMMSfG8nWYMcNUz97t0QIsRCC1QgEdLo8sYGbgjAeeAdYrkU+qNxVLnAjy7YvKYdNiiYI
IsbcnzT4CpuSFvCTU6VnJl8n+J9w6UK32tZugs8vl9Oe22/NBntShqlBxIpNcUhonjuwE8oZ/KIJ
0suz8tja97ZNTT+VPj4ILcC8QOWQMlg003tra81zNE/QgWiKsWyTCFI1WCMMtKPJ27IMy0tEGwET
HNqW0lDDSxuPsWdgxe6JGjgiiYPjRmJYGOcsJZH0sr4BITnRE+BDLgD/yINzFk2nU3dxVS27tsRB
zWNvnnPy1APSStyjOZCf3CdxAZRkxtagrHWZ/sRUEKGqYbwraf095/IeI2TmzsIaVzMsnyzNWD0V
BX6agZR5Vq19Hlk0LSt6tXhWz2rY0hRIZ5jRYnxCaDE5LMcC7NWRvT8MZjsuPaxR79XEfGRWBRaR
voSaMpnjyQwpPXTnCXZu5bcxA5u+1oujEg8qq35/npCX4S+CPpi6VXPmZHaNlnDY9txvjNYz4B1x
9UpZp6E2ImdjEtOxm0xJ734Ai2JC0p67fktlkh8tR5HBOKPEq6JfiiqQvdMy3s198zxPa4wa9pw9
e+hPXacMig13bf7spSOvQsdkbLZ5ui0bN9+R6NMEIlytlXZ07N2CzbOWt9agAh44EIBCH+mhlmTn
LNPELDZUz5xs4Ek5w9lxui2cbgmQz356FI5cyY0sbGUXN8veySEQ5hYKgsHaoUm1b4otMSj3Vh70
fJ4tGOmL5SDHzcvBDjKVOrpRdZThSnRdCr0+twvlhWLMkCVsk7YOMQGcdmi5jgW68SFN34wozI/Z
Ah5X1e2TsDuoD1a3N9P02apmuiR5RH5vY/YHbLrUQl2Ua6eo6rXTMjAfBH1II3T9s8cvw/q7cBHI
0iw506wuWssvbHhi0m4JHnAI7SCeTPGwRm3NsCkOxjSrp2T9i8fv9JIxfylWNPDUQcC9uFhvbkO3
s3RvAWLEfXpMlg0qUfc2/ByRu79GfnNIfO25/Ol+DH/EmdhTM8YivFVo/MLA8s03ygXz1nAjmMF4
w6EWfhr418Zb2+wEWkJls7ZVQPyZ21hstF/RsK136V7d57sysP/wB0/VD5v/FRm9Rr1RbYo3HXvW
dfnlpDCEPER21jNhN+QFy7tzTrbLRVG3yv5N4nvDwMkB/4lEJfHKiFD97Rz0a2p4xo/st+1szcpf
IBXsJr/J/PKrfs1otDUXp34C4WzfojfCpdvm91BfWBBWwgf7CKPM8qS1AUgVQ/d7DKoYHi8oowtg
jiUNO1+4u6SmYsi3KdCiHVIY/aX5XUGS2Bf5xXVeFeUPHx1x3ta4Z52HtIce0/jVHBCWdIwiP0Gj
TlcTmZb06mO9a7LX4j9IO4/d1tFu277L6RNgDo3TUSIVbVmyZbtDODLnzKc/g/u/wK3SFmzcezqF
jUqSyC+uNeeYJ07dKogBCBbIFVk7jnhImnX6FD4Jr0gJKCVhe1hmdqMtlSf1PZa3sjhToLT7X/Ve
ebQ2gKVjp0nQHjsezcRZu4X7loBun4Wv7VvSzpSjvzDv+XHDXP3o7e5ChDS4gnPzJK1Ik0BquycJ
IYeldWJXQ0Jkc+OUlshF2oNqzIBWx6gwZukjYUqoSYRzCIMGE2a7bOuFWx/Gu6pbgHpJgZbQ8KFc
OQOT34VziIOnzsH+kq3Aiwrhku7WFtoZ72bYpLvkSbrTzmk3V/VjIzsxCt+9uoEb1zaw6lbWSTwa
Z3lYyAwcYU0ACsfL52aDN2CkNhzOhV2yNfcUjrlInsN13E8jwOPGMTjehYZdu0q/yn3xIhx7kstW
ip2sx6W6fUQ4uSRmjR9zAdmKoIZq8kfFkfeNAJCDeJA+e8r9M4jT2BzuYLvXr9ghLizAibLO8qUU
2J1qo8So2VQP1tpHfF3NjfWQzERlHT6a4rzhJttvDIrMTNVFcy5W6YF7OFqCAcbxxn8iiczSF7yR
ihZLuah28izceKf+UbDDg2YHa+OxTO+1YE06s+stLtJRvnfXnE0juI6XGkjGV7lN5iyDFcUSaqsr
D4gTStAXwCvP5dZFsXlpVmS8P0x4dXRss9rxp8i3mX/o3+JNuTfuc/ut9+fVTrHzJarcYoFV+RK9
Ygg5GUc0LtnzlDMMSnmpRiuyPn0CIL7Db8AziCeqYoYI8SAq97UjbSn6dK8sZco7fb5JUI8C3Kb6
HSPLOyg8GJSaTnqy3rVoji3zUZjTMgE4dK63JiBBQPnv1as44dnm1lLYF2uxmaMCteb93Hwu1uZJ
AvT0AUtvUdrNXXKaHD1IcYn4cqJT3DnCmVpRWPNKKQeJZ/gsH9Vz+AblplgatnYcjVl5ySG4nrgn
jt8wEuvYSXbiSTlaRz9cUwZz1yMF5ANPiMs69GlzVr0L6qK2OW6kS9pE+sbfZHf6c7cyXt1dufXs
1Mm/q5XvzsN3PNVDM7PIQqd7wv98lquzRpy5mUOfbtsYD/ERul2waoVZ/Ejd/llU5jg11YU2mbEX
lYNJGjEy0rru2xP3kGHChi1xZnyi4xyIPDEPHdIa7OOsQGc8CwV7DYMGxOQAlARpHgFikNAJ1Frz
5Gf5k/8mGHiN5tUHN9Z+WQ9ka85oxsYzMt0c6Z5kFLQjJD9tm11Q8rIZTMQbTFvTpH2YmXf5EX+4
mQEAorezFTob+CoCaOR1+rLauI8kVqrAlMsHBJH9eC+cZPqOD+Ejem6BUvAsTmx8n9J+cDDeqQ49
03rOqvvhHcx9DqlwIS7rnXDq763deCfQROXEsLd2nrZ3vzowgTuiCakA0xE9syOCm0iftbNxb7x4
J7aEF2OtfAq7ymH+hVzqKRgk+NHmvlM+lRvEQAFK0bl4Zy0xM8z9F/3b2yIT92i+zmRSheeAd+lI
gEBkAAMMnAU2jVxrU3noFAjxYTIvLGtpnkrier5Fbylswle4Qe6DtJbuiuYt3CUX8GBU7ciLm/LP
59zakMmAs+n4OncxS9ngOgXrodjZ6roqFt46GVbht1UTfjEzF1rHlqmS4jOn0StYC09bMLOI/gVC
85Ksq9yhpYSmwmCcr4U9LVhU1sNCQSxDA8QZj35qi/IsXZJZ3839pYE0+6gMM3lVP1l7SbTzLSZI
zZgVdr/TbYtpIt0Jz9Gydji6y/fBl7cPs4X5KbZrnTX1Hk4F2oVmYSQ2OmEOQepH6tRbepwJP7F4
BEs3dHM5nffbKbd0mR3SF+uZM7q0KwTo2TAZF8IbdX7kuO6ndogAud5HpHK6I3qWWf1uiej0EBjv
S5dlYQGG7+S1R73fjNt4UdnV3MMAZBd7MvHe04t8Hp4TmkbvlH78jbkFrqIuqxf/KR+W1QdTDuhW
vVXehQee7koiz2bBAzO6Ox7EWMxhtATnyHcs6xh2s0Zay7TRCBkVeEvM6ZlyEYONbi77tRbtoJg7
kj0i0niunRrlrjkDbap/uiDW+gVcP3FL0K+xb79r2HnUvmRqQXb6VCEYnLePwsvIk26XZFWTbwRZ
kX7TMh0egE2mW1JiufvPip3vqO+qdWxgXaJsGeZwgD7ctSLMLeD9D6HmCAQrPJLpiH+xBsWDZ4uH
t8WgOCwJQvFyp7vTmp3u27gx4OV+EwtLZpQGp21PT147QlpXhNPAeSOYa0/lsUMm/w5sHgc+To97
GNhIalDWGiiT4SoumZhw+WzTSaDeERkBOOE+yddSuvDFOQ0r5A/NNq4hX8+GdCM/8O8bBBzhNmiX
RDu0WwLFJ21lBHF8Rh9J91dKugLuzp090I+cFMLsUVf3db2ozDMXSaHZc2DLv8qH2gJ+6bgcQ1/D
ZC0dWaCQP8nBI0XB9KG6C+5SPJWbrlh6p+YSFTZARWYM7ZoZCTdrwgJW+QesXZ9N/0m76xV8Kitu
xSgDdMfLYDhsKM5xnEOFFBy8N/NV3rNIxF/hsX01qN05pJK8Zrti7W+abf2iPuSxPdARRlN6AuhH
shzZKnN/JAh3kS8Lw7Fe68Q2URQl24wwgfSO2BIsgD5ckTtvPGWf+etEocG9iebB5Gj+RfIHdo/0
G29Xon7hLRue8S5iw4p1GEZo57EwzjkzkqN8V4JC2VAmPad20GyrE91O9yLAANyP39lOP2XPoTl3
HfPscfzapE94UOdKPe/x5u1zbZHzsrCO6POCycpbYrAdC2leokCZx4+c4+r0zSPAltLovqeud+F7
Yg7FPMD2tQFQgkHHfKDj5uYXrT0K98kJp0wPEZFpxq0Dqeg7Ys/xi42twBixBYJKjdLdihd0K6eK
W8cGvoNGr/1gOkQ78fjI2daO2h4dffg0rFzOqO8MfAG4yoZzK4YfYnzn6WtQLMqvZgfImCnD9oSq
DkH+E5xtIqoczi2L5AhzuVxoq2wTryDx7M1djhfM5BQ8h/J4x8nBe2XOxNs22+RYYFSbZKv8pI8E
qK8mv22Egn0JX4TET9R0krbRDgbc6C11deoUKjRMpPwrOB50PPMT7V/vVWLB4kQVLjCWpNvItOMn
VyLG9vNFeM37VzE7tqTgPVN19sAQrjhBBTYSBYTUHM8I8u5V8oMempyMFY71Nb59zj7izPrkZbCr
RhzjudCsYTntk3P/aAaz9pVk4nID14sq++egzbQzhha6kxI5MfclLb9VcSEjFy71A2E/3NqDautz
8JOJHlqZxEA/MkEzlOMrSHBHz0Zka7J+bkim3WVvrTnztvHZO+RcoSzOSg2CnS8KAQ/qO/0ZLqIc
WM0lNhlrh2IZcB9i8U1wnz7wtaV78RXK1JliBh+LO4o7wgteHyCenMXFbbbg5Qrb+JXaHReF+Kty
twhIpi772ftkNSb2B0VVfTAvGHbfw+/SCWnprfOl+uHuTMyaLnc+zsizbG894GWkrpfvuk1SzaEZ
Lv3PJKSHxX3IIYyQeVRuwiV7FOOlITZg2q+bZ0ofdTEntJlLw8K7Ux+El2QlfojDCgohRF/hPmI9
RPjJI6/fiP5QP0qY+FjCF/U4B1jUrf12AVn5w91WF6/choh51/JOWBibBJubvyjAdZhrmOAvFpEl
PTOUh/2NhF6AVr7BB2KglVi4/UqzrWN5rB8Rc15M0B74HxF+MldRhK6GnQ8AeRl+s/pJ8YLAe7Jj
KfB5s682n3NE4NiEPptdvr40R1/ZxZ/aM6PzIXhzbVLd3UUfLKytcZDwF37SW0B0YY1PgKyzpaEg
hZ+pr8JOdAqM8ksLhMmC1V/f0jpZ+CQKIPRZhutq42OBv5dO02IzicS4wxlr6T6fLrEmHQabep53
GB6l5+dCoi2/oOxD0xbPORtj8RqjZZ/3K/XAwOEl+Ud5639hfzUfIHcG3+G5/WATEE7SKn1Jz0Ni
E0epH127Xxsn1igmhfFJ122n7IYNhB/jhXA42DAjOTjz/qX2Fg1QD+JEFU5pc3/Nidj9QjnOdR3t
bfilcsXgZKQC1p35e+xV4gOrvDfrsVvsQzww5+yQvSFHt0iQmyMMIIvOffBOPvNp5l7iL8Zw+8wR
egAgNRePwR3LkcySg+VsRrurulQX7aW6sDz6D6RHzoL7YtVduLuq+3QnrYztOjqKS+O5ZLYVCEqz
FYsni6X2wtn6sX3tHLoxl/wRgRphq+hINy1H6dXwzIUdTGW1y9FJFotqJdLyo9n3ZG0YTe/lsSBB
15uDcWTJ6M7m89BvrUV7cD+6/hJWKyGxNdHOCIVh15/XjnEgZJ2r3+Tw4RLXYWOciS/TBOoBb23z
b3IMZGdUVwkngIYYDsez+RczW9sOh/yOVRDNobUZ+LKlXT5om97mCYg7ZVnREHzEY+zPSBSmJEFU
X0ZdiI2S5tZhOj7jJXxPOZb5y34pfpIYEFVLFvCLwEI+CRdmuWPs87fqGTuFzMVTOgqPgTb3tLpl
KjWqbSCC7qwY5jutmc2fP0GUbXGg5taiIq1mYZRMacT7GJpepxTrjL4m4c103SQg2Utg39E2+PP3
I0RYSVQXDBUr2lZSS65WyT6O58mFMIlhShnjZyFWqpVRa/xuvRLkjail/NEzwemq1M6KEHdJwNkL
lTIK0a65j8SwsGOyGhd+3mJ1HpgM3fSXENnNvKGzgcd7VJDBVTtV6jku9dn/+UtvlvtGzXU70v14
0xPjq9YqB8q4jIuN9WV9ZZXV7izY5jDls4wiLPqEZZIL3FT+/EUfiTgXPJvmAkVMBMYEMpYBxwff
vCCyLB0/52CO7hELIoVnFe8pSg5KtAOJhlp4FqJ7j4pFl3smogEJ63N56FT5U46ggqfhhKs2jy6/
dxMAXkPL1CyygjsXsUzN3MLdXXjDl5K7e8DwMkdYr8E89hzqcsVUEfEf8yIaVXbQKydEtY1sj/3R
qEgfGLFaUJmhcebmT2p1GVTUq9OfA7MHLRhUn0IYni0I6GVfPdTCGLFGqvOsj986PaeEOlyGXFDs
WgVa2uoraTDuo8FzckE+KFw8QfI/pJJ6MoiLmxkycH/yPkmAUcgWco8uzZ1lV5tPeTNqq8hDDeT2
42M3yne8Dg4wRLRSJ8o/TQEKktE2C+DMH6ZMJqbl+jj6fGIcy12V9tW6wWXFOhPHa5LaWLR6pxMH
/1AKmE4wYwy2WzR2K3rBfGJ5wcww9mZs9ds25ZBJmPNKAepFG2hUbcuSP4iLVojkM9xZgDgDiLuL
f/QyNtq32pUKIhFmXdTEKy3muDAFcGFgP4SFz21YMuf/9X8RP7fINSCA8iwevCxdf/73f2mqaSJe
MjTdUnFn8qFXQBe9j+W0FczS6VT4EJkFpqBlv5BJj6oS0liSwi7VcJMr4CDJkH78+eP/5rtMn25J
imjqdIjUK26O0Wt9rWVGCa6r+3Z7dSFWHqWDkCqGMAmUyPSh2iXilf75cyWwQ3/9bElWDMvUaG6p
8vTF/kHOEStYrHIvlXRaiOcocYqVuh0Y3f2g44UfRdT0SbnHhrfXLfSctJO52WbKWrW6zS9fZfqN
129AksnFIKDO4htdvQEp0sQBeWjpuCJYhLAQwEIIXz74ake48wH20Z+cgDAM357uWftI7sRIpt0q
a73hl+Fg3PgusoQWVTFVTbauv4sWuJIsZAG9coi+LA9s8BNWIB7yNx8vmiuY6i9vQrk1AGUsHgYW
E1FX9as3EdGxG/NcIBk9pdxndMmjoWjoJDlpNSOIzOnxG1L9mucElSepXeFELXqO9sgBcJnEG4X0
ACTGIWmAXGCg4/OUNP4jN1phu8VxVZZPJhqQfECZWie83py0EqSVlHVTQo6KZWDWx59f6q13KiuK
gUXWnKhXV+N68FQCCiKvcsyEjZAYNSg5RffL5PkzSK9HjiIzdzQR/pZhyP8exD1O56G25NJpS+0M
m+bYJsa2Myh+18yYnBKs0aXHMW/BMVj8oTPXfajt8X+AJ+zio+4zouIqv+8IjzDJ8MUHbapfVj0x
S/LXuCj34wBAI9cLW6zce7Hxv7MyKVc/Pyz5L3oWa5Ai65osWqYEmXMaIv+YjJamwvuWFa4DFkdT
z8igFUAmbGi1DAnvdCyDxIHxu+6hPYlTWdlcpWX85EmgWP0Iwojef5HV/mVGJZw/mAuKB61g7Lx7
NwGz+/PXvbl2KCqNu4k5Jut//vk/vq5SWXpmBHxdRta8kaDaYLiajxN2Skrax4iW+uTpf+21bahQ
u/QQwFGTmcWmWP/2XW7NHoWFW1RR1CMMvRoCHsISSTCH0ok0uidGEQ2LiTYy+NSECrmwPY35VLe0
2D3aGJ2ffP78MG5OX8XSZFWE86YzEK/eHX6T/4zBHkHRopRkisxtgEh0eDShY85kJZtV08zDlxUB
BJleTiufQpO60oST6bHJYWPvv8ht4k0j9p/XofRVGxEFV2+fxznsnphbNhmsxJSfW999hxOxxUZJ
wTRsNxNlqZ4wVD//MOn2kzV1g91YVs2/1iU0qAwgsXSqbKs1lNh1BVcgqrVVD2qG0JZoPUrWOqZw
HkJ++fnTb+2LjLCJeCYC3FOu9gS1d9VGTdgThonTI1Ca6CZkeduFtuQZj6GWUiDp6l9+861VSxUh
JqnwfSDZXeHkIlK+2yHuSmfseZcIbl51M3v9+Zf99hlXvwzqsYxPlAGLyG8/6qWtmskvi+/NMclk
kBSLeUGT+3pMWiGsFrlmUhTSSuloAQysIlbPANOy9EgMNoUvNVhqRbPHL3PE1EQzHv1wHO9it9gG
ZbtvRfyhpiwRZRfTpTKoGPiD/xrk3qqeUKIkuQ2wwIZHOCRURidglGc85IH7PgHHTBeVxs8PTpqm
8r9Xe0UUNVOBqilaSPav9hRVyxtFABbkeIjTZzXb+EwlS1xGBAVInGlmVPEj7m5aDuBuPKGga5Jz
9M2Bv//8Vaxb3wQAK4dVTZaM60Wn0A3RHHKlcIr0W/Botvsy9WujlujjDmRU1u5WAVjhK9ufP/fv
0wmqSRNhnaGDxDf/PKF/LLyWJ9VjGcUFWSz+wpCZkxUPe57lLX40Ft0pNvLnT5xG/NUz5/eZmoFx
XlPU69OxVQXBSMIA7jAVsG6IMpuj7HNehk//H5+jyqLEC2Y1V6df/o9fRlwB5rLSyByT2s3oEpcE
QBu69C9nTVO59Xv+8TlXhy1BiXUiM/kckBS1YKkLNN/c8vWZ0CMLkDKVvuJDHGRrcup61u38RQ3X
RhGe+fnUGtqmXQnWpLlSkqWCHktSfHEVchKajYQ9k5lJGoNKCYqszMApVAA3jUfNiNhG7Pe5SASC
jLwFwDeKXug+jWUiqnC9kwciWZZdrvmhstaKyluN7SpL/ISUbzp0pFdlc8tTEcBn9dLPxg985sK6
40KJZ7JDHkkvP28+WlNEXhD5RDEXKa6dPnrrjAXXU1ptE8LYis0XyUApAfYxx9zU1YtsjQxJOuNj
3Jie/9IluohwFbqO1qtHYNnfIky8ReTSwTY0kxrmKBmrUtOeyesMx3suzYXtUmHNLBrgrY7dJowQ
D5i9/xSM49kL7n4eKdKNjYkDpaGxGIgow7Tr01Icj4LCNS0jhhgggOx3pzZOj0onn8zSeqca0c7E
ITpi57lYSXhfWb4KpKnD6r/LAm0zpOoJ8/qzJhVLyc8fRyF+lXQiLmWlJpo9lu1x8CnsFDr4fe+p
bHVSEX23mWNKtHvyfsoKf7URHbG10aVS/aespXUqAARVrPe4604aYVVj3ZxkgM5VC6c7TGmIJNah
LPylio2wVvkPwpgUjb5Z+B1ezvCYyOoOL8lRrtsTljmv/AyHdK0o0ufgSbYrQORWKXQopfzWpJKd
97QeAx67SwivGgQxpaYlAGjEFXgW5tP3lNUuWlRGc/J16fPPf9fquyqrjqhvF1ULoUJGzlfH1gaY
uKPRFmxK8a0KW8ftWdMk9VmR0zU+i00cpPvRl+89Tb3zItgQfvkojNketwvMHd9/9LvopST4dVf7
MHlcT3io02qvNsYn0eNU883ykmFHvI9aEmpSsMRjkz1wB2VMTTz6X0bIjY1CtqClUnzSUGUaV4uJ
m0AtlcsBdTQYsswrh00NuXSuW9Qhk1JbAb/+DBCwI8kokbOIvPao6mmCukrn/PJdpu38agFVZEMF
N2HB8rCuryhUWdq2y5PMAQeCPH0TCUIwGdXIMEQv1+hSS8w2oVVC3r31Rv0hZeKpKlHW+L6pLrM2
p5toCt66q/tfNjHp71uHwg1N1HVZMqFiXq/tpTe0gt/oBBFjGaDelZtIZWm8IC73tm5fvrjJCJ3Q
kGOnMuBs+UK3bohH+WVTm+DI148Ivi37mWkS38eJ5d9rfz1EJF8MDXhZ8xEiQGLj/0uE5R9uCKaO
WR/2wzaNEScqBPVONI168pyrrYWsOAZjLuofWrKNsRNQlu/v4f2N+8wVkD9hLJHVaC5bKGfdsl6M
unCvtDG/JahliHOwtVQSUtxGn2HZiH/ZPG+tVNyPiG0VNWobsnx1DquiOo8jPFUQWptDLVu03ss3
GFSzNi7PRZee42ZA+qOMwGKyt59H3t8naHXaTSUDJLRhadrVOTNqc9xNUogdxaTdhF9p0Q/DmWrd
KtCLXScnD6OAeOjnD70xpji1g7s2DA5Giqhf/eK8yrLGa5vYySIkn2gJ86h6G/UG6Ed4p7nopFM8
cv1bEhpHVNSfP3/8nyPgv2ebKir8bFlSJV3Xrg9mXhDnqRoXhNVptUpvsWV06DLSO6J4R/UujPVj
izmA9rZGT1oAbdFRnShaddaL5qVslHMz/WPy2e+GCi9/3ptUTLK3YXhQmj0Yv02YYdE3yt/e1t/L
BF+cSweHdk3j609L2j/OP4VG3VpvEr44pntfwQ08mp8hJnwQlL/cDm4NDIWin85j4iSkXX2Uj1TY
NWsrcqIIroGBw8Mz7ERr9gY6byxj3Chr6/Lzi/n7wMzPg5iuADmfFpvrY5eaA9YUTLJNWO8iK3/L
BukMkmEh5tLjn0ceuclSlY1fxuPfx1dV5EquiNNhnQ++mgRaRRGjdo3IEZpmM8Qt+XPRXaCLu59/
nnTrmWoi5S6F2BUe69USxrGrDwL+346Xake95Q5PjvZUcGOrzF4KQdlFqrwKRW1lwhZQK1bZUsFp
1QzrAFEgkCrSKBSypgT3t5F1YxHiGUgi53dTFnVuhP8eWr0g92TwYfst8QGNgX9StJ41wN3VQb1t
2heJHMGZHsKIkn4batq0017Px2npMzQgYew0V5/NBkJujF9HjqUBl1Ax+lEBgbUgGhnretata5hu
Mwya4BogkaREJ/MLUBUnxCJOyWxd645kOwX7P8BbU8IIaDKpFQnvcZ9EEGvYCUiGZ9pTMJPkcoEz
DlFI3qQrt0ofYhUTeT8RZP5Ax+opNtPDTYJPLJ4cbec/LAOhMJdaB7zoz78OEM+CnQT0CRM5pVZw
cF33Wlfa5k+YypiJkymeeGhTKeawj0FyBO/U9VC+9cD9hKx1AHFZc1kq3gA8r/LpGvDLgJsm6V8P
1rSm0oxkWur1gBtDGK6+ykI3dMKrG6KX87WlPmySEjVaARDF1ZpNlkIiwTT1iTtnqeTV/c9f4ubk
InKA9oUlw/+/WkgSteDw4GWxg6cTSRU/W4yks2nUv1zabtQbGcGWzr2XRV2n1vfvEYzbTUnzIo2d
TqHphDbRbEB2sE5XRbvhCHWGeYAeHFxGrWiErMm70m13nTn+9kX+PqlMFXqJNpFJ8ZOn/+8vMoYi
NmLQrI5Uwb1o+MuiL+3Ke4uS4VmbrJx/YmkK7TAZ4RPz/f/9gfMUVDZ01RTF64oc00BvI5/VbIjc
z+l5l+jLktL9ZbGW/74kUwRjZaTPQPlevp61fRWl0pixYugRLQYLzv8szmPUWcYxGkgc0VmzQqV2
gla3Zl3NKIc8T1LpsJJJIOIsjdIcIudoceSd2neBal0SmDmyS9hAjzywkhA4/b4M31ptiKFQJdoO
N8oypl6aIPzaCGVnsxGI4xby/I1HOScpfjeIv676N5+TrMC6A3th/tW5iXlIhk71yxn6O0FqQCJH
+VtD2RQkpImyJg7em/hdBfzSCeCqOk6kerEJUgQwPw8MY5oB18sBL4omryophJNc7XNWIwN48orI
wWSMSwfQvwn4AQIlmVNRgPYLk1RWV/c+pwmOBEfLrGzRfDFM9Zygrcm+eg/rSpC0TsVxKWSDBDVN
tOLIX1qLoKGu1/aa5e6HWj6bPcWMnMEgKvmbWkdPllKfkjx7s3pxlwOqJ8ILL1P5UprasvAIjMJG
+UapmhKkdR6l4kGB1kRm1QQe/goymu2+mSjLTNZ3eIwfWgUETG6UW79RwFuQ00Peo2sYAE/1Sxpw
zWXYiyhOexGspbzzGQ4zokdh7bz++bOhJ2TL8pTzgoqKn72H4m+7qnrz3RtUWFn/8PZdH+1Lt5pK
Cgk7W1FuUmBLZtRuOpqci2lClF2HPsgfHE0ivLsn4IsnHVrSOSzTt9ArPxq/Wo+iehYCTpl1x4Jd
lMUJFsf9qJYdx1JrHpX+R/guWSBHGh9Rgj7c4/ByMlhk0cSZMmIdZbSgf7YMLjPXqnmroHuc1mLF
4B+JEPDBS+W4dVqcBJn3UFf0swzhl23g1gFDElWukRi8reka9+9VMTaaPgwAiDhCLc2kPn3wendD
WJ/kFY9ZObyJOVodNz5a2fDLHUe+sQVJLIbToZlmrXJ93pclZrWKfdsZXekTXNszsP8nQ/KXhZWe
wvy1kRRHcYYvfTKWaQh3/GcxM3aZq7yZbX1KC4B6Zk7XL58qVXbVI6CQ3XRFvQdLlVWf/DJe/zxX
b62u1LQknfM+57G/rt0ttNW+9LLM6UIUbUa6LhrqO0l3KqN0PebRRuyMleLj0EKlOaR8OXQks05s
TnGNOsLwsc74d2RxfoS9+pyY4ucICy40H6VkeIsq8Zc71c3XK0m0JenFcKe73n1VwQqD0qwyBzvd
odC7EtHQk1fnW1EMjh6HrTTul0Po2YOp/ZordONgzWdPlWdZ0izW6n+PLZa8rq7UgrFFeMqcGHcG
mLpj1thattCE8ISzfuOP4mcei5/UqVcQ2+y0cw+a3Jyw5s+i2kTGDHxaEdP9z2/y1mWXL8d1RuEM
xs3tatVNiE0DOM+bHOvsGdzYahi151BjufR8Y8b9dCem1JY8TTvonrVRe+/pl29w417FmxEtxdS5
YJnXx8DcUIM6SakuFUN7mt5Pp1uOVwExr59Vqz2RSf2UJfquj8wDibsWOo8sVJ4JGPysDe9IfuRz
CmRfIGkWT/Evs/PGdiwpqGosRWVP+qs738K3JLqxSFFCN9yrsy9NK85xxQAKvOJoNulvzeBbg0Uh
ZkvWJFnmunc1WBgZbiZXY+pQHViV5LqV8ExmkFcXue6fQn/gb/a/TOfpHV/tvPTrRU1R6ECrsjWt
UP+4uOdj15eiS/EKx/JlRMfY4w036j36o98K38att/3Pz7oab5YQRqGqToUyCz5WFbgYTCVIXdxw
pOCt6DMAbCayRlWxfbE4jHlmYMIxt+ZgMWn1BZb180T0TVRj5dHPK/NhLWbqBVB9QiefdBJwS/Fo
51PabWeI60rIz1hifRD6Sk2xForE1tjmTXn+Qz5GopnQfoTNl3+pqeSQmuyEWgt2JRzXlS+ti9RY
pll7NwSfnmwsrSpFSWdsTDzYlFxkQv/qbLDFwtrmZXuwEqAvwmCXY0Vsc3GOAPg0AlZTDKBxu0/a
Ya00uNSK5jsM63Nb8S299NCnEEwSdzxpMZ0S2SLSKMOkPQ8MEDYxkbz5OwH3U15splowX1zxmSib
l6jSyR5sZsKgDHNA2la/aEVCchSINKsCP9ofwqXFT1mpqCRx46kbHU2QEXrFKulRSovJW440i8pi
RQ5WvR29IYaFmrKP6AVJPhkjELyArSqkcpqWF2yYwThBabXYodch3Kw72HSAorohJCCiiR6ahEOi
YqmAQWIx5n8xUfeRJcJK0A5+b/g2ZCEk41SwZ4QwPBOP2RPjoNgpsUCmkB/B6OHRYdSPZnoEdb5Q
cs5jhtivq5StUIMaF+EXbskOsqIvC3uQEVRn0zWnQMuvNsiOXpkehapGS+GieVKxtGcflSld5Bjf
YhplT2G/hmU4M3RwtzQOLgZwJDfH5A2k2PIdX+P/Fbl7kVCrBnCA4murWlhPQ6LXi6M1GFtTHzCR
8iWndQBIuo2+1VYiuIeuv+uC5jkzvH6RNoP983J5c/5IhiGxOCjIVq4urHpRFfWgsyDJlbsodVZk
4iyHnMQLVELqoC+b0dryE39ZB28dUqh/cHtFTIFW6epjNX+AoeKRlVzT/pFE65BGCfX89JeV6OZ2
pHHCVOjY0ka0rj5HRRwEvN5KnW6wnKZr8ERBgk9w61JNyZDTzfLAP1qlvA+IxSmk308Kt1Z8NlVD
5xlThb2+OFp5UiR5p9FRwMMRFyhOG/TvnaDv+NsHhAJc+syZ640PLP5Ln0TsBUjEnVgCSDYpPhIn
u6vr8j6SidQy9a2byHSwNGDJLkE0HeTMWSKlTMHKdbw4/cy8+qHxvQ1c8a01tMAUSJtqNQLOm5Rq
vkdQiIeBOOmaxZDpZ6UBAxexXDbD1COMhblcQiv1h8npJA5vSjo6pCwj+jbmEjnHiS8i5P+Uqwhh
TosBn1wvssWDhyI/lmaGhl3FNCDW49v0NjPIYPi/+mhhhvoTV6koIVo5H8BnhccS3hLkXk4iry5Z
rv/p2PmsGwocvYXkBRRq2nBvckglqyAEp0AVqkqMeiGHLSHjJRhHCYRwTCoxkR+kECBQr+P8CyMV
YFIRNnffguVHGNF5KpEGtXrOe4JHBzT/Rl574B0sHNoSHAp6j0arbyoRE2VcerOmx2Pbhk9jlEPf
SCaROJ7PwOUDJqzgz3Pw1n6pK1zRLfRuDNVpjv5jvwzESkvSqE2hH9Jjkh8TPd4OnWhHEnE1/6uP
ur6itTm84Qzko+MbkBRT+MIpNXYwifOuFn75WTdPyTr3KnQpyNG4zv37d4mFnGeFWvK7IqfySdPz
0qXfZ6vp3B5Kw4tE0PmIkx3c8C8/89ap53+4O5PmtpGuS/+VN2qPasxDxFfvgvMgkhot2xuEbMuY
58zE8Ov7AV1ddqkc5e5tbxCkZEsiCSBv3nvOc+jS0JKi1GIf9qbqcVtkBWXO7WVg7AsBvSiwvAhx
9uLgaNR8vjz/9zf257/RoZM/B5v+o9sAnBp1CxzDXZu2GMDaR6gyL0Y4Pld5+ypYQ6A6rf/9V15v
HW/rrFkfS68TtbL3VvwzdTVUfxIUdumQx0ubkEOFxhGzZUDQqN4uJuE+dLCZyILr8wfffyS/GkHM
SI3Q9vOor8JjLu40FqoOsys+00JQkSbTNhiRNjhaBXWC5BGvcI4ZojcaXSGmuGnv1p67nEhWjsJa
LD2f663HlUbWAL3to4Kju+JaOSYJfCmGtx1hwg9tjjFOwIQrAmtXFebTEDS3pVaOi5BOLILmVSxi
aMKBlq1M8hPozfa4jmf3edMBTUIASEhYtWT3WS7h+H9IfagTDnC8f39Xf3rWcs5ajIIYTaNB/ftZ
2w8hWWlxUOz6pn7NR3KJ6aSE0x583dm010KuUvyO068amT87geAB0cikoWv/Y2fQKW2Ma9MtdhCq
X9OJjy+YupcxFy/FrMEY2voO7s/jv7/Yn63+TJ5QvOvz4Vpd/3Dn0YM2Q5AM+TBjCanA1SwDdFrz
0t9WziH1jUteNY9zffLvv/dnd7wffu/b/XM62bmqHL3A2DxsfRLm4Qx15940nttKfYtk/lsi839K
WdxWSSm6P34LftKhJoXYRSTGtpS7wptWueh9Aj0IZdpZZXo/DKpfJcjWI7qxZpsLYlzqrw5hbkyf
pu2ox3jZfZgZ9A0NPugw7LyF0+2s6EteQT9y3eGSRtYdrMqhCAGcWjkiP834Erl4sTobWF7ofEjR
SK5NE1neQOxeB2MwTgHnONOTkCBNpuyBeyPsXshTm7jcU9Nii8Zt0uHWJrnt+Woucf1UJ/YJ211w
zircSI3GfsMAf71g50XDuKLW18pHYjY6LCH0nUNjGymHjDvRkaZHMCRSqnXp9B/UZPeEwLHtMYSz
Re51Dt0IknMP/JJME5ZgAWMiW0YmDOHMGu7sPD7MdXPTWs8+FfHQcW4QqbCO4uHZjiZisMRjWskz
cQ/12su045A56x78bKLFX7WpHddOLA5kzIqz08akRWF+JaH3F0vMzy6aYA6gZvDA1fpW1JnndYfu
sqavXrO7qqxnBY5C6PazUztHBr7PgoiyX9zpzZ+dvAGaDNwQHqPit+cT+8uI3EJuEG7unU2A98hu
Q3NldMsGEm4yp0MZ8wiuS4KdG6ZEGhbheUjSdBelxUMrGWvWJmPfgtQOM/1ahvV79PaEW6lpRktk
R1i88BIkQHWwWetcYQE2HGgQ/34N/sQpYOOxQOdhcruhV/nmuoi0MUdTmcM8CosN+ikc7jod76E1
znbBqyJ/i0x1TH3aCH8902LC9oIAYfZY0SGPMCJqgdgqyV1YlA+k6qHfwuq0JbUAJy78diI98nfK
2oSuBTy+hngpNAIocn2OhtbJfU1UvPv3F3XtL71ZE6n2HWMupnzaP/MZ88MdLXBHvxCmle8Gkukb
muqg1PxHUblq2ZrDxgjCelUVoMML03iM4Suwhy+x90Zkg4gy2yYZ2wColX7s/+I+9DMhBqJtRkdz
leD9ozEbDc5Uh4qbbe3HNzLJX7S8uYsrjNGOjRFZkHHSwvHunOER+OMlHsTJYfS1UCE7T9F57/pN
EZevIuODglKPzK14HUkr8Hp+hCz9I6E1qH1s7esv3lP9J3dQtBFIBRC4Mdh5O9XU0zByaRsV6LNb
gpQy/H5y5LYR6geSn9GI8O4OU5Xs+/gQ9KAHqjSbToEOu6GPv+hjY14YoDHdziEGWeGczykbVG/G
+BJNXC5j/ol8yHLdl+ICHRXuCcmKQU2Po3S5WpxEaasUriq5nVxsI9Rxx0/uuVkBqCwrb5dngU3a
bsleyrcOlUlCjhXTF54nX3BT4gMANSB9OQ0KpWauafiKT/H+uWusGK1hoK31pkZ5qln3vpM8l8iQ
Fpa0jUVfUyv5mn+TBZ+9nluwm8ovkaOvQodqplQ7hGyrxv0IsfQ1CqPDEMF+ilJnFVnV3byeKO+J
GMyPc1Eocuu5a9tHQ8ovJrM+xXOVmAbTf36wpYvHmJq/79U+qAUD8vgItV6toqT/egp16xywGkR2
mm3pFmJJbxsiUwLvjjhkto8QAbnFKphftdhN+cwdHfWPZTV+/sW58LNTAUGapSNaYVP7dqo2MkzI
O2EVuyGtcrCQ1gK8730RdcOW/RzvTxLcKVsjxHO+f+GzyQrjF8qSnxQtGAR9dObOvKK/bfASd900
xVygBRUfX5/X71wPxLAKGt4b5KS7YGzWEz7SRQJr+VdX8U/u/rRKmOnQxqVCfNt9L5mxy75Iyl0m
CZGsy3RnVzDMPED3K6vBXlVhRrrxnQeHa2BThDHw0G4X1hW5z7Hwt2aZnkPZmHtrnCMAVQCEkFwu
3dkrOYQnaJkrApMeE5/gUGqLLVUNNWHbflvF/tffyqLuv//D889VTfBqFIs3T/+7fa3OL8Vr9z/z
//rrX/3370/5T3/+0NWLePnbk3WJHGa8k6/teP/ayVxcf130Ws3/8v/2m/95vf6Ux7F+/eO3ly+8
c0CEcSt/Fr/9+a3Zk2raaLN+OFXn3/Dnt+eX8Mdvl/aV9vFP/svrSyf++E1jEvE7a1yg03bHVIav
8rf/9K/fvmXav3MjdWhEUXrrxiwLLKtWxH/8Zru/syV3nXmMZiKvnmvLrpLXbxm/43Vg5ZznDCyf
evDb/3n5t98WpG9vN2/Hn89/LFKNb0KJH1Yu5JDMTJEIInWj56i/LSuyTk4ZBRRcjfCjr8M2Lxvw
424OhbTrx92YR5uwku9iCwfAFMCbsdvsyR9oI+vx3P604fYaRXn4fvArVR4Qz98MLCOrfLBuEyer
DtdDa2VH0VT5NvWcGPHfFFaHQdTexhggSiF2P1wPlQe6ZCpSyEFVuw5US1glMe9rEdPlQTrobl0y
uxYFw51Nl8E8JYky20lLgZqzP6c5YaMNJ85GWMG70getMc/l3NC7dQOSOfvxVjZNcpf5xT4U9tkY
fP/G7IoTZpx2XyrrU+IS6hVO2jGyezpHwPg3DYsrvScaeYdWa8rD9ZHsILcTGvSuJoth1VTuxVJl
vXVyYFMKFIAWs/NUXQc2Lfysx5Z7GIi7gO3CGDEp3B459sDtXiXukgb4pjR651jPh0ANFm7Sl76A
+9GEkU78JRiIiFejpQcIzNXBmg8d2cDfnl4fGXNoQCYyPjI+gzJyybjwMFg2UXTMJuB8k4TsQXzh
quwNuOfzqwkQ+uzGyYa/60cT7HxenM5vW2hQnNeqF8kaZdFjb6U3aazTIhrNuYfnm8RvZEwQJOAO
qZuXxAaTQxxAZrTDwdBGAEKRSfuri/NZkaJIWFMuKwjQThlV7SER7j4KUT+UxAdBXhfAgBzJgjn0
CA7CCe6ll9EpKqAFIEIjTN5Txh67wQ9v/ZtP4vunUyWZvdZa+dUig0hnjgARn7XK8AdiJEUpD9cD
6ol27VfOKyI40Eyy7w4RQUNb2TjtwZ0vhuuj7wc8g93BzIkqsEeHtEetOVwP1xf05mmCTf3QEtxF
BUh0VUy/YwLlC2vh20Niym5nUi2ZKOYHO0jqw8Ru+3B99P2pMX9t8lob+y5BS/NnXjGt+faZX59+
Pxmuj6ZxaNjydWpxvSKvF6M3lQFcEt/68zK9nh3zzNsqEiw380l8feu+H75/jWxjfZ+lQCam8hDN
F3I+jSDmrNwvDyTdlt++k089MNe6Z/WjQDpkfx2GTvDXztd5kaARX4BjBxHmxcnaVHZ9aK0UeKrh
qfrww/N8ToEVd3bX9dPc/ywOMTHBE/iqlyhDUSQUxJGExNQFiI2JYY4xHZz5cH16PZhB2i3sCPRr
wcbYoIg0wm2tSoShNbBrf6ANRS1PXs0wZuLgw4MGQl+O5bYcwIH34TNt5bWsTDBridQOvmU9jv5U
bHphwh+7/lG0ZbB7HPT5Yrt+wZjvhNeD9dej69OA0Llt0OpbBgblYZz/gxl25rZIkxMLxCpvCBzN
RFQdiU2uFpquQfizqonXzUHXtPEQkC24mezhfVK0wYH9bnywpyfeWbhI9JnVIbQ4qDhAXssFvwlj
NA2diI6tZz/6qVVsrn9iM3/aZLWjRHLNYjXMt4DrN1SSFs17NOzNfuwb1zgbffo4joLcTUPvVtl0
1wUNg8fertdSded0Gj4RFGZDs6GLoaubJKJcmFe6JfapL0lg5PupIQ20KWidh+0DnuMEg4N8p9sN
0a94Ic0yeClqsn2nvrgLNjIg6SYp9BsKnRz4Mv+iScSO9tu0kn3KnG0ELuZ75Rbd04ehn0B0ZR8i
uwr21pBaq64AFDTUE7Ek86kwDBcLIcfSkPqHkB7iujIKGEFSnhOzijZVCmUFGrG7SNQcOMyrg3Nc
2+t2pDlcmkSDxOVNTjQItwiV3NhMHCeoq05UwJSGM0UrBa6xthoyO9mjxjoZzfDgx2QaE/GQL/QC
1Bv1qLkeJeub4w+7xumPU9rLQ+1XpIcNcXcMsvEdI4VyOaZauyKW9UvGDJ/xgfyMzsI+TLXhrS0f
vNHQdaStqbvQ1+K1GagnwjeybZ2OF43YhH3EbnmTDKXBhgMqoqvFF8tKraNHl39fZj6kQYvEVxBl
ZVG4ayekap3DplLTFodxrI5aCy6+Khu1dIau2YJNKZZWR4IPtHn4Vf2F+Fa6t3YjlhZGDjq0DIaG
OZnUobiSloTsRuuOe3jFjtK2rI3FlGfpF9kr8TH6NgrGR5kzg2nd/jFHTQs/VNuIyvJI/hbWBmPs
YnRJTQ0MU+6IcKtJCOSHQl6/FROyUj744WiWmXYeRhIRaY2Rmeqe/VzDkh3WckuwGwkhYlhnXmps
cBB+rFI8sv2kYewBWB27IrrFQnu0hK9vJhj+mtZqZ+lmANZ6n25WgTtdOdnw0Kdtt3FsOa4ivISe
L40Tui40XcZMfKJO+pS7bJ7JfiQLwwKQgvfNXLKBeQYVGstjFdC0m0pzX4HwQp3zJYtiqDrMxslF
1U5SmUtjBEitWM93YuACUmX8oStUvdInfIKqboy9VvYj99lgbWauhoVr/OLNDkRlQvE3rCVZb1+M
0rr1ivCurL1TlvOeunr1UQTdBx/0UjgEp74qDrbHdZuZqOOYcJ1R7vpgabwdxaVB6A1XZxwjknFC
oHeF4TxNXqgxrAoXJCdqe7esnwgV2ktoNLIdjI1ra3KVk3Vnpmmz6uOerOHZeecGn3MzZTnRI2NF
7rOG8W4tCyKBvdHlmjQIC2SrmdOhG5a6HOVtMOFtVNjSqAz6zxF2EUaCBHdP83xb7PHKPffYBla1
Zn8YXBYami8Ld3gSST6tBs3+St6Bc1e2j+0Y39SoDdZeJLJ9C3xnRV1qHhA88Oem4a6zCBgPnaxY
1/6uRYZ/a2YQnSPjNiEnjz1835xSYuOSMQI1476mo/V+qiNz6TagpzBprG1dtcsIVV8S22dpUFuy
tw9wpEiNnZQONC/sITTlyVG3mq91xRLRKgKsK+AAi9QgaMzClAmyvVm3rfdpcMJLqgXNZtCbE8nw
Kf4yYhmGzLgRcjhbIxFxsszuTC+7b/WcmHYlHm25sjr0ZiJBkElPtvVQiURONez7DA51ZnQTpwpE
q9bvodQJ+GOh3xjrpoZ9rIbuuc8muaovSUW3yXXLmKjh0di5Xc7IX2on37FeHOejNTJEacOmXDiY
LzWdq140AHCKLLvtPUoZ3Y7EEutpV3aflCSW0pu0l6mEPSzL9zHhTDs52VDkYGHSL3uO/QYuU4JV
c7LDVR33cidr/agNM/cTw8I605ov5RSIPW9EjmnyUmOADOCw3E5oaJgNxx6okJxAE5eGK8FGibfQ
sgYUDtTSlZUj6FKA1kyrhhHDin0cSarn9iTPrKURiJXb1idfywgTbWWWhKuXmOx712hJqkiqHaoJ
tjm6WmcMCXFgUKD1FiQ/Z65Prs+vj6KM71yfEmyy7Miq3vlzWXM9UJvW3x5dn7IkkqTbASmza8rv
okzXHJyF3hNsl85F1PXQz7XRm6fEhDv7CKQmQcFLi9Vk1Uzjg2W1kBHTmvzXvkuOnvT8Vd0g28Xi
UB7Aq+TskiAqd65st7EdEa2SP1kVOnAtIOGU1ijFDSNIornjz5FhdYdkPkya/POQDgMVsE8ZtCv5
lFAPdAfPdtKV2SUmc0tTcA/FdJXPB+JmaFnGyU1r182hHNVLRlt3bZnFPumV2l6/3Br4OzxT7Qrs
ndcIDDeaRpzNHBLdgU9rwYAjmQG3s29+GfOpW/ulLakGEyKvlH6QRt/+cBBzVW4Sxj5v607uXApf
D/VcDxc1iLfADWC2NC6bo7meFrB3cFDPz4G6jZus8C70NWqqRHY0i+tDK9dJY5qr8utTY46DwiY8
V/Z9JhK4xPND7l0M9nUKQ9lvIapN57GDwJvYxoNjVe/CPFMo9ElOVYMenSLVnCa7sB/tCJqp5d9q
RcXJXRnaJfWSLzK2sm3TV95x7GSFDQkqZSjS4ezPhzAWr1Pu5pvc8Uak84W+Nlr2R1Msg36VK4Pk
iFD/mJSUT4b7OYlGmJXjDGpEZbV05lMEJWSzHbGPXwxFinxJvcC4/UVWtnPTqPCQx0l0LoOarWlh
mYtMy5nZuH236XA0D2y5PPQd94RYFPWDRhpPobXPhkijR9fXUCLUhIyzGyeEwSmdJxLcMrbAzAps
9XXMw+okDGEuuryO1tm8X9RBmqxtB1gzvb0WmXjUXnqXAOxBr+S2TYn1HokmTGJumW5ikBVSVMyU
E9chJk6Lh5MZjHdD3p1qtzrzQQS7KnfSW9t4tbo2O9vNPi1B8PdxjayOTFLSp3LipwgxIRHYQ7pB
Xw7xRzJe0inuNwZ6FpUZkoCnYbgrJCMtc2hOCgX5yeGEWTg9YTk1wJql9OAI6lNx1KKi3Q9ELoWl
TT7ISDCEJP+WEEyUMjEzllPnxv5G79tXZ6RpEEThFhhiMwFn6axpN4z2bZf41dHK+wLiMzuZouNP
dzBZ2QG34CjgXKa+X9adPh25K+w7jGyPowdA1clNc+9W3ZfGnFDgmRkK3D7cgIrDlExUKKHvMwnB
GG/7wHtP4/I2loOxHwH9aL3j3OFPgruaDS9tEH1k8A0iH83NuQRbV3qldmL6Em4JSv6SiCmH5KiT
QM8e687SB9ZDh5xeqpYt5cNZGWV+LB1FPYeRQxfVevRw5PcWKhoj406VcnEtGew1FwIgXQ/jTSJu
nFGCjDO1oy6zcWcPBcAEy12PiNTYkqYp8U453F2ZD3dZE5U7xSLdc2DXPN54A0xEKoq1YgjL7N8w
iOp5P/qILQ1y9Ih2IDs3lugLZM8wLO5IGxa8ooWfdh4nV622uLeDRdHw1yQzR4zbzBYiECCWLOSV
tkG1ztiwmjQddrJJnyuXjeyEZZZYKS0L72w69g1dmh0/tsRDIQEq5SVnZuttywo/Dp/b2siG7GIm
gGGTEHxsOFjrsbAZZXZ3mT70N23p9TfXR2xRTIZaqb5yXYYaSFXRwlCmsu9hMjXLxdj1nbQ4yldj
fk9+C5KkUE+PcA30lVYxGmYxMg7VCFS3SuSJQCjkSGizAYytw7RXzBQCMppnSV3RuA9ZJuN7IxoW
z00GBVZUn3M/R+Mz73G0KL3I4DKIXj/phnqKQRXAuv2AUiy9rSoSulWhn5VbhWvurkgO20+GPnWQ
VUiSKrFGxUuzmPZ9hwTSVJKarDfySwfG7uLXcXbOu0+9HuXLQVjtPkbl/FhPRAHnjb9vWn5EnlZf
euOGSSPQwRKlV9EKtcmjtjrD0tmmCgB83DbiWAnx4uWGdRPIFK2AbIGFoFFfFHmIpM7p5M6ptC+y
9saNtL0czK/7LmOkv3Ps9EGKoD0bMclCjFYerzfaburu56iavRY5/dlIgQH7Y7YdvHCCT9Au9aoY
D7aecyLIeE69NW7tpI9O0jE3KHeL29jSz6xGH7rQwHLiQ5kEpXJKKs5AgZBV1ph1HPhu4JzpQrQM
qsHyDPWG1OAnbjT53hjNPVvgz7XT5qcxQvEqXG/YhLnwtvspKJt16tX+qurNg+nH5AAB8aJagWBp
co/kjHmf2Wx2WyVOSWcalyQLCEXOlLWia0wwRaEZG83NCsDqBOzVZnsZpp54L7qpwy6XqfdZAEEV
nbvmmup2idugVquS+RyutlH5ye51nctBgS6PkRwYnygx+l1WYi3RHWdRpMgHJtdPkIZ2xImQlTBo
ybDFxbELcu81pWx/sqnuZcMuMtY09wTkOq6LZjeW40vqEckSulxKriJC0Cb1kmXFDJ+yUxE4e/JT
87PKKueO8lot+zZL10kPBVXTEVYDcPvaTcS9li7yAXxmydJzHQ81RMhEqqLAlkb5iMxzMU6jxkSV
+B5nMP2NICEJWdKcsmJSwE4u1bw7lwMNqMsNlKbztRTTBQxPQiphcFTdO5H77ipuK+MQONYTds6D
LSTpFpX0aDVEIANklK1Yym5UlEQ3Tj8cs2SkGUOxjn6y2TtkjK3cyTlNaOVp+mirLJmKbSTzz0NL
/FIxqntPmO9y1yQ8QLOPQSrFIc5hXBYTemEvr/e+k4aP2PcGpoYvdj/Fx55ETLCDhuI2lhQXNdUo
FwP7FBDcwbDMp+aM2xXZYNPBQ0irV+3J6M61qsBLuyRqOQi/HyLLA5Gb9jtaUWjAAw/qeIclOE7y
+JwzAFp49pRtAravM4a1NWJtKevia6ungNP9oH9x2vo+ycCdOE2mmHuFJHQM4eM0ZhZtTXJ8MjuN
T4EHQg9TMtPnKVzrnhbvJ8qfZZIE7FrNB3ZSX9WkDzdehxKZHSNY7Mokl8KkbWJa+34q1/qoJSsi
T23WDHSUlqDRIU3HWmMjHo5SajgqENhhDymfWl0fLtIKL679ItJUPtsyZWWb8hYZZfcZLFVMrEog
zpqI6UQhez6W3bjBVqDumhaq8zW4OzXscOtkrbay65YmZ2fclyx0UVMEN5GKn8c8oEZsHPT5Ggcv
rJpjgdGrYw5Jvmo+6Sc2R6yHQ16tYxMQUCVz7YYxrloA0Wx3hdHvasOm0zWfsFZrrjIbUjE00JMd
dNo2K+v3euODyunT+Ig+dB7ZVoBKCnOFlthA0BO+FFijn0YuxET53GSdYLjXmjlAUIse0hABcudw
jpXMP4wUN8zU+aCWoasmAYqyvuhtjNZsfQo9IkGIhWYdh+3AyAKgddYra9cHpTrGLaZSlnmNgCUL
zfL8Wzo6twvMqSykFcU8MXuLrCB/uRWO8WgxFyQbseuX/pzPWMQN1tP0vnLLYF3yS3GOd/DhEypU
4h7PfnQe8pbwzqwlnLMBbiuy/M7Qkn4T9HwAXiCcVR9pbIHkLBZji730R03uExN+SBTnJxoTxCAF
2k41Zne0mOijfyJcRsVDyijIM/bCrT6bDkWRoXwBxMcJzy7hfMu8MaIdVRFwtoh3ZOqSdYJdZmGb
qt47FXndadW2gPYntfJ6jfhv1IPb6xttxCTSGcZ41ppw4VqhfvTARAKC9hQr0VQm4IYaf4fU4yZM
vPYO6d+yx8m+S5Atju5HzSaVrvSrRz1Pp50TWWS6RMFCjaYAjIl8Kp8M7rJ46sHR0lEsSHTdUCvT
IO2y99jhJ9DZk3UTFkWwbcbikyiydqGPgbcLlJ7TjyyZnFjlTeJSXIS0V1f20KbHqq82hlaTCzEw
sdxnXq3vHZ2hU5VeWJOjoy/C/OSSboIqsjoLXWwsXhmgo4SNoRPdh/Q2T3g9uCu/T8qkv/EzgUYt
JCgPC6B7yFEI0NnT7p009Y7Xg9+qlB+HyEK37OLi1DUKtb7gdh5RQsIkbrcJibcnM3EBHBl7Xyba
xU7dD+TUBvtwfia89AOhg+2RTT15oAP3gt5ynwtPK8+N1CsCt8z7OhoA5SdCwZ00BRKxYV2bY39f
zochAAheyvtAsVMth7S9NPa72gvk0XaqZsXmAbq+J8C+NxV+tTxtoDQY6b4Ksp6cPOPWjLXhQZ8w
7GTjlIK3nKwtDidynPngljEBkntNEoyR6PamdhhYKnihW5iuHcmqhY3yOyTdopjQpXD9VtXwyVZN
sjP5UM8lrjqtGJNTEEl/aceGwU+VYNYd+y7lNAxYkh9UWC/iXD9jLDaIDmcRBs9107gESqiJ4jzf
25XTXXBk5Zu29vRF2Umg6oAE+ygZ6W/b2dEtKRsdGrf5GJB/0q6AYrAYsDXFW05CXea0+7rgJlzk
mjgFAzsWOk63vuAkslSbUWbeyLYkwY7WYeL0JuoP67F3TKxDQNe1NEr2kU8WkdkIhicEmF+yUV0m
L1KHnHZglwU9GDZ0O0VR0qfBgtTb6P5T5qudQQAGA8yAQBKIakPBiEeYabI2qtJaO26luH8EXNfK
/Zqk7auewoMNSv9TPHqHvlPFuRK4jfu0k0scx3LttNO5JT9lOQUWoUQ0p3Fq5dp2HAaxtbFuLlK2
TZu+sOaGW1NvEg3xQ+ORMGlG8l3htDdSc6295TFvnkav3o6FkeBY6BHK5OJe90mxV5Xgbx0o02tf
PtZh4N/QwH2MDNaSPIQ4liRGsHalt/c00tmaeu+OjrVnz83JMXPsRkfCfaG3a0x4hCRJlOwe/TsB
nWrXO1m80DQILWOHq7OUdJQao3u1oqE6lo23jnQHR2harknHhHImu+fSrT6QiC6W4di/SPjngz+k
6+vrkH7jbGe8SR+XnMBJBMrBkE+xryQwu6XG2O0yhe/ItY1IB2smboEuDeKAya3H4OlQCdwM2REj
3vAe5FeCIsguyJuQ32Z812nfdfj3fe73/WtRKB/jpiw3dHNp9hZzL6mep7Gyq9YypAlTxSTv+ipe
MnwqV1ogc+4ExHVpCpYkEtVimXuzBuH6fCbGM7SK9jQP9cOIv2BhwZjBsh1Tvtv2cEhFkK8TG0a9
r0d3kcRvIWZJ7HVuL+ZJNzUUcW9tvNLnaFqBkaywfElbVtsF7QVif76NGB0f+rlTps+ukzCqgyWK
2f6AlrdYNVZoQGMU/eF6iHN0NkQObzVaNYduJNvJHji5AWFVRwJ62Sk75h0XC3kPbvPOmXqTPUsS
k8WBWOeY5ka0ZOhfrOAT08ZwwawcR64QL87GfW7JgSY0cvTUTNuDp+ntIZhYeU0CORf0QZ+MFF8u
es+OIHGWv7CBJZjEkb1kCxIurq/kegjm/5rPTb7vX9MsM91kY/X0Zg4dWlRJGbsRZwj7w/WVXx9V
dTn88PT6Da8e01WLVX/B9pAquM36w/WR/9ej69N4fsMq03ycRHOO0aQuixpmBzf2fD06MeEL8yEo
SfPILc1ZKbsla3E+oJmu9hOxmz6QpAMMXEz27vywzpl8Xg/XpxPAdD6XKljYxXCj/Gw8dtGkUwfw
Zsx/GxQ9zr7VVYaRXUUKGXdnuuoMjZlWUPCmVsu+z4+3Xa2/N0ZLW8dz01TTOWTXfik1SHcIPOed
DNIYS2stDoU5CLLdeZTNj+IydzadSC/XLzFIHPax907MrwRm4J8HUZME2qPMW6i5I3xVykSufyiq
EeOCRqDe5BJV59M0K11sRrkYEcr8dVBWdSNNo90q0qQPlqNmgdfcEWY4SDCylQJdUgAy505mMti3
tp8Zm6vq6f9bXZcOL/vfdF2nl3bMX8ovf1N2fftPfyq7POd3HRnWTFLCCIzXGfnWn8ouL/gdPwWy
LfhhM4wHF+Kfwi4r+B1XICphHEKWC178u7DL8n7HEYFhkL2qzQmoW/9Pwq63/r9ghtLMKHYs6fi7
3qoVS12mbRFn066eZD+7P9Hq2h3WciLvRq1YVgN+PqZt6KKawAHg0dMXzjx/wcCInbP7JQB4apcC
qKSX/sJB9A97JH+cZ3nMAE1e5j9pLXAuYzI2SEbVOnkwPRs+HL3FpSP6C3N0cC1F+260sesWamsU
HvA31+p+pad/6wXlj/Bx2iDJcxAY/0NPLyCSqYZZ5G4UTbLVEa7SJe4hFte8KV74WMOlKyLrTO7D
66e0Kuu1o9jyaM96xp+Yh3MNYzxUHvmNqbCXOk7gZa3nH3Px0dbqkDR7/mYt9n+FMpz1pqjJf9Ds
Xc06iEChL/smT97aS6Vkw6dGT+wcyyMPUz4rugRr07J2eRgVyxThHXN39iExfUa44c6KMFTlTh8S
nVcptPwW7TYV8vxeTwjVyK9taSxR+PL7wLdDmbUIP1CG/jiYMStIgHRJhR94kyxQr+LolfwaESd3
IlBsYlEALJgbbCOdlk4hzXFpNn6yS/AsLqad4bX2ohgQQqDzpz0B9gCNAipVv7430QEsQ9tA7zPN
iecpLTOP/ntA/9PSyekihcUvs9OQtGt2HT2EXo18ZkUolW+mZOyFSJWdcm/L+iGKtFttiEiPrfg3
eeHyyZQU/JnjL73E3GUtLz4PfaQUef3RI3ZMDE6z8lSxTQsdjPXkZCuHUA1XxuSDo/MgQJJ/3TJq
ddPbOmDaKiaZkP8bYSupya3vbDDPRhYda89aG8yy6EAT4Wjl76PSS3YxxQ4FIFo6ZUZfg6hK932h
ioX0nXhrhvJj1NvvKzrCi2Y+wUM64QsArzrpm5ZaBlBT+qTivcuOwI0+/2/Czmu7bWVb0y/UGAM5
3BJgEimJkijZ4g2GJFvIoZCBp++v4L3b+6zuPudieSlQjIWqOeefctXMAgPWSjArtImx9cifz7DN
rcEHrhjJyZzhwyelz2Rr2SXpm9lHIkgchYRIwD2zMs4O+MGmXeqLQK5H9mhOaF5q70sP8lPIeeG3
Nw2leuw+mqayEaKd991YExMHrcGqCaqFo1Rs2lr/bTtkbncKbSn252Tp4CW1XqXKoH7jjrBpXR6E
yyFyraswFXlejz9aO71ZZfzAOJniLrs1cO0NYTh+WHhXgAMcBWLLrx2ToSnxbHOkHmbuhDF9dBrJ
3UnaFNzISH9MVnZbf1NofEzDOO5ok14wCqbw6Un7W5BHtdlCQjFhRkM8YP1hK+Szje2rqRIQPafm
mxJlW0ih+U4y6jOzxBwJtlAneO+cmstaLPG3U0dnNMCvuPJvbMUiNrsHObRdWpCqSXaZ6xHRpyPa
JWB1VPBxcNg8GshZG9Dih1BjIZYjjHTNJtTNxIUgL1UE+KRGjpXGtkxVtb6CKCEKtirnF3PE5A6q
DNVHQ+6fOuClJD/3ZTC/RxvXxGY8G+l4HRfgYUWj1Yn46KoMYWSLAKhmW2qUNnsecVsKJ1gSsXMs
R1TXIWG+pUEIsGvUlxZHhS2ywMCzwvsh4R5m1wTUyBieVnJhDE609SCbbZyoQIRDGRxY4/LOSJ7A
VVVGrsZ0dAmxpO3E7aNtPy9iD5e53oWgJYGnzAwl87fUYu6rj8YnPpukQMxztouK6rUhi4+d4zeh
UfW2zhWCqsfxrZyt1q8VC1bKQu67SlZUGko/O4PVm3j4pmI59cpYHc5kzh8W5QyZo4P90wKNzi4z
7HUbr1TUGy2C9Z3K2MTvxuqMuVoLz4ulxMfsxMxt181PIFX3lVB/jJQ3jNi+eou2BOfBcwMNKm40
n2HAzvL6t16TuE+KNfX62dQ966Py8tu8qGim3H1FerFopest3BDSwCCr5bBfoRzBEtJqDXzF/GwK
jogsn/Ut2o4NTNyGrZrLOX0c8Nbx047j18zkBEh+Ijg6q0ixYDpNym9rip+biT1iJj7VBe/1pzwt
/OTgajU66ohXV2LPCGutY3fj3pl67wHumFbxGVXovap6XaaI/mmRsKiuGJ84TTBR7iOWMWcZeJHd
NENAkJUPRJXCFT3dWT2sIsFi3+dq8ta64tEgaow8TT52zgZ9G43R8wJLwC8XLo2htTaa95EiyalE
9HNdIsvIbpar0XdbkYmWxypuZtHO1QaCQZNnhDDuxqnLm5c3xLdq2beucgDVLYdHDy1ho+lgCAPI
kmWhgR+IKW2jDP2KPL0MG1OFJsgq7zHMBlQ3cAHASQJsi8eAaUrQafpXhH/5BrtN6bVeX4yQpD7a
TyapFa/TVSd+2fUk1Zk/2px0kG4Kj+vCDGcO7yTKvpUwBnwjd3s2EFZWS/vZJQxicLYOxNC/rKvI
8NhWkCh+GHH22DTu1gk5JVSdj1PIBd6SioJYujjPOlP7XsSg3dW8cfuFsLyGtd2k7GSKXd303AMz
i7JdM9jvUqrn6Wwqhdyiq2YBjkWtqc7Qu4Xl8hz4XV3UMG7FFxiah/8UwCqRZvRQYusWbMULPgur
dbzSyTsaSGMokzdbPvJc1eRPZI9MCW81xyqqr3mTDuF1oP8k95dusqqNgbOBLZnAAJdNng8eO8Fd
ly/LJoo4d1KRwvxeHjWzrGnI01+Yh7CIa/Ha8t6GrtH4DpPwrbD4ttMjTL/6mx3XcNrBCdSpVX2Q
gGA9sTWsW4Pei3+nMXwEi08xp0/yrcLYmSFsA159MLjFba0DlIl1P6kck3wmklzFfl8+EDjW+6Ez
UsRMPzpGJZs0QzYwt9l3VvfvtelcCkvxrQpb5GrwsQSgCkqz73K6Iu0CyRLhTZlYXEx7ZOl8Hqqp
2nLUcgza+wJLNQA+NjJ9YYjIhCemagnke2ao0ceQkOMlSw+l3mZCYf6jcAotKoW0aNwvMu8Sr/f/
dVnwnia6vnfYbTZ1y5v7pwTREoImRRGUHvsY3tGUWkzp5tr20Ps81sD1tm7s4pjLPBrFy9Atbx7K
Ai5osuUejKzcJpiZbUxGg74DwddHowTbLw7aFvvTlejch8oWiwC8SbP7xniYhfKLpgR5Ys6l0odd
ts9d5nlM6Wgbph9RDvmhltsq3sgttQ/vTlPVN2Iw4BVh7uzrD3aLqMGIMRKR70Xbq1lQF0ByFa62
vuKMm6igvjIsnkI63eGgM/jrJauPDCZSS2DQw7WsRNyZ6cy/IhcHJ8h7cOxoRXwKMQAKS/ntmWAR
WT8dskUgNwtlqeurS0RogIb7WWQqb9WYfzuuHFh4rJ8qUYj29r7pN3ZW7cVBwxE8l/pPQllIWyEy
HfutNm6RIavNvF9kHT+Z7a7o8isz8mVnzLzIsooOMR7Brc6urCBRIzG32nWzeQBEoCyK2UCHOUGL
muHwYkPp0QsWTNkWX23fP+sCSaBIuMwNh/c1tX5IL8bBWPB5f2/lfosv8AmKiOObE247/fiG0Avp
yfANuYiS1hSAW8Q5cgnmPpOLx45CbxPm8bcrH78YGJlmOJ2p47jN7eLSN/ktTctLrXzmU4JfWyj9
xtZztLp0UaweHFJETDu75T3smxLCYqA0jC9SQL60UvVt0ZunOXF81ZzUXaSxVlujQP9dUSJm1W1d
ft5gohxVgoK5rL2Ij2KBtj6597gcsYxkPVdNxWUtgxL9PR9J1V0341Rzr2sNsm7iDGsJYUzVp9Do
+DPo5hs1a1A3Qtnmo+z79tVrGGmVuGBsjNK91kVymcr2ltZ0Nfp+cKaHKX41ai2IFsoML+J0LlSZ
2ddmX2vt69iYzIcKZ7ihnIqBGrw2warZD0iXTfJvjBG5uim48zZ792hvgIkoIW01vEv65DvRshvA
GPulXTwJJB0MmPGwutNm5uJLuKv6mfPPpdNOU4B6JDjYmFOiLnL7XzI0B8Iu5XSfasMFx3O093Bg
g22a4RC31i0rOEixPXrJveypTHmvhyS/Oa1JUG7jE2lC76756uhe+8S7TqXBHtnZp262buvpuCg0
rroN4XFM7gQlOA1F0sHHuZhmfktaqprKWX5RoASOrOLzIrwiRaUY5LVPY3z2ouEyyLrBK0zqT4Lt
YKh/UyXShnDuWSYz6JkXBI2d22TVmckHRYA4N1AIGAtCoE6sD7383SdsEktlA0XoF+jpSvZ7XfvO
OusOEw8mKLfIE/J7HZhYPVUMHIKXgoA3p5TnS7ZQtCQ/Zb1AksM1d2m6h0RO4+yMLHHeG3dc7hNI
vBtrGj6r7pYJDsz1Y17ip6xHseul0UIySnyJNPeA2c95jNl7RF/e9Jbn2ujpPsH+bN8mHqbQ7RfS
cG1ONDbr9Fu2SOjh5Yb2Mi7sdus6luewMM2DOvO0ip6yPSsuw+ieR+1pVmGfuiklEtKo35SaNySB
/a5Fg15Y+Xdn4PE1DPN2bmSfO8bohQGQQQxhYSrT8xhn5nHszrVaJPfgYiegOQrByt0Je1EOiiLe
jcR67VT3I/a8ByevLrnN9VVp7Uh0e/6rtJxhjz422z1mKluMGK7JYtdsSuOwN4+KbP6w6uOwQc3i
h6O/jIFuddtpQQqqO6W58ULMvj14DLKolDMAraVdryx8bEwt+tN0Ipmw0b9S5lEQanXyllnhT3RT
596ogeMUSgu8ol6BGglYcxTkgxmH5IJZRVVUyV6Yhl8Jfd7XiXbua68P1BDvdaEp3iGOjMcy976H
0AFZG/MgzSx4B596JYBqB66aPgp306Bir9eXZw7rc+RSibVLftSlfZvXLJLfbRP1XE5I1FF4qw0f
klznjjMcxZASImwzSEWm/7IyQq2VIerUOSgogq6gQk67UcsC4u+0OFWQumRee3KwnBnM2sdLmceV
Co3X1XYeBul/+ad/SahqiRf4ZtQXRBhRlQR/qMEjJL/CsQ4YicQ7UwyvKzl1fRKhTrFywCHgX4zV
PsRNtnI0xFFS95UPySPaXhttRI+0h0LszpHEFIgbPYIcKcPqJYix/qNq+jbJ3fjw90d/buIWI+ov
XUq11l8pbcwfqnpCBxwSAC6m/7yb9SZ/b/z3zgYpAJvkP+vP1m/Xr/7+zFvv+e8P/97m//uzf9xr
UjDxH5jU/OvlFeuLHKyUPM6/j7M+vdZxQig2GdYR/+eZhWqOxmGumBoqTXta7zzrPLP4zzfF+1V5
yXRcKcmaik2TYSsksauFiVFug/OY30hVpTGMYXvKpGhu/T5y7Ke+dsUuXOWuUr015tNeSPxKjW99
53Q73svxLuyj2p/acPLzOLfvetKS4ddKXJznbcG+5YfrP0KQLGpEqbJZsX+mYMB7YYbrWTs5dxFq
mrv1K7ZT5y6p4SJPnXawtPbS1aG5q+ZIv0Okqd8BPOt34Tw86bMHmmjTYbaN+EIQsKlDGo5jNABZ
TcDKhVNsba0gbikvSK1W0z3XLS9QpRUpIBtvQkJoKo/coRgbAbvMMnKEoRQ7nvmaK7b3q5+3iCPu
iPMRQYR7jh8Rd6/pkgJkIysy0bMNFa38EYRZJQ8GmZHQMWoKsX+G/FTvgIbMLn6wWiJUoVIYnNH6
HdeqwUWfUEC0dJ2DdYXL9iTpShutLR8UN29hH3oPoUqkfPIaqdHdmOMchqkDjoejWwSttoQH4nl2
sxLfZ/Z4TtoESzvH/mrD7FIbJiITV+v9DqoUyVKMO7Oo9HtLorph9DhhoGv00WVRcMZTqv6w9PpL
72YZTKsk4qBzS+RM7m99Nr/c0jF9RSgOc6fil9f2WLWJ7kvg8DcN03YSuUmFWO+rpLtYaf8A1E8V
DAiF0Sftis3GixCMjDDTPQIT3JfdGAwtidqlMU7B2P/KNThhbdsaW8MkO6cunC0WL2jrWBAuwp0q
RFo3WcjjMLbCU9qoHqfCEWzVVIBz5ByKBo5gV2MbX0j3E7tFyoF6mdmOUwZ6Ez9PhW1TtGTmSbUa
F24itqKR2fcbCLSlP7ovlrT7gEz2U4/xMkESXYMTRJsEGqJE0vFXj0xmvsX8MEA1PDjpjLKXhENB
zqZvdqiJ3OhdCHKBoOGcPHinfjUY8xGLsqCtkQsyvd2ExnDTzAZeH1Pc0XvRQfQ3I/WxPg4ac9vx
XHeGi4WLq4L9ikNtQEkrECT5ddj94hnQr2iht8+MGp9LNHsDQQQCEQmjjNjFTnRvqjEZJ6obRHHT
8TTSbZGQlRkluAh5evWQLc556AK8cKjwcZtkHqf6qeluB7Wzjp5wAmOAd9i39RetIcpR/WZyNO4z
KjH0iSqgNQyvEAnMkDY8lCBuMbXjHTY1p1h13Qf0pvcsICi6jUpChUh2ugotFT2UM1bmzmo7mMuW
dnOtPNo0kfmoQu0uW6Vj3WsFIQrjm93FF8YIr3bo7nuDzcKOxQW11X2hOdcwZCTSuFhka8kjMqb5
qrTqJ40rIxU7PfVK9UOLe/zNnP5StxOzLG30c7Me/ArC2LH0ELKN6QGTc7hhM5kAjFAfnM5Lfdhf
XC0NQiKMeulUPhkNfcZLej9oxknJydpIygf7wYzTHuATnEQbEw5jyBNteFZyUrVs3O7LSXlCmv+h
9cSFtG3Esg0Z2mgP5QSO2dmMqyJ7hG+p4rpGXX5ohPNjnpz8UbfcnZzOlfbSHkUlfhdesR1kz7vo
8zkrmSIUy7QNpXc9UlQYWqF9aYy6OQi86mc9vnZ1AT16SjdzL2ePnvaINuV+lvpLzGj3RpI1PoNv
LtQ83Fipe3TbaLuEtQ6XfEm2fR2juoKOwGwBYl27DzNyC8ocQqM+zscUwusRwtVl7DKouYQObCvC
2E5PxmBaL0pCd5baAypcsoo7TOX7iNisbrbfEBmgzvHdkO6laoetAoGk08e3efYuVHKBN8CYSyxr
3pTufknaj3C5t4r0Sn7Znq3umoyjj52Pn1QYvgLu+Y40nBqY9wrr0NnGnTcgh9EnuDqKh4SL5rSC
ohoZ4qVGcFMDBYXzAW/AHaYYIBz0iDLcME50X68H0hXtYNGdixrS4mQcYqDOT3kbfxlQGZKwepgx
MXT7eaNSxYupwL00DzK0PsLN9yPJparZf6XxxGxCVLrfwZZEP/9pylmGwoSR0TpIiRJ02RaU7GFp
9fu6qq+drd3I0n0E27I3bXcMh+LTAyG05JLWonQHhK/EZ+SiWwXL2BFlTTMU566uOC3ftTDfTtjp
J3XzSKLsfSyy66ywbXhVdZ8OgTnonzEsKyhJ6JtU7W2M9CfHFruo46PHEZaxliU2pkZZjmXkAwLY
U5ZG4AD9wRy6O/meFw0sm0X/qU31Rcujs56Mj7rN/MByGLQvlX5XmfCh8uLJUfNzA9nJ6ThiUz9K
M7FZtBI2bMyYykyXoM2dZ4OeazNwXWK1sUniaZs2zRvcglPBPKI0zTf50ci7Igr+INjZXCZjenOf
uj9N8sLp2LHJaob30LW/JuFcCcjxsA2aJucV9oLfT/X7zDU04qLqagS1x58WPsueGwVhDrm+QIav
5c4xWuy7WsEGAkmMluUILM3xnhn8xsS522UE3k/dUZlu0zxUgcHoNHcFwh60OVP0wTzleX6eo5ye
UU3NgImnGUIdzfFFjRfvWSlAKNiWun2eC1rV06KUSzDyxpPt+2YnzlPrFh8lqoCuurgMdfK2wRFS
3JSUrAUjVj5adrIuZbJENq8ZLBpmPyD393BC9s19N+nnUUH21qTIbTWRPU/W/JuZ2A9KlUDU9VeT
nNyUZVhyXPnMD46YsGZbszhNRXGY8B9Vvfa0LCLc2RoMZi9zn2YGHA70Ezrs8YDUwNiWWSr8XHMu
5lyqPn4XGUNROJ2EkTIdsU424zXJEVK4mEfz1KUuXtv5A3V1FMx2uwRk2d8I5/xdT61vd63nN1pk
w87eikKR8if1gGyL3aDsJMpUIziYPttMfKLMlKNqFqGaAbFaDJXrM4npW40pt4uZU0yCAizb73jA
Lw0rNb+19HATljVtlBW9jwprbVw0gFXKA7iT21HBp6RwrQW+U0diuBO3Gz6Oo+Kkr8ZMfyQKTAkm
yOuI3+tAmWipCuLNzdFwTrbG5DhVnplwP9mKYfhpzkFvT8xo9YxPfh7vIBk/zxRJcvKSBfAfGCjT
DqLtqOZ+PKSKekqnzNyz+31hyPCGwjjZQ3957wmc2jFfmjbN1N8qANR44iNN0KEs7+pUYkVWcqbX
83CGNrq3FE5s09wrVfVj0FkjY1r8wMUm22T49u3gpMKBYdzG4XqvzwZrfuzfZ4RQvZoDaqGbguMp
aGYT5TXKTd6TXLwqw4ysMH4t1I5IX3xT5gVHg27sT6lu7Udb94tZf8xC5iaOGtVSMLEFBkk2+H19
e/gdbAILrGtTufFVWN5lLNxXk5mckX2aC/U1tZ7tMJVCGmRgUJUgzRL7MTQPpl6/D/2j1vmYWHyK
BeSV/2Z4EdTrfo+yPGvGnW0NLyroOzEZyNg6QuWJzwSmLBl2WSZjWBN9aYbkxNzA5kOa8+d3yaT7
JuV9Qz4jpxzgc+G3LBCVh7C5e3lvCQw1UWsQiD4aTM/+/ad6XLMbQRaRN/HAribcIHm4yvIO8i56
JMRZGPqz029n7o5KXn6rG2VgJK8LkbTcbyTgp/F/eeOQx+hjVCwhejFGHDNgbonbce8n2RWdRFMx
mGN25pXZTuNAqmM7qPnawOpq/Vr+jv9qXPQ9Vg7hYpv15xSpGmzPJmVgoX6Oh6ZSNoYRr/+vgXfp
KqDj7BuFxahEhN80zK+VDeYKO/m1vBw9HistvftmwHazgj5OXiXWCuiGmdgNnfotn1hJRCYQJWPe
ZHyqU53Z3LDr+AtMpT2+HQqPEQ7MxWlfmxZUUx0rTdy+4/ourkrEz3ZgtSLfLkV4MzBqlA9eN/0W
g2R8KjBcyKYjWPIk4Pvyt/J5yYdV5MtBvba+du4DDmdEtyX/OnZVuGUZzuJMTLgpziW+fHvky5Nv
4b9fKnLPQJ+o5pibCYQlNgKZBGCtmswt+/dOpKw2ftaCgM1OEciv5W0q8H7V/lRpW8yqggI5SMel
9eYEt+5VXCBC7i7zwo2rIwtnjsWEQmDMJH8U8euqdQ/yJtjMo6eiQ8Fk1tTyL3lXKiT0AiG2zdB9
bprPsSov8i7lbbzqIV8e5S3kcyqr3/HDv59UxA/lE44q6ygfioe4HyGYlzTPaautDyfvzkZrzt0Y
DZrWdH72lsMYF1Qv6dYuq3PR/FQrQCxXxuDqDBYbAnYRODQwwdE29I0IBh2kIzKSb1xJrwZXVSr9
ixbFrvdxpCoc9/NlBfDrLv3muL0qE8u1sAS5NcU1SgkaVQuUVCDm+qgDB6doGDpm0WrJUnTj7j4N
w2kPHeG79toDpOScUkJNkFQhKRgtcbAa6OUiPYvoI2Wgx2GjP9EtfBbDVAC4O48rDcIULFTYzxyS
DMskKGKKq1m12GYWTovD61zRyLclVNlDrBfx0YjKF6Tj13BxYeuQFiSocRg35HdtNTzJ/wpP6Nta
0sQkFayFNKQTVrIbdpoDuXrhEPHHmEzqcKh2ifOFKafwG2v+0YXNAFLDiFpNmHwvVGxYNOtbo3Fe
jSV9N0rHxVehQe2Y4NzICVHfZqt7ySLqocViyG7roE3GzJlhDrRx6tGZSus4ywOrkSKWSDClRCbD
3hWp13Xc7ZpM05UqcQIlaIriTJ44WJVEYBjY5diRgMckxgHRfgKvFzo4M1aWN0PhuZgvHSYG2IpV
9xEpsDhMAJmpHQyKtsy+zAZZJ+72J08fef7l78qtAGuN/B3+xFZV0Drjo8EAt9EOagGApCdq5qvh
VnT1j7LWSmLDszQIUYY0hrlbNICWzu0r3+zVF5y0Qcn0/IbFGiCkKFGwAVJUUUhkuUGvs4KT1M6H
0mF2UMYMunV4fZsuNPZL2IHE5hzD5L5ghT3vDbtC8TENJ7XOzWPdqKfGYxgxj4nhjxLMtPTqvI7w
82NR8TRX5lUFVWyj1iP8P+kgg/GwGjLL1iQMPWrw3vLqJQopUteF7jrxFPSlvW00z4LbjG1ZQScz
O0OyL1tAv7KoWyoscOdeLvlaQY+4jFa6s8TZlrT3WeFT7QeXjDbqRsV1D6U1j/f4ewbAKtaj6tx5
lfK2hNNX4i7aNvHS3frQYoJ/YWP/sJ30MvYHMyqPKvW1VcooDxMSyWRUD79oBWVf6cBj5GKF5ibp
YGV5ny7JGLQRoSsJ62JU7bd8chu/Hhmc9rB0B4+6ZUkew4oklERq67Cd8C2VigpG2NWQzIyRPTrF
vXVSiC+ByYB5mbgWJaPmeITbr8/hnWHieoadZo6vTJD8sMLK3QimGzbGtji8xeV+nL6oOFFPpzPh
SWV16ojqw4H/p6oBTsRjfqYPtPx5QnzXj+XFiKsv8O54A/PG28a4UvShuPRtfNbs9NvN7z2P0kjk
jYn/LVNneS2EPWtbKaZXuC69X0PfB3wgEHygidDU7uxpR/yE9e0Uw96S1hTkR8KyWOFUCSiuLKmi
4vlQ5Pntktzs0bjXqPedHIpIN1IedbgHQSHDopxjyItVFDOURqY9AnUNFHp5cte7OKoCF62gQZOD
y1F+3DIKJh//dRAkvlPN6mIt1nMBgxCwB+CGC7iv9YeuN96slAauVPYqkGM2oLK0xZbjYIfwA8xn
7LG6c0AEqr7cdNUuCy+T2jPAxcF0WeDFlQZVmXyQESS6DLUfeV3d2tx6yWJ4QJLlxdFB9QhYtnQl
0yEu4EIm0KOS3oWF+lviZysxZxnYh3nQk2XAm2BWfB/NITgtPZoZEzSRnOk9mCLJPneKmL8Zg3sS
aXbTteJi1KyF0ovfFWQXmxZQW0eDu8tHxMr6RGJNrwZWyIHfLR4uPB0dqDr9iKP2HQMQOswBJk8S
Ww3SczgykFCu2sKMCC2+30z1RE9iZH4aY/hiRxArCbj5BUEMrUGKwXrEiEyJ8MqlAncDuxkPY48l
H5Gl3rlQXIRK+tnMhucF6JvRIQvEHngRifyQTNwj2EcbnAYq7Dkq46XGJ+sOkC1IcCpBnwDTo0qt
/Ijz5KNRWbfU1r/qvv1UUzBkY6EGwCnATwY+As+kv4jwhHH+wIzYqd7Fod5AqsPFFE5PJ3NCog3W
B7yREmbqG7oHs3d3pBAcCsC5JmrfssnbpySR+o0Dpu1032XqXv+Qp8b2o6y/lfEpqY5YiZwyrLq3
K+SXJzYKXO1OlbTOVjI9ie8MukRjblJjnqO2DaSRqLxJxM6WIPuEuct2npNvCQrabv3W6uNLpnkM
a+g3hpnVyyAYB/XafmLdPJeNslEVnIZX7KyHJVJX3s9mXH6OExtQlYJ9CuTYgaXVETa86f8QqbN6
4P6TFYzSX4daTQ4avPP/6kHd6FxocGA7XF/hUMz9CoqC/LouUhpO0JcFcuihaBkjmohB0sXzV+4C
7if1tlRA3SU9Su3Y+CYOdslVEgmroWqqiyKZjE5EWRR6aNzkd1aIYKOEA8d7gmVOZO/1uLPvZ4MO
R3qq5D392wAc6UkAT/Tijgb0eYl43/6Dmf//MDG1/mkOLLML5Ms2HEvjtXvSO/fr4zkpI3z5tf8F
jasq6lR0B9q0Q87GMS0aomPIowpH82Zp7rP6u5onNyDZztoIVzM23BOcCzzgAptODlYA5UoF/26W
NJ8YJsAWZOmbIuRDtLIAW7xPVwwQTtwdTljAxRIIZ8DmZxAKhpxjTY+Ll6EJuRCgIIdK8i3Lpliu
U9Jn2BMMPo8/XHtJcChLRkGhmC9UWe9jw44td7jC1mmJ4uHoqsgCs/hU/xbJ8tgoufk/vGnGP+2M
5ZvGC9UN2yVa1vvnm+Y6buYMitEelMSAAFej2gajJGCTvUxiuVPz0unAYiuZcqVHgLocK5NxnDxa
aFjOTuXZ7EHK61AqD5HQdys5ZiG9ebMsbB6OPSM0TfJT1rW8czaLJlbjJ8ak73/YbKbxOujguAst
kiQ3RGNyWLLmqRsmDtX42FSEozGUllfgf79mnP97zRgWmwYqDBcmo/nPqBZsPDLdS6L2oKqtvkvy
APeAyHdijolCicC3hgTmNnuFqpPJ3brJaSXpKQYfZVJIErhkk4dziJR1ORvI8Nj8DovNVlcMx7aG
YrkWDJPAvAamQSUPlcgsbnhIciyRvlrm6CkJyNoXcCDYfxQylkYwIpRcK3XISmMoc7QVea2SHDO2
29HBLDdyYVKlEwyPfDo4Kiksy7zykNLRFHdWi7bQxcLHlmcbIlJvbyXmsZJELDfCJUjLgYEMxkcJ
LTiOlLA/s5sawj2K5tcMasLitDZ6AE5X4Co87Cy8HdZCWU89XE8qBmDmUcDECv77T0RXHXmd/tcN
zDF0RCsGwgxCk9R/mOhbGKFL78LmkFYE9Q4Uq/vOTadAx9i7KMcHe7HJle4cjlL05LYt9KAZ4m/O
5LqH2Kx30essF18teValKE+4dWNqFtlErvJHSlL+aHSa/xL86s+m1GpHk3zWdhDpVtH0D3VcfjlJ
hBFyv8Nn66p7+TfWObA9lBcGHxyojQ6GAqssa2zVbyvnPjX721LU9XYWIZ+H/S4kj5P4w2SLRU+y
jed8i0T5NexiIrPqfnz0sBXqlu6kII/dZYNOJm+JA4E2WicLumuWYXPeAJPE3PV5KKa70BsafoJD
aIjYNinEY8us7kDINXJvCoSQIkaFTQ53NqhxxbRytdiytSHeqG6Sg+8Im2EnG55khq10NqODgW4Z
v+SO3+TUSLJIs5v8O/eiXeeyN1kmVeDKpFp/r1PIYXD7pA7Rd1nkGyXFhlxvf60FZVTUF1sBwWzK
Ht8AeWVI4hbufNclbM6yL47q5KeTNkevCl/ZKW+yNaWLNvxZzobivPs5etbPUK2DzOqh9A4h0hGv
2UsPTrFQcXkKNcJSDTKN510Sg6j40YHGlGlW9m0O05MoipOuxlgpp3DoE4MqfPF+zWX0FjX5YWWq
dvFHFfWfii7vK6aHwMDfKZFEWEVBVqGJHWHGSlnwFNiofbVVMjrRRJTnxnaumQKDV7K6ZMXZ5q0u
ySC5D6n87Obx0Y0skgn+8Nt62XeUAxedWvT0kY04JHBIXYYION8y6mGvN2Ngp4zARLPk6eptsezA
nuDem/W11+Dzi3aAi8MToJLdthAjd21vPJEm/TOUuxCCZJxuOvGWCP3neoHHTR0HVjk9xekAA6CO
EMAI/VKnhABjPK6Bq0i6thUkbvPDjcaLZShsNvQ9mF6le4ue3FVI2SX9keYZG86t5qjPk6ie66S6
zFI30QEld7THXsvhr4Y5oTZmeFUYngehpvmNIbw/bXenMDgZNEYBC+W9JumPlcIfElkYYxjQRx9M
+hVlXbZxfNK0htMDzCg33FNtw/BPOyM5NbzJJt4mTCvKn2OxbIWLkC0bAa5Bxl/7rNJOPfQ0SyFw
c8ySS6qPx3l2x0Olewx6HHLfxmUIdwjSGFn02XNVDpwnqmftzSW+WPSWRyWz86AOVQBAdzzjc/xp
ZbP+khGfbmTDWYnRgi2IWDrn1Y0F21FTqAgDmDghn96ocRE0Tt0x3ioZyHaJuSvjFqMH3Ri2dOhu
kCGs6Pt8b3eKBfzfF0HlTXJK2tGpmgB3XQ2xB5JmeXBa649fXYesZyaeiE9iO61SWOSgRlYL3A8x
a14SO2gm1cARZLnXmZrv40GByFKWx0LKQhdvuY9LM9sigbkovYZpAGFEfrFk+8VcVAhdP+tZCA5v
jIJHq/2edH5qKcwYKoKH76CkGXeO0/7rK2BDLcMYT9HVp+V/c3dey5EjWZp+IrRBOhy3ocmgFpGZ
vIExkyS01nj6+dxzd7aquqzadi7norqqUzAQANz9nP/8wiKWHPraqTZx6I6F8yICLIqD/jI1iQBf
gooyLY2H1Zb6z55h0IAcuoqzGb5iY5xtvz1DecANVxmsJ37q45L9pf9Pp35F/xeKOoagrQvNtlzS
Pee4BwFQ3q6Q10+ui6dNOKzpUZbOtwSDgZs5molaW/E7sgqP0dRinqOuuh3of07VtN5Fvp+ectTV
KEcG6OZIn8+5URpbnH0JUqqwgIlH+wESnXfUV6mvwvEJNCqd7qsK4bCEFdZQUOYYqcjF2oa0odtq
crxjIcejHS3xlchz5jtNdoOLaYBZNx9nVgn2OyaZojnAucXwcO9Y8Hg7GIJnWVywD9o5GK3iwtGK
c62KkNAitEHORFsgNsN/rO9PkyePvgWkklF3MmiZL8RyHNZk2c22/eFMabbHaLg9u03fnufY+oVX
HPZ3czWc43rGeFYWGB6LBYtLPNR9t2SYA0p4nmzX36YRY0P24ucwkpcMM2REdiZ0FtyvxkLgikAP
6TjpeVoevX65KzuWSxxYD7ZBawFiAn/Q6NLT/ByVq4WXNMpq69ewRiXAENFQkJzGY2fl19Gw9Eez
EHTJjcoY8Awfg/UQ0fPKEGWLVvmhVJJpCPbpVVphmbJFuQBGaOHPTVuYITLBpbHgkdipv9M/I4LK
S8imM29tH++gPInvEhjiRDUCgdKMYcRDaVZ21rVmAGcdSpQKY4Q8Nspt20XA6n580hIuTMZAgLPx
KxLwdSCs3ehdq1TaDOjVH3ksXt1ifdXVRTEu1Y452XGyGedFffd9jGA7SsZ9MLnzN0n+U7bO/c5U
egavAmhP3R6UZ6+p0fk8J8cYQdXikUvYZj8XDPo1Pbu0c7H1KaQZ17UsRkRrk8CjWDoHfZWaMK0g
ojUsHmZsC0R9bcW44bnKB456fR0Cxl/di66T2oXjY4qKY5xCt8rDoN0axNErsjMR493WK9dHdXxq
DjniF1j9LXs/34JQ4/RpDUF/cSp8mxQ12IR2TpnevqxN8ab4sIp9LhwY6AiblFkilor1W4IIMqzW
SqPmU7TsOPUppQU/qZ6g5hDf0oVUlz0iRCdjDlc326zJr1NwxQ0+Tox7oT5nDaQzY2horfgVLZJZ
o9rcvGluP2r5PvGTg68cj4tsOlrDhJNAMl6VmNRiyBzftjkmN2Z30JotTRDGZbvY4u40IiEiJs1v
UJZBpPxy6ghOSQfOWTj0t7jqyA2GOddWj/I1rZQGNbBPs9HctWbwEnkrs0r7ge4WbYiYXjyYu0We
fK1NzlplBDUYL9kMbibI0Di0yxs5WhiLm83eXpqHxncxGxIITbyTbqB9xTYeOv8etsT9VHTOYexg
cfV+e5VrNE3pAQPjqg3bB0xHqESjBUmEAF0l/SGod2vuPOcK0KyVusZIwWNwADxP8UDR4tx4Nrwp
Ov2xQ/nCv5MJrHLxyxALk3mbmk12aEhGAjW+dkInYyCDiioKP0dsejHx5I1YYwcskjISq/D6jiKa
BA6lVJtD+hN/zL/5xHGRS/8dadpVxHwFXTF2OWaKeXXKRXdX+BZREc9UT2VEXUSE884ZVqyXiuKt
M4xDlxvf9AdEXgihh/3BwYN/k3rdixLt4GwTs9s231TtqfGDkFi5HiOinarPu6Z9zhhdI5Kh9i0A
bdKUtj42qpukNeqtnPynfHHuGsxsEh8WdNjCdO7a4MUkB3qsVRxOwK3DsRvhTEpcvSCIj0szBw9X
GyIuo/mbacGHtn1uRz/xeIiyteEh8Act0OetufgfgFvw+SclAiswneiF+JQj5pKjSIKbXklREyVF
IlKJS3OZ0+kW0eBHBH58K8fow4huKzTnoNWvWHJ+1caawZvMjhXynd3sV9Tk0/owlVxruOB/J2Mf
J5Sxus+Zt7L7IHWZcTsxop9WyT1UVSoH9l4s/ts6NW+nagl+mEXxZdmIBdS67a34URDzM/b1ZxZm
V5YCQAqQX3S9ZD4s7ccIcuqoa5ypf2tCWXZpsPZcYgBzqKT7KNYKW+e2viocG7qYcE0ajdNksHSC
0PV2hkEA4Oggbhwa9+jFsHWx6v/SiIiE6YBpH1G4AIE7l6G7/mUjXjbhaD3LTL7LObgDg9qreinG
ocYcZai4VtwBpfarorfSc1FIDiRWd+s5Uw37770s4kFPVfoWzNm7jOJPDHAb0OgaJTX2faEfYkJj
HZaYTh6SONthh25iYRqKSxBirWNdDTQ4SnPXEem0HRv/oEQrqh9XLYm30F7D9OdDsnjbwJ9ZqoVW
QenrU+edODcEg0rhofujOubUjuIa8Uyfb/wxeNHCKa3AsNRL1SzGa2lDTUJOrQE4jVvbqmr2O0Qp
/YT6BkMFeKURkl8KP3wS6e+nEgcyFmoGEHnC9RWZfUZ+s3oVtT7HVDY7IewvAjag0qquA3PAbdIR
hnvVCo+6l8p+JLYF7fOjCO6GtT8WlU3AJNyTq6SzIGMJyRSHmItkiUuOltfBFTwM75y60ZXl2h4p
AT7GtAJjFdy8DUS6xt24iqe+LsMtLpvMePoR1Nv5tahdNqMHnXqM3owW4jn9GnoygRcxUIY7H2oS
czZmIvy96+zsnqeoFbFmsnAS4R6HnHbOyTy0Shr9YqLb05fgpuy4U9j8cGMTfTqL25jd+27GhVtt
+2mhzLdcVPs+AK3ZURxkk7tvwuXBWiwIGKguSBwvr5za9DfVgpAIsca1FohO0cn1BlqjfofU0yjv
9YBTN7n2iG7P8XGIypizg763RfXD6Y1DhEN0N7FQteo29JlXes08HJyfQzC/BEaH36eLQI28Bvcq
NUnFzcRHhQwCk0r/pi4h0C4+QH69mM5VRSRXFYM9YB+XR+FJ23Qsg7Hc2u4FA1lzW0wjwhKF+HiR
i+avk+UN2PS1H6A9mNlC22X6qjID/qefsegqvL/yhxRDsExSNVVKYqg1y1p5Eq/NFTvaS+A2P/TI
bVk462S//FgD6yY118exwJcYKjzAWJAplkK5a4L0h4atUIpyrsbDT8xU72d42zg9vvTNfCExGDs2
8TKF421beUep+tcBqALWGJot5esQRka1L5TKS42bRYNYlovXY1zDxK9hwrF2E1cZkE9SQThvNigO
gt8nX1q3D93A9Jhp5kEpEPXqypzl4DbdWZY21KXsFW8ftsm0uQoGOHQ4BOWqvGt6tme95Ao1kdFD
DTUoGsafvrAqEHCzOZLJm7v07j0vl5OSaWV+lAPr0jDiwyjYOYMCtwOFHEsfrquJ15Q+kmUW/TRS
XLSVU8HvkbTVTsRAbIXSRA2rcYMb4bOe9OpnCNWCWX0K6NwyzG/r9mrwmU10/guDJk4WVSNVJjvT
IJHLwb++mucixQA7/iI35nN0x+99OD0ChzFwyCL8kfF3ZXnUABj6bTDapN7rdaExBIMBCyMffiD4
JFG0/pOqmSFtZjs9udADrN57D2X/rLVEAdJmZcBPfBd2y7OMFoDE9RLPBpSGMD6U1MNgj1wrsX0I
4TF7ZdTIj8+AoJocRwszDlEPsD4AErExUHDGvN4ohzoUefTOqpYeHPwU6EGvjLZ8CEjdhnVY3lg5
m29HzZREBowH2N4UQvPJUScelpBUcn3+oOoxh1D4AusapRfEG0JhX6rSsig99V1OY/fbRN0pZwAf
LfGyXv1VpFylyVyyMzjFsk1EtWOFw3lxoy8160ti+Clrg5NqetQ/y1NT3bVmkpq2zQuN/1eJ/+YO
p05c7TMSm5WwWAV/ql0f2I5UvuSoMaAZ1onGm+fIgnDKTEJNXeCfia1JtccEtz6kaA+biQgeNcKE
asbMS/JYivYBefP3juZ2bTD9WgGaFrAMGPU2MSDxd72GGsuaDv7cIljxKzK8lr3sUZgojxoliRNz
xesvowctpJVKgK/UvL7xkQNSoGIKjmhLKDPUypRj/gZwZK70wXqnGBhoWwtRKxRKc2qrm3HRI461
wJSgFs9L/Drghk6w7+xy9oT+Hbqct5KWehMAXeDPwHipzL8cv3xLiukhCcikMCMcn2luXP+Ar9q8
1fpJQ3Ko2jUnZ9GVN4syEyj8rDzU89FFD1C59A3qZV3w3d32Cp1SZQszMqzRu/6gVYWqnkuUFYJT
IH9VCkRNG/FIRcqVRXPdMNSGPoVa0zg5uKwKVEH7MgmBjVPeWrWwGPtce7P7SOpmDfFjmQ644+6m
2iWlufrShAEo9sxMy343OVG/e2tbw4JRXjwk60CBEok3tDAndcvY6b6bwXJQ7UyitLWucpX2qY7V
8Fvtemk97GH7lzRHkbOZ5vxDYZDTQA2pFdycH5cILx2cHHivZYY02ETro+r0Guh3QCe6ht7VhEnz
Vn+FeCTLNyjXTVPFAl74s55g6HdzluGL9rXIkFlzRsL+7aNThSdAVpvDNvPsN8K4GYqzrpIKPJ0Q
h6fZYHDW4F7E7+PXQBtS2+hVo84QkIHRtLiozWkhGmznmieSeho6Xpq/gccS1OhjB7J2DITEvBa6
WEEJ9VCS4lDK+EvdUfVpsdPSkSlFR2ebvzHpwrV3TM/qjedlNyUIMtlA+UHD/CaNKdF2bfEx5Mmt
qpzWjBKN2hav8QRVccm7w1jlYlrAMCEaUTx4J9zzvjUDAlwfoEOoQsKzXcw3o/Ws94xO6dLTFEJT
hn5yg47ljEfuAVh8z+XS6DFM/y2Lp7KZB5/WWYLlWjgstQKYtJrXZUu1kSGpoNvF2085XwATMd5R
Cgdczz9NBh4GNiZbe2QjKb6gjgLuhv7VYAXgKXRgrhLcev24g0tG4CnWXrAxxl8iTY/qddd7YpYm
fNyQHvQ8RJio/nOfkRIlmC4zzVhC5fd+yQoJxFDcpG4cE1pUhtfMNLdTY4idwsC1ZYFMvAN91J22
KrCUKD5eQHkrD7FUQQ2p10/s+Ag4gHk3RV44+3aNblTt5frMQ+tovZunLNx2SQuLz39dmq6Gxv2q
wQSNYxjdEsEEsp+1OUabL7Btsw62J3qgMWMblUFMD+34+GFXj07Mm7Ny2JC5Hh26l9Xl6M4ylFmF
JBm4/lpcDJAyA+lp43nPMRPwTWmQvoDpM/NWDnYzGK1DRTyNsnkp/OrWGFw8SMTyLqdPrVIPmwx6
ScA9H8BqJE2qVyc3MUpdKUeOghVdVzCRDaGIAeRWDsDw9TYf2eCrEBgyZh9y8B3dhgn51MTWWQNz
tHKnpu+mD/pIBCIBh/WlZ0tWyEpRgcdY9amhM/IDSH+Qh790A92v3TMJWpdxmt2tzfPJshwPXlTD
yP777wZT22lw8NyfY9pzyLckYPBdss+srq7Is6EEFOvGxZHxN1APu+zHkhTvNqEcMImwX5hWk70O
ypbtQ84wEOkkGPjWELmmXJyT0Fyg1LmPhWJ85NN417T2yrwmuXMlHKx2hQdXKPJUHVG8e6xKwNn9
yNESLcLdEDefbBpQ0p1JrrimXPTkfm/I9bgRFCnbJmA/DtdPn8IWbg6qF/IoShy6qJNI3fheNKgx
vBYXoNbn583kG7NCIXZlYq/JQ7GAS7dglLjpSIomcTn/PntEPzDT6qzxPcV1d0i4ZL99c2wGsh6U
3K06ydVMTDvvJIIBSOPxQw3yqw3X3GsAhUeNF6/zTZurJFlza1Tjszo3GzjoAPfDGYcqZOSqhU+Z
DvkWy7yL8l/V8E1voXo/K9O3RNAUODVcSvdbHiTHMAEfEOPcbOa2vfWZvR5o89+M2NtbRf0YN5+j
HN7rhrk6qaWKV0/JlsCq284+Akwnu+lcRU5io9FWIRTj9QY3P/DXN9XdlVFwkglhYhB1nFIA8kTH
Zr2xx1jZA3TgNfCXD24dnA0jPBZW9lObchQGO1yhoGk0BJtWkT5I5nwJeiqw0KECk2znCv3yMQXQ
nA486K8nmXyHcQi4NxMJxd+pGfVs0RMeg9FPTtoYSjO9pmbjRJwDmjighn+ZgEQro+wTyhOVUTiE
G7fJPrWxkIrM3RKxvOME/jakLlkC+asyMFLHplmliDSq9kNW3S0kyg89roPtd1y6+tsqqYNw3anx
dlG+DaCcijM09rAtCZL8iNXia/vqBYnmlR4AWz4TOwCajRsED3gB3ofQ/faIMthqIzjvffis2qd5
prwnnxd+qpKbjb5ysKI6LBTFb3CLW5EF9nYtjU8NDttCyYnnEXhq2DIhgcjq8dytDiZ82Uo41spc
h7wARNiNjahoOIyQ37b6JWUwSgLfKLZFRxAkg/inIYY9q+4+Lze8HgaQRV/fABPeKK4S6oWTrv10
71YZd0kR7lfJTJPALA/NiI/+q4X4CDHbwaAJim5ynN3s2Kfim2WzJcM2/RkrSm1skbXb2YxIqUOc
Vj5JetrrZKy/9ZZsdox3SFjq7+CaQYRXVmKqS5uVJRJ6P3fjJj8UU3oscqwDDMBPBa9X3UvnwrnW
7U2vfK30GHUY7A/PLckN9D7IcEFRqOwkVGej0NGEE7Ds8GNwZh9ZIi1bzm/7Sj6rqCAu1JB0lPfL
YN7G1QpVwKE/c73mGrdOttHSf1cLIi2gptnoalQVrQlwWUel5a/JjwZnXxqKQn3RWFUA/XBvnESL
H3U4444vre5R+3dlK8d1Ig/w5iUdoI13H+PWvYAa3qkYcDGSlVeStfTbBLIeEG7a4kWh42vlf5RG
+64crVTPyODjFU3LqcmbB+UpUiXezQroAYhMzTi7TE+DZ2xLv6MiRIfJTs52x77yUKzmi/Y+zNXl
B8bNbBrmnjgXHqpyo8NJpDiGDjRd4iTN+l2jLOQpexiSrzSi7WsFzo/wFFPiKHF26hYua1ZzyeOT
VGSeqgpJk/IhwdBqOXl5yU09VdcUStV46pW7Knc91YNp7AmM4tqhesnd4pej8FN1l2W93ha1vPZr
xnWr+FVMDTIZKLpm8bUotzjf/bCT+VE9HmKps0PMeJPtnmEAoSXqaRiATMxsGtI1Bp6p2zwh4eNA
Z4ynftumRJtRaWwaVVmp26wrYgWn6/569ln02q1I/ekFdzjY4pTMugPssVdAeZydF7VRqBMczVFG
Ls1mmFNIEqRhDgtJfSh42QqNvVfQD9M1vKFL/uF1bLxGKyi48anhTqyq1JYKvsfr8l7M6NUUy3Md
YFy3jXzSJ8kIywe7I5NSnvl+WlOJ8Ir+EBgWFivJjCHJR3yJcbjNyuGH2mv02e+F6x1uzPEenqi7
HJQV2wAdZ2NHyVeID8bGM5OzVeNtmBAS0VfPi+O9aAcpVfQKZ33Ly+CMAk/ZDxJ9uEbRt/7O7OIf
teF81I+kNOMTv2trHqiqKvRhY0jUoMtygBIpQ1WqqoGCfddhlrBxx5GYrekKmdQ9FP1LNwXzBnX9
Szk9xQWTZCQRL41tOwwSU7au7E3Xt0bpGtsi3CSd91q1zfQbjbMswADPQ9loR85vFuT/XiNi8tf/
QJTa/TVg/va9695/xUP3yfjxz27E+m/+HzdiEfwLl18JNEa8jyeU5fD/NSN2/uWx7cGN9B3btfkT
/+1G7Nr/kngO+1JInU3v8Fv/L2bedmQQmDBJlU8x7sb/HzHzfzUjlhBbzADuoOVhBvpvfrWBs+Cw
URv1yWynOxLGdiGOsH5cOwdDkjOaSNTff7hJf8MJ/btPtE3TdWCZOTAW/sKFzUu3dNeZunrad9gM
bFZZv9oCKQZF/BTGw39gU/6Vuaa+IB8UEBEDqdCVyrD3DwzUCB9UhiBZfbLyA86C8N/95VKv2bto
1ss/f7O/+SjIvbZr4jHGt7PdP38UTr8WBdBanxRIkOXZl6KakuKtYMZ//qS/ugzzpfgkT7qWzzvw
b0+tF6iVY48TKzSmYB9IVnkXA59lc/Kf7p/FO/8n6p/6LGEFHG+Bh2W2pb71H29gjftKFfOtnKxF
ReeYF9mQWyXFGT4/bMaG0JxKXlltj/Z2aQ6MM+6cqMF8tbz952/9V16svhLbDmyepiVc+Zf768Pp
MvpgqpHmGQcy4m7FoBTO88Uylgtc+6fO9T9DPEH++WP1N/wj+VF/riMESLENHdf7yx0wLK9yfKvi
FTIyRgL9le2TE1RNT00/PzFUhskQ3ZB0eEklaTOVkby3bsuAAPe8xG0BD6V4SUX28j+5LNfBzNz3
XYG47M8PRrTVYOdIgU+924Hk5N5J+Hxa70zMbmT/QQmGTo5fSOmFFHLdV/njkhUNTqjjs/Twe6a8
nUT0/s8X9rePCQYv2xNHOtvLn69rHVIs16B9nyAJtDhQ24hHh3G3LFRzk8uKYDbq2/2P2q6a/7C3
WH/lDutH9YfPVr//h5dVysAdDUjzJwryezx0KBuAtjfRjAConS+zybFrpvNpEuJnkryWbdj/h7fl
7zYBfOL/+9v/5alMWREj3uMKCDHA2smfL2JO37XvdcqW8M+32jatf7/bgXSl5L3E6Me2NXP3D9+4
CgtPFmjeT5VJiF0De4ghzGSqAbUJpOLifYNidcwZDmIxulliLLxzOT15rXPqCabdDOZylvydJV/O
Qci74xjB9TwFBwIvL3WUIBIa77APf3Kd4alKcXOuvqlqKEjSd2FBvO3G+UL8ZYBss46OgygKjDn4
OerPD0KZL1LBTtWxWpznZUECW9H4d/IGTtK5EbygGW5kGw+hzcYZ7sq1bTbAnLwrHsDNCO2NBTWP
05PriqvRZsBpxSdsFApIdVBxzKC81aC94TIOapb3qZsfkgYboMi5DglgrnB7R+gCazMrH3p/nhhx
wC4ryBdVWN1V0USnJXQOXbpe+sY8ud1HNqTvuW+eMwdb6DE40HVDIiTA0Q7SL9XZqaZXvU92wCuM
/41DsffoeASYqa1Y3RkzQxoe2wSRTkA/s/3L8LGaMxUnOk6Otu/f4iIUbia+lzWLE1SSl7wnE8dD
Dcb91JtHL2byvbChwUnK2M5L8W7xmW7LDbLZ8aaASe20LE9WQslsDu+TwZeT5EjbKQl5Yx8D7fMe
TH3QbyuLiW7h81iqGbPcooLexQambn/oUapn2d6ujBcPD3Eo2QTJFR2xbRAR/OjWhogFs43kmzQm
WnesfxESsHFnvqoxsfVgJ3UZk/EuDT5nWSPgkNMlnjgn7BVvgIB9sQ6um9i6Z3I/bUKXKwnl+jg7
iIc4hAM5PgXof4sCpl828veDLtg/Zsq0FI/m98DjFpQhIVCE3Y3zmfTHd/UR5UqBC7WU7nY4qM9L
luatg30RGPk7SrCzp+4Uxc/dXOOck5kXrBh3Ck3KKmxv0uJ99CF1OPOlaeCEgWjJKnp0KhtD2tZ6
SjF2hfnAOxV5xPVEw2NWVPxwp4NGg1cPc4GwoLO7Gcnw2wQyPrsib+AvLBcitodtGfcHsm2Nbdek
Sh8MoXFp7skI+ZQJH2c7PKxWBMuxye6qz8LaWw+ej6NRX4pr1tWNvnofQu1mtsYnde6mTYc44F1p
nHBIeCcijsfv3gQ9+OnM9A2LZWeD8vGiXuVJHc6OKe7gmLYYaRWn1OLZJJz2RxxLcfwaLw4prIeu
rbqrLF1eraRsb+Bn4syQxyRlggewYYmwrQ+NGc68H44NLSu9168jHJ+vVC3cVfUYyGC+O3b06PeE
eIc+H623EuVhOQkokTlrpTqx3TKEmC5OzDmFuyCqmxCnWAOZRFSFQOdB/N6P1BFuVrE4g+y4LM8d
8cokhrFtjeqoj9UQcuYVqonOmedcQHlaLugmqx2kE/MXA4kR8xJzpQllOPu0HTK84quatBoUwYyI
I5w6sle/zd6Nxj01Sf/mwTVaWAMjr4sVQUox4AybMHfFwJFFuNfEEY7WDxSeTDH1B4LhiLsyi8wf
LzRkGawcLgv/MG65w0dZfErIObRrDecOY26DTDzMRMB5YNkRbNX6Lnrjdj6bLcHnqPFvTfR0m4DQ
7+Nknrxg3M+tD2zrJPNhIgqE2IEoOXjtjGhiqHbLbF/gsLG6RFXzg0jr7IcFFJWV/ptMZ+GeU/dE
WwGU7aomzHfh7epF3g1UA8ZQQOZ7MDNZudM17uNQPOLp2nGaK79nF+1qdUxW6OQMiFgHYRovrC2E
NUKZuNGM2n13CzEGv8+4JE+4dp8B8GCqznWwz+v0FQcppJGlW+yDnBuXW+Y+NVhXOd7naOeXi+bL
6RdSFy9iSL/UcWAW+ReikJNhcmvY4voez8GlNz+a0Hwm2BRGv/U4hcF5YZIC7l3hnU/m1O9HtPTY
jBTHucCBTr38QzFh5HvtKOjKSHihyrR8t6xswWEPbKYDbl0aBLEer3U8j9UeH5TPAchmT7AWmpJg
uZqgu1qBUx4SkJ5Njs8z2EfIGCRqX5uBOxJ1yUFChugDw9+1jfVTDJ23C9cM2lKQ9UB7DCREihwG
diaBLZFxJPOcYcnM1NEjhRUePIuyXjHUmEWMDj269icuHsI3O0zY70gLwmM2XatdXdU7e1lRFeG5
gDZq2TWW7CH5BldJWTqbGCoHc3UCuhIWYSuq27IWDJFGyna5fDayx9GYfWvhzASZ+hQmmFpB2jkD
Hbw6cifeDpIkXMfjw0Y28yZ1wNuScY/QiHm0enYVuXNYXCHsdC/IMu/nmdelL1rc2AL7HatlOPVm
YsAbbiDjMygjLXWCKmC98xfvbJcJO3nL0MTBH3VNhCv8ryAlLFQGiJgWA4PYDE5anUNjqTxC0zxG
ZAyeHbh7PRmnqpYNhzjdDp+ziTCE8IsKfc4mdaunsheXcmYJxOHwvJbwLNRe7om71fSSrYdv6jaa
nO9+iQuG3oK8AXl9ahX7uIar4NvMgOpfdeddAJU/85ll60jz1Z98c7eWKbkHK06PVRIArZG8wcWs
+Q5DoJuG9gDovrim0ex3jhvhCgNG3Q8DZqi2t+ujEhetOsF4nmhPkSLadTkXd+siqpMazPm2xQqn
MBhYy+ijZu9mKJN4Uz7bvRyfy4YRig2ubq/y11JMj5Yvp59pJLdxJq4jZjpvxDyYPmlWxvSSVu7N
ODr1ieY72aVT8l12o3kugnS6MaRHCG4eHp0qPdvNeGxwP7iNmhlffsxSt70duTs3j5etUrYz+Ac+
Qil9LI29mViXAJKPAC3c2nP+mnCUYiQBjwFW0tKQ+xWY+dFs1mbPC51g1l8mx66QFWwZg1DtpFl2
i73sScS4amPnFnXfczkJHHvedE/u8trDmtv3g6+c6iziKGasKJybMmFa1nr2A4yOcmdV1X0m0C14
hjzVWNUzqC33cR4X+2SRFytZqit833ZN1q/bqBgeTIuxmecTf2N30Zno7XPjDs1hEFAqRL8QW4jz
1gaR6ocxibuhxK5jtvtDggnMca6LswfbikWRPQWY9XvFRcLahpXA+kTgTfVqdhhBwsSA/iT2RYgS
Fa+yL48c55njwxwm6wAzlSiI6r51LLyp3HKbGG1F7OvOlNRb4+x+dw3GXUvETk72CYVWRGPSOD1L
X7D+l8A9jUUG2bOKj77DBwa4GCEN9ZQ9D0fAaA+oxkj12aY+7+VCpm+LYHAJECcsSQ1tb9hFbWbi
nFUB9Qk0IBhzeacYDsrkL81NDMsS19KBE2k+DEs3HiUhe4zFSWiu6mVX9u7O6jN/3/mLRx07/ujI
qd2u60Tm2dhSRsl8V8oE4aKNWEbWxEv6cXtS1i9qSNZ0U010EOYV04DfroEXUcsJs+vjcNmJmmR7
g8ETqs9gbxnhT0YovE6K3uKqTxd9f+w9LBw9AQGhxXI1GPOjPulKp6LJROyNlybKjzlyiaBDTBOB
E7CdBcewLJ/sxrWPK5r2REbOaQgg+nIqHOFJYKFoE4MMqwbSwWseNsVhGbufeWOEhyWC/EpWCZ5X
faCSg3AKR0hujwfsWymK+iQ6uuhjZS9epJ8lB7o3cQiT8VYs3WuAu9l2IdJhEyfK0QAnOtOmNlgH
eZJzRIFYUqZbg4P5GS8BBD6Kd8sej+MQ4JmJPwfB5RcUcLj3LJTpBmWyl6i0hDp/Vwfmb3QJ5UJU
bbOE+icFx92w1iFxud/QaEJ8hSQkVFGQ+evIiNw4V0bD+W5TZwmTzgyjeYyp2ASTOEB/RNmaxc4+
qhflcvmNHDtOWLqZdOzrQwsVaCZtcmv6uBZYM1fq8IAmA9WXmLf6nqyOfKnK6oE96VtFdrAudfuU
NhMHonnTkXxkYw9NGkL/ZGGEZH/2C98bEt97UB9VpYye51LmeFXYzK5FaY7HxGzLTWL88Ng72ARD
6O1RuV8dNL38Q9IHRsktQ52WWeUIRxXPpPDeyGNofyW/VE9QYIpmONhUbm1JoaHCDiwmAyfI7rJt
b2K5d2lMD3VC6ovLzH50B34+1QVzTLYNAhlCBOOhj8KOXB9IGDzGVDVbg8JaBnUXYomcY0j817BL
f2IThDtGa6A4zN5tl/tPeDEdJ30a7nfpdcMT61UWSE5HcrRLbm6VP/jjfIfQ+7mQ4g4Hra/ahVGb
9vtRNndVqJaYt148zultnTQwJesOJ4HmGbveYj/hO1GbGLEaRDQfLImzHaEPZ2eEaO6TAhqR/LMP
E2gGLix6+kufLBh0YxoNjSStqaPuLGbLeNTpkqovH+HGbiC8UoE18A3qjuC0lQNVtaWiD97sHv/2
hGcKI0e/odHQZZs2WM9pke9kHWIYB+lZX/YgMT2vCNAcLboFdJkn2zHv8S0hgJ20SAa9ikgm/Ock
D5T1P8zVYnxyimDaFLF1ipzpyZmWc9JSHA8+N57KngYNn0zmh0GAQ+MwPmUNdU+RR9dRUd2KiuQC
D4dbtDkX/QwGNX7FQ5qwCHUNal8tK9VbqP7YjJdvLmyToVAxtG0CIy8MrI3vQHzRXbKTQ1fxjTvT
o9QSJmD1yjokioCXS12E3VW7QLW2pShuVTHFfYLerJrVOl3Pg/fqp8iGjGq5Lm37RjSsic5bHqEt
3/j+cs6z/t4Ghlis9ZpJG45uJX9C/WiFf3jRiAHXq0vkQD0suLDzjpRO/BAA6Tm2OFWDfKtV1ltt
zTcWxk5MKZN3R7XoU0RJFn7T8Ju+eEudObXL+2oXABUphxRuZF+9KHdTxd80sgKcNxiuQJ5Vv4va
t+OFzxJxF6KC2Vgz6jjrcbYSAQQz3yLNGchlvzdG+MIkSKkNY2D2lZNnaLLb+DNU9cRpeUm5PUZD
oyPz7oZCgyKYXm+QVFbNs0aTm4idrvXeDCkAz2zay8xdzupchjNLBkv52Y6sadXUjxUl+2AxrcDs
4MaFP9Ljx0tSOtZ1TST3lBjBvqcT5g1WbAsnYah8tEwsWdSqXRU6xpzwA080b6vfeek0yPz0QjvI
+Zrsg7dspgFRGy2GUcn40TYjXjjDQT3VeB1OovLe5zx+T61faC4IZyDtOc9LthnjfoHwSbTPslsT
vraCIMaO1RPN85Pnv2RD/AtT5rUEVWmFHXGqE6XNlgEdkX05fJzX+bv6mkIlmKtNse7FnScBM30s
7jVwOXQ23SQOmmX6arM6GgFQMUH32GOhGe/0bMDpmdeGPbSWkAxwYsnWS2MgKq3zp4aAhXUiECxm
+eOOT3Mfl1doio2tZjlaMMBQ+V6nJqDXWH5fRLrC5KHvUICPF0GGckE1BDHwjLONK0Y9R4si0Vev
tv6f/+LuPHZjR9Ju+yoX/5wNRjCCZnAn6Z1SUsocMyF0HL33fPq7mFVAl2lU407/SULSMUqlksHP
7L02yB6GU6toUVJVZkRM0RQe7NS+jstmualYMLGw2NrD+OTY6bS9DxbC11RDNyBxr1lXA2+8IKIB
b72MADLe4AJlpiQZYKkEuk4IKjPm7AlTjwwAz33iYXmAS+vu2qdy1zM7sfXSW/OulHDZ0EDukfrQ
rd/HZ6RNeFYCqs9/GFCnTA2nuseLE0t+TH7EsR6+MTzcVjXhLR3J2Z2g8MtE9rntxcP9emh9xa+w
prMHkb9F6LwBt/5Dz6TpJNXEd07aXTCSheh+smx5cNuZt/j98mN9b/lQBu6tto98BYrWSTBj7At6
tmnEswp3yF/ae+73fRX8sgMObp3O226gLUJkdayH7pYOcOpKCX+X4f9qEirABTKSo7I0kkxh751W
sIzK0pGTIS/xSrWZu3GX+yMLl9V9RpoZ3HUjhm65Bt1KtxqHnAZ2QPWWY8bvS8C+bcgvRKe8JatZ
cpAyuctYfodReaA9NTDIDgWTwXBfoR1ENQEGrZqil8auAAMdBwubSp2kBjhbJJ9W8RyCHYPciEPa
b64y5v+uOF77+K0NMFX1DUdMqonRqHtxvfee+WzjBHPDTdrwErVO9la302WIETJNfmes0zYjGk47
H47IqBiugaWuasx+3ac0hsEPXRNwUpVAe20o4CA4zLUOubVhGPjtZkepSPhgxdtW0xp7Gq5XHFOe
YiRzQkQCBM5zLvuKN03s/iS8mP8SlRYgScihy0CsLFFk1havXeIhrSKLa8Cu9FTEmbNbjpI79Kz0
2CGFIv+kRvtXN8LOdAl0KpgiYJFEYfyUTdxC4pmJ0lx8bub2sTRovf0ioYlKNQcqtzfoyCCgMOPf
e2YY9Yycl3tbYlNGt479swLwi9CG4mgZTUnNhUlADSa54pEpw4plNfmZTbepA28HLizmryA2Ul32
sUBW3GkH1Lt7uF/LjSHpUcv58V7N3X9QSq9pU2rF2UyTx2Q285ZfutXynypj3wcyeg4QGDdu+c1j
wbhPqwcxmV9IA2HewBLADwBgRJhtrNDyGTkABEKdtLYV1fVQHYs8gOHAu35MblUCS9gg+GPDO2Tf
5NMX7GkUd050nb3nwUGdXoZ+e7ZS+tDWlkRhPDTcSzlKa3RceXaK+dFOajyabklTUE8/fMv5ZJCL
tqM93+sANpnyJrLpvexzWeF1LhGggxddREfTomPOchRJ1XcyEe0dCZ/AFY9YX77MgeuAWaXX9dsG
EWBQHvPEgRFrx/0G7hhO7kg+jGbfvUxm9pYlPbJATUjWono0vN2sxxvZV8bWYXy3jkxy3cgfRHJV
GPU7VMd51KfCh9JTzBbGZyuNweCpMyS4TTfKbmf21ZUI9mFFrHm5SyQYJBtPMtLPbkkQTptdKigb
4m58bOAJXSRCzrBHvAvon6GS7/eHIB5e686yj1mEKYhym/boA3UKsa/um8aWpTPEWU1pfG0Lb5mR
BvFhLgnYLM3kE/I4vNZolS4CBgpar/yJXM1AQCc3b3bVtbu7dTxrbHK3lweAchUiMewccsnSWB58
wUP3BQKEOPFesH9/0IVzauOJ8t/0DAYdWBR2/VQ+p9WS07E82KD8TporZwiC4tgEZHvrNH8EKRZs
p94gYxQDZijA2Nch82J7YTGIKmiZEHLa+WgDN3aBF7lJ0++NachTl5lf8pKFAqp0sc0AkayKQWSn
+0OU+F+8evK20qr0aXTDPz7cvxbjWN6GVfItIlhkSovpyKupTgRjqtP9o798aoWdtQ80Ob4FUByl
unFre/AojTw2T/9+KIcgZaBYxtu+8hnhVGPUIPrBhe6TfWz03QFKFiztsBqqbOVwCljRJQmsF2x4
cMa9bjda47g1w+hyh1DcH7qFJFE3y3XFwH/77z+Ifb5RmjDREIYlTvcHxv3yt4+6hYKDqIg/cYZl
NmlKxdUaVU+eYbLcK81bkwjzVkDb2SU5o8HQt48hKu9LIqM3y66ri2oBhg5GlB0MwqRO/JZuRRus
MwIDX0y7vvDH49UWpCNYSRofvRQyiBvl0Zp4V/j8eW09a2HI5yg0y60dw/LxCKTftEI3O0VFsLga
PIzy2LB4Qy2fMmiv8DYG6/tn46DFlgm/QbYFKP+u4+kEw1TeZisrb2CaHUbjzCnuXyNolvKjs5+U
8TgSLfeMyYihGNov5IrKLNLHaDPSGi4YqbBnuj+rRHEjAvbRdIbN+Hv5UOfhDzEGCBQXdke+oDzu
H92D4f/wNdNudn2gPuOYDnFC+t1mkM4XwyTCZvSS6gwgIjhn0ErQfp365eH+0diHLwzO5lVTcgd3
GnM8BXb6K2bRvk1YG57uX7o/mIn3+6dlDSeSfOoUt0NGXhN7BslM8qRDIALiOel5l8uixc+Rquv0
7LV+z7aJB3eavnM7Uivbmf0XUJnFUL9oFH1+XUwHMP9buVzFznJ1tpNn7hHzX6qsCXj7od038nbH
xB2rruArMpDU/9rctuPV6epkwThCb64hIkQcNZuwWurTeju1AvrXcoljWwAR25aEvUUmnKgIyl/c
nfrEJiOEfIX2lC4HTeEX+yjpvL0Fg1cAMPRDiK44bEx6yn06ymvoxltWifLgt7vSSdwdkmrIkAJQ
kd17YC34r2xTY7fI3McubkOwhWJeR/NI2ulsoDK08+8VgN/TtFedyVNQdXciFbPjXINdQ0nIh6ar
yKFxg3jLKGJc536E/3M21en+0f2BIOrfP410KXeZ53Ln7I6khWBLy6v+FNqKbzKEv390/5oO3ghb
mI9Mj8n09EfG42E0Y+fFObySeAK3aNQViObmK/6Qs44cbtFT/1SG0ec0rBo0vPUmLOvpIIL2TSYO
v/lxFU6TiefVShk8DMHFj9yTBEu2Jpu2vJSeZkhnB0dFy0PgBma/0vzmu2ofO+cmNg9hMX71qvJ9
1u2nZKRiFOSSD9SldL4yPk2SEj6YrDcd43TvojrmJAkfzZwZBrwB5h7qqylr5gR986OiKG/rtNuj
9y23vyy4wJGAbjYMrj6Gk7S3wkFGhvXFtZ1yUyRY8zyn+Rzr7Ftju99oTIAJ4mrTXfCN6NCPSdWo
9ZtbHmiO9VmzDxl3gREelx/AlMOe8F2XS2IMQfgu9qR4orjFmk5hJLHKQohkyLIu+2AXcSADs+Js
A1UvLOeahpx2tf01Sq0v9cx/UpNR7Y7c5oYOEmXIqFHo7FNA+hg7DfdVesE3LDrf0PUz93qOEhvV
ZkAFpzXt9wwAG5PjZbZOcyVZxkn2vXZW7/S88CGmVl5IbvvMKfSQmCG4JsF6CpnsXnbdk6xKvPZj
Nx3mtF1ltaG25Nzhh4+4wc24AtjF9av6GfDksKWarS+zzQScVdQvRP/jb1MeZXRET4Ip5scIl0Yg
jV97pwZOyk5Zjajb2df5XiuJpDxkfv0szB43LO3TfaIXe8GvZRQEK4eGymTC4mYkeEufKIaFuKKH
99ojilObiwicMUTr00Baa02jIw36FhWDymuc+gmz0dayk4/IM18sikVmh/TMhMWtI5JU3Z65AEp6
qkakBB1joTRKP2TlGquDqrzTP+tt1CIx+5MUzDPpCpA1eWwFLaH+oi9q5jlQXcP4akEK5hO9SinM
cCtgqI/sSJwy+0alR3BJlXI7y5hPLKMmj4Vah0DdC2NwYVTdDCjA0GZLZ3B/KQPGjGox6g3HYAld
peRZxsLNdYxttsya5rLz6bfRbg/99Mu2eBN0MTWh6RyiQiPkZtpTxLbYNdUXoAAfI7Fsa2NYRgfp
Do74RMkfb7LOuCBp3/7ziyIWQdffXhQ0pMJRetE//lWXF0BYchmJHOpMvHfIieqElnV5ShGBo8I5
z8Mh8Ai0HnEz//P3lv/hewvTlnxTgQCKvKg/C74a1euMUX96KJeNd+bTf/GNRPiuGTMYUl8LOd1s
1CLTKN5dRx49WOpLF8Za9OZ7xMvUKLipI1gpt6BpvOOoGPn887O0/yYKA+lpOtpzXdOzLJaGf36W
eQ16nkBX3jYuzzJsaRDdphlWHMM0kxhkELgI0gtsfHH41D8WyVg1JL8WMUcU8VvMgMCiyHB3BR0x
WoMPa+nl3BT1p1PkH/gSP+Ax/eI9sVOSoiyIQzh+EcXt012CGJhL376MA9tKXavP8QTpdwxoCu86
DdoEzMyFvXFSUNY9jbxM0nIfc8MN5vEM3J5vZoWEmPSs4sY6fRhjBdwJh3im+xu5Qz+Bzzx+8ez0
tjRszHk+7Hq4pXWzGCg+yWXIGNnVUefUt5D+ZlaPtTW9pGN4+OfXWlh/E8fyYmshMSk4QB3/Jlgt
x6gwXEYfWOsT/Eqm2qJRpftd9Cb1cpKpZlFFZeWRGU2/gmKGDwA76VX0akd6Z8HtgImy65ATZaRl
AxItGg5Nb+zT5c49Dcxz5ix1sBAGzE9qr78pnwVwKYrL3HjZrjfnX9ls9BxugK/tagJCsPxOQiYW
VhCus/AjaAyEcIJ5NYaaj2WhmEcMyeKBs5+YD4KPCf+2MqouyUDUiuWhdJi+MWYosDetbW6h27h9
GkIWUwnxXnit08/OTEfMTvsjkxAZ8C6ty4mTp/YdMCUOVeHy52HKw33f2hk/03god8wcDNHio83b
7/hyli1DlkkqBXwrUBBCM//oJOvIzDL3xCKw8oJhmQc9cWyWs6xGIkB1uflGoce8iomPYjSXyPpi
MORCw8BPrb32dp+1l0ZxVU5yDEvjZyEX7BDcoU3h6y+ip9zz1cxiJKHBMtGVNUGzrln3EtU87I1M
krkcV+WOdUkMTak8lh/SiqfTgGxqnaT6XfOHbAhOQTF8U0NIdEW+81X3QJzssVxEAqQa8Rbw7AO4
zK/Bkme5PNXqGBThT2MYb0AL+8fJTmEHLSS6vhvfLV8j1sAqkwxtfcLH8/Zf3q7/4Y4i4BYJEyeA
9kAT//loCDo0JspokoO1/MjL3cDha9Rw3g+jPedOTNOKSQtFTgTmblneLQuzYlHSqUVGVbXpf9Hv
/l3x7VnwcaTmOoJBLOVfnhJJaINdRiI6pAQVlVn8RPl8XEbf6YDttJ6O/qI4K4b+fZFeYYf+8M3q
k+Xq//La/IfD3fLQW0ssEgpJ5F+l513UQb3Pi+jQLolDY8dVhSU3JugQZUu7Rin+vaZV62f93a7Z
vwRIzptlvmEv+jH0FOuG/FHAU+6r2UWvUoXTlkmYDxh8/C9KXO9vMnlPmZw5KOQ9ISz1Vx0uBbZi
DT6EhzGJ/Q0AHZCh0cbsmxjLjlyW2bT1cwo9R/NrAzx4DqU/nBxT1VvJP2RAfZmSaNh2kZtt0U84
a7lMoyKIrq6log1zVgsWMcK8ovPe8dUieDCHjDYyJ0+m7L3mOCTjWzbFBTAIVLEyg8znJ2rjGdp7
9+iFpHmT9YuRpPX2PhMPjIi7Tz0fZGJtmPR5235gsJZ+KnWbHNIqJ/2mi8Idl8W6RVn5ZmeSpGHv
aofT/OD18yqa2FsYFoh4VdqnuOayseDDYQYTEDc941NdNiksnZ7hqmd+nlLEuoZ1WGaOd6lozkzN
9YzXkAUu+eirUIZPvc2BPOf5C5RuTk0rm0i8MY6eqZ9g2P7Shdntbevgx2l9ICKAgXYxxgQy1+Ha
nqtL5ZXlLZ1AH9oJp1U2teOhjqKf7RAVv1Uf/2sdTQL9wR+Op787mqLvHNYf+Z/MTL/9o9/NTK78
lxLSc4TybO1K06IA/t3N5Jn/Uibvfk3mCT2xslGq57Brw//7P8r9l3A9EjBsz7JNJiw8i3+7mWxP
m5azeFk4dRz9/+NmEss3+WMtiuyeLkFZuM5djM3mncT/Bzl8BeimZeYpzoYvXtq6Kh78uWeAammA
Ht63UYz1CXxwSKXTmttCLgj3agrP3syCYfmsE4V7ylLveSK045n4xc9VMQ/n+2cavhUKgDDbkRPw
XZFBAWf5uTAMdQmZSa1nURK4SEN/koO97djinoPE1mTQUt8bi+B80pk4WFVe3cax/1KmiQ31jERZ
eJePkqL/zY/ZDhmj2Zyk4yJeH7JHXusnhF3jLXdsxJi2z2bEM2vEgl3mE2k3HjRC80clWRD65p55
SvAs9N1xkeNCJMiUHcRAQdZWh4wrcWeFvclNTeQvoA1C9iYuBLwFd4UYh3WVY6nnmfMS97f91PvS
eMliTcHZmM8j841zpA2edPXdLoLhxcnUsJ9JFNjEpBYvKeJfA9NE6tNxtDix7lcqs2uKUhCzMjTg
lJBKP8Vm/5IF5QFZgndxOwCxaZhkJEvChODXx3qKRIGrOxEAK/wGwoaIwwtTlMcFE1CT9HUUrdFf
ibnYlUTN/JxEB+praLwXdwaLKsGT9/jPV00Sm4+F9O3NnakU9cjcg6jpL3Zrv9igjvaSOBzqbpE/
5gX+KajEl7GdOFci8uMblsAL4KPTDNUL/voVuGlvBPUT+3KIqgbmiBiUngTWv+anY7cQ2E8ET/rn
UAfP7mAmD5lDfIcPuQka5X6yZXtFfT1uDQvhgDFo/YxCdk+KdvwQtsbXdJrjbdt61dmfXNZ11XuQ
tcVZ9OAumHXehsob1toBDzT1iXseAcKgxaOt6d2gObhSEHIrkzVJCeKp8cZhjf4KCRjR1avJ4r1d
Dv+lI/5rsSBp7HDVcSSwLtCaeuHP9YvbdOiT67k+DzbFIGxwm/ttf4FiXlBFRQ+N2YVHbUUvLcm7
R/CnXxTxpZsQLByLBBQZfziwnn7rOv9P3mVPRLK3ZEhIIZfv+Id2lGekTLH0ojgabY+T4M/PyGAC
UxpdEZy9IByOaZKRb8SmZZ2WAxVepo4mEwiuySZZu539NROm8eyX+lyTNVJ5Vv0JCJm99iuxbdPM
fSKLhYlf5gdfBzVcbDpvvMfDF4ffG+C8OHj1vjMVmzYKANe5JzBgLTDurUh8tvfEn/jbuNGrjhXn
um/5F0URPrAC31QFjKG24x8GdtlvgiUMDjLiAOdOdyvl0O+1upsfnYlc3y47lNPkHKsedWFePopU
2VCRkTSYogV0UQfjVZnH1vKzbwbl0Mb0DWdvk7ddqzl+Dbr2MonQOTs+AV+u2TMTToR1VMJ+SAwR
PFCeJkTMoq0lWrd9yGqEp5MBeSSYbm5NShi+4kTG6lKAW7GloZ7m2t+HvgjJLRxIA/b6TRuX8tVc
w4DDiICv+iiC4TaWMj7QpJAMFpN7pcLxKAwHruXwK/Otds/o9E3UNhd3BDmQXK1+03jhlTBPLmPH
LM6smi6AdJDfZV+yrA220ZCTbZV67YZN74dHG00452zvk6775BDktMGljUtvqDZl5qVH+IbByikZ
/IdtSOpSMxOHmJ3JW2OGFCAdrBOrf85JSaRwPPKUigPUo3rLXpe1b0OyZzWMl5HM8S3UTvQ1XdUd
YkespOh/APEjuy1GMEGCwFqIQG1l5kxr03CIF4mLMxXhwXWaBl+Lu2l6DchzWbCybvhCIWnuCUEB
GRLY9l6xuN207WystQEutGT7hxaNa6TWxmE2Ees0/vSJ1AKMKlO8a3uF7ZCOq0DM6mXsHyTJfGw8
Ug8Jfsu+ne5AqTPj/Fd+psfZ8V8UI+1trJAnwo4kvw/nRQqY8npH5y20AsdzTUrtlgGhp4jDvkeN
yfe+mtDWcHUAU/WdnVPD5WBxsJaF1xKlbR4K1/Iu2nfY5sfJLh7QU7hp5kCY8XB56eixFp6xat23
ij3CMfWmmIrW/9AeuIvAC+DoiXBPE2uDg3oxOjrjlFDUB7WY/jMvuYFxDW30jblXeHtv7Et8ETXp
t53bg8uotkUJyaIV480F8OQY3AH8BgTjxMA9V2N+NBT75rHUL9Yo1COex1LM1rGxMGVVsiRNCFVq
EvmvVPXv8BiylWHle6am0baKi+Iy4XaFJw4jZHxKFaqUKcmvJfK+jS9Nb+vn0TvsA4xiNrHU3IqT
TRyDX3NCpgzNhJ+pxEFTLF6MsMm6ldFH+X5x6kyA3datCwEryyGVgl7eVGOtX4hEqA+IdDAMpc/U
JM02FyZVfFSx05xGb+s2xVvQT99U2dUHZQVPMaPUVYvCZr8obkYWZfuKcCyG6SQOLidPNddfQxO0
Mindy4S5fu9z760BLbUS5YxnIgczOiyvQ1Hrs4m2EaAW+SXpTAqa/+p0n5lykFEqnlrT8CiBRjQE
XdAiWEHlAnlkS7bUAU1KdClCPFVhSggw+LXvwEnV1fqezbKgZsg2HaABpcWvIcp4LyK70E34I0Lm
sfWWizH3/afQrg8kMkekdC0Mxihc38+4MoFgVgPwZShsXcqxb89TS4s6otLPBIARNdRfi2GID8aS
QIjRoDbbr2VWVJvaVWjYlgQ/whf2ycRo1JvAYMXLlSvVxFbCnrflgHXMH3KW3TeNNoA82gbEyaiv
7ZA7cLv4y5kVwdoKi6vj1KeyoaCqGVEfesRGcLXLZ0KG1oGa60s5wXaqwNUjCA9sJITtT8hczTXr
OkIaO+PgA2z2a+E+obHznlx3QtgXDMDmBtAyvdVdpm5T8dygMC0tXsVigZRniH9WcrMn46zKqTmn
ASVsEYXH1iuntYPoa2HnoZ20vVc/texDjoYB4aJzYW6ApEVC/DbiTR7k8gFOMauhOWSdEhrstdz4
mLmY5vJk0Lupc34NA9dfCB55o9zIPPe59RNkUnwgcwUUlYB8ZXuBs9MDf4OqxIdQofNTGhA+aXXB
j8RL8ucqYcxNaN8X01fxqba6Z9JemGpwmFzrVMtzBGMTVUkrLnQPx1SN+tiaSFMb5lqwKhlOIf0r
8iumkvjYsC+wMmIwU+lvBzWRzqfwUbGq+jDmDpqojV+lm53gyQm8hwkpxdFM7eay7GCYC7fcjB7z
cCSbmTyLzWTi36k6RVgvotB1nk04gER5HcywegDOoKACDh9dC9MOpXez7ZdsUCCuqFDdlkAW4e3c
foixOSVwiXuYgw0CkE3mhtwgFHwOXCH8bAYXozIqfXTqGp5mzDgvhxNyMeLh+Z6Kef9sSIxmDRAs
2nOrYZHNLfYlleFBk69yqPQS4JgT2pEF44r3GIFYPWe5CMYj2QL+M3MybZp7y3X9T+TYkNzSo2Nv
R/PRNNHOzWSdbmft4mll1duj8t8CyAbx1+CQIH77baq/lqxytsVywEbLUdsFwFLtWZtrj0vpKLrp
s5XN4UW6fo/TRRDBI9ELxk2yQeLBLb7GMhKGt7Z1fxI1WJwTaYjXBjlH51E1pZS01C31DxFD/XYd
cS0t8crTiQ95Ev0cgRLS9uujlYT8Bkc725MJ89aUAq2eapcRst/uhwpVc7/82iMkNVeki+/J0JUb
jiKTuQmybu/aVsZxsVkqK/kVmXhgwnDam7xXGVqy8ApDRJgJN4NZfGc9jszerfbMtbcGFxkX4YYn
OiIc4cWdYhxmTm7cuHUhDBZILs0nk2P3oGZGGhnxHmhKSGknc+gLwYv1GQjT8xxW+a2sId2zf1Pb
IiNiJi1Jg9feeItM2WwFQ5KrlTLoTwwbjX9Q71gFWm94gLYeMKjIK9onjC8oj2ziLMNFF3J/6HLz
RxHH/HUjpAGrg+kctkTz9dk57jzoafwPazmzhGtJi4Gx7C9yhN47jNiJ9qTDMMOxNVFC9wayjpz5
hqgpijRmJcA4xzKaiZCesQ9HVIMbVrINsyFLLdr38RDOPi4BVwaH3m8f0xohXzm0hHGD1ljJEn5l
Ntntgbn4T9+3vTWs+oG/itjJDkJ1xPPP3oCQAi/qyi/3d2WGR+CpH8JLYupHr6zKp7BaVKGjLndS
j99COiSiZggag/ErEbFQeZdqKlnUV58k3d3CRWZF2+iSZItCrPvcVh88M55eC5cqoKYnBiDJ9nE/
IfdMp3A3W0zclqMf7iA+gW7Zu8gEi/hg04aWm3AcfO5bVnEucmveOHnZ7v2wWN7p88Ezsm8+ofRX
ZIod8OFrTWa9mVRbK6E0ZzNys4woRt2QngPD+z520jwRUfsTTeU3WlzFLrRyDgB2BL4LdxuXLDjH
OiYLCf/EzoPd9XWYwT+TybQOoAByk+NS5uv2vm4xYth+J5DvIcupNKO6QB6tvheXvpPfxESVEyhv
bU2ws7oSsyL7mJmlAlYXJ8I73YcK84FJbaVdYI0FgGNwmRLlB+BJXwFaUgPmyabp/Yv+uhAVr0Mu
bgylTwaEMdB/ebAz4XykuijedRGNaz8nCXquHQsXIGaAdGs9F2AEDxOhAvsCdQUCDpbZBtgMVaNK
zSqm85Qf3Cus03cAWuY17QPw8l5lb3Kbs1128zGCxYgFIfhSZS7pAa18ad0JhU61sAsH52LxYm1p
8CUu9wAK8KKCIv2QJbpSv/itRKeqTMQmWxBgQX1Usxh2RJBaK9k0xVGH2XNXxe9+VNhr2aP8ju3l
KvBs1H+CA8DLqm8+WSQX3aH8b5RzFnijr+2hByj6kA4ARYH9WuByjIa8XvlQdD7UqsH58MfZeda+
zDDxLatIqc0Hk5p7l1TU1oF6aguwy1FTh1tdcXlbWaTeqXJf0glsnayPY95eqQGSi6sHPKHN4ySs
EKVhMj2ZDHKEAxIZi4q1DnPULLw36f/TB53V5XnQ5CZk3njWldIPIoEicK/mcukjBouDh9R3zJ22
6RwwnrWrltp9m5kWvOOp8S4mjrMhdsX5/jADkERE/uiH2HbrWCI2bou16xTmwc5pamM5/EgkVxKG
aVAG1FbEIBm3Ie+K88DCb0+mVvFA9iaDLzBX1AoMb7yaeTYFzxEDRH+uC+WufTcpOKfs8ByNcXS+
f1SJbOP3EO091ZKvjqQYaXZRXajQ3IMlxGMUmfGN+WT+yKKLDo2DYB3ESP4lX8Nq0H1Yfpw8ca0k
5M2G9cbqaB5LmewcRCSPFYqqi0+otlz1YqQWJaXsTKmfnHPkiiCcY/j15uyfalg+BEW1jUuJHn+H
Pq3AOebZjQGoOIipE1vZGgFbkHVUIexVuf/F71qcwOFyZeW2t1Fd7EJvpY3onWpcq1oar0OSf6LS
7dAlTYjJM0SuvCXXKdlrW2AB06PI5noxMEXoiwhCSpg9BGD8bgbJx3ghE2ttwmhGTyzObiizx2EZ
ehmjde1HsF+EPwf7qAui1wBxxwlDLLLQyAxfOaXny1QEP+AsRc6LWTnOS1ixnjNEjjhv0jWRra3c
cxuPn4spWUdkZJ3NIqVTqTkbp3izCOe+okENuZlpEGR2X+xR8MmnzvVfejp2dHceSU4465CuF8YR
/uvx/kPD590VAcK9qZYPOK7Ew/290gpxpBvGzy3LpxLH7+o+hCxhNJ5nRhkb5csfvt2Tzi3clEyq
/nH2t5OZD+SmMSyZk+Yk4rFeRYQ+US878YZhIGVwA3uwepuder7UTAMeasO++ZAUYM+KlSoME46a
py7VQ9v+jOeQMJKBYwmSG25rQ3LjrbN4X1N6bXQUOedC+zXEh2OnveABDgMU5iy5ODLG8+YC0R27
EXC/ixKmDPiRRERSoFfwm2rc5hWvMeuHMWkPTT1f0fnhTk794YFNlr9WsoquRoM3LEW8/WCZcbkx
wQVsQFtkahWhxiUh7UampXtJlKoPKQc6d1vQBOEsfuaZV56bISXzKaJNSnth7H24s3nsEaE1tj5j
1ylcDSx/z/cHVch2Pw/Di+6lc+6XsApCDLvDvQAhX+40B3W2aZoR0aQA0TrP4siWNiBt3Uw3i3F9
T5ViZbEg+G74WXr5bXSq85AbFlTd4iOwWMJFzMa3kjvUzmtd/ITBoWHoAabOco+GZvYDf8fh3d1H
O2Xpij3OFd9YAyOieqtLmEVi8N7y7EEi1kW+FQfXLBfiQRv4K0fDOXDLkKjxOUGrpHGfgMrH1Lvu
c+fgqPYAnly8GTitG1nnqi4f61AX57FqPlslGEfXGx7uW+C7UZQgxZPSxaufQaFeGsmiyegbO8wd
LgOdpqG5NbICQWObIx/kx29IfVkVdvERNfPPAtPfzms+GQAGZ+hRR8uKHvzArHYTJg+4y+O8jmN7
3s8F4O0p7YizKk53j+udCWGN/bE0TOtSGP1zm4fRgw7yz2FkDFSe3odeWrwsXUOaFa9j3uNSishR
ZKpR2/4GBv18ys+NHpgpxPTqqpLMm3zetNmCAVeMsztWNTsOGiTgHOPAqFr8zxFbd4fsoT19nNy5
yNk3YJ+3HZXyW4weD/VjuLILyyRQCeVrU+Zs4csCrOXy+6d0m3AWEVdkq/KT0bf5HswLrVDaxzt0
5tTN1jt6kPZxytJrzxT04jku3X0gL3PKegG2o9qWaWM9TLm7Ix1K7YmsUTQVDDLrRDMzwVyLdgD3
GPfKR1a2QwJJideRvI3aHJ+anAvdqEtE/Ha7gd35a5B29dBwMjWdS6wtk07MBwjuQnPQpwzejXKz
+MAsicCFgYOw7hyOSososTqvN4bOsXC4cF17n0FlGVmv9kA7M5ZOvokNONxB51RrnPyYZcI9bcKA
ox0Nmk7i+hBNPLmpQAbt9afGz3kVAqaYVDrRaWsJgnmH3vrsJuZ8rZV9IwWrZp4XvOsQkm0Khhbe
EtO9Fv0z6CH/R4JrgH6Ye5aZ1QeiB3Fd6mpc+TljrhXDdmjTscN912a85DIZ/uXkoroYaWC8kNW9
s8kS+m2YQhL9Z9Yet3JM+u3cp/0BwRm5hYu1yM7jU/aOQVEdYZAPK6umtFJ28cOqo9M0YXHuLLqL
3CAsQVctXPQQ7Bqa1WUK+v8oO6/dyJEti34RAQaDQfOa3kopU04vRNmg9/7rZzEbmLmtuqjCoAFB
Vd2tTDHJiDjn7L02Kk8doCYrxG0iNhu7EwmknGaQ1DbzynVo2zg2/R367x2ACZJru3LIt4bzlgxo
n5uCdQdRc/4Ey3mnS3Xi5GXvCObrt2afDdjEaQXFws63yMpRsH0N235481v1WrByzDmDqDi4Smz/
YF70BrMD3liCxCgzRfnFswY8gX4+bHMoUZu+h9EfWa9tKfyjttvoPHYILYJhdk7cp59H2lkRXdB7
515yX7t2VT3INnpuHAptf2YU0VLm+oUVrsMo8D+SHfRQJzO1Q4D9v68H49wV4FzvHYlOsoa7Mact
L0bdZ6Vk5g7Mv6B8xlHjHFwzZp6PQ+rizcBgsFJHh96WwQkU18Vj+aLH5YQvqGIIRKgk/vQAlr8j
u/ClmWA4DwPBVUqUpCUtX9D0XlHQt/gaObSE1vjkFo2x81NE4ha3DnRgjN9e0GIBFk3M+/aqcwyJ
YukJ4NTyneSo+KPhW9nFX77kjvHRKQp31eKYWAvQKg9F5e+6kKW6bRGFC2KMGvkLFJ885G7/BgvF
o5thUz1V7rwdWnKy00a7Z9qkt2Cw89NIOOalQb5jTqU+zbHzZhq62hdFGdM9GIOnZog+sf9/K6rW
fwF/ijIY2+LG5kR5SGbC8OjapK8M94krioktjfOlfeRb+5K5KTE/vNHa7eWncG6/Jw3FN6cicbJi
R29sLMj7MekGgqryVeZ1xGi1omEfd7KtXU/VJh6L7HU2s1NledmxNbDhtWPH/DdgxAqwXX3gCHTo
sb9sh74H4JyawTXuavozVnTiJ8t153vza7PkX8U+YwOsXQdESd6tjbO3uhx2oWdar5X9o/FMJHba
NW9zXF38IUp3lRVl6CtksbYHumBybj84Kg92si5pdohBnoVVfDA9bmdfzkw0O/i4epw/pyB/t1J9
luA02FKHknFtBqt8GPFATxxQ/D7bZwwDTyZ6mZi+prSAcBQt40imtJfZt2/a4VKTZTd+Qin6K0hm
ykG6bhevH3cmS+nnvLSedUzvJslLsrwGNhY+ImMflVFzAxTPEUVdeDrENY7QCwdBCzc451Q7RwBw
0wW4Apb9edQ+fOre1DtU1USnjOhR4zj8bLQTxlcEgxuRpsgfG2mc+tStacaxSvotJ0wnB/E8BlX5
pUT+CKBuJj96+bfsmcxFzTVtzPziGAWoZIaP63KmnrCXWE05PXYZRVrcFftKTTeoMf0Rsbd17RE5
xs403HgOoz2POsQqjAOwQ7sPQfi1Mia0RSKw0QHSNKEmQiVPh/Vqq4k+tc9ZviNHduVi9f+kih9T
qGNmbQVNcNLvWCOq8Ky7sGLvz8bzCIAa6IL3RPlGE5YR4FxPeF6z2b7mTgvFKIjRmMcGT6Nrupux
JmQENREjG/Q+0RxzIKnq5nHIMnkxxS9y9f4ZaycxJ3w/6V6DNqpfvOETMtmbg8md5Cd3JnLF+96n
Ld3viNREJEfty4gL80wz52ZM84+hy9tnLbc08P2Nsit02zPs317EvzAXkWFbya+5Zb462vERMvrJ
bjPa6BQn3yBiQU963Y7yEaDPrkWluo9i/Rir7sW2oBFTfGyxaaPG5zZ3HONHoBt7ExoiYSRMKVEp
anKjubbUtlzLZieMA/o49zQ2PD6hKc7UN4RfGbg8CuxnXp41e7BBddA/uUncIgEATTD12Q9hCs3s
Yb2MUhwxDzuRe+NGZOZba3A0Z/jurcd44qGPesYHRprRE+9Q8yGkTcs3o4xIUmZGvrOTdVwqf+UM
1cXMYIuGoeNf799pbVwSqMpHwAcdAb2p7A/oOz4P2sN/QZdAyQVVX4Wa0T5f7t/dvxhzY556yzjk
Y60fdJ6hDmvDH5WU2F+btAofymA4NkU/IVBZ/q5b/m5ogOa3NvsE01bkf44jMI64RGwuSP+H+xek
aHrXocf55++CeRK7umVC4tpj/GBqL37g6D8ftc5ueNjjh//7+/t3woRVM/c1YQbuDmAT7ZSu9OKT
cooLEXVUaEX1k42cJbZyp+UMmaxbQnk3cT+aO36+u9Z9h56ZhvCmAuNLjyUxT7g836wJPBCYrWpt
IgnvjWTJCM6LjTVX9VYsaD8S4+YteGEsWEjgXhJakxeyfjfC9J8dZ9YEQUTxwWJFCFr6ffTibxlX
dm2wCDZe+hDldMhk4LwNVF6rsog+wL78lQ/RR4n+jsr/RD+5ZSgxUTxXtHLaSaI2jmi/1/ZZjIxW
Mtni8GpPbpExnh5+5PkXx+m/CoZ/na7FYaj2lsA0mbqfUqEYq4XNrtbOxZ9oFlPbcWpzOhLec/3c
MEdNFHEj2q/i9UznbEWuRuP6CPUQ70+Gj9FXhesiMb9Cp2pW4VsnvrnMi6ikbIyFIym4FQFyotfw
0uIEvDhRO3YPGSnvUsClscrQmVhiNfYH2y7GR7vG7mE7X2aRnibXw40nMiQVnvuUOikj3rJ+UHO/
o2xFQAlchd6aHWSMo0krDYIyXDx7zTZU3VNAS5z4vABna9o9GIcRQfYnqUoX3Qrng5hDIzYv+nht
eiERq140DF9yzCLmlDcsuxUx1phmolkBnuFnmulSFTaHxCD0Ky++pb2CzaXAfPQz2UtG4AAo2vI+
1EaKZFy5E0iZb8lIIjgi3OUgTSqVLxyxHvyEts2OqRXn4QwAvtWRmc48jyJH/pgHsuoHe4lIVy9+
iWt6jn4Qsui4y3NRm+Eaog357aX7fQYGigsiSfehhyK9hLaYBU/MjivEyoQGmclY7Zw6OFsS4l6n
/W1je9Ma+c2EDVy9eoyJfLelxYOPlKQD9dNPIIS6TE0bYtyiRuJC6dB6Qo07ZFpOGxnke2IT2/U0
NMXW7NoT//XL0OO4Aol7tmJiYpu8qam77JcQd/AS6Whuy7inBQoJaVT1J6tI9qMaojV7x0/lmgeO
7TsrIUFxaJMjKzzN+HCH1pVPgBTobTZXaDtVtctmtfPQmu6l4T757sBEQWOO6iF26l6XW+pMfIjy
1tV0H+0g30hAlVtTtQivop/uwnJpgEUxrITOOcabzm/0pg1MvOduvbdU/oipcS2d0WFKn3m7NjHf
GEp+4bpG5aMcDW5wFMvrAnDZ1mwZ0HfGlqk1e0xBG6VsiJ/RWFwKg88nQBKx7QKCA6ykOYZtc6Dm
JDReK4YwJU37pLcA3JEZb+BjGab41kAEZf9TYl0SUrOhg8aGYy24WdnUL47FsbnpdzmJzts+Kpgb
2s0mb0AmzhnCJPic9aBrBvSEUZQjW4V2qwtUKhz/AOcwTxP8gaehcsQGTd02Qt60jb1yDfn5qfBi
ex0AX1jPBraLiLHO1Bk2CyHRmU5Of8sX8oFxKA48MWOAQUS9GnzzW5sSfExiNRHWdcpAGAuZUf5A
pyvXWUnTfgbzDor/Q+FbhzSjl1LDj9wwcH/BPpSvoNwU9vdMp0xXpq8om74mrGgrl4B4okTHIyQE
ZzcE5ls10fKhg7EiGvIj2LFw5b5mncCtgA4e7NLBddtrkTGqDRwacRBd8RgVG7WcN+1BtcfI6TGA
cog3vSHZ9+VbjeRlPbQAkqq5eZmGiMicHCVlAWNRRXyojuns7CY5Uth9iuPkmwjhPygW47yetn40
hHvT81+n8Uxm3BeLlWgDimSErmI/m7TrQ4/msu1R+UbJZ0whIegp63tZ6I8LXDH2cUrFychBvZjf
Mj/76fZNSf4rDFrvqMv6S+aQ0Q6piVHDfClqGDM0h2hG1OOmy1q1643+JhpYKLERRNBYzG9ZELeb
lDQhio8CyJ7zA3XAmy764ei03q9+9n+CJxDbKjV2Q+2Zf3EC3SXr/xanua7kn7tbSWII+rc4rSoy
SaJDSaxXgndy8j6VTol7gXTZdTgQuWCByKAtYRHj0gXbJMU9lxjXhEJ/g7s32tqwHRBLOuFeczr6
s3ZOvEPzWyQUuEqh63UQ+bq2/45dbQdz6IbMEk5Yy+SxXtpfjh+R0xfaW1r09PNT/+pLgnnpaIFm
IOaYpPt15jCYNQTnsmEOKFEycSHPw9xb0/Nf3uBir3t/9RyXt4cpgKXQfCft6yHsdY2vg5NNmafx
wnCayNGnzxFcTd44HJphXOKvEfktidypQ3KPLB7+/DZ+0xhzmVzTxNWJ2Bii+LvPUOAANDTSwxNq
GoYUcwITkni2TL0VDofOdPkwS9CVQZGmf5E3Lj/63xcAB5nHJ+NJUyCWfqe2rLTvlqiDASQsI+mG
cWEcRd5WDVhv5uU31uSXoJABefbn39laPvt3rywU6yd3runY6r2FTXhFXJCYohhBRdUjsq9TOxgb
P2jEodXRfhpgnohmfM1n7xeI25qo4xsefE57Ga6/xXGXjSmZYLgGLnU+QsWfu3Ma1/1VqeJr5nCI
R+vwN3nqezMYtzRXyjM915I2t8x7eeqU0fLxORmDga3prxjzaVgUBAVDh00i7f4mxZpJQX1AoGcD
2FgH1pyCc2WEHlT9tEOVGA9WcQHKeHYNwKF110wH3E1PZVu25w7+QFej33OlsWdujIh8/pENHhjf
JmbgwGhilSG4uOA7RyvnOmta0THqCXI5GU2TXmaJ1z9/Ur/fnZ5yKMg803UthozvvIZFblcmV9o5
dfSNVw0P8MqU1bbqu8+N5CQY1TSAhRt/qp3E3P35tX+X3vLarlA+NYmykAT/e3VLA2tA/d44JwEy
KZ/HZodIExOJG2zcpW3651f7fbnylOsLTykHl9Bv1imnlVaFWtI5RZbxcyjKDzVGqXt3PxEZiKvg
559fz1qWl3fPALBPaWJl4raiJ/DvXy+psorOR6FOSRC428iIIc3We9HYORFkS7NjGRFEhEqutfFc
lnWOzEuy2xYeTcBlPFoBfj5KXT7fRaNZ6cfrXFJVDTiGCkX0DwvW3Gr1qJvqxBna/8vyYf2+gHqO
YvnigtmS7959QDDMgokEQfsUxoYL6J32fdzUN9F5+jS6/ngQwvgsGYQ5Pm8XQVVHdvJIj22RIw4e
CpES+k7QRavUnnzGGc4VWvZHKyr165x/CFQ17/980f/L7exb5H0ILjv7/ftr7lsgHuZSWSdaDTT4
FdMO5ZE5hQLwKIKCTNElWoJWuM7M859fWvyXNY872XUkDWgiNt7vhy7NW147s0530miVz9NKeCh3
eiAVQjLND+p+uorWIzwzbpl1LZraejTHFRq//i93+3ub9bKUYZCxPSJ/FF5Bubzb/7C29GYE8c93
xIm8VtarRT00L5qfG/dfuJ/LD1TlPHCcDw3XKP7yZN/9a/++931cOgpBncvA5vdlZQFcmnlonkrT
/EJPsEQ5IqfPyttnMn2eI0bQUpEnlQXLCMeMIQWni1E/dN7cCMBGaohvtXAPc1eox16e6NyD96jL
TT0vbA5gSbuIweXjaIsbxHfiNAP7pP1OnMGQ9CelsMBbvblvVe6s8APOFP6teNCR3kr6LCsMI2qX
gWlDc+uAPS9SfxPb2XMv20NX+fmZocRi/1QTceMBKxjJ8qhmgdxhGwuhvaUNx3S/FuxlIn+LTf0M
bbnZATKwj4MIDhqEATfKJnL1eNGx5eyHxReqSwMoUz+9jYM8GNB3ByNLnuuFDsqh9tL0w8xczGfY
2VBRxZ1J8KfXe4TApy+tTm5dEwqqs1z85Xb5Lxs21mZKVuJyLAqI+2L2H7dLDr4smoxAnfRge+c5
UXuUBt/isPGe+tY8exoZRjKhGQDDjgVdtQsf/bUbSSY255rhMk1WXaErtrp0D5yWPgFaRoYlS+p5
pT5AogCv0c3WX964+v2JJ9uKVRYXqu9J772TUqc9shXOgKe7TFShMZmN6VentfqWZfWbZ0wncsvd
azLPAdanlJl03t1an7xYqgfxioQGviWDPJQPlwBmM91niXqwHsGKG/KYaPySTvxRM63a9kz59niU
sRyVzBoaxlrC/yxj4EQrYWQ2QDEm+Q4y9ZMYy9v9ZNVS91/IE85tFkZ/tLapFdFDZrYMXVo+jQaz
kLT+XmP7PG/GlAgIGK3doaKDVw8TpLU3T5aYUjIS/+5B8zOne8kVfsyCETAzbrBD0aLzUtbw5S9L
2jubKosIjASFO44FlYf4brn9j7vCrJpw7j22sNQ7+DR7Hhq3rbbI2fAX+YtJvcVuKRbVaFLYBZAt
knHHEFFE4hPuUid/Wd3Fb1sq0VzL+oqFiLXNfv9+qqhhcFlPMxRzNRzdBkmF627HwqwfIptOQvuU
tHmxdkt0j9ChduGMUj13GbwBVW4uXSTCv5x0f1/1eUu4miSGbJ/d8v0BypstNNk0D09WGElkpiAI
6VcEpA0AQhC0Zyzkda5jTlf6/dPRSbHGm711ho8h/xImJH477y/vBa2xMOVyeFXv1vwMdw7cXXM6
KS0WhI7Kj01b7SPGgHBl+NACy0L6ytxz0zqG2Lgd780YykedpADIquzGXD/g/+nsTUW1SzEZxed5
nN/+cl/9vjs5HCiWogRzEwXC+9IM4G00OqU7nIwaoCTeSfOYafOCOha8JGPHAw1YOIho/h+DwD8Y
/r4qeLT9KAsvRvQsZ5gYg6s+hLquj9AHO7LUveySTsM13I0IfZ/LaswWz/cDvN7yhRUiOzOxxHA0
lFurYxkukqbcTHZSb+fC/xLkZHfPyD/JHQp2htlm6KzK3N+EOYJwFds0FxdhdVgFIBs8hbLQafYS
pb7duOqoKgm/eMrcbWtVpNBjFjqrkNY2yrQdzFp33zUgU3vh5uSGsqx0nFJ3c5FHG3IBpkee6Zyu
5HCiNxogbyQ1o4CNdx4lY+H7l7Kd2l0/Ffb+XoAUDPRQv8r2MuOWxB2SO48zXMFNv8061/ogJo7z
caI/QHf4kjaUuDpKt4bdiiMOzl+1iR6klzMh7Xl91SEoWKfr/Mf7IhrTNDybXv8yVd0Xs5jxRhjb
AaXVJRLGc2NB09cjWgrX1lddfmLgH+M5IGvbAQ51r6SjoP415ijYY59IppKdYJ3PWjyINGKPy4JD
Y6vxL2eO329+Jaj08Rv7SoJPWaqN/1irohyHDGqu5hQlkmoNYtxyhi6HrYcHeAfInLnI9P9/+pXg
sbddAhl5YN+fN1ttWm0/hvXJS+B8ELJ9TbveP8dGngItdKLN7Ml928IGWVRZGWaef/QKqnO8y58f
KutdgQNEgKOWxU6IGUyZvz1TOdYPUdXKZjRtvFaul194iNiCFQ1bZL977Bv20QmDq2F302bxa8y4
649gE/2PcWLswnpgVOYN1yjKv3EQoXFskVWA0HE0Ms5OPqP8OXySjP82BcpscrsgTCXNthhH628r
PbmL/y6fbH4XRzqO5HeBlMAJ9t+fp50yqbQRbZ/CsYo2nhGK05wp85QBDstW9z9jWRSn+3dJnq6b
coqOgxvMp5jYAlrfy7degORplXpZupuk8RGm9Hy6f4k4xSNxHzl41grYEH+viLJi+lRwMqja+WSR
h1xVbQu9CSl6Z1aSkHoMFI/dBN9iZpgSO/IUqRjOSliO//utiTLFgNxFmEMhT3HoTVvlNL8yfzIA
N84j+3vTrYnMChQMwyIkS6BHtpTK7GCr5BCT/3zqYzs4pci1A6/k1x4h77fLtxNmIQYSp3z5cv/O
h6gO8TI3+Yo7mcOqNJ9y1WKWqeMXaMO4pQNCy6hF08Po2HvLM5HZjOFL1bFpsYqhmKteszZDaExm
LiOree+GH8JMq71bYWdjloBe3HCilVWHr3dn5j/2K/SCWO7IJlAjfqBuYixTpnZ1g0AuwJ8EMgN9
aEPQa2uCiSQ2LYgUhYb/Bc10REtiMdx4jkUvXvOw2zRoWbZjkDAqSBmwismuzz6eIOKa+eOUed7F
zUh2GRTwfRuCzrKOTkN5s2PwaqUGyJfabXhoMYrd3yUz8GvO7P0IOS5am26uXlqgkhs/4W6gfGEy
j0Ro4xA2czFk0V1ixE8UFyWSewu2TN3Sa2rz/hYElfkaa9Pfa7TDte0HL3j+10nFM2QalWRfakpj
E0LNQe1nXzUo2scqRjBbgC9eA0hxjne7DtuWsdIDoyuj7hFTkN6FSQ+7PG6tA/eghgsWIl6VRr4P
x5p6oaGc9pUudk3zHe/sAWSzeB1swN5JpQ08oLTkp0JlJEqKRe2kLipBeQZ0L9xDeIz3OLdIymip
n/wKBFgSOK8IxqxtjLpmX2T4IRMY9q0XGcx/9Ed6RI9YrWhDCfvgpaE4Wpl90BT7aNRnawtf+jRF
w5rRR5JX4nOeqY92nn32Go2wtAvxleKKP1pdvTMITDtILbDyQVt1TCz+ZYirr+6tTwhnOTvnqb0d
apuI+XA78KJxV4833uaqdbDH/9OhNBNkh14NIBSVOkay57sxdVpkuWPlv1rouxjC0MtUHP0u+dg9
FgKWUW4Q7eANyKsIM/yEErba9x630d1dHKCwvdlgs9dG5ETf6/CrqWdn7zci3Q8h+r7JTAGlQ7TG
1kq5jsuA+3W2nmaUMa8DGnH49mmIOIk/plV3xcgjWG1NB90I3QW3g0c8Q7u/RTWnftkD2iLOIT40
lXnxlZEfZI/vGYwUmj0Mf1sbhj8u7EA+oxfg5ecaTGbqbkw4lzExC2vb8dJVzM679hJGnsXRnpzy
BTKDXpd11TE8sdO1nJmw5umiP8J6S1gKIWZYThEQpAdbFz6iIb1svZNGbGsigazDC82SEDwjq1Bj
8kCQBm/sapk0mxYYwqZngHV1LDC/4P7OPqDeK7dCzxuQKPRwFpyH/ZT8JMdIn9H2lRczihZlCoaT
FGHlxSfnUAzthVZvuqUB6a8rN5Y7gsTcdWoU+uj1DadMR1evnGvXhZfbT5yYsKz4zTVvO/HgSyPG
E/GMcYfs+ZrIrlXTADPuW5+Gij0OZ37/EKoNbCzTG2+xyqcbCqqQOwCc8+BWO2WH3s3QjXgseZgq
ytm1Rox5ivDBLw3c4dRXxiUGFRhohmSd+bkoR3py+fCaWH7ATjlNm7bUjwiIvZck+c7GwIS1kR6k
XqoeKslKW9g2EfPa+xaTRR/0CKFu/igaol6U2JnVBO47zNPTmOpzNp5g97hYS9qvoGfqfZRJvdZl
AlobWdK5KLxnkKyAe/2vYaePPj6ZU+IjgpsQv+8ixtorJxWQDOt+QUR/6Bq5HnFbnSPU5Ie+L09M
GeOzodjial8FeEBKdI2uzbGyZEl5NhK9K4F9k1PrPxYtWVBjbdb7IImf7JxWX1vy4Bdlbm8ME09a
h8L8CK7ePOop+8CWz0KFRpWrvaQZ+U2HIQl925ozsY8Faew3KcPgve4IQAOvdZ+mxiUqIttrziXS
6WgFZ9WoCOGle/Xgx/JXop3NJElhQReAS1qNahuhmso1826Es8V5yjguV8HGye23oJqsFTQEa9d6
inNzmjyiuudjiAkSaiA9MAEecH4Ze51iFMAtNj8wkqTRBupoQxiovwuxLW9xxWT7YK7wSvggT2vz
anWmfKBsQasGn+ZxqCVOfmStaJMA5hNXWezHtt6Qo+BdENB120IV4Q7plkm4G5e+TQkcqJLxqGSF
53z50QyFo7VYaC1IdyCcuePLHcTmsoR6rEEvlaVjSG/diHjiZiupXiqWyoz8mNs8Ffl+6NthPdcO
hpM+weITdB5JiKbYciUB0roKLyVJBFhGogvsOVR5M0BA0//oJA9k9LhfHHgbDYxJ/FqFvYrHoX9B
pba+a3+LJGLMEqqvmeugKozT8Ogb7bYKDPua5fa0rfv6Rkn5w4qqgweb8ijMjc1RisJo/IGcA/dh
1jyB4yKvoRDqYHfQTRP9YNHjfrSaiQyZMtikOr1YjekfrDoz17NEagtiklw2PYg9R7RtF83OocE8
sXJpXdKLo+oIyWlyJtoMbdPDwTOdY5ZU8N8q++U+lulamRwdoybuLM7fpImCo+2dCymAZ3sRW49a
ArNJLkVs10cr6RgnBxqjdd/aCPOG8SB5FZGVwxko1j7Sobio3jnPXvqjamP/IUAWJGnw7Nu5vlWj
TPg1gomY2bk7RSLYhPM5n/zyAX0ZkmK7NI5MnoG8mDWYPS5HBKSBVhAEgSl+Lsj8vCrsE2IS3qWq
nY1HIBG4veHr3VneRmiMqizc1nNzIX3PI9gUgozfEn+8DEPaUhqrrk82VSXEZkTauh2h6XLg8K0t
83w0reZAMmcZbrxMPJV0R+Luu6l2FWIEuw6I/UNTsgoDUIHKxHBv51jvnRLr+7BYGHGI4hOuJYO6
8BvS4vFQtvKGojXfTHFdIgLoghNFHjp5rNFrUXk1tN+u3EeW+hoFUl7V3CxGpfhomennYBzsHfNQ
sQozrBIuXp/IzNtz7TovflquEzs2TsESBuoUVKBJObzksjHPna03DFGndTvZOc3i5iCw/VoczZ/p
7b1mk2We0xm9yhAkR+CtivF2328Bi4UPyEl2w4y9GUCJexFdi/Fk6KMT/UdBhB6rL23BjIJZ3Rwj
+sgyXp8GmkePZP3yADrFUXohC0ibPHSz8h9pnTgRAsqIiSACS8Z+VdO/0f0rn5ynO+BEJ+54u59D
EU3vUl+GF877kmUcSbdRtfXW4MmH7zZDmnY1msKOm3MmNM9uuyMij2ajpdc/Gf5wNEdtXtvOaFDC
KyhDyiFIL3QfY9Ou90ZGkFMwI7yDWYBQpYm+uX0yH8ehw7HqZ8+1SNjQMuPFhK22j2Xjs9zDgJzV
gBk8Co7+WJXPOUF7UhCbyM6pD0HJa4198qmXzUuVkT0thuCZbhF6qDKxHntM1rSHAMxMcYOYL/Gy
Q5NQteBtwprXz+eoMedHqwM8QNyX8TbJ9BEnUucY7q8gBGqMtuor9bCxqa32EtVMR6uZLmibiGOd
5JxvbO6NdDFV4QBrSpxHvdMMF4k/9OBU3jfoABbOsXPVMiWbgyk7JUVVbm3lS4wb0J3+EQE3wAkQ
jzJOxVy0AqE5nOD4fKiUtQ39kmgqMOfHKPRGRgHdkycz9+vAA+bP2IK6tMlPGnHkc7nkBrKaHCPt
YT8euxiDerDsGZRaYxaeYvuzUxmcB/MGSXLZlGLTIlk7NWUVHcNsuulqLna2PQefnRC1zeishiLu
b7on/kPFjXxwZ3blGun3FIXWLZD2o6+g0YlBphfi1aF2pP4r6NRzhLzv2lU2/YupflJN2Tz1PYrI
vpzBmFM/3O/bAU34eqhhuDQdyt/OlePzONTiIe6k/5Hdx9+qCT08Rp/dVAIk6NHHbmq3qzf+MB1n
gzqPCvuj7Q/22chMDJamle/5ZD6RnaiY0S20zRhOv486NK8z/bQgZUoAtaspGW0ATXJ8yVqgBUPS
k9WDsZu2ofeSel+CWQFAEf7LAH7lH64Ij3W9bmaSfe7jgs7C9sTdhnmxCBgj5oBbGnshiyb1isYZ
mqt8PGZmyz5Z2yBqemjTSxRt0XEeSCuiprw0mff+wrUlpNW+sNVM8CEsBEhl/otWhr9lqgKHts7I
nLJG8hUErohgVHIXI9K7EruyQ8yTnDOGTcfWbS/WGFankSGLp+obPw7xbzwhYU6Sct/6SDVGszX2
9TS1+yIwX3JmAOeJhvS9vTU34fe8Z4br43xdZV0QX7BYszRbzisj+Nchnx5qA1eXzQluypsYxyM4
ZqMJUajXeD3FnoSDhqAamAhNrKD54sGpmrTZBourCat+81hWfbPPtY/PSniEQLT9Hn+1t7Nofm2i
rvlqtZ0ESdbPTBNQ7qx6vaxh+WR8MJEva0Vl4EzmJvWsB4Zl45dUYUGZdlmaOhxtiZQIBuTtuiTg
y86bh6FtkxO45FPWpsXZI61CtxV0Wz3i6LCZghWSedgdkdSin90i2yLNLCGchBbUA0ycXa6a+knG
HCSDuP42hf7EURtdFmGxgCkzvJ8WcxcnGklAZsBw7nUrT1mkaJgVCkB+4UUXlRG2NevrWIXDDhOA
v6oZlSABB3PiMGRVIdcwh/m8pm+B3Wwcjp1bO4coGB80gsvDaFm/3HpS18z0LpOHL6Kx8aRUUzwc
QmSZG9OQbzaK461DRUHR1M/rnut3cOuPg8fSYEm29W4Ynu8gKM5GJg++vxKQ2e6YCaTm4iGYolVf
hfXVUN0r2ViAetoaQKfnkDpVkV7Va5ESBLULhmK8DGo8edQQpxIEWIeyboviN4Gq5dRnN7YexeA1
z9Tn3J6LQTaLHnovO3mJbz/iyz0XXToiurX1jf79ksFbbV2tzU3rIqucjLC61FVJkmhdPQpy4D51
OzTlq9LU9WODEB2+6drt54YYBXXWfcgnDx5iF6jibaj5D+/WQzWARB27/DHBKrQRGvVlhatilXjt
x6qTrz02ZGxGE7ATe+3GAZgwGERrVv5vmRHiQUut6jrwmqC01Uej8N84q6wq20v32Go55tLU2Kd1
joEmja9VA/Z8qTLrfPqnUZqWjjzm8JIbweh1Vuxd5tK1JNHzobJCDrxd+hLInwIYF/ZwQmO9WR0I
krM+ecFXKIrf9IhnxnaHYBtaRGSlgrJ/tKS3xWYpNkHT6h3OtoPGHZPMstnaPeyY0A+vOAd/AIbG
ukFjYOWIShGNhiMIwTRuNes1kbTEhOicHzPRk2/GLPW1CHOqHU+8+kSNN9r5InvVP1pReqxNNz3H
VfasawovW9pwX4Lxf7g7s+XGjS2LfhEcmBLDKwlwpsSSSlJJL4gaE/MMJICv7wXabg/RcSPua4dt
mqQoiqLARJ5z9l77E5HsGgosjSBb8ii2XVJ7x6Q3z90g57BTlvg6GokItVkcnay0HqlFLxzyldNN
R9QoZqCR0rO57+AqVlcjYXqRoDrmV/IRtAFhdMcSTUkv94vu/ooN+lG4MjF6D8gC1MxnlcClbexS
v1aKZcfvrC8dx/omlnN/tJZxwlmllaGvzyHLRLJLenU2Z0ago9E8/A6CXAVkwJ+mII10C4MDXYkp
tfPAFXTeIwIIx3FAZ1xW2FkIkNGL9Nkn2RKyDsJB1L57ryEcGP1bvbW0iDT1JHIwzKRXXGNk4EVL
CXoHi9CyTD9dBzjfoqc+HcEpXr2C64Le/ajTpD3AEsF6Pi7ftD1cHhw//oMyB3VylKm2kxWPwR3f
BVUAdtKEbF+afX1SJs3au2iSQXF2cmhebjIB0EXIaW+7LV1YyjqvrLu9rdh2+znlFKcgZ0TPW2Is
3/RjFpqyKk9jn30deie5spUn596xOHexbzrGVf9J9b51tDqXU8qs35umdPLW+/R2vhiFIQNLlONO
qvFd2W2/U31ekhFGSCD49Tb0PUWhN60WlV4htIk7/XA/4w89JImqGnct1VZj4QvjmMSGCtRuygv1
xenMY2Ljenb1B0y0upjInCJJjyUCvBhWDeCm0w2Jp7txWyalehtOg0nAIIssSZzdedH1T4uXGQ+q
BRBC7CCObaX47FCIemuxk/fRt1ZBTfDagaO5AbLhia7a6L5KTzbor+3iOft8HSbqePMooxRy+qrZ
Mz+xjjX2oM0CMeMQLRirjKj54GuYX8wh7JPEuHSqeTDV5By1GQM4vfSbf6oetxBbHLpFBJsqnC7H
NNO7oDNqgiqd7rnOze4pb1P7WNg9rUStuLUPjhL2J5HJS+tV33Uv98J6tJu9hziBRoU37Oj4Gp8b
TlXHkqlH1Va3XMByUwluvogTAgbzI5Lm+SnJwVsQ5rbqN5Jr+pQ35Cw5Q24ELB8315nBBahGbs2U
JXqJZ+fCTnScH+khB1YLwyOFdvoJzSpDusaZySdUHZ/GbH60cLlhHCZ0Dx+k9UnzWGxts/MOEZAZ
4jxxNFIrC0YR65HbQIXB6jvsgZ8C6BKlZBDe2duKUy4+bEVQ02S6JBAPnNc0k3a1nzjvav7hxbiz
NPK8HlLSuR90uPKRX34MgqbJnH/uCtN8MccFtyn6R7Ae9dkU4w9q/jjANFUws1jiR85WgU162qUD
VLKzcG1vaGvDVJD2UytEuLBwPlcsRnPsnQSbJnJ87G81GX+v6A2+eEZNJovf/hT0O2X24pWedRkG
Pb7aLMgGmrKLOTA+8Gi3HES5/ITJHGNtIHkOFbf9GkXvVESfCzpGT5UESp3E2WM/5DqTjGTeLXGM
wVQloP0leNaSdrqWRvNzW+t8fPpZ4PFuBpIuFclnCz2p2JHdJzxeryZboKtVXzQz0fcGwR2E6cTZ
wDSoec3E0JEW3jbv3mpFiFQ9PTZNpX9SRvkFP119m6vuVzlAIzNVmu8zpblvy2yuhLpFe6hmvB+Z
WuydSel16Aaf5HpL6x7kdBugIFV7N48Cy03XcJkMV7uKWKsITsowJjXZpUU9fYqShQYgMVELFhn8
PMhkib+zaXT5ZCHHZvms0uktqrRpF4PQvZCzeLbW1ogzjyO7bYq5omrnB3R084PJUhZo00RXd5hf
skHat3HmiTc2L61pFLvdvGcIPTTjc4xl8+CMOh+O9eZcR8Oz7h9tJ9cfc8LGK7cyXmSsQtfUi/eW
6co+B1Oxayujf3Gb4sjGPxgd3O6bMMKrzPEIoQZUpPbVqOd3BfTkNfaxgXu+FxIQK/I+uxQLMjK/
EEe3hz5FFe85/ZkoXuDD/GwcIKQ1MJJO8TuArxuccP/EPz9/3sYN4XnbjH84X4doLfdwq87k+Ny8
z/mb84NusFlvCNZQ5JKVkFwYGwU9O4gkSLYw1EXoswpDB5gP4I3bi/IeE/WMjr2GVdwGqGb3dhCG
D+HD+wPOss1XkgC2hE+FU2juxKk5JrfkNr56X6xfYG/Y9dYOYEHaOVs8otxMn5o+HASjjzArdt63
iXHVQT/m5/mmbubn7h0iO8PIDE8U8RvtlsZ1REx7RXDnblB7evm4V1GC4CDRH+K5mIkIjD/HQ73r
AKLhlmJQOdRefQCEOO6jdLCx4rc+QQyzdvRU+YDtrnrwhvhdVcXEB9UJmVtb3zI2Ahu2sxpo0Mw9
yLK65NmovlY1MIBh0qrrjOTuNij9dZHlrlNj/saVdL+MlWSPmeRvdJK3okWCkIm4wVtu22/W6NAx
S9lupuXZwvBR8iKe34DLb/DYzLtbrwIcmadbBrgqer65n/BVNrVyAtHNzel+0dh1c2rAff5+041T
+og1rp/UTNuTC7XtFDVde7rfvF/LOg6NoSguBuO0E5OvixZfCjq3u8acqpNfOxXzcq7962bLdOSw
iDFIyQQ8VYULySOWDZcG87LdlHtP968skSO2iWjpEBtFeYpS6+IyINzdvxhVY3lqRlkRFFhclDK1
v91fly5NODw4pSIx8H4h06jgw83FX/fdr4G1WZd9ztk5rmVj/Zldyfk6WqJm2d5fukhq6kpmultp
1NhwhvoUdbLazz2xKme9Nod9Bd5tEeKPZ++6pPz95/zrvrQB4GS0ebtlTvqylE28a10TI1MXJ33A
CQ0ilNaUJyqfksy6HM5MuuzRMZosPWaMQ4hBtZnrf7+43yfdNqelV5219V2/XzCPpXea+BmXkzOB
u9GQSFg6qz751FC22r46ZesPUoz3f9cO/v8F8lOt/00T8n8A+cvyZ1f1JHj8JGUGrvmPFXl9/64/
ifz+b2jRGUSiEnMdHBriLyK/+5tp4ZSx0Y9ZqP58xHd/Evn93yzkduThuZ5DMLOHUPxPIr/1m41u
inYMJwtsNrb93xD50ZT/U/Wh+4aLUp4pB2pxg3//pfrQZ2FNfVYZ53FKfX+Jtk4EQ+YHoXbLAhc5
Jzpr8FKdk4bmZyRag7BJ5pdaFFX6K9dGu/oJHljLX3AnTfKVCbjJnGyKUhV9NcxSz346JhToDWem
6lB6JBlzjM2K6SsiHS19LiN3Ap6cZfmXpNcNEKjK1B2wz0meHrA6OqjLHJ71h5nRbN0UOshuPgPg
GqPMM0ExeUNn7xa/KOtNYylfXmaqQOdsVkSCkumjFZ9FPajk1CoPUVjnR7HaZ82YUMirBW1CWmT5
N2ynVIVVIk038NwaLm+O8g85+UA46rKPxiH7Lv20EDhE9bzaAh7vURjp0yIYFI3Wqz0IoqTdRggI
SHbMLgGNucNcf+d4kOk7otjwniOfBOyb9EdSPQc4AQrkjvHVpsDLj1SpKcpswt3nDU5/x2D2UkAO
yTJm4ei52fokhYtrNXa6ju4iJLBvPaWqtpn8KMsuteUiyMN2aiBrUYXf5fuysxnJislxtfdyBoZK
xoI21hufjhmgsmp0TzUzu5O0NaehzyZz60sCw2x4cdMmcp+7SLnjD9Ebzcs0YIw3OmRmOM41Kw0q
HGbJbhI9okoprP6jsIcFN5EzVCiy8EZ77syctHSLbVMT8gd6XtGs1CZD+VvGv8B4bCGGle7sVduu
0MHik1elvdgpOBkcOIs2fQLTNRnbzFEgheTM8OWE+jjRfiEx8aDW9LZfhlUHh+KWpC5ZkWNaxBXt
O08XgZ1ANNzkc+4omhF5VMxwVsbylrD31X5NsmD8Q2OjX9goSF1rN2mv8Q22XSyIW4CQ585ZSzsj
DjXXmJLtMvUlmIwqzdIfOswd2GxlZTnIYOIZijjei2XT620U4SgufHElfrah24WD1NzpijKtC3wj
TcDbxTaxPGBXo/rIjlv1p9YngsYmtxChIq5qemNkpm16m4yCsrOqUI6YdDLGWUe96AjNMWcmelUM
naWlcVaOsgnYmM1Y+BFjLFr/YguY9iBqGNHXU//AAEtcYtaijW5Qt8WGqAIbucDe6wjZGKxq3pWN
0tEpRu43Q87O5z5x391IBy+QIQItdIbHo1+gybLtlg9rOu0KPXfPKIfdPWbY8iggKe3tcbJ3da2a
EBcVsaRzUjihay/uaema4aIqQEpLATjQTDHmDWNRBxGpA89+3Md7jUDfU8pAmlFiIvY4msmg6aU8
sdv4PA54Hb1qFs+jxrVYGRjOKTj3rs7IIUsdqhlS5ZECMWwb/bp6bKzuK1OT5Udp1xPwIgMzu1Lj
I1EP0aEE1rothn4KymmSN/oaUTA5qIj1Kk+eEMFmX9WIHmzu+zxgRDXulUUsBCNiP7vqeseOzl3J
sRR5ew983YfljBkpnbE8DamOGJmVDfghA2At9nB2z53RXkzW2Z3v5fxk6N8Y6E03XHC50ud0jBdH
lhNDu2VhRurVT6O3OFetYOJDz4wBXU50PZsQkyaKTM5ObKPIWnK8PouB79dsuDWL/TzRZU1c4jXn
Qj8CqXNuhUOAxogMCLZMbj8iP2v2kM7SnQc66aXzhnafC6hLC7ajsEjICRP8GmzvRHTNC71gGD7n
Ia+/fErrlFJV7/R9Bl037CqLtFO7hOcz8+d/mL1UBYY3x699Baax7tEDDYMlOXJ6YP5knYWidRCX
YSjEYK8c14O77TZHhmDtl26q3NDL4cQAe/Ef9J7eeO2RSNJXbruDV47VfvS0s+UABe17UKCIIbGV
LIt7WxqRfALO3+wsoWKKUnbTM26YsFLk/jYty7koiyE0+RaFhoNtdyMsAh4x7qMW0MSnuSiIDIid
ORycGmiNSUTuyElhFy2L9wDUkqAK0leoBuZo19tsuhVskm3nm/yOinaeiVByX6wZz1Myq++xY7an
zqJrEKNdepykHE9pBLGXjn7P9J/GsmyVCEoQ4nvWK+RNczPvqZjnQ2uJeA/KZNwR25AdR1R0BwoL
l2NVmQ9Jo4/nxBL93lWGBfRNgMJoJ5C0aBAwzg/FKZn9ZWf5LuGuyBm2lTuhFiGiJAR1wt+uoIcG
E5NBH5U1Mg68oNXq6G+REpLO25Ez0wF4iNe4aDeR+o4WBOo95Uy7IRpBtyqn3I4817YXKCHI5Y0A
8w0K1nBUH3pDOZeB+St6pt6F3uCvTDIbkUZuiatB9sfFIwdsH8nFwL8fp3AulvZqdMK9jJm+Ouw5
3umioz33gMj51KwQeA1+md7Bu+7S6yaYAFLxUAAAMaxhz5q/8BGLka0ZKXFirYafXqrumKSNycrI
V+tq8rdimFnGe4D+kTFSPmTaFA7d8g5dGNSnRnZC2jLAqplWBZZCSmPlNOQSf4KOUc9T4PRLv0+E
jnBMpH7QSh7ST2O7T9UAs1pXiJ4lgb7QyGl4W8jzCpuDqUZEg04BzymYbJghvSG2BISIoFPQSdkW
2HS5LXefipQ8sQg4kmGhDcXuYW6ZtomjHSkvpM9RbeNRdmFa2Biyamc4xW1v7HX8Ijs/zsZLNpds
nHy3wPWV6gc7o2rVNWU8VsXYgG2drPUI7XdzAS8+yjMgtSPyjxRwFcqGvNlao8F7qEPixJqqQj1a
flmqBRPheDNFVva8VIBI44y5QGqh8LBisHG0F5m6zsLGWUcifaKDQjYdNTHHBPaQiJikNwfMFUfw
FLjDoB7HnL/cgnIJjNgEYEiHZgYncXxo2Z/udfjRoV+jqrCXcQF1X+Rh38s4jIp23tVW4m6SrO5x
SjCd1UY2eaPZ9DSvtSUoOm+lAXqYx5hFbdN1uiAmTswKkh9jBEjRld0Y+wktLL9H4SLw8UjzSBm5
yK6bA3QMfVgrCi6MmG7Ytb72gJrPOTuRQdtSU7TkSTaGYFTDIsamxscOY4TpDGJjsfEFt8G7Vzci
DeaRTIAFtKrd03/QbFjBg65z4m1BZElifUOffMkAX4a9yYidP0BJbpgigtUZh3jYQEGj6WOM5Amt
z+lGPsO6QcTBhOJxxTz3GyI5ZJBkQuw7F9055oIx0IepDWDaFIHHfg51h+4+ezafTtQW0bYboauj
h5Q7UiwIWy/RWdPHbwj/5OATAx/5CqBMyKR4IH8F886ogYaSAjbYrKK3DmfFBoXpvOd0MdJRnhn/
xoZ+MGO8Z1MGJldWtf0tNeFZkgNFdyZK64MJlnU/lAkGq3qIMERWuGDSSh1cL4tPSQ/LtALGRlpz
HoGD9/MnNQmUTQ1Bw5wSCZFusYmDK+YxXaZ/M6IBTNjUog1TjrWJ5oXmmdnLaz8J80LOAc7fhc+G
jbQJhGo6UJG4qnx10ij/VbE4vefwVdIAPGxSXQE7+ym4ZR2GmqNLh1z4zoUNTgiFfSROMGFy6WZD
+Vk2cHaYEnSeyRYEdVQMNpLpYa4Ny7n1NLoF7FH0ajf4sqhNjsnFnCPsjArsRn0Cs+ZHqHuzJlLm
706k/7+VNR6D/1xZ0w3h37pO/llb37/vz9ra+41kFcPw2GYaDvF0WBX/TLszfnNsilpjrbf/KKot
8RuDNgt3teBZcC1jgPijqLb03+h7uwaFNfAGxxXef1NUm2Br/llVY4sRPkGTHp4ri+TJfxvDEjdp
RFZDXslH8jF91X8MtvPAFhpNcDlFJ49K10fQsy8mvFdpUh7lBNZZ9LF+aE2TENw6JSxnvmWQ4fBR
LY9+1KPp1uqv+VShmTeGn1MR4d2SqBsySsWNkurXWK2zgbl+zN0UV57Mlh1DVchkMHjlvJ/ddghj
ktms9Avr9C4D1B4s0xpU3bqrEtteo91+tfSeKO2A0aqCEIYbk1GYM3X3UTTUJTSi3d2M4AWt1yYe
vsvYire9Zz875TRu2wTBCym67OMWPiucQw4FvLRpqLM9Oj1y3RG+H5xVBptmyEsWrSx3KYxtX4vy
h0wT2W0SuDVY/BG3IbgjlBN/nVHI71pr+Ag5eutz31vJoW+i99hKkwe/GuMHN5JJ0BsoGd0pmi+p
uyiUlHz8i6Q4YvsE8112tQkwXdPCzsegiPheJy2FqEvCFnhxWC9DYcUHD0IZwZl5fzUhQMw+i5PI
xuvcrXmWiFKKKFG3PF6eSbVf6V9Z9uzp36axOmITHn+2iCyXLmKiOLDT93GfaCxX+xm1VNCooEFh
slMV0TVISIogc8zXknj7wDTmz0ZdzmjiW56oaoiKmV2kj2MUpGI8e0pNt8XlD1pb8byvWGuPq9hV
LFp+8Y0GEx9PbHmahbe6/WrFFdwMHj338YOoFv88JU9FlJ+9yG7oBGreRucJ06IRTBSh0yu4EMHs
U45YteYf5jY7Rb7Z7uEsEHdsGScK6fjsepKtb598H8nPOvfrhR6rPy7oVuJi+9+b96/eH3e/7/+6
ef9CZKc6LC37cr+lObRai3Gqtm06rD6Jf/6M+/PV96/cry4Frd9GOk9//dz7y7BTrydUaHijDiwA
wfzjhd6fU3BUs/HCY/SfX979e+/fgQeE/D4dzMH9O/76wv2mTCUygfvVv72+3x+pLa/CwfApZUbS
+18P/NvV+wPvP2aBZIovvEYzUbDlo310uV90hgkaafEwDqpZvyiiRVBoIToY56w/kV2cMRAE8FJc
UJVkf7vQcPPAQ0eXCxCu2sqcGt5f70MxauysCNORer9/z/3ewYOjQI489YK0TwJyVEvLK2xMk6mB
lTbdYR4vsdZck6li++dzKBl6oV0igDOX+zUL8FhIqGKLOX3qz0jTT8pXy5Gppgp7POtlVhX0Ig5Q
Nq0LBlvroq0XvkjMCwN+aVp1QJ/7jfoMq8/6JbM3gfOSDBm52nwuNcFb7ZhyN9bKvkjp2Jf7NQb4
EYCB+Wm1THQWf2CNA2sB0XeRpTZuaWn0wG7+vM8FgGwNzDCm9RFzG31v/RhlRWYdkMk557ooyfFT
jIaNOENouL7vyxSDy0tr1LhsbUs/3aGxIvqkEwgmc0+/3B91v9DxDPx+kx5Cuq9V9gUHXsXimX9V
UVPsLeLTNpE/l6fFBfPu+eLcmfxH9tGhIGqnNyRyDrv8DtAEglqTFrtSN2rgf9kr2ScEjzSq2HXg
EyDzFSadJ3Qm1oLQyXXc6TIjjd37RfW5KOfpUq0XU2piDzWQEACKmS5me1PjYp1JCS1OSsQP8S1R
tgMIEBCqPlbiSFo7+QMlMtv1gh4xgGjS0DBLGGGOKN3rLEJaXJ5wTNoMvEtWXa3yAytyflnYzCns
OC3ijR1C0eWizcZy0cmjvHT0XY8LoC1I+X/cD7+22ei2l+7uD0vXI/9+7VsDH8j3iHrLj0qDq5fI
hnVqFUSXvhqoBWqSo2wdXHtfOFsd7LuRIGAfyfe7RD6vRC5aemBqhU3vmYzUTca6cZkn+PlzoQ42
uSh1IPzMCkvknxC/ceLVlni9H1itxVTXiUkWQUeaXxu7Kq5Lh8sWX0+7u98kILzbzWAKNqM+F1eI
RlWgXALjNRS4ThfJDfzVT/A2bu2Qk+PkQuWsspFwe0ngAEjq/Dhk6Eah81EUVdJ4dAXGaGxEbwkD
wgOZGY/w9o2DuQ5mJgyQzMZEVp0m8rNP9nrnTMd9S09h3C2Iv8Kmp/6E7MhjVMdE537t9zv/un3/
xlSv4j8e+a+H32+a/Hl2MMUe7z/aNanpIUyBiVyf+q9v+NtT/361ZJLVRWZMst7/vpL7z7v/+KWA
lwdtIaq30klA8f71Iv72+LbsjK2Jt28rdXI0N9o6abxfeOvg8a+bzLRabKn/uO/+1YFe/N62mcl7
e2pac9tGEPFK6T5YQ4PGK59C5LZ84JxvkJW/4VZoAp2IGWdxP5hfjtchhUeXkXjCtPuLgEu31vXH
fAJhImw4FisJLUB6tceuPALAzdygnhy+w0Ta29t5OC0J0+E8n49Fbbxpfnt0TJR+ENmIvvHoORmS
wFgafk55iMv5if4JMHk18jtr8aOGXmMgIjwjoZW4FQOu6YiKRDoqdGRhbPHOEjNpLITD5RgRk6g/
kM7buVEVGMbJTzusQMprjiiBkH4zD+56nr5CZe64yLqFNL/QW0eNEKfuDi99gVnk6poNtrG++wxM
AfLdWzwO04bzcn8gdgAfs91MYEW9hxQ3cpbFIJUL7aOoixHL9VoRT96hiTMz6IRRBJDX8RLDC7gM
WElBN3H21ClbjcoY+bMfEWcPm3LsfPQUI60dIHpbUUXHDKohWxSRhFEzHSE9IO1JYrq+jRNhHUip
5JGyxWKcN7auT6HRdAxwlgZ6e9dPmwb1fZB0CjwsO7BoFRVllvtJ4+/QJl16uIeFFpnU+Yx0iLvj
mDdB5V/rsTtmdFIHiRcqs34kq9uo0J8dg+4aQv/rrFHKmkX3BekK3qjIHsNkzmjf4caPaGwcSRcj
UV3T1oyt7HNt4vGbFhQZ/eJ8yGWUYMbajvZh07EXc24zOTkX9Ncf5as7kDu75PVeaVWH+wYg2B1x
P7nflItGzCTHJMPZu6+daWMxSNsgKVCBqTQ2FROkbsKu+O3rD1NP48C/up661TTlwmjw86NByNai
sgPi63qbp4hHvf4NRMvPePAPSE2bwF2HQsngHP3FOvCOWYhC5bTRzwbpBNeew7FPfD2AbUHRkKPl
qGS1yYn3opxvXyDwxn4h6df+cu2WGWA06GfGfEqVXyuoY0GnV4eWZBp0E/3FT52LXg/xleSSvd/y
DlrOtMWdS8EPUXZE+nu2khFtK0LgxrA+pmWePzlWR6hb1l4TxbGExPcAf4ymYM8B6tX6Y6uNz8Vw
wuhl0OVw2D4vAv5zhKfQsdc12X/xY20IG4IMwX9HTISsfM+kETwRD9SFV23itNDWCEYZZHK6ZMq1
gJH7+1jwf59EDFO+GI37aqctH6lIHsZWt4jWNA/x4CQAi6HJlO5VzuU6lDlhw8jDyqjICeY1CvRH
pZBQqshFLGQ6HAZLHQwYq1bELpv00sDSDyOaqVdf9C+IGb9ODqAZeHGSJA3TonVPP8p2NlrPsiIA
L2xKhGVgaogJwdfshuR/vkydBV+gIy6nzgkia5tsjwTSYbzoLyVtMVPtRWlhbyFTcYdyxT6n2aND
IPKmiWMPWyd5izUBvBOOXYojmvm+/BIh8zqqbvqiSEvH6Ns/xOjNLyCe35mFPgoofwQyE+KL/dQ8
OJOvfZ3iNt+V9Goj4gyCYuZ1p/hHtqIpkrAgKbsAJr4TMnsVOeHUZlwlW7OOCf30eX+GeQ5ni5GD
n7dky+hxHSS0jkOC767rFgdN49YROWNO5JQbQiAAzaHCrKRcPQPzglJVu9KBTyKW/Uwbd0Zf4d9W
8gnRqoeWeyTnxOV41JABj7OAvm+4FQZIvKvs5MvJzbbTV0+W5QY6iH8QrCFaahKhWhJDQgbfvClN
FC5R6x89/RdRXtGB2QvKGikhA2QNv/uQPhpYFCnCeWtNg4lsXuxmF6X/OuxNhaIHl9Q/pLik/TfP
Avdv05oMymT6oGJlZAXvHcErvTUvRsvL1i46LLWPWCqqOIKt8dq6JP2mGBFI0eVZO926GkOxMXxn
JHZ0Qamcqad4cd/xpKCbsT2Ah+uK160imb5Jvxhl24d5hMiL/dMim2yNnGToafcFC3u+JSTYYnAD
hxzx7Q85nLwlip4RwxCaxnSpjIhCl95mlvYvsjvvyrDhgKAT04xzYqVS8cZ/t1ZoTE68o6vZH6bW
pqcZgxjCQ5bm5r0tOSnZff+rTmAbFLzR2KVGemxrORqbEGY0hMRLnnwmBIvKoihuFtNshLPF94iJ
5sZHkc2EasDGTJCMIhWgIsFvFXxKkNpMtBl3qhbJ5gBHA3I92XHltugwvBil/sBRcLG84lFPvKdS
ZVepP0k1XHXEvOB9NaZhsiUUNWc50e13aeavABEOi2OkG39CQJDLV7GMpIk7atyP5EtSeTaCPMZS
1FXAOBfwIGgx7FMQdKI0pE3/YTN9ZKDlk6PSrdLi7yZRxsFgq56JQHKO3KbcMmckH6XaNpmFusi5
Ef63HTRidNrUczf2bNS7W+1VuGQb57n09E9ZuWZox7EiD6L7kZfygF0Jg/QkvjtLrD/Z2k+vGA8D
fKyniZkZOgNIgqRPYp091GL80qZsLDzEcKZk51/Ir+XA4aUhl9gUsWSLvNCnXfMkcRpWeElmzKXB
Uic/VWO/o9JYtVos42kdZSSY8PAoOudrXFkuTf6IpEP5HjpHToxl4Iwsu/XKeyi8aQs4lgFfGr+7
CXAG7HMba6KxZVrl57ikaSNf6mL5ES91Fmb2POyguXxZ4EYcqngN610eq4q/K8NkcoAqHX3Y9NEj
fSRRZAYCgH4qJt+z6beGLL875RK0KRL4mmfVDiSWfeCvyQLRrzlZIxFQaYvvI01wJeDpKTKbrGx7
Xh7GqAXWmVUfwMHRK2dPs8KFILBLJj1ko3Fu9/3cCjpx8sVLUQfet1wmLr6N3XKCZjoVYY+l9l2E
T9qi753chrG54SFJE1eLCI593sAG9MW4axyn2fky2fkZ1GiyHLeoIZKw7ZY3AtXrzcg0zJrwLpGm
6T/O3gz9V1jn0UV9iy0c9IAfMfv0l/1EblLQtdENoNjjrH4Jq293U6GVoKMze+ctmJrJJn4bUKIy
nrCfy0F/nePW2nsxJXw6MLarrLO0ThgN1PEjy2i3+w4548AWBHvQszkpyEkmwIDZbr74LidVZqs/
tb76KckKXXnW/qaOE6aKXcXErzArRvIPFSIIcqhodWg+uqPKpvqMveRoe0e79ryDJ7G9RwT1QNdQ
/aX9lHaLHiQJ+Wa5Vy23YbFJlCWV2W2YB1dki5ybOn45WHr1UTuhXHLrqKn0ltiSLAPyF7cFcvvS
RwZY0erAL7b6Yrs+Yn8dHUzXlo/KgjlTjwhSWuc5GexfJuywzZRIgeQVGh9L8QjsX+8u7OuqzPgW
s2kawFsAUW3FLoUCtMkpSnekeU3LdQAC0PDpP6ERp+/Arz6n014N7lsW+eyuzWIMBnzyYWZdDPC7
hSfEqVraKSwLlRzR8lzJ4nkpqwaXx+K1m9bP48B1indNzM/92CWcaRvk1377TjPcOcKoSuFfZeb3
gc5MIMwlOfaW+arm5twiWw6M1vJII37MUbER+lly1h3OfjpwUtSYn8iaBN4RmxLQt40tKju06oZY
YXEY0qgi1M8P5smR2CxnQJ+YnzdjcxvN+En3bUZOyEC35dR/1uXFMcoRKOgyAM1awsI0ePdNTaBx
IKRDFiDVbYRfkQbnhFbpWxeRvdsDWs0EFQ6egwe3oxMINOnRKXSCvnPEU1LchO2fRdFfjZiXw6bq
yvtEnlT0aMYIbZzee5unDrxQ1b3WvnrKavu1sQZ2vL0/kpeVPSHaqKEHzSLMQyNB8xF/5CoeMc/l
Y5Cl5B45fkRrAzGFggMbeYdai6+617jnZUidYFMD/Tl1HhgOhD1WV2J7M9XOMqhjnFYcG2MkMW8o
H/IOa9+6WtQ1aSwSydWho8sf79RofoEtkW4jhfu8tsyHqYRJOsaZxVZaeqGvmT9qLL1niiCSIWj+
1+g4/UVUAOmP7cTTuXF91khwBO2DxhkD3utI7/rNifEoTJa3oF3dYCIqf1j589BkhB5I6e17L3tK
TPKk5pbQN2TDdlDLn0RSq0sjB/Bvw3ZI6yn4H+7Oc7dxbGvTtzI3wDPMYfBhgFGOluRUdv0h7HI1
c868+nm4VefI7a6vG/N3gCqCO5CSJWqHtd4gW1gV2bnN5gvS3xKgfcq3mCYr5NM2fcKkaGIATzSR
EFa9sYmTL9n1mHPAQgs9wbK7MLGrbvps41YEF0yGDtSaSWz6KmbR7smz9GMU2u2KJ9nYwlx/VGHt
lnZlz90B2d7YkR4tx6vQr8/YTFfbDO6EMzasjuptFyYbCB57OwNZA0onYWqdzOtMC16n3mC0XAJn
7lSDZT4hUqjF1ppt5RZ3vT9cuY03ATxoRnISpikZfITNWHyMzq5ogDqidSOvW+bCpdNE/bxwYMw2
Wf0YVhVpQZ9ND55Nyj5pS2QZUOTSZQzbPfhxqGOsoDY+ksJGcayo73uwEyC3OgRPG5NYHCnj2aRk
B0dzUblM7421a5sqXVnBwCJ4Mu2IeaAUTLERzCywKzFINgd6skRxiSkwDyHFoiyCIgSYcGbLAmeo
ma0YPy1ZDaAte68BiEl4oEx2erjyG+M7aBPGD0xClMiF+WtZb4OXx3M7blgHW92mgZLgEG+eexC6
50MWMmMhs8QnxtYGbNswdpu2Nx9LFxFkpUGeNa/xejYY+nPoBh5Mv72b2s+eWzZ8xinRmsl+SGvY
PMupivtWDuOr8i+5MkIJgsncy3IxH4vvGiFrpXouY/QI0GvPjmMgDXxFLxHARtZb0ntJkEKRe+1Q
KQUgtxGNSW9lJ4V1L8VI2BJ939VpnxMGBJITRfpPZ/SehwovvMRHVIrfEPJZ2oShr5JJfOR5LO7Q
xYXp6KfgBeOoWI2szZdp+ZxiUMd8QiDHkmLgPSjYxAhkY5MEnD4J7UUxyu667ZJHzXObZV9PoC05
/QZi/eCPCIyO0YiHElBvVV6mJI3yIb74fGPEuEPm+bPWsYSuZWIQfY+7i2Ne9CL8Az73qU3aR+iJ
1tIySXkoNa5i/CpDNlztUnur0BtFtcWEYh+wIR01swQ8GzzG7My2aPPdN6O6S61+HdjqsZTdcE3+
D7ttOIFhAHFGS1YkJ5+JiqIRpNf39fQjJR65GNgvQuzQdx3i8PvOmkXvuA1Nj5oOwxJ0LhQZ11kF
0DfDRgrmja+vwXxtbDygwaJjOeTUPJkOKdW1bHWrLtSfO9PD5dyo2JX54x9jB/ailnR++FDMih+u
167BizxM/juN138YY9OvfQTaSrtAuwLPe1hVGARok3+W6/yBpmK/AkjxfdRiZcO0CeciroY5yZMT
j0W9TAb4N1AFEItKAKRU0+xoD9JZJjE7c4p3PO5gneWPGuomq8BFi6ZBZqysooss649d3PN4VVVC
zN76VqgRSUg9HWaJsrRkjz3w+K7oCBj2GMf7pQON0mCr6JW6OsMfZBnrZniAk4GeT89Op8tOeHq7
/K4dZJY6lMByLX4pNS1f+rmiARTUq5miErUlxiLNi9RxNkmDloiMqJxnDVuttFhay4vQ0z8MyXos
4+YUS9hrAIB9S3HPmimDXSxNDcZvXR0JTy7QV4o3UvLQVu8hFG0cPLTvCAOgUUPuVQkaVO6A6m3N
/oM1ZvhgmWQbjaZFbCXbNi0exXzcbMq7ZQsGCwwJm7agYflMFAyUWltNWdGfIHBmFnYDd6rFiryo
KiIv6RmNJmfmI6G1QMGQt8aInaOZjHRUpmyMkD8/lrWPyGvSFayGD9DlwcYvGkTmoRIuBlBkUKFZ
iVkMnrNeQoo7ZkBbSLVEXNJLkZzOMN2Dey6bQ4mpKOtDiNnr3PZAHqIpBN5q58RBsEUQa2UHyJlF
MaTosBiehhotOvL1iA9i/14HBXTINsQ2XCcHldnF2m94x5kxGrM2VYKDLh0rpK1ZXicnPawOQ0rw
sLQiWGGEjndaS/Sl0r5lUNaWWDaTfzBRvmX5aiArhXWOju1Wh/6eYm34xRA1qKOLgzTEsuvKEmgg
INYqkVZFqEwUZAcNA8U517H8ahpyO1fQO2vbzDlo5lMcgDePq2l7FKKbkcrNgvFpncjpGzur4yhv
1VGyT13h3PXQwBZOL32vgedilagH68FOtLkWV0cJIYx5jzbHcjAwN89wa5sZ6V2bfgQQ4WZGt1Ur
5s1Kw0kTjUqmE/1HYDZgb7IHLT53Ddji0p1gyK4HFEpC7VdKdXdeGAO2OEQZJOne1jZdhcxhqVSI
IEfJgiAQcXP5bBMtXaf4xfJAdSzqY+0Y6OYjZNq1YdcNKg5xucjb0cJ5AT4n2rfsoA+mS7izbQAl
a7lySe1hb4QQNnOI1Nsg7o8qevJYRxN6NIIMLnVONBpWXdUHSy1IL2OkvpGbAm6D0dAAMrmE+6VE
AVHoDsGdQH4vfce7Z2zG0MYliOKQ6A9xJl/FbJSWeJ4HthWfgwRNFMQbotpD1a7xMIuVkq0yIrOt
au2ZzH9FFgcDsjBUWDVAA1wNMYHqtoj4LaaY0fXtN7/gQxtBPgLkbyDU1dgwFbWPkxMxCJWHGgLq
3C/iYDtWhFQH6buLJrxb6e2LNZhrSW67c1CBDtbNWloBJcLmtvUQr0ZCZJ1herzrJI8wQus1a2Zx
wp9V/2bxJJCQ2NSy3/J8VOAddMBdpnow0C6ceUP21Ex5IsEhaiYSkpFg33XlFImyaCknitGtj7jE
9iQ7mok+onzrfasLyGKjExDI/BS4Q4pJ0zhPxjBeSbb68Ok211f97S3tGJcueajUxbWTuDuz4WRu
P73hT3eZyGyojYas0hBG8V1300a2x4J3+hNv7+96H8CWB2yFHMS8p79YNJdlg+G0DEnty51F+dpR
/CWVbbz5sJCX4tY+oSfu8J9Xub2U+OBE0U9Sf26lSFaJ4u0TlQ0lXQeasg9K6cnFVYtsI7HKIMy/
ox6ItJdsYj7pdQBhm9aftbHEzqVlxuxVlZ0koL1aRYQqadkUs2a+3CHkKi/sXnW2oRauTRnhe68m
EoamzVPMCBfW6kJXvB9s+dHFycICunXTYcU4MMwn8axzSN8D/pPcJlz0Q8VqPk2fnKbYDBp4FgOC
dfvexsDkDRD7IAOjO1kmDJkMSG4OkoWnmneAqLtvi/DHlMIoBxyHwiY/5tr4hmUgHrGFcehUfe2A
JUEaFkOsFQ6Fd1oC8TUecb/SQq9bYKYIPp35pEvcs6wxoIYWCAENa3f2R6jejbkFD44FoHNC5p2Y
azvp4CLVFzo7hAiTZaDp9TwwwRdCn01j/9gHYzs3zYREd6Luuzp5R8stW2SkuLTcWnoyYjqOVj3V
KbrpHsyjhcVDC9q33zKxbaTcXhNIQ0fLHN40YnlDJ72A05HmntofgObM8RFn32vjRGYE8GEwn1z6
vraCMPkKLIedQ71ykecE4IVxZV+5y6ArSZnr+TOkko+s0/pFWwwfnZUgFBzpDNxa1s5CjzkQDa1k
2Y4vvqc+ZjHL25yRDDWHHP/Ub41MFLTHPR0DLFWVgzm0XmPTRThRpQoSmXZJAj0Mxhzckb0uZIjP
iOy5bqAsyoHIgK4h2tvUjKZtzHajsRRlW3e6Mxul5qWAdzWz9Oixc1lXmHk4J9nzOqKhTSDNIh2F
kMzCa+L3gUkNKcrJWw7tJyUwO7DB6iLQkdEjxFngpYk0Dln5ZEzvGMaWDhKz5GgkaQ6BijdfOLhL
uBeE06FTtbBr+8p87rDYRXTXREUyLlb1sKKVNBPGYSC9s1M9Os/VmO/QHH1L+uA8Ys+20H3UsvvG
XBrgqcHyWNhdTZgnM7eqK3PxR/+/vJ/Z+Wqk8T/SBrPoIK0rSHygEz97y5DHhbqnwb3QNZZK4Ppo
/yR27bv6EAcNwSnMTLRZ0krODuA7BBslPscy6I5Ad2GaFdpSSlKV/IzvrvBwMNdJkylzSdtWpbom
h4JGoec1eyWRnIveD7Pet5JTxIOQWdUDQ4H3D2/8q/C7eOOmzOOAKw5EEufLGx+DtDQHYrTQQexo
K8EX4EeS4e+EFCXmEpgHVyhx5qirnozQx11cw1jyE3TzNx/eV8n+6T0Q/+D/BIW0WeX9+cMLiiA0
e0gPW8AawwmliG2khP6WlZ8yd9DE3mToyaLQ82Cj7XsMGnmHtjoSmv/grqCB/fz6JQIV1R0ImrKt
mOYXe50IuLJeRpYHSdtFGgGRq+0kG1DJDIJdFb60I/zdLDYfFdsrjghw9PjHe9BnoLG7lXSEyVIc
WNDPhGq3B2CG+QpCj6/AwNc9hmkQocrRxd3b1Q2UhrrqmEuVOpEk1AWmI/AV4RMvs0B5M+223fRI
ckROZh3EIZjO6nh8+fuP/zfPLkKvmDigCTlZbVnTs/3p2W3k2oZT53swbVRU/NFmW4YO9pmKZ61y
GP6+PiK5UnTsLRGgMNR8m/Qp+f14ZNneH9LEw5te7vSNYiTtFoFrJJc8H0Go3G3XiMmpm0btHhoX
bS/xzv9/RTUDRsZy6n/+7/+6Dit/oQv/n/gN5thnPPP1il9wZkV1/uVYKs50tqXJkH95PK9wZsVS
/6XrsiLjsDQBlyeg8y9Qs6X8i0GJ7pbO79tQpt/WL1CzQRNGYxP9WLN0Garw/wuoWbMm+6ybxdD0
fhRVMXTF5CnS5b8MgbbVQpNqZP3nWNV/TFFIgh8GCllNHC8w5hnf+JXPIqUOP4q0UWfglbRLGaK5
xoOJZFrJAO93/cUjqQIxLOmXgKizh7Jsq0uD6Kxrx9hGTAevgePVYGa3RhKJYpHrx8awzzzfYT6v
+RWyvJbb3bWzZA+7hmkWsSIyv3Ye5yuQA96RHIlbEQC7Hay8zY78FHzsGwIAGsjcJOhR/bWPqGtb
C1Bjdb2JuBTfm+fSSpqV7kmsXJCgfokt5c4oyuYnbrn7QWma1wGtvkXbE8COEQnbRbKWrD0Ydg/g
04AyWGq7tEacPlI5K4+J6hZHJAlyxGbcp1uVqBeHW11hw8NDp3kn6tHRrg5dc0FGHUBMjLLvPp0O
KAX3SPVxxpMWb5wy+Us98VrcT7M8LvgY6S0O1zKwYtrEjQK7I2XbsccQ/XGlnK5KEQhMDWzHrLJq
Z2VWVRePdBcjB8prSawne2nayc3gIyX7aIB08pdTN0iSvZ5L8daZaxYbsMkBwUyTHrgJZ2OXkVm3
K2T+plbRUBeZtwa7h5ZSKLHvnMRgghGLQLdtPYganv2Sg4lPnPzVcVFZ75lyyTP0d36fDJCTrPxV
UQJnnpY6qJuw0Z8V8FlWlxevvQrwytJYs4huXSBfskzX7i1SoZ8uL7xWZxafIjuIt8HFk5RgZ9sF
AJup6AaRfme6UoG/ltmuzVSWoGraJ9NUXX4gOYgWRJgXBd7dJyEBbUwAeMzC9n6j6PtbfeOn7s5S
vYuoEodmZOmL7F+7CJD8vN6DDe0I/KYH/JmGHT6pHFrZaA9j0mI60vN8fWkQXW51VQArSiMbR94q
tPaVBk5OqYpvokReDUEucfq1DNOfJkCM1j6OE4uMga4tbj1RrJz0KFrV2t8q0U0AxOURs0VC4V4c
5Lhel5Zk4YTQ1PcE5up9mQaXInHCj1ap7gbZT960PFBmce54T0MFdixAlOik5v64Nnsl2YN3zPfE
2Ps1dNJm78nIaz/5GJuWS1dNpDvUushTFIOy6dshOF8PcRod0ljZfaqaGiUbGDwyVc7y1hC0TnD+
QJ7R/3Xt1DHBHwe5TIiSoUoat6gLexkqzmPLH3QvDrrK94wamL681QXuCOBJ0o5J09f3pR43B9mW
rhe5IEO3FlLfIHhV/eA0Y3rAFEcUgnCckuxT/fUU1Wlgq05uA+rRfrV0U3OogpAgqOb2QGYUizCn
7N/Zg5dMyn/HsGHcE9719VSPVxH1kA68WTpE+vrarxld/060J5X8gQrzbmj9eg2IUb6vyni4J+Q4
nV8PKLgR2IeggB6Wcq0bLUbHyC0PyHEr9xDs00NtRS+3i2ofBMqXmxJYmnpnRHULTyHJLPvp2QYj
O8pqc0TyKj1fq6IGr7duisFOPWKlSs/OoCa3vrd6IlWo/0vAvTV+0zu2ISAd9NY9diF6+H5vJD9s
0H5SPL7LtVkspCaJjvYQ08H4NSv8cwcYflkOlOvTeuB3K2X56yRLMAKioGnz39A1qN9/XqtlUG+B
Mo1IeDlAwms+8UOvlcpBNZzWXFmxYa6LpH6SVAVNLfilyBgGY4YoA59iYwMCIw1/Euq6SmtkW3zg
9RkAMOVe1AGQgCqJ5cVu7ALouAnAUVbE9jYNw/d4NHz0aNnRjt5bpPKExm3RX/IhJW5FSRy6dhsT
LvxVyANYG2Nwrv1OejRqwm2y4zQH0TNHxGAyOypRG+VqGSxNZWaoJId2esIhTtpp4yCBwZLDb2Nc
nD0/CT9Iqr3g+aI8ZWaggR2LoBqh3p34rTnPu1BG6AHJgTLWAsR2WuWIWgPm3oTkn5QUw2+/6qP1
tFFbhA2cU+xO6xlq1fo9Ww39HhsfQg8oCyGBGE5FJC1RewAITkl0syssyOOclx4qS7+/dts2SgDe
WtXYPdoViRBzAqUhkfAEP+Fkll777noRunKqM8JFL8c9/D8XUfA+e3fvOgvxBiWprAnayfIH1cl/
8DtG++XLysyxwDkalm7YbLRsR/ny0FgoyiVZVXqEFGSwEW0Z3SN7Ol40D20ElcRr0ZJmH+vibNrI
+g9ocC61sE8e5RwspkW0E8xK2O+1IuYJGHV3z3gi7VmLYvmQ4FtWTC4JtwZxJupEP1H8Une79kvD
7zrf6lhhop/bW9s4gFqfE1Q45hCZt4phu+uo1dtzIhU2OxZJfxms5sHROv0PPOPhX2gemIcEGNjM
04g8Tdl0w6q0XVfKAHBEGQk+7CysqfZ6KmpRFKjWmMkdrt2nC0W9owJLi5A7PXT40W8KVa7YBib5
yQk1uN2R5rzYWX0alMz9CUx/rbQFOyfHTOaK08l3sdqghhcCaq7ahGKdjCqwO07BlZ3C3ETkd+on
qgbXzJaA15jmIithajDe+yJyDrXGb410iI/cQqstkYaOLl7EQSYTSx2rAsLd0YVERXSxUfFb43NR
zEWd6KdLhbRJ7LYm0vXva0GES7smHF5uVXrfJkdrRC6Tj3yhoi25oXtIhDXSniIyMEmPqI446FrR
Ld1YKaF9sHS4NYgzUVdhhfT75qZEtKpXffTw/nNDcVarXlXOzEp7w4WmPJiO91OPe+Wutxvj2SIp
7Wle8KiMXvfgD9kyCQ3pPpel7JA7QMMV4nXvpqVvXM9Wv1nYVq3gypOt8Xz5gcnlh+igRvHP3DCq
B4hGxVYfdHmVS5r0rWzstZ53yvskNjDXVKc7mZGdH5h9gOlPDfHaS6O1N7J9TvHZmxwJvCN8e/84
mGpWLQxfBRurencsjfF5cuszwokyXBHTf1Ay+HShBR9FNIpDK5XnoVTkoyjdehRawOXTVf+5h+ih
pql7vUdNinDWqZB9CpTICMNGrr27noaZYu8kwB+Ef2+nsAa7QVpbjeajetFIz27rg41FEWqD2Ir0
LGuE3nWb2UC0mmW/kCxbevCjVLrvkmZtTL3adCz+wXHsS1hCh7s1bScxESX67YAA+xKWcP2oDyR8
EH9i+kKCRUWZqAvd6j2P/H0blSShozusQ+CMtl4LQNZSn+wm03d1KB38GMGdOWLo8sLN42wlZjc7
imEnDX68C9o0QxKu7hCltCIQKFHa/YNX87Qb/7wd5u0DCtd1xzQI6iCP+MVteoiTwhnN3v0AYnaE
gpU996TImthGzlfLETTtPHsBPVh/CWV2rKjJs6Fgw/xYZMl2dHP9RbOhsQYZysii6DbZR6xV5RkW
p3SxDO/hejW6dYgI+P5a3LtwskslH/WgQUvue9CP1Q6yOYJzpTpgXzWdXsu19essMoo8WRn5UJE4
aaRlNuDJnGUI5Z+QfpxXBtpvIaqII9oT28g22nLWk1PZB7FlXQ9hX3XlTJS70C6AfKrILiTSMBez
n+56S0j89ouuwALo1YxAepaXD/yGPkSHkl/3lO2170fS7VsXw8lVhZYpSug2uo9O9FZVfrSKeoY4
Y6zVp9GR0R2pcm0pt+bnIi5MiNNo0oPwQgyVwIcMhyuiOPio3M2wNWpABP2pIRi9ZPf3KzXzz7pp
09OrsefFUdOAAms6ov1TUE3RvEF2+tD8aCu7NO8MyP+Ee8tjn8inKgiGe7K9HCxHX/gBPChjKooG
3M+W+BMP125e1blb34tBj5F5dxTkKIkeq/YFkpd7ichd7hGUem4z273oY+dewP1Ga8MDQNfGGfBc
Oe2wOgKQtRZXiI6j531jfDX24gpRj4nVdFdRAcLbFncVJXGFuGui+Or8dhd/QCs0RNp1LfpB7dsV
XrXStMLYKRHYURIX0+l0EGfi0NlAcwCDsKURp9htQi/XQBBGoCz+/ltQ1L9+DQS+UIknrqvaiNp8
GUTUII2jPDDUjzhHdSVwi+iEXu29YwfxDsRQdBKHdlCiUxhAg8+Q51yJOtFXnJW1pQFyc9oJYxSd
bg190dWQsYeXL/VDX0Z3effwpTqaXh1voUOdDThKTCXRQxwqKdRmKpTJ66vfGiysyZZVg0bSp7rp
fVRSOm7UGk7Nl4a08kCps7+51d9eDEfatZ0q0l40ivoALP+OaDeoXGT9WPr7HACKxbNr+eup6OCS
S4hnX08/XQYNFselv9xsunkNwXxhwiNfNGVvHU05to/iDDU4VW/6I1I3D0HvPWheiTUP5COoTIh8
Gn49tDM18+2DaDEJQx5EcSA+tao7lErADcJjkfzuqVKVbwgee6D1vf7OwgFmZkmj/BojfjdX2kg5
jJ6dPpJu2It6NtMh5HXkWROgyK+qeT+obfliEqXa5gpZWNHrN3dV0mJc/P2Dq4pcw6doKuOHg7Aj
JCUEIAnoio3gp/EDuL8SgQRNPgh68A2bLpbpTaPax6grV5j+RXtRykIVhxxfRQWHiGsN8o8un1q6
cNPDobhW1YMcYBYFkZglqN4tbp370XOufao8SmAGu6AEkSWQO8YtnJrWgYJQnEKO6ILJPesfy4KL
lzoXUZXWabXDKjOc6altX9TpANq6XCVYcaJWT1H0i2q7mcumidTRVNdN1mvMx1u7TI19qnTGXpzd
DqLO9IHxMEST7J36QT+MgXJNp+Lw5bpPzUbUDTgVs5kNXP3r/b9c9rtbFRVT4mAuftcVGyhrN2l+
Icbe411spdJBnAVB9dxGhoS6/5/q+6l4q4PxUs4cPLpZmhBHvl3/pV+H78e87Ewgy3++QYZsVDsT
N6y8tFnYvNv5p0pxR5MQ2cYhjgbaU9+7Ea4yhKhwkHb2XhXBM5Rq6kWj3UdBOUu0wLj2u11B9O3i
4jgGNurfN7ldJu4J+i9wH4juyoh3pQ0ks7p7rlXjVZtC3xGE15o4w5vZopVOEKFYu0Quz70XL0vT
Lr7bgz0u4qFkh4F2yMGvLAMgkWu+OgRqxLbfjH20wn05fuhVOIpWEdYb3CAXXVyA7EZDJLet/BmW
tUf2sH5N3Kx4Dr0oPyCKDWhvKjaBbyGZiWDytW/SqOuyGcG2Ta1duZWsQxJkBdZ8TXfW+rDcDrI5
rnNDCh66jJA2lCbrQ3ZegV/BqijAArlSMN7bxWhv2xB4dxlp04zejPe5jhawGZYSQqXUYTU0ngd0
gsQFoopgP+4foN4WnheO96LB9bQL2oT+UfRA44I/kBDX0nPJvWGkQJR4KBFZuI54vQFQwnKJAg1K
wVaekVIcROttZLw1RMwthkpc+laFjBI3uQ2ot1e61Yneyn9u726UrZi3vXFkHq8d/CPEvH4tT5P7
QB5w7Snu8VZ1m/5/txoQ/W6Lgy+3u13LR4BKhijrSuf/w2JBQzT3zyt2EuC2oRiapcgWa/cvK3ZJ
8SQriy3th6dJe7PM4invjY1SlNg52P2p7AS+f64K4Jo9nsaba6Vd2PkRodKlVQ+RPQPr4Z9HecQ/
Ec/vhbgEgy13XmajPmfvHJ4K9L8XKSvyhQZU/iTqxMGMHXNdBTK45akBd5XwBHoCkURodZjO/f0s
o02rnz9NMgabK3P6B0WDzOKXhDfGB1XpQAX9oZfeVjWD/BDnrrpqivBnDzUI3HlR5Yfrqed8q8H7
7Zgb5B+e5D5mzFvPiq/JSxTxnH3lWNWRJb2Owh62aGVUoAfTgIVTK7M9jr3mPJqJiheKbL+kMAY2
rTXZC1u+81LrzRsJdPMcZ14MJ897Jax/+fu/dcqBfv1bFTSULYSWFRmY/ZcgmOKgB9wDy/5hhr2O
ekxvIhHs4n/im2dRkmVbXadELnBCHQDgJ2Z28RS+WtGKrGG5i9UEV1HH0nFADf05qHl33w+Fuxdn
uYZ4HdCVtSiR8cTCRZyKgzHAVxgHedd5hktSwnR3hdSWe9CAUAqyuj75Qc8igyjEow1QcN44OSZE
JZAxv7IRoHWNwDsgh+BhPGBIe3Em6kZdxe3Zcte3qls30beJUAaEJcW1EOq5VxC0dyjmFk8sO42V
ZQfpagwL6blGGHQe626FlS5FNKa/QVU3TqIkq4uiH+tnp5e1c1OMF1ag4ebvvyblaxoZRVaHB5IF
EWrOqCJ8DVa6EvDtvDSk9wDqHKgt6bsWt+lFHLAhjUnQhEiyyg5hnSCRj9CRN81gpheMv9NL2Xjg
ZYxJL6pwvTmKDeY5gL8btAHinc2b0UnuSdxLme6K9B2pBL28u70GKgl7xHntg7ifqJeC8slTUiQr
1fHS5BhIotHm7BvXUPZZWI+Q1Uz1PkZdeI6nY/fW1comwf/sDzvG7C827Te1Q84QGo73MIRjvWoV
eLFyZNXLtkT0Vjezu1s6SB8L3qoG7ftWF5TmveMY2kGkiAYnbY4xbj+3DreLgqYGeTZdYE0XiC6S
3TfH6VVqP1ZgaQygO26vYEgFssfdJEyY1fcJHhzHMgDGHMn1vajiRzEsCx80rCgqrYNIjY/hGKDE
wTIPKJv8THGmPHda4FzgFz10/KpeSqwxVk3PfJ+6jflS+M2xbZ3woU/8+ITedjrDrsJ8aQFsLfXB
jrcgIzFhAKy9IHKX7YFUwdjqpOPtABDyV7Gs+yc3aomxP/joB+6JY/86qK6u7WPEfQsMgJErjQ1k
IaY60WWoE23vV76yjmRiBWWYNd/UH6XVat/kuhiOCQKqILwpShLKwKU2mCuzDLRvJUuCWddi6PLr
mswr9HtEfc213/nFna0V+jzmz/hRmcCxc/k7kOFZZ0rtoS2b7MEcCG/I+KIWgzEAVYb7YHX18AT4
YZOQc/mukX1ZSlqUbDOcBV5CYAiif+IrANfCXGdJyeWOMZsufk01xlACuc1VKvC/hbIpgJ2+zoT8
6ixDzIGOjbj8182H4XU5Dn1l9m5X7OG03DZPynQoRh8VBkTWQUpS7Jocn4USVVa4Wfnh1s+38XBF
rPFQdMjT2QR/QBP2ytobGudb6wE0bdXxLXTgpXcySFE9c4edNqByhw/5OTVMJqTU3Fp+UJ1FVa2H
SEwblTK71YkGYzT5Acft0XW5Ej5rgPNlpqxQ+GMzmGjALkgXdHvFR0TNaMGRiKLnwZdiTh+6/fVU
1JpmpcKgmvp/qs0Br8dh2G9FQz21XntPVzslCMTQjcx9q0sESiU3f9B7Hwd1/Ks2hIAhi5dmPUtH
C5hsCDMmrDLUkqYDnp/+YcjTYk4iI13c6sSZPbX+t3UaCqF7rONvvURXcmQYHMuts/DzSiYF2YDP
lwo5nOuxVcwa01W3cMnsCwInzsXMa3CUChCVqWqw4uwkJeNCm0qiqmpxdyExAUxedcOzimnbY8ZG
VMsmZyskQrEx14pVk5vDqx/4e5UF5CPSsTppPw2i19SNL8aYpXYU3HWpq923pX4v6kHDIME3gLYT
RbC2MHmTVwO0IQAm7EOzaI/4SjVrB99/rKdDC+EGdM/DtcZPtJkHBnbnw6s8RWmS732jhmzclHwF
HCS0VHGjxfJqVMzyofI9BDdCfJFFq485yjKXh3wrwZJbDKEX3AFTKXdYo2frOo2ae3WU0URHR+S9
gxse1Lr7E9b1N1LS5beuQp9Zni4qfAkVJ8/En8wLmnSmAiHcXU+tlF3i9SCRhwf7TVnDV36dh1Bs
iGGjL6cauk0Wytl4eh3J69xLq5ktJRuR20lbMo4GOCecfEn8yEnabQHA7GxQOd9YRKBlMToYGPr2
+EAI9y6dQheYAuJgU0s4xY12uDN6RLBRlXcOiiFtRanIM+sszmxMRtFANu/sGHeczO5XkTzABhRj
rh0M7aZWg1cx7hopXNNrgygnY78Yh1zdfxmfA0O77xoIVEkYwBeGxIQMXNZdrAxQrleqwVPskOit
o8R/1TPzw4rk/EefDTvMFNHCcrqLFAHRbrB/59VaF5QwB7swk0PomkvZgst6bZAkA5p4qrygpEsy
WzRIjaPe5UW7dlJHPqD9ygED5oMo2sAncZiaymVlVpvCys/XflPVtVWU+XnI10tEPx6xs7hVX8Wn
oIzRT/KhRI6h3D6IA+h7B9jXvZmRgXKRdl90ZlSuRZuX+dkxV9onUcKkqn0oyvDdiH3M1TSCnrlt
uCdxcIqwQs09Zab9T11jRtKpg27nJZV5uNVbkTXtWtufvJJ0UuWCPSdjeTIfEF9biUrRWU4xUCzD
9A7HyBpOVBu/AOLd1Aa6RRlB5XPThO+iOoRKgAA4VFVRbHnQcSf3gxMyHvYjMu2oR3B1bVsZeo/4
lKuKHb9EuLPixxp06Gt7bHTNTPmeSZD1MlwzDmk/OOc8xTqBCGr55kak4YHveBewT8AWsI3m/bZ4
MAxtgHaxVO/FIUIJL8cn5N9l2IXp5KDnLdqpLhHNXpg3e6D39V7JLTTSYlVaFqGUni1HSuYV8PeP
GmJoX/c/yPFiyI4/9gnxeZPMasMcFsXWc5/0F9EzUOXnsHPsJ0PBF02aJE8cX/5yL8/Wsa8y87PV
jcq+ixWrWIlTvY8QuhOnPXyrPG+8razbCp6EPxqLb6aaFFcszyyeikRBViPuArizY/kku0GNmV1k
rli2lk/ZYPNB+pWyFK1O0jHvu6jPiFbLLqNtZab6XBSrhCFNV3oJWyeu9Vs5PTQt6xRRTPnCrP/L
13ksyY0DafiJGEFvruW962qnC0MaSfTe8+n3I0qjmtHO7gVBJEBWGxYJZP4GKuLNGwuI4mnr/3Ac
0FluV3kwlEjWYHnyJXQRUAsUO30Zq0paGq7i8t1A5gIlPRRC4Ow26JFH1qkYEEBG3Em96/BmZrWV
D18xiNg3KOB9iVR9S07Tu5uVb19GbVhSIkEZKJOiT9eskqMqhf49k4N2aTS6N8cdLd1Sgh32GUTd
ZEgOolGo9z2ORLdRLGyapuY5Be8U5LwwZgSw4A0rJQ2XMvDOvWjIfNd73Q8pddW2SUErsaW1VOqw
F0kYnEWTOSDN27T++gyJoxEB2ZUewFGUkqSGsKANXxIVWglKbvcaxd69iHtTPJSlsxQNLz0G7fsO
yA5y7+jc+4OfoRejZrh/cSRbZXaKWwTBxSjyur9iYtSJgcJ0iB1+6JWPRcAgGydUrqpjSclrLuVV
8a0tsdbMkXMYvKZcVchBYK9WqC+55n1VR1bAwEU3vlOX2NghSiKOoFhbEIZsE4FQNiIzyWZYjNgm
sjuVZ5Q8jok9B8TJQwX0X7OGdC0GROxxBUMNXiyWaGtdrQ4oJKMzPwZn8HXUrAtbe3Sx1cGmfOq6
pOoh/+eHrkTJGLWKYV9j+kFGyIouY952ZKBlfnS2yzOz6ZtLVVvhIsJVlXRLqL2mtlGQk0yMGdpS
/+xiBd7hXkpaD29EO+MmLhLtLqtZ8AnJEf2IFESxjjPEqi9qfZ/FcrXHQg9LCVvOr8A1NKjl8KL0
wM/WfHPjM+zGtxRTi6029UQIInWMPHITzs0mLLFKphTOn4XhxI8QtoLHMO9L0P+56d8U1DHXtYm3
PJDm5hM9JOBkZnNHXtI65JMTkJoU7WdtxdjwNEF/DNAre6lV/egkdvOpphBZ+0AFPDKdDn4H5mIa
XgsJ+ZmpcE+Cwt6JYr1oLD91Hl0xkIkK/3OOHrv+IjWKpSI1+osKyb+N2/o95vu5R3/PmwPNr99D
rctXnS/Zj1H+lQoOoZ3FcpRROcWeXEvsu45+8iUtwPWFg3zMII8DxcrcC2XZ8JiZ1K+nngiJJk0/
Uf7Qztj8uJdRcvJtFDsXOUqDRYFQ7daFHfyGDQb+B0lp7UU3Vvuv9dAZJ9FLXXUjy0V4Ez1bWnpW
37zIiRlA3S0gf5om2tXYR0w1unaGqfyvvggGXT/p2VQxiiR/TxQDf3QbK0Ntosr/cT0x7b/m/tc1
a4S65nLX+KxDYuPcqF6w0UpEzAISK9EyZt2MjFaYwNx6H8zG/F63fK10LfBmJNPOEFulz8rBJ2HU
NO+Gpay5ajt52A9xTuYdU6qVMsjRBtGLaNMrabLHTxEQD0+RL54RnktPyu8iHvgI4Yl4qsRngyXS
TW1RSwr8S9GTdsvzvvxWGwX2fhhvGXjPbfSUPViFFtBbSf5BTJBMqKCBovfnYAiVgzk2Od8Pr/qW
ov8EB6j5kkimjsKSne0UP+5uZo/wuDjVDsPvnprkL71XaVscFdAx4x7HArSdiwlaKbl44445xUjd
OuUaoOp0+qm6GOPDDLkHSpshfGaw4AIQLhqB/xZQcXH0HPhj3h9dMbnAcHRum723eF5KHP1xvedn
qCzoQeaNiMeZcrQyYAhvqmKoPxGJzbD1+lJhYgSXln9TqNjRF5I80BGtgVyoNoLhQHtCTEsyRAtJ
otxdMw52qSbJswCxp33fWeU+kKNq/+y2UyyyJYRmxLDoPyb+PuUZw5ukg+dfYkE0nfccEBf0EXxE
NhGTCSXLcL7QuAtUR7k3VfiXnxvpUZ965WAb86gzxk0tudpMCnhloeFQT8S9CXPMn8dYGGbg/iPl
ZCPeUaCY90gy2Q6Zt7AK3h8ZpOcJj34oeftqmiyPubzgK+3vpFaeU+FDaCBQx19HU0zSw+KnruVz
QBATs91iWzI1ovtsULnV97Xy4xn5Y9Y4iTSOddwBc2tmeZlVt2jaIg1giYDz1c1OdJVa0llcRs7C
gZ1wN0s7BXclfYYd6fxCG515kMXKUVIieYEbevoZF+XOj1zz+9Bbb5rpdW+pZxpLvazUfZhY8rHB
Y2dRxbgCd3ki7VTcdbeWi7xYqpnS2dTbX02v6/asY9eyNpXYu4gB1ADqs9ysRGcIdRfe61B2K5J2
u8pBHKn2Sgw0sMVT6l3uO/HPNvB/BLJNdQs9nyXw9vHoU4zbldg3rUe7y29AEzFi5wX9Le5jZnAS
a6QLsl/mh4yI3cLBIPncmADJtV5H1Khc+a5TLXxprL8V7UognoPCtuZ9UgQnc0L1KdByhmzMrroU
dzNVT9Vv9Sid/TpyX5U60NeGjKwCNfTyVbfdW5Wa+ZfeMl5HOcluFi52N9myWSgUSH2JrhhA7hhB
orY9iZBkJVTvKQTW2jsbZ3APSv5diar3MnEhu1hVvdIcr4cMGo1ntoYIx+Fu/pee7e0xKr5jWkOR
2lGia+xKxZYfvVo7FMzvfo34kJhSDeYa++3uEyqHufAKyz2MjmofOl53+IuN9afRJhvxuSTEuVFZ
o95yXKiWVep2p94cfzUZ8K49NDfoFH/HHbsPSSaFIPwLtk3z5+TnnKGjXJANijtrIuMauHK4DvvC
f2OpJ6MDjKfyozsJG8U+v4TojujAzXEiGXeia0SoF7aV7OxJpvlvxkQzLxSEHcRoULsfJKQRLG6j
4I1t8AldhObyuBCFdi/xops4UUGwx4XtfG2Gfv54byeUsLoIU1jx0haxpgupmpbm8RkScUByXUE2
uTa9LRu+sL7pZeOvgWt+VeoW+GgxxMU2i8e/AA6Pm0auknNW8EUpMo3i64AYYhRVzveBIrOKGDlr
N606NWSSvwSpgZjhWKAx5k4bQQmoLX7P6d4hebHOlbS+klWXUXaIwkngfpLVHcDyFGCtcwcqumic
Jt7KIKFOj15Qkac1pa05xtFjgi0Z41oLoYdbkLa9Rt1hJtEfReMiw4pTzdQfHGie4WqsPPctcy1/
D/Ezn+sRBONAHZyVmlr+Sp26Tudac24vZytGSy3+nqe6fRKnGjFyxzLpMhIf+U2Ljcck085VrBij
EQFQLpF5ZrxJk9RbyrW3dHWWJmOnY2ycDY6yGnKsjnqeTlDhK1thVxhUBznMYKWJocxB81PM18S/
IBlyaP5xos4rFkJnpbFxFdOSq+jh4VWf/x2XVXyZWPsxV43jTszVfLV6TAOz+o9riLgITQZmB1JV
r5mcLMVmiCqWumwbauiWmgTv/Rg/4omM9pGZZeXWmeL/ni/ibZlld/wB15KpufumbUCRT0dqArxc
jeHqSBHJ8n5AWygr8BN53LfTytPA3eUwdsVehGxM4S7ili3dXU2Fb1vkhVRSXune/8/lnRhQa+NH
jo0j66J/rSefy8Ym6hRyz5Mhp/lB0qT7JAPe4nsfOktr6vpBdyY/ykIoDtWjV1HqEXEtcrixy5F3
m2ym95Z1fsl+A/uCV/jxASQ3HXZJIkufkSp9KdF9uGqOFp0Cp2QjMMVNWMpwhtOchJbTLtWsNXed
7Lg7bj0S3b95G5WC9lYcDfXGa+DgsN6QLq6KSNjUE9yPPJTL1dipPRx9YomFL+IYYkKvFChJlaV6
KfvSeAlja1K6L4s1f17jhaS5vC9MLZp5uaS/iCm/T+iBc7JVDoFoOnJy79VqOapWcFWnXlTyTMyS
8B5K3TjDMGnXmiNpO/Rz3FNiJS40owQrFxWR+szfpXFc71sP4ZQxr4/DBMcTjTptvCLD+nA7lLdF
KJw2aP7UmCS15iA+Iwo0lPCkEZHkUfJQMUyzRtlpbn98dEX+UI/yY5Dj3iR65ajyQLXtAg6YCwm/
d1GGpgHS+a71ZgGtwHFfxkgZlyzerWU5dRuXFYueS190vOtKTNawlHeU4SLmZoGD7+PYSI+racGU
d0ZjFi5pIb1oaqu+jH/1nYxGlzRgcGXqQbvr685YOaVjbvXwLQWf81N24aqg7vzh+bmH8oT53UTx
BUvMhO11ENUUMXTzhHBYdS1TvbwqfvMIpWnLfnyaUfe1dRKDYtoUsl1lB7cj37DHA0IHHdjGAyLz
y0WgBC9yifY2C5oRLMgE9BDDj5mFMo6LXtNQh3ieKSYZnvc96ppJBtoNbmWlXRNdHz5Gma0+6aN2
JbrwBb7EPLwuVTA+Zik1OTW7BnYesFGcGtY03IwjJnTPGArb2JlG1Cwyr8Z7V45HzBPA9vYhy9Ku
Qliux3BGdEUzZl5KWSlGWzfLWQqLoBIjd7sShxEYHGwJptPFmfWK+iZ+hJVZbGK/rW5e4cO/1a32
O9AoDtT2mxzLgAFKrTrXbtPtPIXXk9uZQAtb6Qulifa7Gqps0pUrLH95l3hJ462b1qCEHlDtt9PS
P5KrY0HVNiMqb3K3VMtUe21hMCDIL1+MVNZee3rR1BNjHYwbMYbn22MsLyPlMfa/zxNjyoSB/n2e
7iB3jVgkmmdoEs21PqWiNrjNFpR5t+Y1kL9kaBzNsgnOhKjnTCcnGJroMSaB/q0DFzUbmkS9SGOZ
7TsM6dEBIMFXsDbLR+1b403/cplcRtsG0QmYqToXAwo2TyZuBF/Kji9NWfnaLjBqbtDC4lU4XTsO
O6wupeDNx21yrXZKtlHqSDoAYkLf3UMRIcR3clfF7a+j3kQhUur8jZYlE/BnmvIcFUfP0/zJTBEe
RHhiuT7rC8388Cx1WOdR1K97J3Y/ekw8/VRPvvKaqpeqkkQ7k8fznT/TxeTBhx20G8+KcGzvbukD
TosaeeUMUntHjbsnc16lczHayhV8RLIMWmq5NUmvCgFmLbqhhdPe4cmTCJb1EQmav69UWeDVs6nL
/Bn0tHKPF0RzSBwHe+Q2lOZIItOtLP75U9OiloFCynT4mDgdRVL4pnAnrZ/zxFExelfQdlDt8/KN
x371s5xyDjAbvrPkbWdt4MT33LQ8ALRNfkAYS97rAT5UudSfotLqr62VDNc+LlkSARQQIdEYfTFX
/ao5ix4Z7P76GBUn+CUrhFau0fX8+xqlw+M7Lvrd8xqBbg97xy/fRCjhUXJS8g6Q0EQFBqBu7duJ
Low2vLV/dhPJew/kOlh7glEsBsD1y4jXTuxh0RdNFbmYRyJ+KS7w51X/0Q8D71aoug0h3Ug2CiDi
hWJJ8puuAsMwa7TUUDRT3lrkJIHe9MauGJV4O0zJdU8FqYSDIarEqZ+8+haqyZhYKwvfTOPXMC3U
relj5TJ0cvyKepN/MFOtRBho6vqwlFQnexW9QgK96xRlPR+dCMndUCv24ujZSIFNiUT0Q2pZ9mNm
5TXFPqxrVM3zRlmaUnN3HQSVsQDvXnGsqHaYvEZz0Q2Rvd+naorOqpz0r5mPFIOrYxwqRpEDszHq
wQckNo3utQts44ikxF/p1EtJd5zCcHgTY3URa2cnyC/ixMhztcvg+XsxFuuBcS0sCZ8CfoIsz62b
66E0MF3FSXnj1ekPMdTrfvSq8DTywkmEL9rg+a3fxbwUkeCwJCMqPtvqdAxqEf31mwqNhsZMX91u
2EYGpUrYAtnr6JOfxCEecxbG7BAYsBr20UEM8jVP0DUqw50YlawAASBW1BvRzVryBJg5yys9VKj7
5/Y+dfPgiCXtP5thWLRypxxEeGxKJMRMffw1I1TgTyHhsGi8QK0WYo4cSswZa3yZEeq6/uqKE8W4
ODvE9HmFrXeCrjD6DLnZyTuWA+SceGUD6TFi7aA1qJxLFNMXtas5/KumYFeU7uR+Mk2yA5DU8khy
sVNHZBb/bsbek49qqMc7EH5bZeqJQRHHdqQZYIg75bobUeQTwVSBxT57TiJ/HmBl2kwLGulnm4Nu
o+QLUrdTUJXqzfggGt8DGN4+sI+itdGiegwlRXoLBmSz/zFHHEpSmBws/tiZNfTnyBrwBA28fFfo
YfUWFLzde8fwyMfQLdXiNkZyeBE9vYnRM22HF1YvbDWyQ+QVSDWURbZwVQrkwShp0xNLv/rIF6+w
EvcWoRP64ZylTrrQ2gz7Qp17bp5YVNo9mbrZo6+Uzhl1qvGQ6Kp+Fdexc17gqXYZp+tlYVCfDERj
xZAIQbgad0NU/xShR3yM0SzxdUyZppNErLUzaL1o7y39VslWitPprJp4RqJVWZ0xYJ5Fuqsd62nD
VU6NiEtIUPgKvgxiql50nTHjL/WIPaeJs37PFXHE64uDgrryvMmD4YvrImigZPJHH1j1pm+cehXC
7RNxzzXHD7sc640hF83K0QtcDlrDPyA0283rotDXTdK2t8FKsINAUNWu9auIsEJRN+Q5pZk1Oi4a
bqmMOattVFvJs9obUkr6BZ3cX6MAgiAfBb4zFyf7SfQDqyN/YTZD9Nb0xRaVaPWqNXEEsdCEuMKD
QkkC+9X/KoJVYDcvZWtRfOEEpMKTa2bWezFmst4/O9LwLsY80rVHVcU5o6kD9Wa32HGN5XfVzdp7
iOPfS26uKql26jmXe0VAXjpiisHrOa6suY3P8UZMbW1tXCNWUvGwYDQZXQc3sF/XUYdKXCeMWK92
AdRhTPbO2rQzQsbMeMlT7QW1Ue0oep6M+URR991SytgsOYFbnqb5YjCb5suV8ed88rfdUgy62lie
rEE/W4kPaCl2w9lo9/bOzJEzzrtcv/GS0m/IFRizcHCybV36xi3FcOaMcudGDIppvtLri8ojHf88
y+heMshqV3GOmuOKPWJjNH+e1CvlzXbV8CjOcaXM3tnTB+vTZ/7xwaLrheEBPe9X02yVc2mU1UKO
fPcNuZSfTqmNP3ztnklaDPMa5rGCXeBnPbl39KMG+IjXzKoojXGPIzCJNYlNUAZC8hpYQz3vLNt4
c/Nk42HUURR98lJNTel1cE4kEDJpFicv2I5UJzUwDqInZlgFtpmOo9dbcRYmxyG6g843S7eQRsdw
jS1zVDQgtaxuCxsYp4rIj7By6NVtYrVnEBE9FsSiDVzHOyryp5jxCEG9jE6iX1BlAhkn75UpJOLm
yOYkDQvE0XGOOWdaxRYEEenPsdLKRSErw66qNPe9K+92ouafI9anm65FKg+XnoIcZAwpJhorHqGY
LBdOnt+yqdHdWp75o59vRUxTFBK+bIMa27tBAMxuLklY0B0IBIoxMStH6AFiRnE0ulY7a1NjpFgr
dUYdrkSsUiLtjJiEdrZ868rGRd09Q4XW6KdAuaoV64KZOD0HKs4XfrJ8iaDUfB/NyDiIBusbUl3i
MGsLDjPdGxYJu6P5c1LVN7+mU+81WIH+3fW9ZttTmcXEHJ1IUt09Yj3kPcfxoLh+wDc4a18g/FqU
82X3a2paa0XVpJ9G62CmLhffBhOD56ROjJfBj5zlKFnmIdQqBUcFGbeVrPauSC7gROeB08K3va+s
T7z6MGoKjX6tTF2J4h0qSca7rbnWNmwVb5lFFNkzH0mKeESX34gl7d3x0lcohsZF7dPwPlJdFWHc
DsM9QsP9XHTR8XcWSZvo/+9JWh6lKGeWoLdITueK/830MYrL61rj2zB4Z/ylZnTyD/aVn7oMqqbV
DeNWFO5BhEsFXsJQltWywZn9I8VWBUHczqTA3AdvVGIeZyMPShrRSppLbCc7JD79T1IxKHiAE1rF
+A58aoN/cTsweRKP0TNp/AJJHeKo3SgPAVEdP/fPAlPa0Mg//FQxWWhg3uJnvcvWRVeW4C3xbCR3
0rJjPLaKGsylqbpddqSAhlYLjyBnozuvl70oc5eBjwuhXRtrURyH3zbvqPK8oUJX7Ie89BZimgb7
B95bmZ51lDyuuFd9iMsWGXYCSCABZZo+pVnajVt8VjF6VJZZh0tRWW9H95PKdkfus6p4oo745U4l
9jHH6c4AHbCthm9GK4fDTNGGlzDytU1ObTJb+6rtb1I4T4fRoI4QNbWzlmtfh9ZQt/WpbqEw9GG3
J7mqKNx5IpYFWGPEFNToGXqLrnKeT2KKg7Qvc7x6qy5x7kExSGfDiQ+iF2n6eJ80T6Yhu+2afZYl
9ZS2gE0ERe+QldTpA8x4bq6io7MaZ/5HYjt/5a0hfXfdCrMpCj/4qWUruyuHv9AZiZGj6Iw3tGOC
CWBUAM3t22UX9OXLKPUDUloFkhNTF6NO8+LI/mJQkNFF+RO0ZgphYelrrnvKVbtFZW2PufR4C/qO
TpcUi0hD5ECMSX7eH329gKTJoF9FzIiU75EzRIcISsGKz6WoFWn1PG/ZX4xFop/zBq1pAQJT++Jn
Kg8J+gEU1SwWuAsRV9p+lbLpf1fKKt9ougHmrdfMzzIj5VpVX/kW98vYh07Oo/Wn6mJ03NpY+qHl
UGqLCj/XNIwCFkG9tRMN9A0AmeKQiRxmg2ntiqn5c/wfU5/na3XT/jpfBMXpj+ESoyOvSNWr3ZA3
6vOo/WrJwEIsrCpnEWhFtCUAavvnwJH8r7hUqrOi1Z17WcD4Bgkjn0mPK2sHxiwKbGW1l8Jq0mQ3
412ZGO4Vyal27Ts4j+CR615FrIMNgXRyoa3aVCYxHLfchzH6O2k+FusGyPPHUJpf7ayILiUUhpc0
0dY+Dwh2q804j0YTJDLPPRPvDZJEoBiag6tWnX0ccmAMDs5QxkABMgX7casBSWxkX8024G6km9/x
HcpZN71qEcaUCr7J1Nbc8n3M+36mmkZ0NKau5EizAtvJVyR/gJi21k2E8WJwtlGe+AuXtcI773gX
UL7WbsQozrY/oeU6JzEoQqKLkPNeh/H/2vfdiE16ZC/1rlE+yYgdm9Y1XtRU8Y6WX92j3rZmmdyG
E8iBD1eVcNVkvbNUpy4YuxL3zTSCjEoXYoK0k1wq4QhcBa/I9XonJDo/EZj/TDP/XTYG415VqboC
K5YtK/4Adw2jIQRjEOptK8m42xQnTnoeoqaMJ6uKbeZKKrVDY1jNSzshPFMEagD4htF+mECiqEl5
WFzImJxMo2JeWCPRywLwKnrdoKIHkQC5tAvnCkgY48S0Ni8+FX/u26r/S2kKthdp8gVLbCTKx47l
jWrLpyZHpFPMyFGVk7Lwr5qs1byyqcdjraegv2upixEDjK9VY806aTyZRXBwyyr9sELFBy0WNTtD
c5OPTrfnHa+h18Yy21OXYzLs8Yf4aGPDXbISVddaOZQYaZEfQfTLm40KEBcM1pdxwW0eqNDcLF2T
TiHIzl2f85rh+2/cVQ/HR63I86se++Em0STp6HTKr0aOi5uBJsf2Ga9BXsaTncuQdioMhL7/lMbs
3IBx/ukm0aI05fivNCCjZ5aAnWBdRqu2YZ8o93K3N0c+WFYT81bnqjvDkMD7ZuXqKlSN4ScmHbuB
bMyXSs3KuTx4zsHAlWAmRWWDfVdXvgVaGu6Q5sGha+qWvmmuwaxQpZu6aoQih5+4xgp8WvlG4TZb
WIplb4Zp1FRJGJl6QXJnGmUxBG+55j8hkZx4G8G8ZkUeXcWV8gYOQlZ1d2A6w33Qsgnxxgdoarpx
88w8Nz32DkbR/HTtrS7X1Q+Kwcmsj5T81YROs6wGPT0mCsl9A23x9UCe9yoDl5wPPs5pkV1u4OjV
P5PCwBanNL+EvlfO06Acr5EaQOqWknqX5v5w1DEiQuCjUV+1qVRrQ1b9YTZz1n/1Tx4B3xMzkt/q
OLYAEzgZdxyc+Bjy7bpHueFiOCCAVfSzjYq/IzD+dield0CjSrAtrLrco1ZTkdMarJASiR6Ve9GI
oWfXxMB1iU0kNn3Pc9IYVoVSONKG10d2KqemAnOyUMquXaA5mZ3ILwFhE8NKZWNu8XsEzeWMFTtz
xCislleHnUTdbzOsQM6Pxsg8VkddvSo6PKRErCtcgBlppX4imOVuG9Etw9BGhRDA6nSubIw68phu
S/FFCfZUxEuMRqfDwVOmwzGt1pnbnh4jResG+7Z1C38lDv8x37fPAwmWq6NXq4DsyPsoa+mRmiKQ
sqkb1F610TQeDorbeu9yo2oLkibjRozypi5mY9Z0RzFKUR3lLkl+MYaieJku2deK9CYuGTRjPRNd
ccmO6tdCdD2WN49Lii7qEGtDLywMA1J5hyOwvPOgYyFSJmMm/DsmjjAsHHdGV/bJY0QE/5jzXzEW
LJvKqY9UeHTEBF7rPIEQrrX2pfEs+2LD5YrNbDw843rfq7MkBjMhZrC/tS/xhEqsycRSofr7VLXk
T6OawkaGKf1O1yjK8nyO1p3f2MdyOlLs8NeRiLFV+jX6x7z/GgWUYD+ul8Xe0UXNNYpUa1f38AlR
IoIhazu6rs/Foa6PrDrE4WOCmEsxT535NiYqoiuaUpwvDv9xEuUSa5crRr0YEAKHKCCVm6AFqJvE
pXcZE8+Ds6GwrCyB6eAbQ/Hx98CAkvUJ+vxcTHvGnQiNWZ4XwO1JVdszMVzrKtL8Xrd/zpvMTHdV
MHz0hmFta4zSV1Yl9zs1cvpda+h4XYj+aMfDLpAzV18+x/U8ZVxMFcHH/Edf1T0VXCAg0Mn3L5TP
qZ2OX73MLJdynNY7Pwi6F1WpP0TcLfOZMeDahhB1yjIvVj3vmlSKdEltFNS42etFWZkSyw5fqzaU
HjE1xe8Y04miNvegLB+zxSksLp1zlN9Fh9ofZ3WGtHIocR1FTDQa5kAzILw8VWTfnbV2NSVPJ5bs
rKtSnSRP5PDNSqVd20VQU73h1dWS+prLanGN8+hNz/PhA80E1AlXhZ/Lr/Vr6VotjuetxrEate2r
wDr/OjaxW/ETbzxD07bnoZmpq07LVfZXCEUBWfpRao11UHE7uQclCE1fZveE+Vx/Z6nrbfDTgosx
jUpVFh+r0fkmBuNCU1gi7cElxA2eRfjea95ZG1oQjXrhHEWTNBS5MUEe6jWq9SGuh1P/OS6OrKLZ
4P2l7pomkpt1LQXuIk/Jrjph3u4NPGpQU3alBqtA+tbUiKM/YnasQqUnM8lCTENCRNXB+9hacKhb
yzs3dverMSzkgvtwROn/3wMQBtC5Kmx59hwgv+edEz0Nj9wv8z/i4pou5jUDWh1b0etNtaOqRiJ5
4gYJts+odNnW0DO4Wn/TfkTcYJMGFe1JJGLOVmPeM/Q4smEPPS8nYuKav+eK0B9XV31vr5hFtcEK
MpJgMyPWYbjNxokSDMFR8Boo03VZtm3taDqkL45wnwAkGAcH1ccpOMIz6oSEl37S1RE/SUQFlFbK
T+bgojysBKmyCKUwBXQ/jeqsH7rWmVUjNwpYZX67cgjeB5XbKNVbPLumbjqZKyDeUmzBDYfvmhL+
UCdokxiMjBvfEuuVOe6FAuOlUKTgHSyjszNb5AzFJA9nLB5XhQq6gQvytca0RrervZjc++6xpBx9
tfHheIUtCqKNa1SJUSJLa+LYO52kYjYmSV8e0Ic8/SwiM7oISANrlOpKBAZPfHkiHcCg/xHJlM8w
aqMLYOHqgZf4v6/z+JzK+Hheo+shi0FX3jXpAKaARLO/x0dtMHEvloCGTQ3MxnqRjjHPiTRvoCtK
TXhIIKwexFEtguNosjlXa5+d2zRJjAeVWv+a/5glTogSKupInQHN/eMiYvhxUmj50aHZZeyI9pHT
VOu2ce4keKW9r/dGeRSHQZd6MKwIDnwheWhAagDtZ7Vg7CA6ch8E+K4boSvtA7Ijsyw99c732nbD
xZRGzGei6Cgqkf9dlBRDAAKKvZiJ9/Cq7sp0p2OlGhcQVAt1QpOW7M8fCmyP/u/hSu6k7vS72wfo
VM+ENpuC/lG1iLFY7Aoj2vcKznzrp5JbrQ2PDwgNqiyn393HFVAw6pHLSTpInWN3VTDTMrSraEpT
bY6h7gO393l6tX4lbQOrTPjfNdoV+239GhUejBHJlefPmMMzeFFFFoXX6VJiILNKF4djKozPmCyb
H0404gY9XUnEea4uKvDj0Ig4U1Oy8CJZ5ePzRKi09ZTybHMT54QWhNu2VrcBeyzI+3l/0GqeV1jg
4PnbFVjYINjR8MFdSCuXBsWuacLgegspD/udN52Yi0ni0PUoPCqhjd3etHYTTfn76BkTC71nVxz9
Efuj+5xSRXgoA+hqVn07GcmCb/Aarzy7wJlRG54as7t4g9HvGl7zBsA0YkVmvZGB1beiZ0VleU41
pThbTvG9NwpQ1b9DYsagYsTYoOi7GQykiKM2l46orAYz12+Hd4wm5HnfuPWt7xJzGeeSe3TqVtno
2JDtVAScD5U9emstq8uLpBvdIkyC5HUcCzbNrWG/xU3f7qVGBh9FgcQGpknjJX1yyIu9kgbOQXU9
BpEK/jUoZqjqEB501Z/JbIzl2Agv2VRYDIPQOtlmuxQ90Ug8BXaxVn9vBy8K51YddOvcKSoYC665
qEz8FisPsrkX+NIaQ2n73kolm9ZU3dcGmEJK2hcnOFmGESH/SBPxNr7WSPcmtlWfRe8R95wde0Hp
QAFinLh21RfXDAz8Npkvx3F8tRFfnlG6Nja65cnYz0qYJI1V6a+fV5cThEC7lML5M5ZVsbQctThZ
iMuICzZFM6wpq/MbTT+UMTV9GtXb3Pcz/KynH8GRNdYGpnLH8RfHFBNliqNft+vnz9yYWnrJSJ/+
+7fr8MBRqwTQ/P+wdl5Lcipdm74iIvDmtLw3bdU6IVpSC+89Vz8PWdoqTc/en5n/PyFIQ0IZIHOt
10yXLbqjw377dPeq35/wfgWhbpMSCT1zcztlynIDoArTh/s5Q8tCgSclA3c/axtI7hIq3K9PKAYs
g/TXJ7x9W4FvI/U7fbrb2KrhMd/h04neYnzxCTF5W98vsps+YVLffr/b19LhVVdG/a9PJ47Gb3Yn
eTaoqOmLEEdnSfo1VEtjdx/eIu0460vMZYHhFY/gjia+q4y9ltnYD6TKHivVct4g36Cxl7oALBW3
eM2UdJ6bUnLKVEdfOiNWArWVnXkwGY+pSkTOH12eMkFE1jPW1YOkaO+iUWwKwBia4Qy3/mULab4m
ALoS+dAu9JuDnUc/7v0dhfgh73wmnLa8aDSJuV4xybQnfT+ZCikPvpepD2hoHey+lo7hVBoKq9v5
IV+taBTdTBfJembbPjqYdHFrHzkKG8njaQyxUeu8Xyatlf9R50bVyjGt6nw7yxBWxPxdFR8txhBH
1XqAK4iZJztR7JWhOgFuvpXEUX2NnFFhFsiR/r5eX+1AHyj2RVSFCD5sEJPI5vfrRTP8ZybH1V70
iOvQP1pqdTunqELbnThoH/lk+/66GO0t8trm9pUA9s/XcpgA49e+9s5Rc9P0VEkKBNbBC85iz4gT
qFNdmW9E0TJilNwLFQRCoNfh4lNvJ5L7bQnb8T6A6CE2nMFNh19nuFebEQ61zu8z3BviyatTnCWD
hIJ+PPMhuUUjWcZuDSgzoW0mHSvVkDQo9V60ZTqPmPXo9Huyzjbp9rI4OQ5WCb3s11cNdMGCfI75
JPk2bkpa2n8xqs6fKb02fAuz+ljarfvTGcnVpH7PnLAlq8zUDEdkWwU+JfvfLV35qC1P+uJjbYZC
WJM+q/B6Fgn6qleoSyxNNU0+cbnK2vRba29Jrb11Urvc9hL/XC2zhA0LMy/F/c7NNRyAauXNrBJb
vF53tdYmW9HSY4EF4ygllzxT22Q43GotzZn1vAiWICpSfoKaXzmdB1VNvF/CcbRRmJ5g7jqls/Gx
jCr9oUB/aB1U+TYolYCYqeOdZQc8CPhiCQHKNp5jAV8fx8qUH0K5ehb1todZZDiW9Y5HqwKnUluk
uSW9gWdVVo7qmiSSObzvjpnaILrb6f6WW0NZimpWiPuu6OWn8GqMvg0NzIxrxF8deJYrpokEIcn4
xvuu1+N9VeU1HOVpd1RRrbANZdcpXkZ80V8EdpsvxyFNnvEq1DZNjzmCbZnxcy5hq2Bm4DtEsW2g
XIWZ/FOURqm2z07oHMWRaL4YD6ikz9FG5l08bex0A7KkfhKFLsrXKLfXV3FsEo7PuhfIJ1Hik6BE
7PrhQXSNO0CADaH6LeED6Slh/bnlT4qLrp5XAbF6NlqvBHPZSrXlGAS/6sYEPhcK1xVAYYOwn+gY
9upfzVNHs8Fbzh0y8Ma/63NjCjS0csSDdHyJcFsBVl3Er600qMj/8+YXRS0n5qmFurfzAGm9Mgd4
kY0ivEBXH18aYyE6KakTn7W85X/MCLYawmcyFWYC0yGxbZDOl1xQAlPrgCssfomjfRStI/lvcEje
8wC66mpo9ams4+RVV+xgP9ZBSTiegzJ89FYmGIuVOMjIZQmUb8DiAYeVPer97sqLoGGKTSh8eZwA
H554suwRlRpYQqKjSMGMXlk+hoS1hqhRr02klagtB9ESJ+1gJRq7wXbP5BlvJVFVNp2Ho/TALTQd
7pDS3is1dn9an5OARAj1WWq8kGUCIxEIxrgScgEI5p+KUX1D2QHYTzDRxHUrv0R6YaxNd5w4cz2y
hxKvbKcxq8daxa0Qae/8vbKgTylTGl1pMIsCuvTddIt8FiWZ/Jz7JqkWXVUJZOvOpkMhautI44Qn
yQNMrrPsuYpZmvGn7L4TX1vcRirSaJt3rf4e6TAVTIjhj01N1KuOg+SoyRmZu6j3NoFsuWff0rKF
rUTJa2BKPxLLMj7i/nobB9Orq4SVyltjdDXgq1a6Oqg+LNxxxKWpj59HbK2eAvwgntoKJ6jISh9E
VVjp4wzWBsjqqbFokmKVEU5filaejdGh1TsgolNrjp7yU72/j0U+bopqRfVBtFtOkiwbiz+Z9JY6
Tfs0tMmiQMD5FS8tBfhFoM1EUcsNa2X6TYF0d129shLDyinqoU9MnbXEXZH4aB8VNykfoFbdqnsz
8fdpNqGjp15xxj0HfaRfD3Jj7Dupjme6IXXHSZ9iIVc+5nLm2B9FndgAReiP8bQZw9pcYOlEl+mI
DulenJCnFlFWZSRa782iTrQiBwd6KjX3chWH86Yb3VNletaxzqx+Pmij/U4Ibuf17viSjxg4ZG5V
rOFkBl88fcRbIrbfJQjNi1QdMdhplfCSkr6B1qta72k4vCqYT3hkNma+m3bgGrvgct9YtXusmOjs
ITMW9iyynWg7Yr48E13iwPrV2QtQXdbl9BiZsJpmJqG6WWHUFfe/KLO6WBUJX09gpMOlQtBsN3ZA
eQQ7oB3i7+WIspJgDtSUgPT4qDnBKhic4LtsNsFJsAOmtnrq+f9xnBhFN/qtrZTBWR6hCkgViXjX
iJwH3+icB7sCPmKbV1EzyAR9kMmpF6JN1Jl2veqdejyLUmxE0abqUC7zMYFL56ZbXZDp7Y/hNFjm
qvZqxEUqUA3zwcdjBQnNhIWJVpsPajba19gC5kKbqKlMQ1q68NkXcVah2hhG4VKDAHJUQGXbZRnO
wzAqX5Qs/bUn6qBZNY9Dn8/BUARfne6nZmblFys3060FwW0pql0v2DtWo5Ps5WmFdQxSBkkXfA1H
+TuU/fbqR012GrTBmon+VaohFZFZHU7ncnJ1Vf1D1BtO7jIPKExka7jPHLs4iHqerTXamUmzDY3E
+xLqJOeny5E6KV7HSLCtRZGrM35fXdfZ/TKbrgKFmX3RWL+urmUqNe9Ud1UhpRIWXfZRWMqZiGz2
ZQwzY2FGvXx0a6fYF1icrrouiJ5HXBpnxGmyD9jg86ju9XOjqdh165qL1KWHCci0d98kjTSszTY6
OGbzZ73oq8v6i6fb/nPb6nslNtUvbl+gQ5ZG/rFQGujxMtaWauJar70an93AVn6EWvYAKi551Tw+
Vldm0j7Uxu6IOgXMUd2v3sDKbz3m3j8UN/+KNZf+LJcSru45wXctqOVT543BJJrpfo0kbym6IoeE
o5OTV08Z7O9Vq+PWLUNlP6Me1c9VZeAmHvQW8fHBBdU26tZWC50NC4xIiAW9jmlZz7pxiL8aefAt
Tyr3G5GEU4ZAx0eB57TMYx9r8vaI6EkWzhoT+RsYIzOoHys9S8oPx5cvmKk137Q2+Bhb38Ax1+lW
Ms4jjy7gvSx/RC4ie2zLggXo4CorUdeOenmGOLZJsy679UCukNVzrBPGwGFuyIIHPw2dcx4YoJin
PZj41aKJs2BZ28iJLH0UxvgFnH2pkpTm9cq60Siih1tr7cJLCu06WEYW4kWkuxvG+euQWx3f6u0Q
Mb6vZMoy7IN6FdutNAulWDq7dqfu4wGgXORl5XsbvoA/tr7FZePOERtXjvxg5lFHaHleTg3N8D2B
h/weml249ErWAeYARCWXO+TVotD6Nuo5jIzG/5J3UbsK7FDeSrkhP9ihj2XU1KNvzScNDuZzkOre
Bn1QG/CeWT43ifIoOiBJlMwQ9QNyVlXlWpUCla+AfBFQTOB11RcLTPZGipN8VWIEYzWR/4Liv7qN
dadb2r1sfDWHZhFY6fDqlr2+sVV8Q0R9KX+r+yB+a7BzWzfAj9aKE5hf4yQxvmo2EYU+lq110XTx
2xB/E20RHOcVy2ptg2XL+Dpo1ULUKwYL1bBKVGJevf9CQHkjTkF8x1oEUrDWzFial4aP1Rlrib3Y
y6fivU406H75/3TBqlmHT9Hoi0/H9iDtd+jY42iJxJ/YlCE45SLItT/q0qTLzlxEuCZTgBfR787x
1IA/gY3OtvHjU71aQ7n1vfr4qd71svTYgPhvI3OYV7CW513XvaZGVV6Libloo+Gz/10F6726Yk5z
qyLLVhJEghUrsaz19UFZ5DjqXb3M0Ja13iN40jrOKtf0/Oiw0tvAiu33cs3vSVrc3Xqmk++TzG83
FSqfR8NFUaeOcjIYEi5+EVrIFz+s0ARwS+8xUVoUYkMmo6Eqn4ABZOfS1OSVqbTuLE0Nl4X17buQ
hw0aCaxMTTM9izqx58aOsYMZdBIlzQk9pIwSvzhWJKQC/NbPt7qwTLAQTOR44Q+D/AgZ3NvVYwmA
FfvogrUe7vADWRHRasR1sbAC7EFFUYvs7pAP2besTOTHSi+bE2KLh9hzUe1Vw4CMrhFtRFHXlW6W
5qF7aw26ca07kftA9tR7qtVmIXrZI/OXUmceL8NWBPiF1sxgjOQJOzc8+KVevwR6OY8GDTlmi0jh
qLfNUhSbOvoBN3642EkbXVPWnkYdAxJ1dG2Zm0WN7iUHJbhVZWRMNnKGv6tlGtVDaRMF1uPg2MgY
Ika1ERxbXv6iTWy8ri6XjeqXS9NUxhggdHPRDVNeeyBItmngJmexUfQiWsiFiaGdlqW3uqAeE9hK
no8LqAmcceos6sQeDM5yIzckOO91ruS7C9RelBnIw3xctnFPbmTS4EmcJtmFkJrWMeULxyFn1zYN
Dyjn2VE192cQ73hh2B9h4f5Um15+SUppBJZU+ec6q+wNivABWoumfuoU+Lu5lhcvSpgH5DeK9gMs
r6Fpzk+tDJ/Cp7SUdd5Qg3nb1ImFQl2bXIsow9L0/65vp8ZPdcQ2sFlpZrHh/ywMr1JPDnhmKBny
uNQBFhyzUVPARoYfCJwPqLoMw17s3TeWoSRrJWpgUWPv5kwbn3kIrMdpN9TKp1YlQ3w3ehP1qgRP
X9TdOv/uJ1rvnftSKZaxrLsbCTbaGrPVAbSRSYpPwfZ9iGRjG1Ze8OpHyXtgOtWZF3fwqk9Z8Lh6
8VyrJzScPIpDxqJSd6QMu7noFLOCBfkF24MoLO+UgdfG2MEsMnpLezZDXVkk0VCdY0WNN4pcJOAX
NPNQhHG88steebAgic076CRv3Wg9EGSfgPxMv0hazVyY7IHLNMTXtXIO3bF+0CveIEmhyAcFrdpd
akveZizk8Zz76bAYMDJ96TpWyfkXnjnJQTdyUgBh1c0IcMnRAnhrfPAmKpXTQIWcibLYAMkLQTg0
Ix6N0V8tYgzRXfS5HSPKqoRia9e+DZWeXP1J+lrpu+zQp8VZVIVTFQgE4xh29VpUiU2nq82ZWMFM
HHOvF3vqpIl9q6PHrevv8ZEGW98GlBPidElUnW0/zQ6ivzwG0so1xgogluasDQJb+7EIi12ddQ4h
+MY/2pWmrcC3RRd08e0FC5fhMRuMmoSxVkzv3BxzJs1b2A28Mz3SlT2KLYgYJJNaiFLW0UpUhkpq
F7dd20Oh2SWaNuzlQQWCprCezrymemy7GCS47hKsTuRkLTcdwog9Pu1DUhbbdIpMhigyrkanjC+5
JELZqveky1kyN+Wq+IKPsI9OKKHFFmFS2JwpU+Vh7U6LqBnAwmXbFUiNuZm1tuxhZkyAj7aQgh0L
cPzepqLlN+4MvoR0COOkffndrbFAF9o9jJnM1351cyvTxbSMbg6jiXoxmjl1A9fyZzdmISY4gTE+
RHVdrqXYJrkfDepjYJrl1ecJbta+UcxdFVJAiyLBrnRi9dEyU3WTeQZM/qmzjbnNYwq1Z+qq50k2
V8C6bURXRa7jXSMB1xZF3aoxvHQKddNZpISQDZIfEx9lTcMxopfcY9XTjKr5pQ6ZDPPzK+/RiJSE
Xys/pLRlzhUjtE2sYmYT5gpnXrlmmYHpKniaZRUlxVWSKn1eNVDNy7BFo6lJCB2SBHiHRH7M/Ia4
RWhvvDKzf5Kfe3b7sHjLEyOfW1KhP2ig5FY1OqpHM4y0bTMk2gYLhvYkRkTqJ0WUy0U1u+399zJj
dsq7a4od30YsEtA704h66+TzYRIp1IFFbcUa5+9WQZ/qyIgVOz8htD0aGx+SYpjpfYrDzpAsE/SH
UOmWtDy5BnWePRdN8Zx1mnoa3DZ95iozwI0GEZmpcZQypO5srdyJVqupQvQ7jXYjWsl6FKg7uSb+
nBxLGNZYVcS6+6o5gaEpwL9r8ZsdyAdjcl0xLZYnnut8SXVzkhsNmpMTVgAzW8VleV5DCIuKdlZp
Vv0xrlxPyj/KOO4BiCCJJefdG9QO5+BK5a9N3VTDMs5ibfap4VPRLCtWW5AjRf0YZGiHOFgIJqPu
HPyaMDTi6yxaQ4MVfhH0P5iRIcjcdz9RPnzBUNz/4iToBMMr6s5h3BubCl4OXBc7PyckhBfIbJtr
Ux+cOa83vvZp00Aw2JuKjY5cr2EvLiozXFExlh4iMtOGy/trDGaB7umHrqrcJ9frphtFrTFmpJi0
TrksGwPLi6kzLgHmetR05Damot846Dhjhnwbysqd5uRLzbM4dGRV/IDg0dyaupp1082Z+gSrmPUE
vEhvjBZ5zMIz06Ree20SHj/VgnVD78+AJPc4PwSIDhiLPBq6DzlXHlOyjO9ua1Yz1TKdFxzMhjme
u8mj3MjBEuHpvZNY6AT6A5qt4Zhte5A4KJ8oUjavy3bHVMMGz06rYunxWjLseJFFbvqYTJuBzAKZ
hquokV3v4FjjVqbp6Pumc1SVzBjx7YY+LZtusgAi1MkL0V4ORISzFr3iqnGPIXH5eaH39iz15afI
gn1lIsmwHkg/rUw3LedCWUgIB4UTAbbO8sk6HlirPFb4q8Tqi6Xz8exIPYuSTAgd5PUTnqrVRUFz
eFdmabnwUst4G9rsh5UYyTV3KumEPDRJb6PjPsLnYYpGXskmV98Sv/lh8J298XJp8L4EFhBqTTBH
sfmC23x3yiAxLQPbBknsWFhmKl21LT3o1i56kwNuQRgMyeOBu+WrMvKAxAcEx7u69VamA8ISvbfg
h8MPo5WSsomUUNoQAPw2lAibJzoC5AV66L+4LChEpmpuveqD7q6xOknXZpE3V9/Mj7E7qNiQaSz9
y+S7XKPsQtDZv1hhce0kP9z2fWDuEfFGEXLaGPHZy9+zwq+9mdfBF82C9menrmRNXvdB4XzxM7db
1ppc7m0WEGePS5yHDZMsDQWHFa7b+rkcG2/eEYuELVSEKEU7fjSrm8iC9imfNaUZ35XJYhXxlHTm
WnnOP2pYZbL96qO1+822A5RVOghnvFDCtVmijOLKRvfqmMC1St1vv3vGsC69gsRdoz21qe7A0pOu
npluah2xhcFCdGSI1HldYzLdJb69jtAk32d91W9MW9q5Y5YulcHZj3HVzmSCHgRimn7VBpq5ytzm
i2+lNQ7vdjCr0iH4hi7TxTYK6yPn5kHKGQ9YZNBXjlTXO6Rfdw785hMdJjNzGAqndACXHgED6T0/
vIoNAmXKXopQpZ+qIklCViyxjSW5HeXYWYNylLv8S2/nl8JMicZn5RP08fiMsLP8nEkKAl6KdVLD
vDoORnnpQqA8eRKG+8D5COUmPciITjhhP2w9CwUU4P2ZfpBObgNT0TeTtw5UxhpsOtJMU1EazPMU
2Xow1bY7NWYNcV0C1KZLYbAo5cbfq05zVOrGRrN+QhxOwETfYY8pwo8o98FIDcgXiHqxgYwFnl50
EWXHr74y6U9R0R6ee9yUzkUcPtdKVp0ItHInjR0Zvq5qX2Q7DWeQLJJ1GbQ/bDIhV2yCtWPfW1Ab
dT+YM9vIDuxdRSOi8d0VXwTgymP0jbA+PTrFGLZOEOWzWzlQrX42VGoMqC5tl3lvFy+FFjZLbDDz
tSiamsnrx1HQl/VG+G9OPsy7GhooUTYt3d92LVate1eH6TefQBX7yNMfSAVLc7/DdtF3dmk1XIoh
NM52Aqq1q5e6o/1gXVfM5LD+1ulGexnrhLRThsxnGbyNJfdhKKnzoQmrn53+2NkWKj+R7xwK0kwz
VKjaRR9BnmlCrMgDqXE3WOMRcOJ2viQoeV7SaY809CVR4wISJ1Wisc0gSnUdz0pRlFU9OUlK+S0C
1ZPhdPZURnLLOwhZKFG0Am88DjbBMt5zT2A+u4ekyebQIMynPJOTWQBMgMR5/6eb3DgV40jjreub
739nJid6iAaH18NWGzj7b886C6XsIYh/Fm5u7/oC7Ue7wd8G1k2yCXQYVvAzYSaXaJOx5B5WWq4V
59EuLciWckMMx7s4dZFtMqbq+9QmL+dz+294h5Ccy5BSQPBwPCPKnC3dIJAfmjGy5rHeyU95fC1L
JqCTXe+1bcNw0+o4woeeU5+HYEq+OHH5prrpUS6406O4x20dOBNRLm1uWliua42hbxp3lDdgpXEy
z9R4qRhWsVVMRgPcPb0yuoLMNPNSWMtLVS7NDztPHpUBm6Aqk2Vsa6RlZ4T5T1Z5J59n4ZvXcoWd
H2VINAXNphzqk82ttI5Uu1v3hj1cZMv2FmhAq68yCUrVTMKfqXkkkwV0nJv5Yva19Wb56JwWrVI9
kGBqVkVcZ2BdSrDRhLGYc1WXrNKbeVpZ0bci6+d+VsYfsl9igpAG8bMJNHDVIn2yH0cNlRYDLK/v
dAo5/eGo1rr9ZDuOwiN7RZSreA98A3qnLRc7V+8s8ITdh+JFPChtCyi+UZkA4ZtwjxRxuCRyM5wS
x8xnrWF8C5Xce4KKOGwUhFPXiJ46z6zRkYpMve/IWAAgTJPhYUj0DtpPKa/KtG1e0UXdiR6BWYMY
L4jPqV2VrZu+2siWF29RjDC3CvmHA79lROqvNs9ITziLACH/ZdMTdB/UYDikhH1nfeC4T4auEw4q
+92EPek0FIKLHrRgX8fHAKAejJqyXpYGNtUe3+XCxPFzy8tFemnC0Z/ZrU36e2qtGhvHGUN/kuVJ
i9TNmBTVvEhLIBWa3nbbpiF6PdpK+ubE1kcH0vRSOKF+yTT/B2btKQRoZ5aDo57D40NhwZHNLSZS
w7pvo/TBU6fIddZU303Es5KgUT5Y5XwUcmA9F0g/LRUlerOHMl+Q93QuybQBs4ySKrmjjWtKqoS+
R6UsxhLMku+WzkV0dBwTaH5IEvtel0u9SfSXB8s0iugWE1e62Lexb4PFJuY6zblvO4LNkucv7SxP
j5JXYUAwxgg/tVp8AHXx1QIweQw0Y5n51SMS1MFcHdXDWDl7PSGOazm2cswxdZ+Pg68sjLruN05c
qVt8SIZzPm2CTToQcgFlEGxyzwkWutmor+aAnn7Z9z8hw41+x4odWavnknj7rKqdbNkhkMTjMvbG
HRmEua9LBkZRubaRB0BscWEqxGo8a+NGUjrnL8/9qsRffEdFBsbGBEaT8+EwQladJxrp6NDU+kVn
RETo5cGCUtc07Syqm0fEgpKNqLtvYIX91aWy1W7ZWZ02YzZy1EkVvNpVRxjG0oOXSY1y0SaGdokc
31n5kLPdxFiTkRoPEIzSjWfgeNOpBYo/QX3sSi15RFGBeTUue2Cv9H4r6pQE6AvqssBBJfvCUsD6
UFTCUONkR2Y/eBqzZNwm3mVJGna+no078Nh8Oy4ZjABS/6EBe8REMPoiVaQdOki4yxYB5k1S9PZV
xtBUttSWRQ9O8/BeiZUGrHH8oJnHXhIcwAyn22AkYGED81gU1qguNN9xEXfpHjyi4Y5hksIfQ8k8
1iAUXfhqVynzsitz6YntjG3EaDJr8kDvPpsYAWBu6DPJi+vyGZcvguiR/sT/xwSjM0fhPb3YzeSk
3DxbkJEvRD6T26YgL70oUAhbDlMv0RAWlXuq8++igLWrvCRhGi0sqxwvKEw5M02pe7Is2ni51cmG
uVZjWwf/ShfRwGpBPxtAJKeavAujuWxg4F5LTXnoHas4NE38ay9GagGFbmQYEb0GpCz63HZ5EvG/
iuV2FfMmPJYGfsaSbOTrRHFcWJVs+Bs426a2iN+n49EoTV4ASXitCyni9uexyAzWwtsWhW6MTaCQ
lIZ1FXW1nRForJAtDW2VZVLlkqQjqgvqbz3KabrIiuHUIAd0kVE2mGuu7119rnpNaC4mW9ihmu+N
Fxsw0YGbruqUBbqCOq9pV987uZqs61B/a/02OvrtD4Lg5Sluhnzl2C5qMQEORJWL6KbYQ1MZmRyx
e9/U1qkv+oHQKfYjvSmbGE1Y6FVL8ZuLKspXA3uLmaFL9QvPe2Veh673WNglTm1h6Z5NmT9FECHa
E0R7s8GNWG0MXi1TUWw6RD1gQTpZn81Ek9oTt067hdTF6kWrHgIhziSbMfY8fME37SaZcNwWVhjp
ixFCCKtedQr1YeAmBJbEpvAVpgW+2awUT9Zuyktl3WC/2qvoC/1WY+rwtUIv2jxEGToCeejFi8ZS
9F0dwNd3AHM9Kb5ZPbCcnsl9kj2h/LgEJildp4m621TKqxY7xaFMAvdWNPIkmYdDF64QcMFjJW17
aYldq7SOgek+VHr2HeoEGLG063bca8GsI1N1NbIIvJwTj2vDcQFcldKLj7fVQzckc70pqydvGMqn
LLEvOWLCp9yTyidH64x5OwwNT1iKtq24a1IU4cKt3ZOR5d2xzQf3lGIvjz5n+OolYbkNZD+HuOFF
r2ZEbJI4ZLARrRE8ajDypMpEqythXJVG0qNs6/ID74+NqO6tNj3EfgayiYUmAMnRR7yBDKahVfEC
PoT5bMQRAt4q2uEwqsznpCL2DdBMXthT0RhkZZ1nvN6lyDKeE1hKQEKVeCmOVZ3WW6Pw3SxvxzYg
h3nbayj80pkZXrXKRtdDJ42horYPEG2H/yWKKiaVS5T55ZXonHZg0nVkR2+tshelhG78fH07tu/d
BYI/8lp01iBTLErfdm+tsVk1Cwua/UZ0loMO0FM7pWHFeUdfmut1Ha3BjW4My2nPrTdYqyQY84Md
7TMidHDs5q0id08Tk+YpKfsX8nPOMUNZYIPCA+r6Wt+dmzreQml39pYmocYi6mrlvRhhZt2qWq2L
TjpIBVfO1QDp0lTfkx3Z2Z3dnUX/tAziBevnAMN23E2stGOKF5AnlsMYgzpyF4nSf09zo33Pc1/F
x1czzvDSw02AblRNOuzSGNFzI2MVZjqpuiOm3s5Dp/deS0LHKw2dg5VoVSpsP+oixl1kas10IH1V
1l68wNZemveqSLyN6meIlneE7cLELBeVVJRr0My8t2xvHHYONhXGMjSsv3bjaVdXkkKd/9Hhj109
UfJVNLG9POMBc1vvxeTjQVoeFhIyQC8a/7arG2NENJUko9PPoTc8iFI4ptmpAJ0nSmCsjIOGQ88s
mOTVxxKRJ7vv0TufRsWgU1tN6lqL0JS08+DKvza6tLUkKIf3aib8+S52AVNOne71sY7moj8E5vxT
Q+aF8qxwk2F97yy6EI9grWOiNf/7dG7LgtEoFeUZY4IV/O7hzR5NdzHWTncYlFQ+yirhrkYFOBiy
RvYHxCaCyUdIbIrJVkjsxZox6WBgDDtaOAqJOuX3XpxNSeYWe9pPDaKzaEW1F9OPaWRxGJ6/HjoK
CFksR0DUt1ErYsvAnkhKNTOQzItoGNNdVgW/NnAD0x2R73Qn9u4N9373hk/9/oMu9+GBmyF4L8a/
HyeK9z73M/0HXT4NdT/2H6/yH892v4J7l0/DV5701+X/45nuw9y7fBrm3uW/+z7+cZh/fSZxmPg+
lHbA39EPHkTV/TLuxX88xT92uTd8+sr/+6HuH+PTUH93pZ+6/N3ZPtX9L17pPw71r6/U9vyS2aGW
Ydo7MLULpttQbP5F+Y+mqPI5KiVHeDvqVm70KPuzfDvgj8P+9gyiUgx1G+Xf9b+f9X7VcocLzfLe
8udI/268f3d+FjMsvTs9ZHZ+P+Nt1M/fw5+1/9Pz3s745ycRZ6+H8WIUXbu6f9r7VX2quxc/X+g/
HiIa/rj0+xCiJZ5+8k91ouE/qPsPuvz3Q9lOiXRuqb0PkhHsG6mdFBIBm+3j3xvREg1DsVO1i6gW
NWKvEgfc+5puGe5Fc0kCaevE2LJpnfeQaY0+9yoDblVtSNcsiBFQq/snVsEI2U6lOIdJ2IJvmdrF
MWOgmzuy7z9Fu6h30YlajSWKWKJObKoetQxTBwRWI7Z/QC76jKhHfC5sKd52toPhcwfP1zaj2waF
yviYpyiQTr20KMJJTrQGlgSczZMPtzrRrEb6RwuAishZg7SMGCr3e3jOuSovbx1dVCUXlRHY6CQb
8EuyEYsdVvbgMDFTXfkRXq42ejcG/PmuOOsEDcjbh7B7puIQWMW5UOLirCiNtvb0Aui6OLrVqmHj
FiAb/jja6h2AyWnzhrggI4oDKzPHlsior/exxNB+p1UENb39bbwgKZpD+H9IO6/muGFlW/8iVjGH
18lRwZKcXli2t82cM3/9+YCRRdnX+566df2AArobmPFohiQaq9fKU2h5f7+kDMvHYbzqPFjcwsyZ
LZqjHzy1HiliRi8oEAr1N7F66JEpUX8nXN+p1F/N07C3+LudAeUGl7ARWva+xSRplNMXdwVOxFM8
85QNHagKt6woOs1h+iicY1k54W3gaZEHGkbYS+C4EFyRvLrNkMZlmuLMyZpDj3b7bs4tspnq7ZBm
+fnvibM2hccuVh7/WksOrcK+kum2jlpjoVWfIrQ2q0NwF3VZcCd7gL0CdFvrYO8DmeVcG+/ikHGD
NyfXmcpSEbrMvC1k9B9cN0nJm0bmSTYzqbMTysjmSfYQTJuOmZKtpDN7C5ND3zSDnIITZhQURyM2
q6x6TwVehtpYCPFYV+l3vaJod9LaIya3BVNrrKXj5hXhsjfMKilvPbjI2CWCEyd7p5RQeoDXeI1d
vIkWPiEypJOw/cNpzIV5MHX322K3wRPq8GnlBac8vrqXnuXFPDQMQdUNUJiId/32vm7DnFI9Sg3d
rXwTlhPofCJ1BsOW659kYxUFivW3drEOiY21oCaEbKGIzUC2IHw9oXw3p4PybgGzKkkYpEOq3Ba8
TXq3YD3C9arA0LDRYUY/m6KJ47I7y6HsLc1fNur0oI1lI7ZeHP9PCyzTbq+hj96ugNouZ+NTj5eM
LSIKyHr2EKph/hBbOburGEEJ6SDflqBBjUhtAUc6vLTuiVKAOV/JMdjTV6Njhc8ILag7aQc95p2W
GUtsLYUt5TJy7hLz17AMRqoxvPY4q8kXpcs5ySgtmNzMOHmKAKgdXYekgco37FPVGwcZQQGXx57b
Cx8cAWPPC6rrSjutgVQ5UPgLOEkv4CTdBKinnEubo0fRlcZWeGRviZFTmnHnjMg3LaHS/K9hJCEq
y0qpOt/5fTs9zp71YLbZ8Fyx4T6Vpl5vpzrNvwWmxZESACtSZxMkb+IISk38z5UFcDWpoF+L29Zf
Ke10lGBjiUKWTdu4/tqyvGy72CRsOaeqbpuB31pLxw2e7Ht+vDdcvvrvQM9B2ydHmBe/3wI7qrib
CMZcBK78k1d53omdq5mvZFc2cLFbQAgaNO1v1poy7bHSrZ2xREJ26iPDKWI4N0ImVjRyulu1EQBL
0gKl3YwwhuYQqqtz0CKbEzV3dQnvs+zJppwyqm1zE1SH37w6krdeGgBygMnZ3Mtg1TCQg05COFFb
p7kf8/Rj7HsO5MMpkFMlndAN+W2LOcq6l45Q9P6bPRvzj+nbGkn/TNqyvLRemVzh/k+uXe1sGo/U
J6RerybpnKthBk/SaOUREtqLOrvTsJIxzQCCmnNPlOFzL6E+UKyV9W0T7WU37ayfbqQX+3c2+VLx
rxJe8IvsK6RMx9HIILozvVMmmtHWYKRcxrKHTjC6JHZz+Nuu9N7pX7bRCv2TgugTmu4i5raqtMqx
nCObfqL0ZC09VTWpB06Ve8vWHkwzLD+25JtDFSC7nYbmC1mP1u7Kj0GQqyioD+D61eKjhoT8vTXY
T3JGXLrptS55aCxNsrV2x4XGpOT6HOahf5a9bCi/ToFr7+RomCr/HDRAkrm5/w6J33qLbQBmihqO
j/qE8C6O22S5jlzxr5drqdbZ5G0mOPH/mLcEv86NVFQonGinhlGxr2YzeFTUGhb6yks/k737Yo2m
9gtxbc8yOfp1g/gpdZL2i9cnHOnEffghjF2umVasnO3WTs9/rdNB+nUOhxq+G77EF01tnOOglOSf
oB1YtYjnXCLkJaZrByvgro+BXoJFsOtPcaJ42xS2rpVDopwD0yzZwjvWXTrRcFj3vllsMkRTtW1S
u8pxscsJy1CGSVteGvZhTjy02v5Y0irn96+wzDdijiPaLHvwLYtCqBRxBwdW8r0cpmqZ3XlZegfA
NinXXY6aRRCithUaLTxfIwpcmhGNK0i1Bg7O/2gK9HrRe7Xg9l5JVzxo8FjLbhlkqMBWpNXeGf2q
sLfGEINy85puF2mJJkoOwifZdCYEEmjdP8pRUEGAs0QMImwgInLm3xE8NYF/1JD31qq82XDsGFxr
SZJUtSmP7X4xbqUR6szwOklCpFQESeN/j1nmLDGNoF2Sjjg2goMKVg8GodJ4gSsk8bXypW9Qovs9
+O2plErZ5VRHUQwjrntGUGxjqBzW8jK4XBWLCWbcUDgW2+06Khzm5JNIF5dV2SxLLY5l2rLUElwg
2ES+Nsu5rrfzE7X+48rlxP00J+jF6JkTcNZKSVHq+F21buAqCTv9wyicEGO4604DmS1jR8W2zlEj
9G4Lo684VonObq1H99IblfxF8gwaczl0OJm/M4PxjHCQ+lRP2576mAYkHZAFIXfuFsbG7+zwmCN0
cckcWLjYE5XJRnYhFp+alVuA7KQMtd61Uz42q8pQX0Nv/mWq7A2R4GCY2KvIIVl2qplGQHiJUnxw
qTa+81tDe5449FwbiWMeQU1pz2HtuLDdBz6K0yVUYao5rG1x+moh+Xq0jOpHNasu21VhA9MYAALr
6uMszmFlYwaaeYza9occdeLMVsZGlO78M1asuUyXPbmuVij1EZau9DwmQ0X9Os9TGp/DvVkDmJG2
XqNas/V8bz9XhXJXUqe7ndoetbkxKNdjk2mnWTZpA8CpEHKCK2l45xL+Aq6PU5D1rz0Z8i7aSKLP
eaHWB9A79UlXIZZ8UxuUkoNyWETFmWOR8CxNrVQlbDKOzmw1FxT8v/UJZXBtUzmnjDrQYyQL380Y
tfJs2U5wvi0gPcsqcw7d9ebtbUx9w0H5HKRrKyp/cpRaPnECVT0pSvqVs/7+YoqRplrjAcgkUlYi
oqz06qmIug3U5/ODjNeqGSHikRIp6VQsu3nUW1L3Yrqc5PupBuAIre/bC7hpds1yi9p+oyzXA6mS
lZ14xVkGgyKYj/pEpZB8fRQi1OPkciwJcbXTG5+6pjaujgI8Vg6dAFLluaUqRw4rz2lWqpk41zxQ
1E+vc/peM65KBs+4X3nGp2UOD7Hxg66j9hfCaRk56fcMDM59IRqOMLX7UM+s7SjUSxebdGRmgU5C
gsqPHMpGhoRm9DSCTjwtJtmjZnS0Sc4s63B26J78HMrft5e7RerUmvujB9ZVvAXZjI4Jg3oe7gdf
ac8We88StgG9PetjfbCHYDq4WttCT4sp1W2DqhU5ll1pvc2R0+2GQ0SguFWzDWfwz11b/GNCoVLz
mUTKQevYQsgm7QMf1JUYN6qi34yUu7y6l8C/bLOY0dmd9zpZuk0j1fcauPy/l7ZSz83Q9vxj2ZLS
l4Mxwd8IL0i6SVCc+ax13sCd1kSk0w6Kz5r7Aimy8xGis/raxEgGOmOaf879qdy6AeXlbLEheq7V
lVOo2sYTyHykoPOzJZCbsidtM0B0YMXCI5virSeH0KTh9qwUWp5B3HiL4ajyzHyBl7p70MKsf9A1
y98MA4o3i81Wq+DalP5emgaKLmGZFZSuxuSOR2mUTQwxxN4G0CF4rruHpbGf4tYvHkBnOmwVLYo4
i6b2ANzzglVsq9fMAs1Giekmhl7zUHJa/bFr+ISa2EJyWCgxU/9LdbXftWdTDIcWBCsVwv5Fem03
/DZM3nQnp4KAvc9qvXqQPtcs951ppx+kL1LaFQic9FnzNO9lQH4YhhfPVp4jmPIeAGw258IHkSpG
GdQGt17npYgQaH1zlI7RCuoHr3a7A0xaPI+I4MXRhcpR1cwOwQvCZCw4tmDXBQBTlli5OiJyVRKG
t9k3X1gDx1AMbasEgb/zhhAegjQo7mWjWkhDzS0CunKIoPGroykbqGlUNdgtwbnwIjkxbMKkhHru
bZVk1Ir7INS97dCVCAS9OeQMayBrFysOZEymsrNh2j7yOvYx11CNEeSUqpDaQ5YLrWBJa7mMFzfC
hRBeyvHUttWhMSleDpN5X3D+D8tT0D/4hs73TfSM5BqjAXjPmfKrJfaLQWR9+APJAOHoy7amggEw
Kdnira+k1OnHHjyBENAeB691HibRUJWLCnBNdizVIuchzCznwdJ8Z9+OibNabKamaBcqnM7SJKfK
WGhsVm2uh2AUWU06tSCIbi+z2JaX8Xoqjnu4ac5e6PRHCrMpTk/L+ZPNI/cmMzvykWLowkZF2b75
OPZK85SYzj5Q9RmsSR+cUxCm60gOTSfZpl3QHKQ3qsZvsS+O6kHnvFR8e2UU3CoQ37MhRLSCpatG
y3fQckR7OZzjChSlFnpXOdRqEJ9K/ik3wu6OO1V6m4Q+C8zDMDVsZVRpWMqqrsHzy2HuQNipI7ht
Vnxt7bJAaQE6oGNTOvmei67xxGEDV3KIBP4T2dBvQ4j/HY7Ace0g9X3/V6wJTwBaLMTmKSrvPD5u
KN71Nq06G+deNLInmwgpqrNThX4FBzoeBbjVqjeSFsJNhkndfDC8Nv40JK0XP5d5134q1e6n1kU7
16mqx3JQ9WfK0oFH1g1PilFoPI+gPTaBNfh76Y1M9vuolhgAMAieUP4+Jz4wqUQE1+QQHygBP0mn
nB9XP1KX3ZC0hGX8JagVGK5FtFJC7D9DLK9alrpJ+al9kA3FV6oVfhisvvxAMedMLkmF7HL2k3Tt
pmxXc9OEGPUtvu2LvRFa1p3u6D/9DEGycdDS+6HgSsnjJOz4oBHvO9FIx5jn9jEYs5fWrn6bxIQ8
d8trbcfrW3xnB6c4nK+dpCgV5POytzTtP2xTZv1vccu0OOb7XyjtuDHTIAEr7cO4M5lUDIuaU70J
dRiDaGSvLzknWcnxX26woNEhjPyLtN9WkFP+ilts72JKuDp2/B5+amql85DBC797pWWK7P39bnKT
3NDIY93qvwbKFZe1ZZwRKta24qoCUzcaAevBhVWab21S7izBLS3HUJtEgIcBNC62YTTQMHo3FhM7
aZRzlqZ2nfhUloPyCHDQeuqb/IdSWMNFjki56jv2Ztam53vzhHDIIUqK8ZJ3roZKDpUakx3r6Jvm
+r20yabPLUguXb3YymGpzGB3q34+krPl+9/V4UfQ0BEValqHVmCR70xv6q5J0njUqUTBSRHMryxK
4hqAUDjXARj0ILyXPUvnblNoHezIfzpQGSN77FufpN2esxgaChGipb+agYMkuUZWuCHkEKPOZU6x
UZClNvS2sIytJw4M/B8pwiTnrE2LszPGj5FpZfv4zSTtlV2H5erv7khFO1Y+6Nts6X8X9LaatP33
JUvf+716WwZ7QE7uVhu8/NqkUQ/RApUGJTUmq8juw585ME+KiH7xl/lswI31adaKduNrbnpfFDAJ
Qu6nHya70u5tntE2dt+Va0r3PQ4f2vkSmsCzd3VIKZHTOOPmnVF2ZWMEANT71vCBa4HZBtutz5fF
PUFx3606n48J3eRviyOCHhYlNjQv1az4wN2WyzF0pHJEpYR5bor5ixzJZihN8aUZ6q3eTMUHaVMj
iGDq2eXHjclHNJuj2mgrfaYwQX+i72fF6NaLLctadzX1gNWXhcbku6+hXX5blXKwE2Vy8UquIW25
B7esn47xTtp4OIrWlR61B3hG7otyQuIDmaUPvWePV3gzr7EYUSZffZhg4d9BmjZv5FA25PB/ApSP
yU4SljaWd+9z4i0nSVNLtfUeZoN+XUMMTZ3wOIEk85FmHEv9PgUdb5ZzdNeKkbTroW2eeXY4yZGr
ziYoRX2q9g6SWytpvDWNqt/7OlJhRgfTnLSFg2rcmVO8arI63tqeUt1FpcXpLNS8h9TRjDv+3y6A
Z0d76W0OUNTeDP8zldo6gwyFYu7ePOVmVHwLKwpXXVipIDtSlG0yV87FhKHk5DWquXdIijz01ENu
oGBRP1lF9J0TrvqXE+9R1Ah2XGfqvUP13EPn6fa6qAJsdtd5q4Jn80vXeifptZUExvt04iuO1qh9
UMFCHlMkbjaGXtsXyuZ/QqkQUkChIektTEuz2Gw42g+F2lFvToS0K+NU9nBZ/55G7eb/z3L/elVp
E++QfZe+DUDK1+L4shVNJ05eZUOx0SYG8HtZTDIi0Cdt1+kqf1ARK21yvhxSCPoBvLt1lKNlXapk
crhA9gXlUqcOWLmQWc6eqz6lWNT5CpW9d99wwjY1eXUodDW6y4eW6l/LsB/JBqE85fmQK6FDukIW
w/o6Wt3TkPANVsZmbQ2ccbLLP9/4Vd9Rrcru5GX6tq5MSmUEs6puWDSyJxoZMgt21k5kraM5+zXr
5XTPFQ2a6zHsv1Oscqooq/wUQG60p768P1SRHyNjo363+I4dcteBfqdwio8jBUh7z52nrRw2Y9tv
EWrK93Loz0O8US0jPsqhpwvyK4QuzhOXyo8BTFaUG0G9VamqckX/GVxzDv1apbr6y6jlr8Na5Fvl
0Es8Hyqy/tUrh9lDaW6nQP3Zz7MH86utojqUmmB92zwBHT2wg7E1FEv4z2wypVevciSbLMwEkYX+
Mx6MPNuOzlG3SfSTNjAoh1GNW088rFMYUw0cAlFoJh0mUg43Lz81kxIlEZ3Wlr4t9QHu2Te3V1lG
uZEr3palsnY15b6ybZGKWfdpX5ysJEMnELnYzQz+/LtqQcKge1+VebC2sxZGp6528ycjMb4j4pnt
yyAAp9MFxVU2rj+2l8G9l4OpqapuszgNJdDWVo3E0thVwwFCw49+XlFM6NX6ytMd5a4VgiGcBgT3
eQrbkqUZ7+xllQfmanAhn4zajrwBYXIWDLT9ce5RuuT4Iv7S6XBU2pb7rR0CbnRJCU98T11GN7Q9
nBGF9w2aoG9a2ddPpjElJx6VtC0Uz8O3hMfj1PC+mWTqOKktVbCwuvbBnN2fch77AG7flJ08jlQ8
ch7Rmdx3I+tGSaaOT6Zma1+pKEW7E4jIUW4dZZOxFQqdktuU2E3KJqoo+1TbCoHw3HFhGi5n51p6
9kZuQt1YyLXlwVrzW/W+SWL1vmj8L3UUaEc5ko10xom/GqiNuy52Q9fNS1cac4VUpdp4H+3ZmK+2
H02rXkVUcIZkbuvpo7uXw0yxXlB1XqPGiiaGoK0xtTjkU9PDi+wlc5g1K9kNAjdpVotLdVs2LbUG
Mpwp7wJfu8j+rczW9mBznMdLLJqALEy+qY3hs1PY3V46UN/ykT6Jik+2mVNxWNZhw996AD0ku6Gg
3YmFqIW44VxujWDyuY1vQR1HbhpaXxBiCcy0REU38LlpbD9DB41ReKkVUsXouc76oRXaPQ1wee7q
sXFoM11/UXv/1Qv1XXyaBpTheE5wV9TSBd9nJ9nXsWn+gmH/2MQdST5IGtg++ke7cYoHmchP9Wpe
qUEenuUw0MJwW6lQk7mJ89KMM/pIyfzV9t1yl7YjyUfPqT8Le1Hp01dKZqFl5SvM8c66AiF1KtQx
+my6CWTGXvPcTbBAZlH/U5rdbAj3pTGurOxgs0c7wdwNU7PomX8OJ2UchHwh7lv3Fh4CtzIrbpzL
nL/WuUVryAvkq2XNwHMeHeog9nXuDBclKAYE75GysgbtvkPL3ETMF5v0Juo4XGRT1PmzMgbOPmli
279KG9QgYGj0sl7JGYBMItLTYtUqn5ODxvlPifgrWt/UJJXpsEveirn4AzrzSnqtKP5SNGp3mFtN
p6pBzIjClpOg0o6o0nsLlFVgUPrYAMy+sY1NEqgtex5oSh5C6pZDjL1SJ/auhM8MtmtdUzdB0P4q
S1L5SlqhE0jdC5UVv8Xe+b8i+94Nrw4pAH+zCYaMvxxu7lD8uiwjo6VK/E04/s/1/7XMYrvJx7/N
yC2YVfjt8m4i8W4iIQ8to5f3aoX6h8DMjZWmNNWGHEPxgMJY/uCIHvgCCpjse2mRzRyiIlcPtvMu
1Evbif3Q4TblbYWxmjIuY363lTPl0qar9ncTuSxpMrM+RPHCMkkjR2G8m2Mr8FYa99Vr6Q5bTQ7l
vKxMC44zVXOnBpSNU+bXd5cIROjyzuSrU+/rcMGf+/3i8NquPzckHW9vw1SFCJiyQcjZecxIO3Ue
iVLdqtzHtPHMK7iXk/SpwlQMDkQdxsTTkRhKR1t2w7bWPG+jxzyHr9nB+asGv1CDdm4x/FHvbch7
LnIVrgrdI2o2ix/sX3uE1eXquMnBjTrrrrWKlPtrxhGo1qhAdGA2uItn07qTPTeojWPQtk+3ODkl
GNL/5H4+HzL+GSS+meHwkzi0jRGtbLGqjFuWErjQySmL0+0lNbgyIqqyNoM4bRz6LqAErywPcojW
OULAFqVIcuhmUH3U3ROCAe4ZfQnn1vw1lA5p67042pVTGMM8CPbPiId0hb5N/YjGXP0YxZx5maVO
xdcw1XzMNNSZvLfJYO6C7SYdYOuQQxkn57Yxzx4mCebb3L/Wa5qw3ZcNtdgaqudns+hfG69zzgMP
DZTAw7REMdVvh5AsrxBCgI7Tipui3sFdDucENIOVVgUbucK7rlxWRkuPD4MIPzSkkWYV8SjEN5HE
LDM04dvYu1AyTZJtsFBLL4dM3dzGVKG6l1vU5AUwWNjh93ceS04qxHxYz9l+UyfIY3jK84pZ+8p5
pqqQ5ysaKykVZJg59YPQR9dOyVhGl4g6V9jnjVOcpbuAHOchdiirmsvKOnFmax8Cc/igGANV1rAi
r4y5b3dsoKavCVkE6k+nz3oAJwLfkHZXp/3Nntv1fLMPmf7OLuNn4CS3eDPtlCuqilCyjNAnDVV1
Vwt13TRhe9yWU3Sahfbu4CAtoCGgt2uE2K7BxuXALyrcSG8ANevFtxNuUGJulU/2g6pEh07EIn3g
ntzA/wiF6fzY2L2xampYe+CCW8HYbXwztA55jKCPoDM3KXHVG32Vxl5y10dl+oTi0n0Fm/gXYFb5
zg4aBYI1r/ziUclM/qik2A+Ndg78UU3MrpRo1leoqxEQqhABGtz6ZgrsEIIiTvLrq1Yr5NIy4Nky
WMZIhxzKpnSoY/cDFHmCUHC+LIGypwhK52L4sSwvzXKRxTaE0dfO+ZKOxbyrjSbQdtVsU7SosF3b
IERarbmONjxGCZcVJ9Vl7Ayu4pkXpzsSSNnq/5gFlio+GZ6xuS0i17sFmUn/SVOM+hAbcXS3NHYB
inqY1osFeqToDh5LtBLmyHomJRkcpW0Jkb2mdOe1r2nKZnFok8s0sqbB3uoz6g7Fi92MslvUIDtg
b9oYqfn+XRgOqbiu7L65dTKcAn/qT57qvDbSJofSsQzfhcSVkq7ejd+WUWbfXPvIaiFoxILL5P+6
liPilLYMD2g2H6H2mPfR6ISrWlBotTD7QwXglptS8YxzHnpQb0mqrQTSqGvC+c56siKSvX49qahc
Mkct+KNMs36WIdAPRDArIcAUBKV1GFPH4emxVr4Mg3akcg42bjUcOfwS3OXCXs3VTyOBqSOKQ/2u
bM1TE3a7QelPcWMV38PMbbhLGspLFJvVZmyU4cFWrWjvwK1xdpGeWHfpVCJtp0N+37bfssaJX4xS
cR4KColz6N5efM5jnovgJF2ygfoBSLPaoBtINM8Vj01jrtDc/VGhFfycIG6LcoWyliMLMaNnZ+RH
5ibdZuJZe+MYK1uJkqcg7PqnZMzijZv57T7N7P5JLYr4yhXwo3TKZgz8ry5Pixc5go7D2TcmtZux
SlpozWKuWMxzwtfF5ibt9iSCr1PXcuA3FzzDCBKfHoZsMCdiCPPJ1mn1fZXCBhRFysBN+LcSjxTG
0dIGYmcLfOniqJryGzIvDhTLZAGULOSUaUweJNIKlOF91WbJgwRhCV8jRtIXxPF9o6bqamp56nCs
tuS4MFFXYPXLD05hFh94lqZYIp/zvRxKh1FQJxzHzp00NVZfX/TWeb7Fi0mBIuRSAzY96dTH6Xow
2++xF3RnGcJJhnvfzvZ6maCp7VrlInlpNHOVODwEJ2XUW1AFp/7Ry5T7uA4UNksAP++QLOvvsqHh
/F9NKVrxofLcGw41C2gU1Xvf1ww+RL9ZV1bIEZm4maZ6ArdxjOyPGMlGOgsRsYT9321Tjwrf2FDc
myjbwnZhJ2RP7UI3sp3izD2PY1jdo1FSrVFpzX787xEZa4x/rtFpFZokRhEcqiRtn5pJ+ezzHi+F
GNV5Fx7mYdTWimI2T0Yxtk9J+lk30+SDtFhojKBkaA076Ysmz7kzR3iSgqZ9TGMdWHNl3rE3RZk7
6/vvA7fs0FLiz63jGbvGM6Jjkaj2XcfFwB5c/1xzm6sp16U7zp6ydUsAkKi+u9Bhzogtza3+MkG9
dBvqva2/dL3vvBsuXhn8r7k5ub8DnLfZrLcX2XgqzAfcdAuoHH/bZE/tYLwgFexzCpILgOeUIaur
wiy5uRk7gSaNO+eQ2cZ8mkvYsSUpe4cCEvck57nXZuUw9R1Q/VyPvqiVsYb0M/wOcBI4WOS+6E6M
RGIJBifpIXY1ojtrUPS7BAYZipv4mVyyoNzenHbcOkc7UD+FlDRw1ON/LBouEZ49d/seAZtN4c3G
cxWazZnjj34lhzrk4A9RkyDSUyvd2jA+aXrZPUlfDcFColThnRxp5VSu3bs54lL+AAeOe54SJVkD
AEBeZLKna1/Nxhq5pfC7Yzg7npSsT31bwiqiw5BlT0r4sRSCYCJAzkyEMEk9wugkZ/JoHX2fK2uX
T471aRiGct8n2zCA+nsGMVz/J6rQOZxaTflo98P32qqTezlS9Y9N16ovQOq6Rw7XrmlaoPzd+Zxk
6mmwlkM9H7I9UGB7C07vc0Z9/LGq7XwGZa/MhxLUtZ6SGlJFY4UjnFNvvTGDKYPNwLCTDtloZWrf
4hwIP86Qhq2X+WnDIQryR10DA4Qf7pwcFa3R7dgZ11Ny53WqzhUz1T7A1Dysk7Jx+dDnYNU4tQkd
lzGuSzcoznZXVe6tm/llcdZcixS0U8LIqPzoDNi5SbgVSA2NwMAn7lKFMSCL07XDk+4LzfDMjH+k
vr8m9dj9yuL+wYSM6ss88YMxjap8aL2kPPSDTY5Qy/Q7I67UTahxYA9n9zc5aXKPJSxEPx1ryFah
mtcveY/Qeu34/aoOUADnfLCHUZTfXDOZ9aFN7O6ZnITQGgPbLr11EQYc8pg/pNMpAu+JD0a6ZIPc
+Uf0u72rHBl2464NdwBxJpaGuvifa0lnpczun2tFCJ6YhuZdTTFZrhXrz0GamRuZduutLkXdKGpf
83Xvxv2ouOusg3GoEc/WrQ73xwwfzAGuCOs51WJnV/V5sm3Fs3Yf11DfKlyBezFUR2O+I2vNuS8j
RSv1pzF5lBPlYo5VHlHwGLjn4UcgqKJaK/POci3VGP/9SsFLGUTceozAvzWB3lpAR8Mk2nV9062k
x+urV7cc3mLUrNGO4DyOy+S4ZGcRwB+00iaDy2gNxu2s22ibAWPlLDDl+ipMvqA9V0NtipBlonuL
ziLAtYoWn2Yo8lRX+2KpITDjtvN3Q1BMX40Z7qnf5q6CaVeaVeef5j+i5SK5yOn9ES3NYRz/xyvg
Nh5Vtz+wc7L2CWz0z+YU/OjtevoBScgHBQKij6YeWxRXWSqVmzXbn26eVzICmsXd0HtUc/phCaC9
+2TE2rg2OIG/8jQJ86qqtMVVjjtw44PghfKGHzxaI9tVmL/yoLxDV8b9Mug1akcVWW2HfOq+hmfn
5DSdcul7T9/OxdA8Q2w+wCvXjD+K2hAXHvMXiaE9rMOrLvfm5x5gC/wkKhgv8alZNXCPf9jRULu2
Zqk+By5csINlvcZHCEUt8YtdxPci3neIl+vLD/TP+OV1A9b5K16+nz/j/7G+fP+1eP/OVGxHDlCe
Dc/6GRrd8KODBXpOUvRh3BWVdBGE/1Z+IGWg/0A//T9jbDonSG57Hjgt6wB7ULzzXX/6Cl8bVGy1
8snR4TyuhB3x4ukrjDxr882eU2h3s4v42TX7A9mTdpUhuHJuzKSuV2mm2OdqMBwEPHp9Iz2ykY5l
KHt1YzDlL3cRd6cuHMfDYp+0wSJTFqpPyDrDy5Ql+peyb15cTlV/wbebKQ58Y908HEY0atYjNCy7
tPRqqP1o0NOqL3Ioe7JRBo7LA7NtYELhlqRQolXO7VU2Sem110g0cuhbo7WG4qXdLLba7Mhjy3Gg
zPHOMIN5JefJKdIxlbDKUtNZQ+/vqF/62UDqrQ5eCteKLv3gaDf7FENxMqY2cpoqiiTsDcy7foD+
JUmzU+V0qKinoLn2Xo5wN9ztyoVEL3VzDqXIsyH47/L5aYzY3ngF2y1nekIdZH5y0S6gpLRHfFHY
KLuZEHblgSOyKfOz9QeK26andvSgwAWWAfOxV1frYHSpKEj1O+m1I1FnBUpsqxnh/NRBxCV2wzxM
tmtDNbzPcTh90uAl/JUmDw5MhsHKtsFHzKJOEFr9bZfy3KIXwA56tfuqU+E27FGeC++ggBJbTGNA
yhcmrvGgOiHIAA1iN7UqT3I0khq5l73qvumr8dZXuMduLD3lMxsBAlHDT9VQFlB6XlGZeK3zciz2
dT/xyAyh3prDyfFqUbaVwwUF04/Rf/ebYj2WkwnfbalsAzWLTok2zB8aK4ZyFmK5w6ha3tZtw2bn
jijGakowfmwTQfjY5uFRj7vx4+TG2ooNYI4OA965SrijIIBnZtGISknFHeOtQQTydcj+KD4pXgUf
PVxAd5RB9S+N0615FuHUJNa4bCQBmjhiSJ09pHd9volHg/+S4Qh2zQIsMSn4rV02+udSERriTeLd
c+BWn03QJWhDKT31kmG4Y/F2VbVUR+Suqz/Khof7e0PVoDIM4C672aEdMJXyoQG5/VikFKZE+gzt
9u8pZlQN5A3Dz4tphqTzoBoktJdlOCdF2IY7421qAzHlOp27fKP5CCHXgHGuyf8Qdl7NcSNZm/4r
X8z1IhZI+I2dvShfxWIZOpG8QUgtNrz3+PX7IKtHlDQTPTcQ8mQmSiwDZJ7zmknoX5DiL321+ZKb
wj85iHkuZFiNBQ4ahvWqoWpJvd/ZYMEObiomobhSxAxXVrN9FVeusmqjij1SnhmbqdPSsxP72e2Q
YnWCMTQS2BZQlFMOsnKr6viwmXU7nlO/s2DfaPY7Es2bwvDzj7xvXvNKG14MW+3XiojqIw5v/TFv
8nLVi7Z56srUW1EiD3e1Fk4v5BeA0fgV5IteG18Cp31XwJpAE6Sl+ibrm7R/NLLGeFLBTvHxTi8Z
zjyXYHIf5KBy/srAedAWdojSssjaraIO8aY00O+D+zI86517VHjufrUcdDD1AXBOGOI6CSUTXbqh
b76WIxS63E6c64Cy2F2vgQMYQWp/LUm+6a5dfEF5P9n5th9u68Zs3uaSkRyASy8auGPWHapOiEcR
li8tedetTy5gV83Cr42raU8z4mgTV3Z4wPQXEiRiVkvMvsS3QfmzFMr4HUApdz/44g+Ba4c7vQj1
nVN76rXx0fZGeGz6Dn4IAS3lj8p3EnA3tbj4NrbVdWdjOQvUIcvr6M6dFaTlwRsn9Qj2J92MM7Ti
M3Y7cxCZdhq+ULcecx4YaLzFtm4QtH9ch/fGwggVe7WyyIaDP9mkFn8/lW15EIYxHFRoJP8+SG0U
lbKz3w8HMyq5CgDGAIwQUgkqIDM91LqTX4XmtaiG7hK5XyNDx1Y9SYPs6I/eg+yz3ca8BkWn7qoM
TGoPpSBaxmZgrLvc0qhhzW0fldklt+Yc2TeGuwYaj4WzTUtU/sZCaLupoiQNmd1mHaxR8akn8N8Y
WHbtpa5DYP9qf5ItBG/bS2E5ZJizWKxlTB5mPQW8CrQTRiZcSsYaT7ymmtIcbiPMV5H6BzIUE1qi
HdytHKwF3jEz/rEU9pXqfXROVBeTmcC5pnppX7PUbA54aocL2fTtQZxxUySF1znT11rrD4MA6aK4
8bRrFMPYsOhQ3wAgIn+q7OtBuZJ56q6DXcYHxxTuwvf8P40inpd8s4e1+WiVrE0a6maLAQXlZxFH
yar2yprXTzACACV4b9csWGwbyrqaVs5dG6g1Fdu8O3uzXQESseNj24ISHA0lffV9bJttG6E6y0Jd
AJ73tfDq+Bsufv6iSw2MPXok1WKnFphBREAz7C59Qi4WL6w2sq8tib/1OAA/hDaubZqyho0B8GBn
ZUK/61j07v2Ot9FR53uEajU7Y+rje+jf3IqsIT5jtchjkV3AdZzNTEq/mB6xN1NJj2DINtiOifbK
oL3inxDDOORHbSNk2wR2+d1Qx32RzSL8ngljuJ2wOEiDcWF1mv08Wdjjhm3FptqvYEiLeOXWfvUK
AglnCD1HfFi3q9ciWbAX8l9H1cqPSIkkSzkqseF864mD7cg8CcmXlZNkyKKKujuZtVfxm7YqrFBL
5cUJXEiRLtmJXHSPpq8s1fEYmKcuKUI8a4bsILBQ+kMvsu+makZvqgZ8MYwcfGU1i7prkkwAZS2k
LlK/Okm7HoFov205ZaEv1L7uzs5MI5NMWsm4BYvZIYffPTgzHVeG+thHnSXpxMF1kuJxgrt4wGS6
W5RV3O0GMHEb7JHUc9yEIfoV2km2QMoCTJkPKBc22xh9Yp6QvhGtS70XC6VIrQfkWMRiHCzvvWvL
My4Qjr/gUWvNgra86n2YxTBHyizcZHrOk7LXYwVwVIKnq4hsiBmNfU+aSp9WPoQr1ont8dYsO09s
GhNBJoeyNB9DFG2cWFPVgxrX+GwhM7pIhFfey0M6F28q3vnhFoyzHeo1xlF2qqmB+gg5snVpYuaR
OKBCGsOPTomebiwF6fsRHBg/49y4RJ2rX4K8K08QDFF1/Veons8aFCa9YbTvPuNDrBhLq+6KjRbG
PjrRGHbubpfjjgh2ZzRvl5IXxnK0PdZV/6dWT2jrD0H+kZ7q3mk+lNhsF4ZTjo9ONbn8pUZ/YGfr
rvom/8YKwMJFgxJyp2YBlTAodrL52XFrUryK3Tq7/y0+GK26itDVXslhn4c8J4VhZBcZMZy0cFbD
qLVLYbjZevAOqvC7B3kIHN5aT3TqXjZRKtdQ/EWJZ6i7B4Vv4QMyl9nWdxzc5edZMoaaJux1LXIP
clzfQHyJJ29zmzAPy0WQberJG1dyVl8Z3UNVqS9YkuZHGRocvGa7OjrJSWD3ctxGgl1BheKk9STi
Rg3nSr3qScYiy8/dU7wpfupvDEv3D6SVtQdtQt5Vjhjs+hvZLfWxVp1qX5l1v/EavILVPNrXeWHq
mLwI71Q28P1b1zyiSoKEK14CK9OYRaqwJlwhA1vtyVs6rxYPl7CwjZcg1KJjDwZtWXiW86oHNbdC
tYrYZefmi+lhf5I6wbLJQcxrmhPv61TXjuDTwm0URf05b5pijdqo+kC23loadR29lGWooS+Toktv
je8KhhB/1F20L2Jd59nmjNvQmzx4JRzagJuzm42C3Q3ZeMtDWD8Z3zwzcZbN5E53ZdzZz2FirYNi
Io7+ylab0E01M314ywRZ6Q5ZV49MBC7kOiWQefqYAwsLiqE4t8VUXb2g/yqnF46wVqmJLLugeh2H
6T3JZn3vukDN22LoTrptZ+sAt90ns9RMKKxZ+LW2cI+WW56q34ddb/2JyMGzacX5W5jn5VKtNfGQ
DaO/kVfs2Xrcrmij23pS0h7zqcHKn8phMIH2a+FXM+juRSzYRHHFDFTFd42K1/jH7D2ji8B5s0Kd
z6O39KOeBsZj0APD6BP7rdeBsiioD+wNVKQfVT9hF4lAwVSoGYZe2Q1F52dGe8edo11KFB2o1nY5
Zt88pwwxoPKcZaVVYue7NPsuQSyp73FNJl8DhroxtqGCRbjsHWJ2aAGQ7KXs1UtI7TbUQrz9zDvF
Fc4KzWL/WxKsefhr38pWazDtStWjGdbJeVSMbKaqDU8zwqzIxb6qrfGZvX5x8EUUrCWw7Nd4OMcl
EO3XeMF64T/F5XhlKCoqkqm5U5PI36SuFmBBr0fPQacr2zZG/8D2ovi5F0pxsATml7I31xKFfcfI
E2nudV2Bm/qQ3E/aXMRp6m8S7mEoXXLoe2QKPtEfMka9k3L8D/SHMhjJQcYkQER21CZ1gRpwqK0j
dOzi0HbvTDplZCUSb6XDnb0WFpYnxVuD4/VLNQvokwRE4WwemnyY8abNQTXKTIExtsZJnon5DEH/
86BMyUGGPuN5ZjXb/scs2UFB/K+pXmP+NEsE0/dqqo2d0LTo3Kaxvcqh+6zMApV1GZMHH2rDThQu
rlaQeM511bUscOH+wfMylt0Ud/yFP6bgDrZ1y9a5u42T1/I8SJPNTFz5KaionrWyJ/AOrVmHyqoz
8mpXIXS7SNw6wHBzfoWYV5DXlte5zZ5fwSg6e5V6GnknvXWv1qTBtNOG6rurfxR5NHwzi0xf8jak
Z0rL5iHAIGwjsNs9B1ps4pFW22slddlZal32Yqkd7JxStLthbmZmhfRy7FQH2YuYQweUKeiPoxpm
L2abvrtRb53gdGcvRsRWnl/VoQn42qgJr1pPavEGhg95o8CITpHipo8wh84ybjp5DkID0vCEo9Kb
3Rer0bWyF2zfjbuiD/+a7qVIjIWoqJ90K/mP031ALW/WlN+mI8Ju3Pm2K5Z2qoPG0ENvGbtke2J9
ZC/gtNGXun11ETV6bqpaufgJhfTUib60euAcSPE0eNoU8ZeBXetGtWvQUnwmC1ex6q0YPRzm9Co4
DQ3u7AP60Lt6xCJJ8cdu1QSF+TKF1p9FgjtFmVyhJrPEnkkY8DUWkZWfHN0YjtJpV/rxziG+79hx
mP+y6P0Rqko8C/s08oCwVu2+SsqHCHVqdQsnoPmpiXdMu8cq6qFs1fwUxBUMQ89NV7phoIA4H9K0
fU+QS9mPXYlx4NhE6VlDcXwZ2Xa7kU05Tp070lFQRKz07HaBaqhWrp6Awuv08WnwyCJEev2KA2FJ
hXw0V6CR5oQCgttocif3Aw+1F7NJFrEZN6+GbqkHb3CUpZzl+6JdpiY20bJXfR2R93sl0RIe0wQn
NTjeDav3KF2NtVcc6lC1VqQ1g02X8ARHY6Cz4DGyA7ON22mOUHcNIPcIfogsSUf1Pw7qdK/PMjkr
1t7Ooukrnu9olC3JPkbPThODzMIr9SOtQep51vcIGAJpY3t61DNsaIfB8O8MEz4bUhHhWrHh3JtV
jl/RRLqZajr6iOa3nrswpUEfaUtsE7aDV9h7uNvWqQ7dcuWOiXithHmWL2SEwS6GC4k1HA/SQp2A
GuRedJZnVl1+V5TAphD4S7ysGhcDe9zFU1Kfu0Fhw9mpZnfsrLo/yrM2i/46s3tTuVNDoOIM+Az/
NhR39P7W23azropVkJiMKZvFbZDuXKysbmWzng/ovhTRq+wsZrhIHi7GxEmeZPHLVoyvLJWye9mF
f0C2EvhbbGUnS5Dkdq0ydJVDOlBODmLhXzCxM1cYNQFtCmGzy5g3n5F3XyuqoFyMS+EtXnqi3nVU
bxdyxOeEJERayrWHEpTmvy4SpvxXnBCRn/llZFzOijvHWLkxduSy46er84LGOYzU4spWon2uM+c+
HDuQIHPL0dJnRQ3dk2zZdf7dS2dNjjHtnm0c3fGaLKajOTcL8MyL0nB6oBPMVBGtWQrf7Q5tPXXP
cReMyxSfvL2cS8Yba8nImHZy7qBywx77wNje/g8aCiNeh2uCnOtQ5Nq0uppsZG8feybQx9lfr8SC
s0otLBS7vnjxrGg3qcJ+twzFWiWAHyAPBcUT/MHLLY4qxypmP39Uh6x5cAzxVcbldcKxRp3TbaaL
lcG97prJeR9aQ+Nu21TnIIzdkyVMizSEhoZgkw6resBWsnSC/gILs78oMz2/4jE5qS6Qsx9xU5jB
isKlyQqNEbLDNzXMKjIUWOaQX6iKi7DreM4wK7mTsdSIowV3THNV7psI8LfGKn5dumLcxxQ2n/p8
ujZVj09QQy5wtOvuybIhI+IQcOzn1i0UoGZSoTkrWxF8NbzMk/5ONkcvytZ+EowbLwaD6LSttckk
c0cNvHZRzKeYx2+MqgvmJQyxdmb3aOB6i1UTBYBwZhyuNsXb1J0OWWErbw23VDNlRc7WeofIKN8u
EJFvTeruMFHLn3lI1HcoxM4Ou8TRCPpjxPVG1R7NPsuD1XgJylK7C1lm3+nwZJyWDLngpr0w+6F6
yJTM3QVjNGyHKBmfUjH8Qerf+iOyuI+gl/AlL4xk44C8OJBMDy9I4CInY8XWH072YKlD+60RWPza
npWcXA1QQF2DelXs1LhDG6FeeKx7uM3RlAcv7o27OTED3H8O/nTqyqjelumG+jCaj3N/Y2rx0p23
mizvlxgSeEfy14az6m01XIWKYq/atLFPOHi37Hkifi1BUe46XbfB19DhmzWA0c4cIClys97JIBUt
59ZtBgFkE9fqFgNKXatWQ+9E1a3pAe9cczsbS2HhNTYpd+PhA3OXCpuGaHrwXTaciKycZEtOoHqo
roZ5q6oqRZuysG2XZVJXFznE4xm2n3LNWuioAT+Y88EXiG/4WezuZVPv/OQUqDsYzxco96T1qxcT
9QV/AXH+QeW//Bb4cYxdUpg/qnBX1mqKxUCBKsve9qZgz27JPyVuiB8SuZfHwC+VBT/85r0rk7+u
KKiB/OuKNbpZW3fK1DVWoWJnaDGaFlXlvSLE/FFZenUJYBJg9+i+yPCoq6RX0sndOvOowta3pgi1
J3bbE6bvwuSzJt6hj7sawHIfcKaqX7N0Jf8Nk2M/WDpbXuh0dl7AxU6Gn5u4WyoLilDWMh0njJZ6
ozpGCoTTzTifdrMVkDzUWmnjHcKYAgGUZiGDn2N0lHu3ZpGqyzAj7SidgTUx7rKGQlXEb3JhgtF8
Hu1EUAea4AH7ub/uq8Z5aaz5G5R/wVjMPfl9+OetBWhzV7PaWwVGm38Zy7Th1uple99TwpXjed1G
KcFdCxenrrTjSeX13ZavbP6aIXrSzolbAwrMKi5i7D8Ror2avh0vsDabvrYgSXmCpclVxHFC+dSH
rfhDqlGeScHFmyrjrYeNNqtcb/M5rov6dBlaqb7M8Obr26y/jPMhKR3y6H7x0aZogMiWjOt+CIu0
HFmLor98G+YmVXkuzFc56jPcjCxwTJGnu8+OsiCBFdkAGOXV5OvVaqeBd9Wz+GvR+2uDW8MpqQd8
rtoxfMjA8iyFBQp1rAAw9EFevmta84LpZfiR6VRDRctd19W2WasVbAEN/yCcGlMpxfzQx0B/dcsx
IIOTDk+ij4dVVpTGpUMCZiPqqL5vBYwS0RszobPvVp94+S4Y2qVTuFD0KJhRYemD+l521/BBcYbp
P2o2iNuSdDBSPHmMTVx+nVoLHx0NGFemFOTeY4H5G0aTfNphc2jB473CzJPDI/Is+7irg2VV9/mO
uxSyi3VkrIL5hisPTRMVwa0dm1VWLfQaJvk//ud//7//+8fwf/yP/EIqxc+z/8na9JKHWVP/8x+W
84//KW7h/fd//sOwNVab1IddXXWFbWqGSv8fXx9CQIf//If2vxxWxr2Ho+23RGN1M2Tcn+TBdJBW
FEq99/NquFdM3ehXWq4N91oenWo3a/afY2VcLcQzX1Ry947H52KWKsSzwX7CEyXZUUBOVrLZaqa4
qzDf4S2nF2SCd9a96Chbfe3ZT9DewRvdenVWlkhenmVHLgaoVWWOrpmDUJfRJeu20YtX3wmdvTMl
zUo20RrMlpWTRsfBKIrXdgWiOn2NdYpByaQlSzlIjbtu5ZIK3RtZ+Jw52WlqhuqiGV6xc/28W2h6
Dn1cBrPSga4WeEfZIqVaXSpNGddZ7cYrp0yrS253X//+c5Hv+++fi4PMp+MYmnBsW/z6uYwFaiik
ZptvDco5YOryazFW3bVX8mdpCq9nYIqyybQ20mI+6tQXOYrdRMJmmh2Br2UfxcyZkQez01o8feIP
oHnVlY+ceBS3hx+jzDlT8iOk+paBKq/aLgs/Gl4SdCsmj3KBbIENhowSvgRN0j5kkwOZlzG+4tWn
yDTIilz+/s2w7H/7ktqaI4SrO5rQHF2dv8Q/fUkFoMepY6v4barqZqMZbboxWBvuSWMmz1Gfnx0j
Ur9mTkqBpTVD8tlBdA7cRFnIjsIxntHW9R6hG0eHLnXHdTyU2OxVzSPmo1hWTknw0DVRsr81g7l0
IOsHKgnZbatEGM8ESQsH80ePrDGM6LnHPVZlnxUHeSYU3b7/nCtnfV70p8HMl68rR3zGvQE4K9KB
fN+BctwV2ejf2TDN81s70LGx5N3ayl5rHvI5DoG84DbDlTM+u5MozawlpvP+f7mLCDHfJn79urq6
remmsOfNs6Nbv35CtarV6JlD7u6UsNz0qeriHoT+j+NCqCTNwL4Ua7RT5FXdsWhcSPpd3rzatQjv
9KTLrqEZZVctwf0z6V1jL2O3Qwfzww8KDEnncTKGuG1K7qJrt7LZjlZ27QvhkERNms0oX9zzCoq6
edmtoYR4yGBAU44NPWsWQ6Wgy6zHnJYg6kmROvUytrXi6CYFPJifThsEh3fR5F08tQbtHmW8431i
7vhtWsdpKOPt0OvhOY8SsQY22l8jfhErjBjjJ78jRcUu3XtRih6K2TApb0kQfFNUwOeKcI7oTU9P
cLEeKkNrdhPAKNKcbXwR5Dov8gyuzHcugDLjj1DeIHIYNemL4U6Dc5tQlD7MzBRc6Of8poNW6JGG
CxV+jfks+DZZeRl/Ja0CMdlGZMlXS3tpmD0+v8KE9jufxfaEVLs8rafQvQVlE6C5cWj+NGNqv/4S
rHY8pwOTtdsEQJjlwY93hjMqe4qbMQrWSq0vNSfAAgAS/REJfO+YKE13R74ZAjwtGbf8ijX0T6eA
mteosU+HzzG5y6JtJduWsL5Fhl9vvbzZh2oRPAdqW6xMcu/HfDKck0t9eKnPye42nQ0lE/OVR0y+
oXpo7DHkpj7qtdQrK2u8wfQlMn/wfCz6HKicM5B/7FzyrDVwI9kJ+DY69xV8f9ObiqVRpeNiVCPs
r+bBeuNSZs3CdzDezXFye/UEWvKvQ5ZhQMNe196yT53Eou5S9RRpwPKQbd/IcZb2oY5NcLab2Lkf
M6zZB88K3t0e1kc8mmw3utq82AM6bm6uh+9Vl0M88pwEfIyhPFJmOhmd5z2Tk+kWbnSgRjSeFK9S
/XWHdyRlTWBkblmcdQXeAJK0WGenU3knYxlYTrQuteJMpuK5L9COqNiB+mu2eCR2wHbuRkSK/XVh
smhTMnARcp6cIs/cIIJIk/DXfF5rchCET/ixrJMg4Y2NwJatjckLVjbL5bXWCJ7cqMafYDnkd6ZX
WefaFtZ5jEDT/f2Tw9B/vy/pulA1w9VU3dBgcBu/3peGyksbv7fNr4PnrfXZR0GbD2TeWrb9nJmI
23lg0/4VLJ0hWFWUx3+KydEt6LC7OFcM1Ebm2bItz4IBWXl1Sik+TTrSgk27IfudsIW04lMVcNuT
h27IIvwy5DmyCqqKEA+jZNuvXFhFfncn58j4bQgQomf0rHwUdWpNXeRmBp9Nx+j6798nuZz45f6t
W7buOqbluJowHLlM/OkJa5YR7saKVXxVjChb2mSFtnlZ4C0KkOmtM1GwQ9fuJXec9o58MvoFc9yJ
UEpUC3M6J5PiXXzT+N4X1ohPLfsXlhP1wRSD+iUqi4WMB54e7siGFhvZ1DIsQkFwPJG1049GMFS3
y5ZawYK8UdPTZAbpJhFaj/FCEm6E4zvce2P7S4+8UTyDYn+Lp/7SKNr83R9jZ91jDLRP0F38Eqr5
DWAcoVV6i+Nm3n5JyCdLoO9v4zPiEjDshkqEjsNdWDn541yXXBVZaGxkUxmb/AwrdReT7yoQXhYw
vIMu30dtXjxikE2Fpak/xlHR1n//aTn/th7iWWtTCDP5vExBGePXb3VV1rpDFTP42gUtTtBa/mWy
au8apaV96vOqXzRm278NbQB+wHct2MqO9oxGzgZL7P7N7IZk67Qi3JpG2qzrAKSLDr7kTpsPDpW1
O9mUZzIWmIJajW0fIhFnF9Y7SLqo/GxKvJAviAViFztwc+lLtTh62tgfC8wynpvRPAdVNJ0RJcqf
XWF+UO9o7mUrmJOUTRHUd7KZtmG/rFy731fzzNJnq+ZPur2VvSG48bWeVvXGd0V6CGbIGRjI9tjN
fCJr1o5vl03d10dQe0AtZUT2fY4qe4GMuMNuIatRmmqj/js3fWuu76XCoj5GbvOB51ixi6OaZEqi
ksKIVYbqcTcPrRt/Z3uQM2t3tO9tpNymhWnk9n1eGacqN8d9OXfIXhnXGsv+Lx+8/GB//pkKcpSm
ptq6arBZ035fCPdIUXe96+vvo/CrVW4VIGpNpb8dYr7wqJG4L3kVWRu2FNG9VTrWNZ0Q3rURWJQt
6uDJ2ewM4KBsgWdTqW6de0a4yGpwNWOPlJk8oBWVnRybe7/fGAqLUTzHHVSnSLUMp44l8f7vv9T/
dqsWpq7yddZVmLC6rmu/LSFjwywdXYu0d1vzvtSQmu8b7jI/HYYedT74jhoLuclepIhL34Ma6VdG
5rmXMhX5JmZ7j5ESGqRmlnuH0gmtgwqEZtcl03TvdUO1KbBmvkA/6xe9PjZ3RaiRizeKegfoGpRQ
Mq0dL/X2Bvi9gzwr1AiC7xzLfpz9p97P2Oc4Cmvxf3mk/duPX5iuJRzNcHTTnTfvvz3SWMBN7NnH
6j1K048sO5Oe9+6HKLJO4YzlkfgcU6TxCsUjc/UZk2dx64ijhsHWbUKJRs1CnkbTDCLWy3EjLyAH
yw6UbObsh3c3UrQe/4J6dygMlMEYoLXi9Pc3+Lc8VYd6lmoak3VPDhTcAYRRAaAHbpioz7bUMZlj
dthq97choL5uTX0e4qO5skBrdkQGts4uVZ0+Ccc0DtJsCCfi7OKrZrMzEdGFgEVTHuTYPI1vY1Pw
/s7CLIN25yvDpo9EDd3XabVFO5T3IOWd90BNsKd3AOORIbHZxJqvRuO771ZvN0uYC6iLaL1zqRLE
WMXcgdgQ6eA8yM4ga/xzMXmIbs4d2cgar/FGzMDNIL9vB3VOD9ERTcUXA0Dk3/9MbPk7+OUeYLGm
cQG22rYDCFH/PTOAZGWioWX7bg0gx8s6JPmFu8A6Unr7pTS8fmXWtbUL5qbSg+FW9Sa7l708unHv
JSs8Fqb5lLHElOHRAjvFw+0baqD2S6uB/3ByQ13KTldgw+LxU+Ew9zr5Nej7J9yJypNZmva96Ydi
2aKs/A2YO4wqfXyd6gLUH64p+yz0i6dKqb7IAZ2S1QurHZsrco/xXeBPyTrxBuVrEy7kgFxk7qpw
g/HOKzIXn3iPR/98afz0ntgHWE+sYvTdoCu4kUnipZNapP38ns8XmaOtqkX1dZwP0H/+ilWZUV3l
AamUn2Ny8OdcJerq27jPmIhQSmJN8cu1fr9+aYMKYjspqJ4/2rZ6CuCEvCU69kJxOWT7vFbs1z5C
N76237oGDl3SqRVqTZ71ZpfYgUNZZAHfgSvBYASRM+LQK6Em1Jl16bIBzesEaqjrlvuuoPCHUEjC
z0T3sYuG7h9Bn6vG/o6FRx+8uHnz6AiwLyKvX1wIAveT0TiPwNn0de8i7hbiRvw4+lWHzR2+RxHS
FUsWLiDMh/Ysxw4TDl5JpXiwVhnraxTDqnxKFrL3dsibpeFG0zVh43g0B03fih9CKVLv5Df5k0+R
FYy0py1WzJfPkJzw2/zfmr9droXRtypNYS3kXCmz8nm9FMuxg1pgaZTbzbrrc/1iFlpDgYOX1eez
YY7JXrVwxe3s78flaIZvXJUamzdj3C0Jd5enfu49661l3DrITWtHVyLkZa8zj5ZnxeADTmFcTI1o
0iFBTKzFQFGr0VUecq9BzMAL0+WMprnFGtOY9nY2w4Xnce18UJsWfksszp9TI7tVTmJql300ijXq
Rs+G445XW53qpdZ39VY25WHItHbRd06675piusqYlgIPViA9yZaMF6O7z51ivP8MtWaEfn4bXTLd
bC5m9uFplIrrBEcjUq3jK7ZeH9Qb/YuraMbDoAWnZrSHV7O0dNA0qDfhkPLzqD7mTgO18jSmBbh8
GIPLaNTTcpn4Jw9pswdXVYbH2o/INlAy3PrdNDyKctSPM//QcbusJD+JBxQ4F5CCjO1yxYGMwsNJ
ix8Fzwh0+ccr2+XiUR3Sdm1pvVjL5ujG4TUby6Vs3UaMpbY0fKFsYSyTYvTJJSDsZVcb3TP0u1B0
rP76bIdNpL0zDauv97JDHpIe2OfGNfVZy6qvFnK07Gls9T5IivJBcxHPLhuzv49tRzt5LYAkQKTl
twQBshRZxy95mmbbDD3FnanmxTPWX1c54D0Uvn0I7FoJUaOD1+E2xv3gOAO5p3E4Q4FNT5ABFrcR
GiuZOyU2jp8j5DC/yHBRsxqQyYbqsFiuHLIIAdbkgznM71lS3Wk+IvJBSjOxGpY8Wa+vUWsoUdYk
oWMPXvpNR0CnjK3hO0ZFAIux1HzoJh95nLSxdl6kjtx7Hfs2JOE351r2HxZFZcmuuGRZOu55Hqco
VnxpYXph0jcgAFjnfx3cufkZK1KDj3EmWm5AuLmLgFruK1Z9S6kckFY2unsqQMyozO1zoPJYlooB
05g82GkpjkXPuzwVPYrPqDa+T85MWdKU4ZSqpPQMzESEwSYV5PeyaLTyHd4Q6KPAzeHStO0b1Fwr
ycr3CZD/1qunYiubiTgUgwc8bBjL3TQa9UZORhJymcNz+9IrCvJOXjyuZTyow10TaeZzMandIekN
cyUvo1X2SU1IF3pZj3RAi+5kYloGbEFveDOwMV6UtjQomsYrRu7vMq75YLfBd0tjg+E1Hu6Cebho
FHXnYti3lqMK1TwbtUXJFwT0vW4VCoqd/fA2mg0SAOUixm9t2ceO+Wyprb0Ymnp6bfw6xu0pHL+a
kQ9vvRLf9SjbUSbxAWEqf+ZwIyMSOueSHXuwoMy96fO0+oj99KoMnX6d/DCDMW0OlwzY/BLChLeJ
YzFr+yqttxtFk7PWG4J67UXJokI/8eyaSuYtdA2GYMVbuokzH5X86E0EqssOq6yUe6/XlPvBRgcs
FuWdDH3G5Znaez1/FAvO3zqMQFfWEy+2rQYLh64pPjtJiGyPoXjPY6YnIJpd5eLmhX9lh+MsdCgc
VGKJWX6fnUwRXClRHiNV7+/0QTPOauP/f87OazdyLNu2v9Kod/al2zTA6fNAhrfySuULkUai955f
fwep7M5KVSPr4hYKAbqIUEYwyL3XmnNMcSUvJJ6xbOtl0/KQIrQhpmVoD7QiqWC3DBlsWQke+xjB
LdKXGBVJGz5C6jCvcVdyvWKn4cXDva+95mUYPhayWq2sMSXzyB6a8zA/FGoE3iGrdrKXNWfZMnmY
l5ady2GlrhWuwMS3XrZ9OK5MBmIvjQdMO8qpUuXp2NtpSYBOHT1MA21wH/HFa0huRqN7r50IQscD
PUW/1Z/WPoqx9ydh4Cs3UaI4Aqn00VQBxyo40jqAlVq3k/Tm5n0Vqrx+GmvoMI651vHbPTYZAQZV
wc8kEmn1WGIUXBMMFmwt3ygfMw2cJVd1k7QYVtVSJ0jUyoFezquhaZq7AJa0u6xabVceGGBG76sQ
Fe0jvkT0R/PB6WTIZ7XwvyfqgxdP8hek4N8iJJovQ116jl8J8yGp1HqVW0Zwi/sv30T9IJ8HqRwo
8o/yIRn5khKjALFCno9ryGp7g8M23sn8tzeUsblgyhMrvxoVJtndd0UJ+jd+GlKVJG8RIzsnJhrh
qQzHYF0VSITfrExNV7GR8AuQI8M+9aW6I2aRH0ChG09ZmWmHwhvHm3mtbAo+KT/IHlEBJ46kaBMQ
Uzl9NH0dSbQvVYdlr61kMBfh2iOJZ6/aDT2UO3vaLKt0jaNtT0FvPY1Z+giPSnfSVopPdl4HV1VV
3rgYds9hkOa7Ap/N2gBM+ezntkLZr5ChsrDX7oKTGjT5XZNxBRE+YJt5s1nq1RE383JB7Z4beLfr
Yqjl7bKXkwXKfVIl6LN4yb5fVciUnnQwelez1//0vpgC0/XyHK0dNirxjIbc1XckjuVIk0siu2Ij
vPigFldWldbP4NKfcSZxfka9S8fb/mpNHkKt+UkC78l2CARR4fOTAgullkas8fMUJO9PMqzetarC
+ur3KYAKM6rv/PmdUjX48zshgqufs8p/NiRfek3L7k/vhKt3N0mGw7VUoBKdm/FLi355qNJm8zeT
vLnWkS/N+veuPG00VZcNCmcIkP5a52kzrwgkGT+FGQUa4M82PqpVpj6lavQy+VF9BfynPgVajIK1
rh6GkqFPP3qr5SC82MQaI7V+f0rQjIdIR1W0rM6CyS0UOo0vjpewBqlfwSbRdssrgohEZVHENOnm
vWMYXWMiaG4UZuUHqj/hJc+9bBck5CwwWgP8Iabw5NtJ7gQRU8o8HHCXpgPJWInxsBzhD88w37r7
ZX9A7Ajv3VyWtVDhVpSOcnIY7eDJqm0DYIrGbFw2tl6lSbOQ0DrhLcUeNK/WUhbt4jiK0Buxaifl
AF7TNnfLqt4YOEOLRj0G1njPhfhJtYzszoy77C5myoESk05GV/BbcP2IH2+YpcdlL4qR9vz7b1DR
PnYe5k6obcuCWo2BS0h8KGdFJleTsrZ6ZnjDuKVAOGl0bycujF4KHKshTDs6t0LWj0aVcVLxb8Vo
59FoNkZx42VfVdmK7ooqj+9KQqz3Viwa2ogRxnIblqgMmHhby6G0HvOi+yR33JjbVGuufm1BWymm
fSKp3aep66fdJJBxBsDhPpUa5I2JEtjF0EnIQR/+/nTsIc3eqvnp9POrFS0OWdsyynNPPMnTiDx7
eXpdTPmhoItOABeHlbOcItPT6pSiPn22frynbdfx0bIz3V2O8gVAP4Wr43F5DZhINDXHlWRFgztQ
CbxRIczdFIQv+FzeLj832QJNjDYAbVu2LQ8eUTwbHbru+1PBOSsnvTSeZUJ0Tz75irtcS+G9zUs/
t/23pd8fZ0b2j9ez/7P04VXi0BZbpNP0WuXbupO8bRSEocsEbZpnadOtkgbJRrRdvvq5zVfaadW1
irZenrbs6HS1dPXU7LY/t5nCApg2quVG9NN3dODgMWtF8Mvz5b3QKGNNoodUXYfWHfz33DWyoH1R
O/GAfixAhCOt2YCBSbbKi1Z29effn99/afhrGnME2moGLnTKtsv+PzWMMoNJTqg2wQugmjA+GOau
1rIHDF7Nq2G1WzHWymfZt4QbqKZ2LWHq76tgMraY/fNTDv3eyREOOiisOMnnBwms/8qIUYIuq2rd
XH7/J2sfuyaaaQtTo7hpaJZu6eJD4cxQZD8M6Ep9nsZhFdlTjUSEBz0pyHw2zWbHNDl2etn7sU0e
TCK+ybNz1FTvXsysPmLtQ26uYLGijYB5Kk37Fx+9vpOKVD73MMPupTG9GqncvxQVX5BKpMwuDVbY
pgs/U89jU1HaHHTytfOEm7xhWwqxiexZlpaH5UCUCj25VWH+N1INzfpwYeIfbpkGEGXD1OmK0mf8
tXmEix4lRjbHDxhcMEVS5if6M/4c5M2iOT+kqp+fvALPOQXs/Yfty+pyxM9jl22JyGG1JjpZf/OL
fDju5+rP5+Y2xh1cTRFMWL2/04CbHwNhv2AcoAZS6yMBDaYvNpZes3c+BCeoO+Ccv1k2odYa9lxJ
J9i07FxepJeJcaqtUN+Boxvu5KLsgWnciCjnJaWOc9OvWqgt8xOWF5G8MnCQT/jH5UVwmI2XmOi4
Zaeo23jtFb2+NEqOCTVChpzIGOL5YVlqaj13wCy36w87shRWu7McaPBTcVUFkGzVFiY4vXhyAy3s
HszEGC98IHdt2kH3mh/K4QXHVHz/vt+gNMoguT4t+xCxqFnWnPKEzBujbGC5+oFCZoMmnxKl/LG0
bFse4nnvh4OXbcveutHNvfCh0/STXxxlu6X4MCa3QikK6uL/flh2ThbA+02uj8VxWf+5W45AGtM0
GGjS2uTtSpO00eY7rzI/yOhXIqVNL9Z8H0ZGE5+nJrv277dhRPIbwlpbdArz3jnNBwRnRicRVcXy
Il2Zyrei3Sz7lqPCdKr2UFdHBirzvfy/vavSjfvQ03+8a5QOsmsNAslGOk0QdAloTEDuvdQofnCl
FfYV46Z1XVZ7dZRe1J4qvgaA4dQNanZNs+YL+cLaBaq8flmWDE9nBkhKhlEWOtPECRHOsiNink+M
RF2ul9WfD8szKriuPzfJNB+cVonBpDS9dEYIBIxNzaxNIBvSedn28yEw/MD1izA5UD2OjzC8SACc
l5aHWvLG3FkW6VUlG9io16gNklPkZxCwrCJbW3wNqyoqqnUKZgOqBDxoilwDxrf2zS9z+Bl9l93X
DXXrflTl9ftq3ba3NrFBqqZ7uSuyitJLWXTk0XFwYPftJYumE8Wf5OzTwwN7KizHa3TteRhUY92K
etouqznhgI4+jfG1DGr/qWLEotiJ/pxMY4dh+ZdnGd1NikmG4WYTURdQ66/8mg8j4r5nz8irbd4z
/cnzoIBoGd4tB0B6Gx0z8IybIbS7oyhyEMKDXXxFDTq/gFVI1ipDOHUELKTetKM+OcsOpGK3VEqa
x87zC+gyAGXjDPV6aKmH5QBRwqSWKLp0FnmqhRunnt499DaTVg9GGzPnajObcL4MK8CJiKxiDGwM
mbWdF6r6k14jzZp3R1aMmttgvpL2lbG2AjEcZnExvi/Qc1IgHcuFODfIq8wEnrUYM/wi3gd1keLL
tZvjkPs/DBvq0H2nn1DckoE2XqqypD2FBPOl1qe1EjbSFd7CeDfa1JUKNKS7OFOHOxXK4m2rn5Z9
y5ZKMQvUSYHhLqvULm51XTcOZCoG+zrUtE0sK/mnMas3y2dhDG3nBs1UX9KkpIU3CvH+8QJiXmVZ
nr0oGj9qUnnk/RAM5b0g8Gl5ZqbEINAKgSehRqgk6b69tocx+IxX4/2LUD0ge70Fo1Mjq+MqJ2Xm
GhVgBKkDeZnpsE3rEp8c5tbSfl8YlwWShN4X/rNrlP9/jvnrW/A6Wd1W87Dg51tIvir+5ras/vWu
TDKVJiNy1U3NsD/elYXwGzs12uFR1yfrGiftlfiO8kVpycfsYLRsl9UMbIdRqRTMKjqDbt9Sghz7
lZf7Uhfz8ZiFmwHEwyQoRUji/70k6abNKGOMtsvS+97S+JvWJJiSX6et88iKtqRhEpCLhEj7OOdh
7lCXBRrqB73qAW9C3ZUrTdmZOjDOZennNvu/bFuOs/MrqaHOKKV0pWDGJPuQ4vShm0oqj4ntHTq1
2I/ZFGlbZfDMzdhy53lfJ51mA88YJsqQvHRtk6y0ujIPpQ1QVNT3kSkljMqMbB8GYcrlmdVo7L6T
vqjcYGXSMP2F35ejqACka80iyWxZrbwHE0nLc4GsctPVVmVckiErYc2FxbPaMv6og4b8x3k1LPKV
r3nVg59O+i2/P8Z8s0BnNEleym0SNwNmelbsJdsAktO1p8t7Mr1hs6yNcWtfl6WqtWQoY+TpxSb4
aWfZKBnpCwQtb//z4OX5VKk28vzU92OX5yYtd+NlYzeQOh76Gi5ZTfG2fiiXjFX64pkSsIkSoEgO
y78ksu07Opc6xduwe+yajAov/yKDvAIXT/kAcSszxUuRhl+CaEq/hVP0ole5zrB/8DhBLRSghEM+
zAeE3CceQ1FyqettJHPzcOl9cRlDqWPMN6uMbe3qGn/Ez4FVpbSF5/4cSkEoJXMBd9x2avV0Y4VT
uWc8bj3QJr7VtFD7UggvhpjoaxdNC4qLX9bchOYdbTBdCn5Yj7ac+XszrLpN2XPBqaNvy35az8F6
Soik1xt5zmbw+rXG8P+SJIwresUuvqh29IzLqwPrp4oDjVxptWznU3cj4oE/zSzVbd+a9dYsbOlT
ALxmOSAhP2qt9lp1gK8ePWQhBZr5BWVfr1xrnKwz7mHtWhcdLZl5R+vR8IVkJd2qXu0dpzQtV0Yq
7Juox+ECl/SprvIafFnhPwrmBoWvjM+daRansdLhJ43Z+IzNI9w0oZahyGdvWABWlYh+uix7KzxP
pp49Q1kaLhWxCUxJOCoOp2k7+hIwpDacnpuojV2Z+Jvj8iTT9tct6LYHqe6lGzMjSXZ5Y3wve9MO
utXyJEIXk1XjWcYepFl9riLYLNM4Ieyo51lTGGmPP1fJifqxWhZedaS09OfVZW9YUXJYntvM6Uph
6VPSTek92jqNfxF4h9DvxI9Fbn3dnE9degcFG7e0/su+5RmSJ9ZabMhoQvZx5nniUznUFcgOgHMI
VSnZxzRoOtXYJ/mMpvMKmVwpMzoWoyfu48m6e9+e2AZVN5TEVjN4t4ymX5ftNUMSN60BAmBaSm7S
pmicYJaaSCNxLWlg6VdjKvsLOlnyICKwul2LsAY479rMGvPwvkhejXlY1j2aMVtiN2HkcJMFhqOf
sxGMZV0S1fO+rSyNcyhP0uFP4pp5m6/cjkjaPS4WDF9RuXVR+LXq/Tsz8sLXri+3JBXngVOkX1MC
wiOnaK/MjEXg5HEE0cKfXuvRuxqV1X8lfef7VOXKizrpA1QwAHcDZW8HSjyYXc80QQomzCAwsNnc
h2QPnmZnUeSaF5eDlqVaa8iKsqzUXbZJFZYZRwp4jXR5DToI4RZ+59uy++fzrJ7osSCY8nXnpYNj
gznHaxr7a8ko9QtzXBk3q6LsMztqz2i0wMSJoL6XAsbK1lR1nyHFXT0ftaIjrfys697dTeFsalqc
TYuLyfdT5RhMKH9m/1MzEk1haGnudNVgIkDjgWIfNpGCzDrbjxiIYGZVefkbCGrdwQ/qT8qcz7Y8
2LOTuPXTMwHx0nHZtBxqBEAhPTinq5/HmgHJg4oIdklUiZWqjv5VTZuJ9CpjJJku0c9NJHdr1c6z
B3KxVLy3mv9VG5DA1IyhnS4uVjFYn2/5EM8EPkV/tEPgh8srVb7y45XyOaBVMyR1a0iVOFPaykUY
nK15JWEYek77KQHs1pfhpjalOReBPWaiR/gQyed0UUJSNYmaHQvpaZiXIqVMT35RNbucBML3peA/
2z7szf26X8tY+VEHyAeb2ijum3kxMGT5IAkeltXlQWhWZqzfD4JsKFSCNjjUig3FzZUivOlAbyaW
ljwj+VEPlt7WK9XA6gwvAzJYQHUAu1p6YyUaOazzDnhoxaq3W+tQ+oH9VCWtmxj6QEYKFoms78bN
sorua0+SnHgg2yeiXYwBLIG+3ZLnykfN6DsPa+8zoe2hm+YzoEzSqk2WhNkJLC9aZrC723Lyu1vF
nkY3CHCvywnNB22uMPlzranpQ31vZdXzz03LklX2+iqc0wxlAn+UOLVOJJJbTPrxzUGaE646ry7b
loepYOTi4DkkItICzgcx6LaiAOYq9MMA6RagFJb1aV4fah8V07LOXfzf635aPetyBvMrkz/J6IfT
Ss7emCAC7cwE8yWEBkGsG3dohY1NYBXh0TBT/9xac8NJaqrHNs+gX0D2fW2/Jkmcv2UqGtKqUq1H
icsewoGkOft9pR5yM423SdmWd8w6QXykZfK1I3BzeZbSFVd/5GqFcM9zubRuf1/5U8Wv9iS6hLpt
qjJlYVsITeZ0+rXmRY0y6Cy58L6JfMYfTJp/TKn14YF5U2u//prG0/qTaMFcRwSsu3F4HlWi8ZQa
W7EklPDaqsOeJCQi/0pPY0SWX8KoqvetvdLMItymRR7cBdldEjfXXPP1gywJ7UC1gECXvEjcsGtR
wOiYMpg16atcHqF+DYnMpYOXw0EL43PTPiu6pK+aEX4bdbtmi/2EcrJWYalpAmItlIMxi29MGfcU
QOlPqgJcK9M+Ra8oZ7WbKX8kjM5G6QPBWKW/SXKUlZ1kxVO2adU+SvZEUJFPAxOvvdjRTU1djJXS
0YzuKXpA9Vb7+ipGkri8DjtSCEX6KMkmLXcIqU5GTusmRZm66j3yqawgcT2h5BusbvKm9xJtM4lv
ra5m+45Sy9qkPu4KQKYbKuCDa1YFY2/R7r0pTHZ4cdHKTOiGYpE7IHoxdJKhJoX8yXVOjycWMJzT
0hnkcLrvgUZHEumNY8A9H3svTBE1NtfomKQ1wrtiM2qW6sRBT+s+bsqVDJCN5AdYMlKvfolzkH2d
kZXrzPcyR5LKdJX6anEXoQZEUqCegVir5wYvWKyELYkMgQvhZjggOLaPJBgCPq8xktEzDO5jTJNu
MqiUHMl1Q4RYVns4fCt4mDTzo2Y/wbEH1lA4xkDFIJrab6lcaifkM1/9QNuaAWMmo8yjzPG6sTxQ
DfcbPz2lmv40RIZ28BvZXMUCfC+jFt+NFLshO9Ko6bE8MKtLT5j501PJRXoMgL62ODKqyCvuA714
EKJJDyKkVe3pR8rXV7BYxieuvfvAItyd3HEryM65ZkTPlZRsFbPvCbUKazenHXmrI6brKt1JAhP1
QxEQAEeCHk7ZyOm6rjm3xmFCBrGeaZ4bQn3PbWJN5yBHoCKZdMWxsJ0Kj5RZGefaxhx0cSjK6ClP
vf7sjRRlY5gZllJ5u3ZUby3mow6XZGsPthQotDrcK1HVXpYH1YScOJQZEXxBheiqlLWjNtZI5TTz
VNCNvfYoUVajEYDvN4mhRWzr9t7kNPLZLy3xhE3TsYLgWFLFPkipNOxHu3tJ8Y+fdXVAG63xNWoI
XF1VI1iYGT3iRvSTq64CkOBNlrodGMmuUtV0Q0n7JvflWg1Vbi/jMJzlLL1p8C6STo++FpM8eIxR
a1Zx1hKEngZrChb2NvHNfAVEeWUM/hdD1bq/uawpv9YMuKphBdCEIhCDY1H4i+mSypqdx/jRvqfg
tQ4QAI0j+pEVqeYREUEJdCaiQzwnw6XqUDz0yOFOCNhWLfyCwnJ/f5G1lV8m/8tfQ0o4wFbbVmh9
fnSSD0jO1Y7T+7vNmBgKR1sRJ52/dlYwW2jGZjXpduwYEdwQa7DeNCn+1jbNcGp7e9rnurUtZZMR
NEWsHSOV4eBJAfKnJjQ3SlBCOZ9gG7Zd8AlFknypp+AS16aC1KALz2mrJtuWXAixXibjBCc+S3no
OWoRPYRtec811V77RZ+Sr5WIbSVrz2FC7GCkwxDTjRiG2Vzujlq75eMCidOWhrxW/G6fprXqBkLu
3NFXKpKjTEwt82plGMm67s2jjxGJFILUSQeyCcFGvtlNGGxF2Lyo2QTor8jvcku3D6qvHPpQuodU
FT3FnEOOYtlf0xx0nTa28hGViL7LfC5nuZREW+Gp1THy19Wssm3bNzHqV85OPFlVsh57aKaVF7cn
VW4aFJ42EQJycWzKtjknKeHAhp+3LvTc2IllK6RqodyA8pfoJoTkZtbj9Pb771/5yz2WM3E+H1Gn
66ppWh/usTncTrMUfvY9M+XhpqvsgrAnT+9dugz3daAySC+o8arz2VmUeXArrOhv/DHKrwWo5RwU
psAoTh2NUKSP2njYfJlpV3b2HSGe+pyPKAxJUzI7CYtaY0qUIbDxQ1VbFx6frN6J4o0kGXMbMMYj
OSg+KXIcH2J0J23Yjfjoudv9/mNS//IzmZuliDr4rWj0ID82ThXJrAd8stN3JU++EYPWnJA7JODY
Uh9ZJ2iVpZurxtUZZcSWKYu/D0ZlWFMDRi/c59YmFOpXSP7teSBdFpbKKB0TTPjRmMmrvu/U09ST
o/n7P1v5UNvjowXVLeOktFTFnpuHH/QMSsz8CyGQ+T2s+H3Isfhit726IqkPqobnl/vMNNCUTM2T
CNZUu/fQxrXPuTXsudfhgiW4j7t20V+krnAoV9qH2hwTJ7KA+UP/dxVOK8aOlvIQloq8HoN8B1BJ
XjW1f1QsYA0emX9Gna4IHDH2gz/VK0qN1ra3KI71TQKYJCVgkzSjmYudPHvSkG3MHnxxQHP3WKK3
XJeeB7rED7uTaYw0QOi74vElw7PNo9opo/FrptMMDLAQurE0tuvRH8xNLqyAiVvereqoK7EPjvbG
b7VNkIvqVuubFFN+Yq4Hgq42nq5H3MJthnfC7ymHTQ0GMa1cVbrfuF7BSM+OvuCkC+ryq6Tr4lwm
DMgkibxbxSJps8T/7phROFI88h7wltn7Xg/fWgZK2HyWweYw7mHWFruibpDfUqbYcotVyCDch1B2
v8kaObgQNbSqI4gqb4K9MTendOanxEWGRDIG+r7u/WHdw/xybUNk9zYY853dta8C9mDKKEBVdgoO
spuiZmh3RbHDhEhGaHrwxpOtFvEuKHvFGTs9nCgvZK4oE3ckK/xGMyVyWEvgj71sB5lDqV+6DbNP
mU7Hn+gGJT0SUMlgKlNWfv8GnTu9r3Pd2OldPbkNNVtZKDcQ4edcIOx3+dTUf3On+uCgeT+VdXgS
JvVqG07dBwdVK3s2v0vT+25UYcDwo8uc2JTsTYxkZ6PIYUuXtusuhiG6i+4rBGJG/jFP8MxzbdkM
enffzQl9WP0eUr6U3//S1F+1X8tfRwEdh4+i0rw39Q/mTkVWkyoti+h1IEyRFAxiens5v+U8yYl5
H/udahI8VtA6cQvKrZtEqR2tR5y8kPeLCZBVNJLDoSUbTTHqDRoFKn1hk97mcmav5SlQN9M8Pcni
PuTrT7S1ngpi8/LgueGS8zf/nL9c70yaC8JGcKAYqvkXwIym9tMUD3382oftFdmwcq/YyN0rFMau
x51yNbZVctNAQ0Mn0bmKOuJIUyzFbQQXbEkj1buulfzzYLUoaGNTQwQZdfdm/2Dn1tfRH4sHn57/
34lF7I+jGT54TaUTo2mWrXMh+XXGaChhndZEFrxKPuCbCaRin5uPTRIxVABfujEGdXACycv3eHZo
DyGLvYc2fGMm9iFTDLFfJlOdrJ2lekCvl+3VnrSsvGW+o5BP4fioK82mr8+aUuwjCodbxfJnYAnG
Gohp9qHqJ9nRvHpLNNC3EaXYixZbCFea6hylXrWlNhw/pF1F2YyLadMOz7//5j4o2JYT0dKZvFmy
UNG62h/0MlPaQk4Y4ujVStV6bceGzx3cw/ZdW7daWMRHY1CMNV6p11EiKKodDtJYi2M6VGvcSwCI
++CsDXJ1EmlQwLdWPpkE199olrQnsbCTGv0Jsy9pkJg1VqgXQ6esk86lqAL7JPLLy5R5n1u55Rrt
ManC5/ro4es5Vi0s8t//Wzl//vJ9o/9h0KJanKSGYny4JlR9KmrLz7LXRAh5hZK2v+AGtgna7nxz
HzLMvKZhvEInk53tyb/Xm+DNKyfVjWVVbBLd9s/LQ25T2oXcA+xBoKzEbhW1bXzLldfbF1b9QgTz
cJIo91pNug6l6kKg8gCogvIo7saLzt92owMcCjm3drbuk2mfSPrNQLvvEmcvobnnPp2QZkmOA1SD
zNYcUVjYXWXtsTTatUePXot15UgoOVr+ppMh7ZIS1qKbybDHFya3RupeO8+PArclNMSp/WxufjDF
mu5EmjmjbkiEmqSgUjDoXME+ZKdmph75qV0SYQ8QHC0Nf5hopSdpTMoVLYor+sX8og4PTTOFO6ac
PnV6A1N3mhWkDHeJixBcdSftkSEhEs+6f22N9miXFVk+3HyAgTs0FeNrwjDamRC0riMST5x05vAb
oiKquMwujNnto2Xk4ZEmVu40sS52SuANh9Ea34awVek6ZMrBmxNdPTV7DdoS1AV1TIfQgOFUkNLh
leRSNrD9Bq7sG8GoC4scBQ8ZuM9cCtXFXIHrOtMheuY4dBVQsSh5MvSKTMs5gVe1qLmhGcIboxzr
YKzPevdGg765JgyGHDAie1hv/Vb3qvgJof/Bq6gR5+NXK5H8E1fwcjP4UL0rpHVONMKOoDYuH8X8
gEPaIaG1OPle8RVG0WuFD3yn5OIC2Fm/09t22JnQVHu4tFc1RFI5iPRb1lZn3YBK31j+TU/O1g2w
VLdW0juSI/I30+fWblyo7ZvPmTIZzkjr4ZjJ6mUQino/KsF2tIr4pmeOCfNsbHZclqhv90FPhFCA
kxa93s4IKf2DJ2VsUaT2OmJkckTxPp79llLVZNn1jU/+2d+M6M2/zCpMQxGa4GZo2gp6ww/X4Y5k
Ss46vX01iI9x42BkFJfiy7LslmsoI6CrZZWckPVGJcu9cCIf4Imh+KuAYMatEU7f0iEU2yQGOB8J
wOOfqXqYDpgsex9Hc4WKmRO38xMJkZhBQOFxifPPeDOc2Mh60l88w1E1bNJ+P1orxR/B96f9eJLr
z3GS7TREn3cgAnICBLP2DINEbKJceVuoObhGtmSXaHsx0AMCXxa/pHWXrLCOcRdpA6YhvFefhmKD
J0bdYh7AG+qH+bEHqhXPeZ9ZXbX3baQq7tQ9pHS+4K4N0VrOQCgFU/Y6WCiNjKFrtr5HQymeT2Gv
Ci9d1I3n0BA3zVRU73OY//MLNa5eKHLfcrBiiMGaD6v/u1vfrf9nfsZ/jvj1+P/dvuaXL+lr/duD
zvebh48H/PKivO2PP2v1pfnyy8o6a8JmvG1fq/HutW6T5t/Yu/nI/9ed/3hdXuVhLF7/9ceX72mY
rcK6qcJvzR8/ds2CfFVBiP+nO8r8Dj92z//Gf/1xzlGAZV/+y3Nev9TNv/6QFFn/J7M+mucyp8CM
b/jjHyACl12K8U/GtIBBNTg1c436j39kedUE4Pnsf+IsQQyiAkbAUGhx9tcEls679H+iwBW2qaky
GBBDV/7497//B/bv/Rv77xhA5p+/Tp3JfzFkQ9H4XxOWOutjfx3woOyOVc8bg6sx1reeUhEAE+fZ
LiupRqeSvJ+y3MQBpB3Tlvlz0oWfGQc0Bw3CJG3DgBlAcGzlrNswWKJ+kr1ZBaB4kJgvqtXc6UUV
MQ/Xa3fshEqOW+KakJN2bWk+ETd+m/biagf0KuOcxJ6HeGy+TpjDczOa1UxE6yAGewni4Rsdhq0B
tuSaxKN8G4DXzmoyqSX0bInXcq0y6Hkl+rDuGl1zeiBgGkP1aXqSRPqsjVK4zd/8PkfgVm0ri2wB
pdWzTYAgk0hvmI/EdW19nuYogSFwj/qfElAfbmiO3wedihGfHmYS3d9NneXIes3M3R4PfvdlIPni
Nm3ydWsT3kUOdXTCqXmUukDftZOnOkk7+qupRywa2uH3srWOGD1zHKMyE66VomKjIXVwm5MD6IZ2
u071OnY5YtiqhQeqLAZlEdAlBY3cOYxYV8LiX64PFIIiklB8UIDGzAb3i9RatT2pezQ7VpEKyDeh
SzWIawlUlbmbmBNqLBrm9j0ZKtxsK/mm6fLSaaWsccl4zSGo3NecA2tJQa9IgvUnpSLVvFSTLwp3
bUfDQbdB/t4zVTYmHLTWRovqFxsOmgO3KF9nrXygadmfCuIfUWRzL0eLngLj2ZBehASXTyDB89+v
B/MzYLc7dJVkUkXQVzOdurDVoZcdpylwc2u84uurjqGFxSomT3pIIWjr4z4gE33Oiu7X9LiezGKu
wJmpvQoS9Yufi2GniW49REG3T+IgI40u93aJKOcvdrhIaOLdaOpXQ4jlQstkYpYBSm9DkzEBPjJw
tV8VP2rpJ5ifMxSrLqp64UCVBzF7CUri/npCgdNGj1ZSk60lmRSZUqniFfAZYzNoJ001SHkseseu
IuKSkzJ0E/XNloNiH6TtJ/n/Mnde241q27p+lfMCrEYOtwQJSbac4w3NZZfJOfP05wPPNV2zVq19
2r47NzIgEBgYY/TR+x9ilEaaCf9BIjtvKpPYVRp8szs9PEGjbcv3VCCZnxQyOdOoLPbqmqcWRSNy
4ki+IfFbuBGehLdR9BggdXhSa5Q3upigU6BYRKEAZGkrTXY92ckU306tI+oR9krqO6AcvKt6V2yu
DGEsdqFUIUhPniSnfRuSCyspsVMJmF+jpocZYVsENEELIBXNSIXwv4UfFUCyt7wJPlAvFh1xkZCE
muVdjEZAO6Mdps7aT6OYLhUGKrtLmCHldY9RZIzKqjSkhUM+snCqOAEoCa9lsKrKF+qVV4KYLSIR
jaQcIyl5rjUSSEZFYqEhuTP1Rec2Q03qLje9JiaACqKy8ZYi70lu+zy13EbFLNyLoCRs0xRf47hz
S4Og1lR29MBwT7QP7nhhZ50sndLxuuvKQ4OVNELjBoq8IZbahXqYeGeb0FcCHZMIscQaIB7fMl3e
oQs3+VofE1GSjIIjCKunj/PUwdlvZNIXPVdWdBZLs3Ej0xiQOeSVi1OwJGrWozJfLK5VQufLktKb
yW3tRLWY9pUFNh0E0A7f59Yus+ewlHjDiknZ131wVYtMNROvb9r5MEm2kqmqI4lDt5NV4c1U8lvI
vG9aQT0ix09NQIDPHoO2w9Nsvkn6+TJ6iGNKrdLsSoCWnEkk7RN2ezJp5U7EWnQvRwSuMwzdRp2d
sZpcoT/0UPmuokROj53eWXbRD31G8ngeMMdaRnBNpL+OmRW1x1Frsr0ViqfvTdseqHiLcn38Oubr
u/XAX9aRqWjceSH2T0xhOKaYBh+3JWmkninoH0q60moUaS9nYnWUpqY6Ep9Xx211+0gbPfe0UP3s
hmVcHOqH035urSsyERkTBNQjcaWjLZhjiMFHe9BlaCdDMFpOHakXCx01/DdmJswLhXMUdXD8yO7H
wPgcS8qLo9nJZmpvi9tHWzWps3AbEG/Q8uP2UYxSfsT/r/ha3bZJ3SS5BZ4djgCF6UZiGB2NsMVQ
nJ4wWZpb5LiPVY4KdCgv9yUS/gqSwEieLT5s8cyfVSCggiJRSuYDGJt8hIV96Ntc3xeNlB5rDf5B
lR4jTYerHD51QX7TTjDIQ2li/hZemp1pUToWSQY3VYirJD6EnbQ+OU2qd00X3uF6VIjOtq2t16eJ
ishh7B7ybMI4rwCV385+mMc+gIAQDwrzrYu5qQkqd9mofZbzjJY+1eZ9YlA4XgJc3duuPKahXB5F
A6gTNDQVrZbSh7VQHQ35nYlI4OOVvAv1EM+9jhleiCwCMrR8WILYHIE8cMHbotTRPTZh2WEKh+IC
LFuv7nToJZPFAI59lV2pJT1uKPCE8D4E6C7U8AYoHx/VG0Ob7lSRqVdeAjMx0HDWowwva/EiTHUK
dsbwKkpiucs7/RCPqMeLmeTnEGOcfERbJFdDsA1BSo19ewMUsZ8oZQyxI2XmX2faTrd9/LZNDvvG
bUe5t3PywyKINO5I3sJ4WzC/cba71MRV5eVx/XO7N98fizHwfq/365ePJAdiDnR6UJv+uH0sHfXQ
GUwjL1MpzI5aQ+FJGol7MupTtc+tETN2nkYMSuTrQwlizTMkRKjTKdteh0Wg+YYQyL1alD/lWV7L
XJDSioC8+hxHP6Isekdf35yder2/0/rKm3GAHfLfqznUjdzfvpmMqVm87Sv8HAEYLgP6DLYxp+iA
b3ts3zWCuiPdGyVOO6v+9y8NxQC8WcbOedtXWZvftvT1M1+nWK/g+6e+TrOtU4Z9MMea9/TvXbal
7We+9vs+1fc+27aSyqE6C2a4zxPj9bcv/+vq9sVvv/l1qb9c1teG7Z798m/8srj9SmD2CxHIRHII
3Z3yl5u1ff3L7n/8T/78/R93/dNF45iAc6uJbmVGYA5JNDpNahKh1SpN4a4WJei4S+NvXwSzRCFq
W8xDTOPtVYfjtK1r+QONhCYfaXdGm9W7cJm6o5mZFNf/vAihFIxGncgOctbQWxEid5WpUzLbKPXu
KMiZITrbodv69iFFxeA3gQQOcZAav8rMzq3aiVJIfSrG9Z9QQV/gyiy6IsMoVb7BqqH1o3pCp36c
iwnLHrxAGzeMqys0Qo5Rwgtdrn24ub5y2+oUU422v9e3jcL65m9Lvx1SjhnG2h1hEYYyx+2jGcLy
awloyOSqCXGAlU85fmDr2YCCo0C7Lg5BFKAasp4+37Zui79sHU3ludAISPQWwMgMyNczS6ylJJA0
9ooC7PE7OHQDxjdOYlqCN6VAZofoLZR15kFrQ90+unUpIRi2tcBKPHnOfuDrd7QSrCrFZTqlakXW
0ur9aO0xpEk+doPlVGbVuRFWB8F6b5TuIx8FlIPW32JiyuWvS0HrdiZkMj0eP5ZxFeMLKK+t/1KQ
6ncBVvG7YusQtm3bbaDvNQ4c93198jpiDpiQQGT4912scoP4PDWV4pibueYGGuoYjTyVDBYWnhEi
PHYwoX/tAlq9PDZK9lxNkuaJTUZJaV77QKSBapJcxmEOlNupSfaEBJPbxZhGJNmEVT1yUXJfF4sT
SyE0KkNGMnF9WFbanRslhQWzXsJ2XYEeQzqUrxYomkRvys3Xjn8/2m0VYMh7oswx7thlas9lAuFv
O0u/jlDDej6hjfjXtvV0mVmUcr9CYi9T7HYEfJDrhYNYSzFe9qKh+hk4+KO5xj4UUuoj78JnFeX5
1/PdnkS7/fQ/H0xsKj/xwiIetxqwNCmGw7WhAGNAzpxZVlC7KN14FbdsezLbax2KgwLPy42CEhb4
+n9t320f0H1+Xd2+/Xqh14f9p9XtsG2X//mnumKYiD0utya3vWvbxWyreZkxwn+vb0tfGxcMAhEh
MbKv5xUKve6LC3jptU1vp2WuSUveFqetqX0tbu17uzgiv383wHQ70fclh1VhOhNxomD19+o67idr
2yA3L6AnsC6SNoGbFM7qa9kU1R5EPBT0NopEb9v9azFY71oMXK4npoDkXR63N3Vb+v743jYvubqb
JcQ1pNj5rQ/a/rFuwIAAGW7+R2uLTrbFr6uvlulKS7A862DDsNzieUK5ysoJjrO2POjqD3O7EBX1
C7AKh+1mW2uT25a+7/33NpKVzMxDTbC/d95O+b36fey29P0Yv7/4/r3fjo2Lhz7Fa2K7F1vH2RtR
U/jb+tbyuONpd9rWvy5+qSQSKcIouttvbc90e27bh7W8hYJQgMxbbzy13pmmxGLU94Qy24v458Xt
6K+uairn1jerzM3W4C1ZP7a+ZFvdlrZt36vbNn2Ngv9X+207j8H7KFEk/Lr6tc0N2wv63WYCc32N
v17mbauFY/3ifR+wLX3ttS3+vr4d9PWrv+z1+wl+P0rACNDp9HtpERNn62a2YWRb2o7907bvXbZv
5S0K3Ba/P7bn8b26LW3H/ddfrZDZSO3vQ7YdfzvVn7b99qu/nSlcO/yJckwf9czR19CeTAKWkst+
a+vfH4upVAuIWcaT743b0vc2aDs08W297hQWv/bcutvtx793/eWbbTEAoWGDgqFLXts1NtfA5b4b
yi/rX4tbu/pl67a+7b+1s7+OtCB4xZiepItESo/guH4XW0+XRfU6W1KdyVO300Bwo/RN8s0aH9IJ
h0y0rMQHuhMYF1Nl3JAXRrdr6WscXtqDWiuijYvh/FKoha/XuPPIFKyvB7kEBxsMYGSreAfDArBB
kuIvBZQTrRsseFeLYiUgqddm1cUyk4w3wi455Gp+ARaYdCN5EoeKWuiYQ17vR4Ns3TDpO2Hr437/
h7+6k6WY7X6dVC04wVGZ4aZtw+s2sH5/4Fj679H2lyF3W/zT7r9t24bubdvXGf503NcZxtS6wJJT
FNEU2EK69cPc2u73urXGfROpc9Ji27i5ro9rB/W18Y/f/3a4rnWzCxezsoVu7dS2w3FlLJKrbc8h
ramJTfXN9sW8NcE/L8ZhFjpaVr5LcaM7Eho+5PBgyI/Ai5BbBoM8Ru9GcdELFQ+6fBwT1fCB9OA+
hRR62/gk7IzjCO7IYR51xJ9KfQSjfS014Lon66wUw1uMVvyrCcdMBnr+ovXabTCJ75UcQNyie/Zi
Qn9/lMwSc1YD2964GCnZgvHqJaRIoWO2bo0jg1NreebmCZTPmjzjvhNAP7+CbdV2Mjocdi2YHafA
PVUM/WDsUi+bS5DsS9e5mEctuzhD6DloRUfS0pPEOOszxD+nOvbxcQmIWRCCRx3ZvxCopAO3T3YR
4KXmiwI2iECyYCTCsRpcM/DBvJo+6jSMaYJ7HcznIQrJUugKFGUxLzHzo9werGDNiiUNnzk1HJd9
iAO3rbZB5hVq+SFI1hWof7TpKOEh0vcJVhn0joCya4XZXZxpj3BTILaTmMM/y7jGD+ktmofQN1DS
IUPg4dr51Ov1DY5HrpnEiGfq3NUhw/Xxh2IV3Rm93cWx8GPSEm1nQPzzsrz4oOR70FYsXhlNE0gh
xDFnxN3rUrSumPe9G1YkHMXSMH2jLJ1FJn8tjbDksiFaHR/I81LYrxH7aBc92clBkTsg/loyN5nH
tI3MeRvZNW7HfoZ1CLoZ+g4ZhgbBQIQORYoIlpnlO0y7YOYYdjGYwj4NSVtIauMqoBGwm1DuxrI2
T9oMZcIo0Ear2wf8ZBTXMOCOI0t6l0zdDAKjjTG17Z+jKNmn+SSgFFzXNtjNewGtMAe0FShxpjyn
Xgoui6Updn2IanCljM4cxeKpQJXBKwZJc/pR3ZtW/TbnWulWSyq7FWBNG25Ke2FI7Qh/qnjpzXMx
w6iVM+QaKEmQKJeMh3yW3ph9MqtUwSIWaI5PQYOpWolbXVCQZgIM7eTS8EMfsU631PI4ZIJ+USvj
DlRfiu7oYEdon5J46XjjCicrsGSes+ICFbV9hF3BoRsxfVMOVBfxJkXXTp3CaZeSYK37xs+vUJ0e
medSq7Ck5mVR2o/c0lovk/R7Fd7D0hYfRiVFP2ZF/JFUU3HXDGlyLLSyc/VScnnlpFWvFStNyEIw
uE/WEqMbnEkXeIqndqACTB7Di6kpWn/UGFdKKmy9XIb7uf8ZQhG5Tsf0w5RGP27NCoQAAgwFiuRz
EzmyPt7Jvfhj0ZG6oadIySD0o80w9JJOcw9Qm+4fEYPnLNFUL16FUiGuMjlMDtrMy5b20dvS6ZWN
6+/RKrPEawL1GcfoEs3YVG8R7qaUkMzP4WjM2HbJF/oovwpmb3klFtu2NXhii+z1e1Fr0U0i5rgA
VsW0C9uGZFMkOIPSNBeG2YCl1scX2dB5ScgRzzGOkpZgvKOSqO8GIU+vdGR7YmwOPQMymoOc/T0Y
jtyVWrlESH/KHGSbHKulx5BF3tlElOxhrSVm8FmcqrI+cIr4zKdxj/DfcpFFBQoO6Yl07OQZxiHV
mWtK2ZOFyS+JarhivH5CI9yZIeewGr+UyXsWmrZXlfRGNjPdptrP8KdraYMYCYa/PEdvru9KsZHf
w8KuhvJpxL7MVc0Iok4WOC0ah8gLZqcxGSan4XRuOD/KGrp/Yy7ssnn2JpnOnwDzGmGj0whwwVOE
pbTVKo98E6U1W6pptb2qKFy09jhopXisgyeMYVwNLKySt4/AlEB74+lgB4t8MmHIkQQJYDfHXtkE
WEL2UCHHpcINbk2SizDo4Jlemn3sq001ndVJCFxAJ4wQM+NSHtbIiE3NfEE8Y9dD86musNF6iNCr
jZ0lqMz9oKT4GUoqedqlOHRNEzO+9sWhVpkR6thmUtCklYelBLNPnsc9uhe7uR7hp1RdbZsUmXcV
RZvYwrA+7qfITnoAQvT8tMAeuk9GYnfXlAhuLwYyQ/Wk4u1nvVQdNVO5oRQUiuGnEHbv4TKAZlVu
hlExDkoJ00ptZKCj+HBGU87zi8JLZZEfNPSJYByk6akXlKMyv9VtJZwz6EVZFWWXyMj2SIMlA1af
JFQ0JKOnRIVIR2dJ12Ab+RA4w5DHdtdg3REamt2T73+ifzzpFnCvECqUVyAB2St0VrIkVJ5ipLdk
l90uL+O9yB1zU/RW90qKvKxUnhOzlOy0HRG1R/LbJpd/KQvD9dIlJ6uhe0Oc/Acz5j2MqNy14kuK
4rKjJfoMGZXRSAjCS1mXK6evzXMgCjHmi0tk94NEtUqfbrRYi/ZVpvJvlYuvFIV1OkoVteCJ5ngS
hYdM4u6GpOltK0AJV4mfxHbESugNLsHkCUuPtk1CYB2HvR/Pj4OoVw6k+TpL46Os6TfTrOwpzKVR
qOxIHsFllYEsjzRxXAPhPazVm6l/pbpNAw34oVLNBT8AJ67l0kM6R91NiCGpLZfyHuvgQw90yC3o
XBprSk6SCNhICLymQjS5tW4xnMWzRF0BcYsn6zD1jQl19hwn3cAafcSQjykV5ayQQSZp17MeD3Tj
SuoyQh3l3OqcMSMeHzSQPnJcItWST14QS3R9S3zXy3Ntz7lONF2jeD8X1mxLQht6sqATpNX1QyBd
G0t2TscBeMWrYi2pMytoindy7SnRMnmijlW6FmkatSjgUVoMEauehLVo2Z+0QRYdgJyq8DyPqbEP
lZFWnwmNM8Tty4LmSd0oy/00C9dxC2sO753R5iWRXcaufSFXuT2a2ssMUmPKEYYSMsnLMAW3lQnT
R/RXEXWMAJIXq3VyMzm6kS4McofAqBERMqP+YOmzq+HXsRfjCBFi4TpC/QlVSPrJ0AUZu9wmgOo7
OGmCai+heDaEYDoHIzB63LE81B9Tu5nfyLSh7KlFH1WxXEyKEXjUa7kT2JVGh9IIFx7QcLXgMFwp
d6AkTButQ8Gd4PwxYjZ2mDYEmNVyZFSiEtzXNEGI5yg1PsNZCNxQq15MbThYvSHZYmu6lhV95nP6
AtJEtEXyEhcNRtZgl61dpA2aP4Xmjwg/Ci0PUg9ADGY3htnt2mwiTJK0u8h4ypn/UI42S7fJKt2D
2HyRQ7oWXo0wgqHfkw6G2SGswobjWquaBX3XlsQtWC86Er1pWaTRbYxrgFEuwEIBdEKB7DxUVBWg
GnXmzpJB1XcEVA0wLMuvZUVJDuPYP5qz+dnU0KmrHGtda6gZoebLARhA2kCa1M0OxUqs6aMF+ELa
V4cYiWRZR61cZyw25eYgGz3KWUkv2DjuHOTW0i6YXDBnwIVMCzBvC0U/w0RiJzwXo0ygXlrlCQKd
XeTmgdFQvYvpHQzzQI+Oci/aAKSpTmJznU6itcvy8R21j8+gwOUgBgIE2TZxctjwAEDdpRr8BMzz
rk7AjvYCTRjizGEMgrPYIiwIF8VYa4VoKXhL3I/7IqkbV4zQbwU1Gnu5svZAdH5KO17303S0iIOI
qrL90kJT40by3lsjQXgq7gX0jmylE/0pyVWsdFxALxRCI98Sopdibs6tFjbnrkCFZ4oa4SoLJYSS
ip0eVdW5YwItmWJxTuMJdOY6NRlrJO7N1zxH6rlV0s6pdLPm7TcfIr12ZyKAKYCZasz7UlL36gAh
olemimRsm7iZPl5kBbrMlCXdREegtZY+jCWEI64lTBaMINtVmpI7WZ7smTY81xgG2j2YgwwXHEdI
R8CLI8OntNS+VTT7qQdJgI7VxPUfcQ94GAEtHIvkuheVNULXUVEo8rciR6ImJgGkIbvkWDMoi17S
BgwtSiij4SHreQtHuVvOVpbfTb35rpna+Fya1lPdZI3dKtlHnOAFHyB2ZhPu+pPC+5VhnJRq8mPW
GE8oq9gUSCWvC/XsuBSyiyht4Qhdi7INJvFOUIe+VCSPVafCGOlGzc0BhE4LYKckFh6KZEa7QOwQ
nphzD5lGhbna8qRHTe2JUwZ9nWepawlvTtmuCs6LF0x9tAN9CnKlrNDdRkSkJHcnRe4gKOdRwbYR
3YRqX83DAK/IMWB1OqOcSfsQg3dfX1BcRQbIbvQ+hyxNoCNPE/rEmmi6RpMIQONvZMabnWCM1GEy
htwUzBeSoQiuR4BVJHtZ5HBXahi6xxjf2BOCsYBaB0KOyEg9rMmOGaM/VIDZB4qNWHdX4THfkXzO
zItUhKsU9532lDNdQudNdEpQaY7WNFCzgbAtQw0IRuxyX4k10W4oi03NiJhM0g4woEGPEQdfdQkE
1YzJBz1ZlrZHzZi1XZRnAdNEJIWbZYQai3SnravMkgez3ecxvWaez/7cJje5bpQeQPkDjbr0EBjh
UjrjqkCMY2dOiuDouugYVTNgT1bSNwDeigyVykkDOg2+fuIyO6fB8QbuYF8XwH806RhZiAoGc/aI
uiDdPIPWGOnC3jIiqiMm+i9NeTuN7aMZ30Zq95h0ZeH0YQpty9wNRaIfeBpN2Op2kDiCFfLwVHNx
03YCYNXXNGhDsZVSzBwTPYioaiOoXv2NJIf6HkRZsTfU2tYkfCf6BlaatEjSlSSj45lgmG5LjSzj
G+fNRvSZcS+dWpitfRWnP+NR/0H9fr9e4iHR+1eNLBeC6tlDg2aCmICtRn5/b+UJpLGgaNyxf0bu
Z1X4uohhlWlK76Y4RJw+61pIj0EQ8h8Y5q3MFAS7l6RCry8nOoLPpS080kobdswr7DBso3NfGgjm
TwM6bD2CKUWDE4XcPyxy/5xLoXwuuXtX3dKckRJbKwKlQRakaD24AcXOapS7xFxrsLoRulK35iDm
q74um10rKaKL/TvkOgUFZaNPspMpdV8UjP8VqPi/YYb/f4QEY5gNhPZvr+3/gASff47/x3/LeXXi
5uc/gMFfR/4FDDbEf+kSdBTUdHVZ+xsUbMj/AscEPQ3qDahhaUX+/hsUrP0LGoAEzXrVc1E1BSrL
v0HB8r90NG5NSEsGDG5ZVP43oGDtn/xyTcV2ml/SAQOLIli5300hVYLMsDaNBUfsdp/G+iUwQA+d
ZuGhvsh8AzqqvKuNYyB7JH77++5NfQ/vu0cQriRraBHBvJsWus2nrjr1wV5i1ogyFZh75mVYVSRu
ToKAHPdDihVvcaiC22wPQnVXvCHcQhAjJXYeuNGD9FGfLNc4WFjw/r+IP//kF/z1PzKQWQiDGPz5
jeTUBDJ1NuyCKBoaq/UVigoggU0F2S31vW/6T8TyRrtK4xctlm5/eSH+QmH/ar4OefYfrKOvs6s8
KUNTRUMklfhP0DW8zalOQjxGzAdrPImf5W1zBThQfO12+WcEdT+w+0/jTr0tmb6fIrTg7oSdeWnd
mYazXNWVp95IzaV0wVziDbvMQ3qT9m57jht7vOkrp/Xi8/yGljepSiAZyX5JXLAl7+VjdKFci/vK
/AlsWPdQBnlMf6ajp1+rL0zKSyrWwIJt7RJyK1Z7tsCI9IrFwsNAFAGdYYXaegbiJ4tNDkRqIOyg
qW4jUnHBcP0x2YPirwoMtVsYLtV5RAnu6rOUOjBm9uZRcfPX8oEpXvSe3PPv7Kan4nPZC7dLvIsv
A5/sYCrbw1to+uMFrEHG813yc/Zzt3cRjSHWR+3oUz7VrdNZoOmEA/pO7Q+i1d5A5yn/0TKXUF3h
0LwOJhoOXvNg5naGFZ3soeEQ3oMxsB6g1mXJzXy9GE54ibJTY96XN+nPUAVibAuX5T0mTbfg8oqn
fLwXR7tMmDPbqJA8F2/6DrUvGGvaZ1I7xqWuHwYJ3JtXQBIN/cHcjQQCWHmFRDuYQtj6/DygTq9c
IpluM0sqxBtVRLvQNm6a1/Gk/yivg6sOAtXdyIx1dZrzYwgenWPdxnvhTHXgHKKB6IfX+okoBPHf
zMGPp3rLMDkkWrCjm9JVPhMv3Mn9juwWoPLxR5d46bCL4IHpruYEz9D4qvI6vu/QfjqplA9GB0Pw
xOu84rTs1V2Ej4QDNARQuPYifQSXAEL0y+UZjInl5leBk71Gl/KlEnJr28oVCocYBuNPhDeSvXEB
NLVI9vPJfLISVDoB87rZz+aGIHg6y2CCr0QUyj3tFi0+/BMY0GKnlNHZc6x7qCsG05fOMYyLGic1
P3lDvsLJr+RbqbLNh/AHphztqYPC/xQ8mDdLbPNqM/PvXCZsykE/51fjQewI7i+Mm1b1yEJXfvFj
3BWVk/i1nz1bgF9ty496J7m0rq3HpbbLfo9i5uR1Tk7rsLOf8H25myc5uU9Kp76iWH7VZujaELHZ
JFmM9Dg+A+oz0It1V0lcYLZu5nVvuh+7yBRKnhU5i9cyud1ZN9ox7O3osq0cHZ3t8QAUidjrvcFT
in9Q36GRc0BbBRwkc3tp3CeXsx9UvmrYGOGe89zpD9FlmjhA/aMHpXNnkVSPF4hOr7tD6DFLkT6y
h8ijWvlC7i/by/bsT9cpquL7GULGIXnoXmfXn/3oATc/gfGbhBBO0+4q9n0fvLWfQnvsSXVcDsNh
fqqOk4eSoIV6PVMcW9jPzUEkMbOfQqeVbfNK6R+sm+Gye4mOiW4bL/Ot+CS6uYsIi3grXeE7+z/3
jwx/v7hg0DuasKVI4xsSWTlF0n6THJBRNdBGXa79FlRrYS17Up9PZtx+0Zn+wWb6tRv+j054PQ1K
YQamiroJ1fWfnXDTwPQXA6n2NWm8X09hzcjFhNPPpY1z0i8d+PaaIf7vWOAPXb+Mu+l//neqLJrQ
elQD+Q9xZaT+oqCvhLUKKqNtfUlYmSmY1GsT/haYxME01BXhVdJaO7OyXVA9JiGSFJL5ViKM6wZM
5QZD0A9qNd+XQTD4yNXQ1LCo3KFjYSMAKV6k/XQ1YRlD1gvfXAl5ZYe5r+qZ8Bd3jSxVWACVo53W
7bmb6DKyBQRNiWqQgidTsSj1hbry3bB8PKboQdVt+yhXvUYKJyZbIPYW9YlS8BRzue0QwN/xlhvY
SfjI3IC1x/xXM/q7UGvlSysrTnVSMeOAZG9DnakOVtdeTEYRIzvJQBaI1YuFbzK+SlmYG7sMGalw
dGrEdHaNLiACRR2yzMmBdUcxT6W9IuKIx6x2p1NptlXmsYIe4HzXNA4anLGD/AVtoxiu8X5jKmbR
Lawpn8Jqd3UjCcdSJBNP4P8kV43gNhYqXaAcPvumS8/ySIEvLsU7dJrVy3ioVbtY9IGOSqZUpgnH
1Jx9rW5u9CxGJ3POd8j0UrDUCnxaSvNTvo+kgD61iCaXVw7foQyBCy2UFFtG53mv1rm5m1BdE+RV
9yURjcuuNS4xn6EYLo4MfIZ6NTfKTKlJ/TFak3q2OrBEMoJ5vZH5wyALJJy09oAhOC6GybVSCu+W
zJUV2nKvwX3heu3SzD9QZg18rcLceFrkKww4LiNIUE5X6lRLY/2xjyl7qVRNUbSISIMRJAzMmKQG
YexF1++wpbwTKzRvUukskvEQ8CWRpo960m6XSlCwcpifJr16rKbsLbrqxSj3oLrfTlFxlwThvRy3
H4k5kSrnBV5UVEW19mldVkdPGmOT3IyQQMBV3HBaywYiwhNBqvoAsMcC/pO2kJtCasZVZWqTeZIo
TpOE56jSHmJ5QeJYJIds8aRN5OWSEv+5TBUwEWy8ZKAopFAWtJt+fCyq3BHNsXSmKjR3wvSTdKUr
Ctn9VMkfgTEfx7lo6PjQFxXTvZD2aLoD32ag0K/JUIX2zMjQnQeewIwPdMbdyZZLaUbarULcbLyr
kBHDyprrSN0KASh1jvaF2LvrMxMDYTdlP60s3BnkvJUIh5XC8JoFPrRZ+yo6WwUjqGUPBgrXJQWi
tAbF0Du47tjjZIDoPvQgcHKkGgLpVRsElNREOyXwKrSfCUWx6W4ZcDyahgezHS+YNoNsF3dqFTtr
srVdZrslRBumWD/lRqOflBDGcZznV4ipJRQsAgO+urEOGk2vXAQCgmJ2aJwXxU1K2AAatmDZOs90
IVajvKsXs5/kvd+m1AOZIk8wievmVijDYK+WYegiGNA4pRZJx7BFlaqi56PSarauOcghfK3hKPVk
HtJgCsjyrqr0Ynycy3hntIJ83D70WZaPGSbreO9aXbSvO/M66FAZKQStdROJmp06g1kfIzEFqDym
R0N/S9IVpLJtis0nkOSo/cc5Na51J1i+KOavS4P8TotITotWaI4RYiST1+rg4SoGlhZDw8KerCwA
KCb/rHGC3MnoS3nXcLdAGV4tt+3oEC4SAlS+6baXJeBPGzU6iqG8vC/yw+LLL0nltW5zmV1Ol9Jb
ltoI4KYO6qgWjBYcx530Zb6j7dcXU+RMn81e8gYihAvlbL7YmOtCK3wRJqKl6K29UHcT8E87OJc/
8hMhu4hLhy0/84z0Z/zl7yIf3UikcvGVNK9Qcjdam54+X+kL3ChHBPaguk3rGGfxmlQ5pCL04xuY
hJADYL6TzDUO0g3aAzjFqHbzIkHQNC6QPOEwgwDRQUoQKchr8wOdtp/x8BKRRUlcFfPXngOHz1rx
tMfxQu4dcDiC5RQpUY+T4mN4tvbGY3lPIB9eY7n4aOyNvXgV7w0EmRjECgIN5TN7XRAqd8wfC37J
trGvW69EKCbBiJyw2ZV0F9SfL9VMVXZrvvFYhtgf0IFiCZec0VdrtL2O2EHqhfIObZQJJiLRFTrO
7QkXPg1PJVpbd7ICR7yEK0FfStoEXGtbI0LlAXVZk94Iunqjfq1J5BPd9Kambzrl3ujFODEINqkk
PWQ8cf4vd2ey3ai2Ze1X+V+AOzY1dIVAlSVbru0OIxzhoK5rnj4/8D3HkSfv38hudhgIS4oQ5d5r
zfnNOodJBwSIFAY3eEnbXbnVGZxeCHdZykkHDK/1q1LuVPr/g1NMUL43qe5ICK5v4ZRGBxZnOkFF
Qwtpo1ueRXDvdnhlHydcX9OOOlit4pVxLONm7DxlcGJkRL07SZu23URudC3YW4wuP7HhqfWp/sC1
yeGp8Di5AsgSt/Fb2zgmdNCCvZHfD/1htN+kC7cw+6LrR+ONBmC/57TIpAO7eDFlBg/mRfvVY3xK
XKZkbXmsl54qhnPGjNYjNh4KuPHFik7GL+w+1/nZv2X+1LzV6G3y+/aRBhP/dvDO0Pc1vykP/S/m
ZDlg70/VA9l0zn6AUxLqpn0ZnqLRQXRtX7hsErct9tBRkTkDrvTqh5CpVrux3rgC1I+MyVq87WX6
iBw0pptO9bT4/rb6JXnSGarOW/x7RuzapUuREhI2Bv19yf//yP9XdGclXqZxDKHQw7cbU2we6fwh
CzGrXfWEu38KDvxMvrrv7wr5FY0LTkXLuoGeGyVunDjsRJOJ5CWpHf1Grlzz5B8tZqAW8xqOFFQ6
Ik63HCC8pf5zlzwH8y4jNRDOaXeSPrTcje4Ded/NVM13FQOxi327lKZnQHHn8dATeYpLy+PM1Ta+
tKl29alLvPHYHpNzHGwZ2aS/JtuJX4V9kxIgvGdua/hLDIJAJ/pRVxuf2Rx5qE4RbMxXzqsJjXlE
98qpkdDvKfh9dB+xC1OuYWYe7vMRj8c2eU13reEwGGAChv/2mWJuctvufByIpFNQXl3AzA48Ksly
BotTxAkMd7ipmJDn2xl48HKyc2umBv1eS0xcnJGUpysz8vyYJI/9jlGe/WjZTvcCY1odd5ajHggh
fpU9+MNP6Y5izluGgpDHxyE9R576lFNXcM2bE26N+WHI3PGOgnZ1l16Zz7y1XrxICLUzCa2UJsut
zY37FzmVwT674IN87V8R7bzzG67MdC3S6Y79rp83QcmvTrPt7JJjXGzH20B2SLoWpocaR1z8ezr+
rdMxqwMduWVa3t43t9IbtNMHjI7tq4XJdvNOCMYJxYTLMOHqj67dMdl2xv4hnjxrN3PTP9ie/aG4
2TOP0PYO/K18M3rFJbjUP0mMn0xmV3Dz7VtJdUjm0J7KD9hgZ+6w2qN6iZ6SU7DXlGOgHrXJJVhX
mTYTrbPkpmwPpbgzrtrZfCieoVcwwEQwmcNQ5qzT9/UvpgYhBZX6AFinOc63TOkuPGEohTBHjD7w
bEKhAd+ONqExtybYUs3JICD6R/Z7tqU7dKJfXWJ0fSWPTFU5DayL3jqwVkxp1/tEyO9H2eM4EcrF
bymSqxjJ7jooscMklXaJ33n5mbLKUDBYgGPKhLSpPhhV2NW2aG+0a/gobVRrI3vWVdnZD7RWKrp1
9OGEg68ZsHSE7nZTH0JlS79pvInQFbqWfSHtLOSBdKnQI3JV/u7RhB047YIXeB6X9TanucExe6e6
MhAj854Fe4ZFtjvdZTsMiNcgOqryB03/2LoGwzl6p180pKe5PhLSGbcnq+wY8Z65+Xe495OTPzx2
Mme69HvTVzvLdIv4jvuPPU1MwR6TY/8wueFP+UWyt8wIhnP6RgVCfZVvKYDAkpFv08PsVVeq4oBd
s2vwznOJm4Gq/rB7rzv3t8V91Gz0ny2KIyd7wTNt2VsaI8h8mDbHPMq4P9Lg4jls0EN/GsunwGIU
7iT6DsSPSkyS7Mnc7d7i99Z0kltQCdN1fPV9PPxUw5z2oHLGxugVkWi4c7fx3wNoCkgRZbf8qJ6K
98K/AbgU3cd3VnkCeqLv47dl4Cl50Y8RaQ9ux2iLfzA5xnhbCPx0+xd5T8dh1zlTtgkpiOzFrj0w
Pe3OoJDCelcpXvdpwROgawMAtiLjdNO9WQ9ivvgP+d50/bfukxZ7ySjgEURKlkLN3XKhBBfhkmsq
HP+uuGpOcF/eYE9IfiCIrX6rXvdeUt/4PR2zH4p6zWDZMKkjmPLcnwY60gzCH3jmRVf0WXe9ALV5
aI+RO71r3bZ64q5OB5T0wYDa2AVR0QN+yqXns7eeaWHTP7FvKSj9UD3xyQtZ3w0BTVc6rFtt3PlA
QYlukh3/ESV2ftLvabvpoRem1+xTnRnFutmnjgIruc72KZE9ybVyFHyXAKHVXU8AAo/FSbxrlFtS
Dca1YHIiUH6+zmS31AkPKM2FVlNw6UVMbAeNO90ARgppTcoQqIpqJuquCTigiX3KarKy0c4TE/TX
HLnAuVZ/N/XPOtzWd/wm5CHIlfxD8MkYJr8l4SG64m33AwI1nOJotm5dQ+5yyre4Y4y70T7BQ2FA
0hOmHxvavVg0o0342N/0v8yfwzusG6Sq80f1yazRJiq3dvzfDTwDHjR0ri1g6xv9JSAIYHkKOeQa
HefztAVfvMsYXW4HYzNcSAN8q0vUrbtC8uR+C5WUcPFL5MIzm2RP+yUODBGjXY0U4qSdqz0FP24v
lRtc0rf8EO/C0Wk+utJFCBw+VqeiQVew4UlxCyP2YhElsxs/+0+L1HgK0072CIT4nP+0H4Pb9pyh
rf2wD9FzfYPoivp59TxO3pT/luc7YhTy1GHqNcWHHPdI7Y0/TYv+rjfaTGU2QDGmDKXxGIEB6q1A
cbRxEqdZ0djPI2zT48wsNtRNcRqCVD4hC+YPsmjPfdaS0IO4yG1TnrbYfOTTuljft66tHzOHgBs5
0b3clDv5ZI+RDHZjeTe9uxK44l0akEOYxUvqNIBEfVQhbQtovtxnIG+Rh4uqzzUV9lepBiPgcQMl
wIhILbQcU49vES5zYWc0JYm0i7a6mVwjOzwZusX/zW6p3GqZQMjIE2Q2hb3xc8S1LT7yjdKjVOoA
ls2dAaZDiRlRSWZLF1a4DcpItCGCYpSt85P9MIC53L7JiRG68JuHB8IuN1GWp16lUGEXNgPulsbW
tiKxk5lw/dA0qrUtfOuHAuqPYXWJ5hAlb1oHdONTZYtSsHaHtKZorviZp0Zj+BxFUL9QKEixKXt0
yNElkazjVfqiACRIY1sgcLivGB1ZaogmJ7Y29UhWVzqimEY2dtI6nutlMlNIsYZTGKdX0v5mp4eJ
fg4b9c3Q5p42eXmMO4wK+UQlU5Pi+xIMgVWaJ5OHkx9Wp54GqDynLeNHRshD4V/TyH9HgNkcWzKP
oeQxfYZYx3QbFlzi0bjHW2WSJhCcmF/ftaVIt4o2UxKHkuxOESoZe2JQAT/kEAz2U5jB9YgBT4Kp
h4saEL44vhokch36QaJP1hp3fvwj7er66Nvyp1YS2qH3FqqCKY53wo94/kq7uNPSN+jvDACgyjmz
VaKpmMl+RTN1PwfXjHD4V9gjjVSQnyraN/rElJcHsF7+Y6X/Rh1Y02VOn/sw5blaJSM1Nft3lZsn
uRlryOk+lZOc/wNiZxfxozsolsTUd36RWqvftyOsykqEv0lJpozEbMhCmhIOfbj3qeVV3fxU0Yff
41dFyU8A7CZApcvkaniZln9MUZidygirbT+jAp3qSBZs1whbT5NtyYliBbV5qOxFSXkafM1uTjQ6
/sBMsISeuvllqKSXPg8hdzKntlWqjWhfWyyUX5/NYv23sA6JXHKzHpi/U0+LTBQcY2rdpoaokJKJ
x1Zor/mY7Du4Wp0jaQzvUYgyuLaBzAwhJImA/8GiCG5eCn04IvOKyWhgiKoW7ROU/CUTFw+7Odgf
9biVI/9DMxgaR0DXzIIBcwk7z0QyaGtvdiq/IqpsmILSwGrRrCWgxYq+84KSKYMS0kKJqwh/RAqu
vc6Cwz2hcQTITMzoEmRihRwxmWnERqnMqz2Zz1I8MG0ya8bT4i0ph4945EljYeifbOpBWXsATH2s
lQ6VeNzrGy0GGwh0JVa5paSC2XLYpMU2jGa3zdTJrSal3VtRZWzsPDKOvcwDwAweO2BIO1Pd9cxL
F8gggjSB9LLzmgZNoxQ9+tgUdE0GACujZLHa9qCkaoLkquS5SHC7o/bULaRAzQ9NRUWPWKflzuqq
BLltah86jUq/LejKW8vOr9FQP8nVtJTJ4PaSLUtqY3tvDw1mDDE8ZVoL8VxB1ZyYE7g2cpFJIMS3
UtBOFvDvSlSGgSF5mAavKruWs1PJgZ0wpNVrrUG62r3ERcp4JKUXwz08u7GrZxX+BfP++A1UFe2r
GIuHhs0hDqzHfohvAMBsfUVLPCsHwYvKcDP2oeLqRF9sYzK4b0v6gJIoes+wI2OT4rtNQEdutGRE
agHaQk7tH1XKzLUIs6ex44nUc6xUW60304hnQ0uqS0mZoW39z9DQtmrfveB0WrEJ8cZICcIuJxpr
QhuPTX+0GuU9HBnIlu2bME5gfS70NfalWXECtM2nPdK4z5qtaCoG+OQATCq1GQI9HPjk+gFo+IOw
rctY1rt+AAEZtWI4ZHX9i3wwexI/SMnhcZqj+SOEKyYDB7fHZKZvieQ1Cd3fWg/PaYEAj14CAx6m
ONPbDwM8FmwwBvZNWDl5T51UlZSbtqMqUkvLXNUa7iMCXzZJHF1FvTiRSN5QK9q+IwTzubAfgjrO
PPBZPFgTAhqb+dAa/dGPa3EqalwVsUjvx759wwFfbaoM0kqgBEyWGRPB87gWkvRj7LG3hOpt0Ock
m+q3w2gHHI2ugfrPVBKEriWZo5c2BCFqOi8NBHp7HwEgQiykZAhsGEel5raws6diHNhUUlarh/6U
hsGTMMdtU/RO0ujyrhrSlNbqQPW3V3YNdzPIlgnljl69yDNyt34ydoRrdJs5Pep6Pv+Y9egkB7N0
wCxwzSzGoGlbPg1jyiTaaB9GhLCOP5jXjvPUAc8ZUBfdqfDBtlaXMm+i1xpoixTP1HeNX+IJUbd+
VO5VVdpFJYU+NbVlJ5LzA3q2U29FDxK//zmieE44xmtiJiFPYrSjNQ8yOUeenNuDOGi9IBQWrbCi
ZpSQY5X7VK1FXkjaCelcNRNMHz1qJHXFIY6Zd8woWkUQR55P0tJtgku/jy1zawx4WwIFNNc8yJ5K
X8dZJIQaSQTIjaYfWmIDO0Iy7BSEXc4CDEthHbS47VxLkqVN2CGbzwvMivNI+Igy4eXC9jMrjdMI
jr/hz54aMi9Da2mAvpbuJq3NDnoJnKu2sNF0uLEqKFC7eFB+D1VPGTdtnOGxl4TuWgY4iylm6kAK
fKOEEZ1dYuGwNk5W+9BkFnXNtj4Al9unJlkZZq1fh4xHbjl3hwh/W8IuciLfvCkNX9qWAQ8bmlZp
Gj1UU8MV0+gvyljqZPFlb4kvnoY6nHY6jpA2sl8Ic6HQ14+erg7E3tkNbIXAeEWtRtUhJv9CVhOa
NLm5kTUTz0RKsKKsvKI4xtFgUBOwlpq1rqT3sySBfp4fYJBB36IjpaEp5jLOtOGRFHdsD5b8C0gK
rNAYMmY+IeDVysrr/fY+aA5Fan6QbCS2TW4cg2z6HRdB6FkGmDufPVRomtuN1NdkiRFbpIWKA4LA
qUauarP6aaJX41hySoSNn23bsTG2iSdnSeUofS47uSI/+aILbvqOiYKGOqLwux4KVvSQZIjradAs
elNUQRWt7KRHArGY9UhQGeloTAN1jaA1z4rKyIAb25mIAWyfNs7UpnBId5h3Ud7f9qonWQp9+XCJ
26lz7dhkg3Zc1/7xciRB+QBXDbVw8hHRGXJltdKPA/zMPxbrNquebDcSwXuw+HLXRdVzBXDDkt2s
ZNTmy8qb6Ar12Bg5EUOiQZ1uI5IXEuLwKmgJaOup8IUkyQQyE9nYUvPtSEY7oipqmikzt6Bsj30Q
FAeNqpOekrWSVOm/F91UXqVMNT1IF8axiac63yh6YR6VUDW+Fjm60mP7ZsujeZT+XkTIC7C+VIeY
eNtjuiwyKKRHnZSIFSeUDRZVMVXP74Q/KEgf9eQmhTS7W7vd/1e1fcjqZEQCf/fz/4e272FhcP6/
LclB7X9jfv77g/+W9tnGvzQNZZ+OHu8veudfzE+h/UsYEMYheGqmYizShm95n03SgmUuSQtAuFVA
nN/yPs1CEGiiC5QNsQgi/hfMTyId/iF+gywq64qASGrINhhReWGC/iFBsEWTt75fSacYfsK2DH1m
7ZbVOZ1Cm2pskkNDagwP+ubV0kFkiMk/xmPzOmfSXTr5phNXYmKURV2hN0zuYos2dj8xwUkZl1vB
cBfQBTWjeUuvEAwyXasZpP+kIkiXtDT1CqaRUP6s3Wjry+WMJ7PI7huje1XnZhcIBF11l1/CMd9V
lXXHrbDYiGLWD2pNgcboECTJ9puozQfbLp7ieb4M2viTrOulTdt5XTadtHw6Wv64t5P8Rk8wQmSh
eU7sCY+7ktwjj/9Q45mSxz4v8QdUmAQTHRktdlfTLbsQK5le0HdO3VQZaQP0gIWiaPGZM+2T8t8h
43KGX5DvEBr17tx0OAqYPClpQwyWVROJ+BuOco6Rlzp7q2lPWExR/SbPkhkwiFD5zbqPRGxornMB
iSDpqHnagfJzljUAgUOFRENhipscLUN/aAcxbtTFq0ZUzRZP3Xur949llf9ot0Q0ZduG0gYJSkwd
VCyboElcCYOFLIx2K4ZtO8tI1jq8QoB60EsbZ8k0qdqOyKz7MwhQhBZDdsZj7aYJe6GR6E4vQooS
3rSDW3tBNob7RByMuLxv83FvzYqFvSS5mWN9xFtArxgf6Y+KvLWNNBEOQWrPryK9SxB36EH3oHWB
Z/AdHq4SKh9RhAQaUJOi0jsL+gClmiRd/GSx8enjRw2XWQoZkVc8TckLu0+j+9L4KUbjPJTpcGzZ
CVNZjPfTmO8JxEtc+8NKohPzWHxNnf+ojzPJvsgI/KjYDXivdPJdNogS6HpqiYwjAiOpPJlAQ8On
Th2sPemB56RUyhM+QKh8GpWatNvLs54g0sZMoTeNB56PNgsdcKQB8guwPPLbVRqKgZXcGEUVewQF
ldp4bcI83esos9UeERuuJMMJ+/w1s8rXJARbk4tnzUxeyoSEuKTXeG6Z8jMmup9TfxZ2fqZW4FmJ
Ra1DmyEnGGbHvMAr2+KhGIx7nA+HIkRSNpXDsQ54cBvoBghBujP05qLkWKWCiOknag2TALaq2Osz
LWBdRRcuCLNUi+TUjqjv1FZNzt+LBtI33iJ+YmYFNqldSc4FPUyvtsV0S5Zd32o/u4QZbmLlmAwW
sinA86cS6IOt9AYOjsCRZ+2tUu0eb2ZPxcsEwFriV8x79Zq2vbYPhISzR6i/MHKiV5/Id6nDgw/u
yKtFLo4qEo/jYPrz19r3NqmSNwVazgXUsS46DQrPutYsa8vN2B01C2wv7+i0GPVplS5Qjj/XpbnE
P9ItHcz1b398HTg7bK50SEv8okTAtfKeE/PrFf7QFllyFE9bVSnoM49I+5lxmIsjt7UdrQmZhnXR
TxPbHbcPUdVo12YP1BZ+jzx0zMhHgQgfHMLhAjgr7aI9rnyzdQ2k7N00UVT+3rRuj2vlEo0kYX2/
P1rQauvbJp4l23nhYkmFUYD0icojwNRdNpvKrqaOh2Bg2UYKVAnBiresC7Lw9EOAKebvLd/vgjTD
p6Jiyrm5QaBcPvn1Te36feuGPorvA7uvPavm7Nb74qHpdN9L8kh7xEZ8op9dDkn8gx6LmTJU7wJL
fRuKJ3/uZBpEUEcZkld3MkR+8ntG7ZT1/a6r8JkSO/E4TFN97hSqPYacX1aqTrfiIKm0MJxhJqkw
zAvmH2PY39ONsJWZePlSKj089LggqvgyEwdLVmn/mEUSdoieCZJvztJWmVPrWJvoCpWgeGosQuBM
FHNSWXYUNUs8cxGS2LClovQ6yjaJgwzjj/78WtMj63QJaz0l2Vmq5904xi1gfcRYioDmOTf4d2UY
ELna7LOp+NCWilirVyFMz956iqiK4pdJ9m0kEZYkWdkB5uBbhX8+D7vm3hB+caegJlFpM5hwPR7n
vItgTOV3nQ/U0xjb4sUYEzebwnuKxL4nNUYNKII+eGOKV3j8MxSFyiLCigduI3fb8FdXjvVFCa81
Z5c3ZDZeyKlqjjKxcGh6uopMVsB1Ju0IhzsJshCqTNpYhTtD8U8rsyZemVd1U+X79bUFOlnt7cM4
WCLbfwPc5si/7Xtz8P4gbLUYuGbX0qBflD2qBa1puCJNs5cPaXxEALn0fRgOU1qPECkjvvnCu9UL
480nH+SIxZOT8fv1VAplV3YTbYJCmR1lYcKuC+xRFqVcztD6yNykAkYabowFA4VCq6LLF1bH+u+1
ddv3S8rvz1I+Sq4w+Q58ySWkQJ7umG7RgTBWgCqOmi+SZMVZ/6otzJlIUQmDQHA5OwZFgzKfIsxw
gNrWBXM3a3a+wW2Wqr8YTKgoAENw0xkVKFqfH+RlhjAvi0hWOTB/v5TDISP7lg5PxjwsxR7bNWDw
ltUQFMBxfS0NyJfipPypEYlFGVqigcX+5IxkN6R+TlErnUz8Y7PltKFJ4uREV3+p/Tnrcf0iFoXL
Idaxg+4qwwYDyb2TiPcte7jcr9yb76PcLZi5lTW3rq1/SKfkU59E4a78pZUhtS7+geVat81VN6GX
Q/z0zdRbwXqw6iiTLosv6p9fk2mRGdXTeuy1FXe4rsqMG+ghSs2rnzcQTU1RIlT+aJY5lC98bZsE
tHfWPTovu2xd4PhK3C73Q67cv7at+zuIG3mnj+3eX/Cz3wtJsIu/X65r67bZeKsKkj6tdqjp+S/7
dD3d1rUkI70mgYhOKZvz7XvxfQ5+n4gkLB9EWDc7ChH0RgPK0EmOipfJf3FcFytdTJd6eqbr62GB
xqZAY4cFQ/V17L6u0W/EVJS33NqSCZYimMH1+JgrIvc/HUMVJW88mN1+PTZfeLAv9uXXuh6XP80Y
48B6YL4P0XrE/rHNzG28cGSOON9X68rc/EJVrlfz+heF5G+3CsWzvFCdvy7eumEPrK+beMHLRL2Z
HRj2IXpIEQ2sl8x6KYUgsr6ur+9tckArslE0pOp0XkgJZRxNKJkJC7qRIR5rtcTtYPnb1xuWbUT5
AN7XO3NrC+6HYkHhmn+v/WObVFe0zhi7b1CtU96MmDl4ZgocZAzn+mRHiNPXG0fPTGddy+0QNYtd
v6+HUF5uKN9HNNN87mnr6zICkUOlZ7Negusl+QUNDAJM3iReWW6XgPupV/rZegix2Q5V/HVk6bER
czDHVIuW69JoFrtik4buenEaXzyshQlZqvI1XzDC64H+QtytV+u6+CLC1ZXPydslzEAWHKCtL4md
65H+43VjGRKgNErsXyjVryO8kDfL5Z4tVr5q1tMQTdoY7+5ft2fdXgYhy8t1bV2sh37d5hfYSPLK
/oNzmfpzyU5akJdfq3z/W24HcIOTRvNWSNaKujJWvvAXZOsPgFamBNCI13eAA82y/bq6foxxGPb6
YUFWLmsBTQLaTob00ZdlGH74bZLtoMNSv5T5Seva9+I/bcsliSHm93uCbKHM/qevGJmruNkc/l6/
Jl0/h+P8hD8t2v3xsf/02X9sS3DlbmfM1ZsFV/713xSp+cMc9MFd31uMLWU63M1y3f6Sh+VxlMtc
PuRK/XvRw+klsOyvbUO8XGyKkPDnKuZuRDOTSV22U43lWKwfC6aI1fUj64fXjf/4mvXlH5+hM+Xq
sXqTLz8+rNUXOVQsd33X19d9vbcvR1pRFntDVnvib5b/27pAkM3a+td+RnqQcaJIdEGhUA2cUKUs
BLgVMgkPjVFObk8web3v5aQ9GuRtHqPQYliQ57uVrS0vF+q4PtxLNeau0xbg1OeHYhkbSDF37Wod
JYRLXyzws9daaLrrL1cEdBBczSVquAXi6ZcKMNos8vObSfJr+hlcgSsOfF2sL631zru+jm0yGcaQ
pIdvJDcpVpwn6+ty5QVaU3vVLNF6g9r9yrSyJuCaW4dYFubyWFhfausTIc6fLFOlzcIEb6std55e
BDm7zT+uv2XdtP6gdRHEMu7mDPmfrY/0UZYHV7iMEqLl0WjZtGZW7PrKYpd4MDDVW56BAmaw04EI
cEIaP8vYg1HKtDxE17WmzcIjlqSVJa6n4k0fZmrFFTx5OnsA3ZcFtICtFjXdfoXNj8u9dl2rQbzU
sj/vu+XmHC239mRQOAXBs1Rfrwd4WvsJUInW6gJb3DK8MpebQoZ5yA0Cn2L4Qv6XlsHivNxfvtYE
eg3Uu0OmzrIbL7/Tqpr6uK5V/DAvnrtzDA4KT+DZX/Ce6w9fF8YCg8zhtW7KZVCR5YLfvVZyC+by
gugAad5YHZXutbIKXQbsh2bs5nQIhKsvV+MkBXeVXozeeuKs0QH6inRcV/2VaKj5N5UdzIc1MEBQ
z5q+QgVWln2uiGmXd/FeXUZjw/IsX9c4RjwXvjeKPpSwqVc0hJcf8b0g59YEaWF635tWRn8b4ANr
G0SCpaajgZGk6/pt/TKkWNe+F8EyLmzl5gUOkuWuX5Suz6511RgzdryGWFatgZ60GpOxk99D5gmJ
PNWXMfi6qNZTTQ+xE0FbFonEAV7/IBUqk4O2+oHBiMHWcrZZdob8cn2t5xqrYavShi/VH0qvnIiw
mxgMLCffuoioESLhz4PfFPuI6KbMyVcrNvDAKjoQIwrdIxjGoxAa/o7v19Ckhn1SWltC2oiciNvh
WFh9iBysCiNUncvWiKa0a+n5zzyvaDfaU38MfBbry/+xDdeDREMap8ZNr+TFbdVnw6Xza6Tmisu4
hkJRH0FT0XxvXtwcrSE99NYcHyPhm16o0GOxbHJezDxD1ztnlTeJGXWgsOY7ktwmkZt7zS63aVk9
lM1snWiPPs6a7++bSA82iG3eFHkKbwYALoCbxF3XycVNSu/bt84Mt+NzNwn1NCI4kmOTCyII3UGe
4MXAy0oxPNtUc+EpEPmS9GW+bXrzPh6rpQrT4kcVEB4TCpVjjDC09ucrdotoX5FffCoH5GMquQ4o
RhgtDDpSHTFuZ0M641giT6WJq71hEmYvDSoizbFRDwQnXXJfhmNnN2TbTJzRRmWAuOs63OYRyrBK
1y+BOZNt1EmUgqeXgca4M5jD5OQm/VdZGgtP0YUMi3u4pbJVneolmGJd65Lqs1GzHvlQU96o4TrI
RdSVSGO4DahzOvCD6V51de/keiUfc9BZjgRiivazFl1SCIkIu3ywfYBFCXbcEN5V7GN6vfu8ri9z
b95yOxse1Q6PwKRAIpFNTK9aLoZdAAXnNkGMHSr1UgYh9EOPReXUNJgnNehuFAQDTl92/VbV0NKW
RVRsJcs6qzloQrOicR5Sm9FiMC5WedVL6TG11RZVauTKLYXUTO1+6oTEqTZGB0qtuy6dm43WsfDb
MMMMBB3R738B8spBOTrWPJQIsdRHPUd67pO6QzDx9DQKBfFWjOYeYot+LMPZWsIq3wsNrU+Xy6lT
U1mfYvFhNBRx8/5XCZdrUxJ05U72foYi4ahGdyaAq4XLNyherQoqwWl8D1uo3qkVyh2/URGG66PA
lMvDcsjT7Sygu2QTKgSLJwU6e+zibYBswNbdniI4JotJ3+mS4mqS0m1NHSV3ISa4eFkx3wSAOrBT
03VTp2w4lLMyORmSmHmIfvXpvsXIoDKEvZml+FPIJNF3jPMcIdNBbUIk4WZWnOmLx5Sa+Ieh5Uib
FObLZZRKjF+RqVOMLqxt29HMiKzqs9WX8aaKxihhgolfpth2ScPDXgl4mreipQKR7SK1beGgEpQA
t2GrFgjaoHi5KmGZUKYwcuSNdeuL7EQHL7kBILoXcDsOSVJ9QJgsnELG4Pt/uulGJN3Sf/r/N90W
oMbxs24+p/9O01g/9hdNQ/2XLWiQ0UFTVd1WzT+IGjpEDbZbWAaZKvGHvxpuMkl6dNosZfEA02/7
brip1r/AWplC8BcKnSQY/68abgRM/8PzawtdMDYhQR1EHk3Gf1iNlaomoanTqQqPgBfDSToTb00P
2qYaQtdmcJoAVVROmdmtMsTzteFvJcx69LExuid+9RjY7X0XVIIc4Di5IUa1dKIBEVZSo8YZrYbZ
fFrEXjPC/7E6413LRv8ElOdSF6PuQbxVj75uHGRBd6+yDcxKr/GQMYOFv0VhHahhkXW0Ddo+87TO
5maiLOahSJ0eeErL8UdtFTHXsoIqAXNMnoEnKwg6hf0MHEmySQZqen+LDKykuy8xLhokFORpeWfl
bXux+vTRKtEM632zQ6vZHAIy4yQhniGhSC4BBZETjtPvCDZOH2D+6dC6lBjQccMeW40mC3lYtAbH
7LanmvrY5dpPaYjf6TUQnSes/q4C2lNWhHq1KdIFiQZFN2EQTJBKCCWKnXMNhqhQ1Pgc11K0bQTk
N6tZSIcjHuOpCKBGaPljPMumVzFocGmYwD6tyO0K4mxXB8MTidXZPh92lg8piFhnSpsGCmWCksCe
LMlQBTTMXgpeA57jG3Qyj7WBnyY0H2kOTSApIb0hkzjiRpLyMAL7W3tZp2FxAoPM42BuXZ6yj/Rr
cS8NUD7yjmIdCYEbqcbLHHJL7218Tzk7cVuTwe6kQd6jX1HeAScT1A44q5tiYlw1VqioIy1sOwc6
r1PEAyS6MfPMki9P/eSUMnAgrz7fqSohJG1xXwAj20hZrzpN3bdArNBrZIJ74/KJwTAlIE+0Sq2Y
qr8dsy0bIWq1ekOU2rQXCrujtqG8NCNW7F4j87B+FtLIQUHIQcrDVl3ur6Ot7edufs5DJpM6AEEG
q2g+JrN+aHUSzyP/LM8mAOmkvRkGufC0SRm2k44DV5URtyYM0JQEICQ+8t3Us3v77Ekxx3u7rg1A
sCVumYRYYOrJjNhbdx64NEpOOmp+N1RRIlf198lcEZWoH4twflZGTrVaS3ecw6OnpIrv+BitZ+vY
wpt2g7k6qCGGvNG2iC/MZg/BIpZYJsUmOmulAApodrVj/Bd357XcuLJt2S/CDWQikQBe6Z1EGcq+
IEpl4L3H1/eA9umzz91xuyP6tR9KwRJFSiQB5Mq15hxzsIzrFCXv+XwtIOycGY9Bn2rTe8uex7UN
mWQYaRUnHgV7NUQc8/3wpfV7GYv+uTPebAGkhQ91PqnO4EOFegX8zr0gCEy3yRy+dzSLThap6qhV
AyAAVhFvM1nsw1gWr5WT7By4V3uS9vLDCPt2ravcPhaifmYP3V5c3PbYQt2dQD8HjJXiuRb9Xmft
Y1F3cu8DcIedAqKaAOj5Lk0J1gy1uYGSUJIChLWLjreIkmRf+IW195hWDyUHT7bk7IxrQ4r5UGfl
ZdkPhz2i9JRqBFl9HW1bNoll4R0s/NdwGD5Faz/WFheSqE6fkfgEF/4UZx08IMLvyJ3Jm2fXwto2
1R7VVZ9u/Y7gMJePFAkjgcAF6qDYpQ812PwYi6y9SwwNdghD14wOMg1SlvAReJufhnBNAGw11J6r
QvRgiFT5ODqQbsYczC+74q8ISu86m+JfRQB0QwXVLQHSvfJtdN/zwnyM6wH3xpxSkjQJ2mSmBai2
gI+K7qD+BC4eZn/gc3a9+TCN4jQ7uGnsyEvJm15YLU7IONfpnwniQ59AlsC2r5W1SQv31dADh6gr
KKvz7TAYvxMzeQnmJXDY6I8Usi26qsbc5jA6q+K3SzBr6ef2mUbN1g2jL2OkXiXe7ICSXx51QzaG
LJKvujG20RDshp7gahN+HQc0uY52yQlUy+RatMxuVehzno4ZlILO3UEqPMPjy7Z6+SEwliix8/wQ
zBlSsyr19oktSDFcsJ1w4LfxYRnvfkqLAV+A6mo1AutegXG4uQugYbAmLOkcCnmxNY65jza4ikCs
1E7V3SXCu3czdLDD4GMpLkp/1+XMoYpooPQtGkBEUfA7NspD1y0X1ehXEPZ3qHfJiDfMfmOIYtvQ
L9nmRoYkUEcdNli1Z7yMsCrouGwZOX7JIrhPTPzyGmgyEVDun8hBgKoL2e/nXH80pQmFG3oz1Enq
u9HyzXuQDntLZc22zoC5A70UFz8iqaqz+nSXybZ6kBOmpDw1DkFdPoJsKK9Ob0SXPAUU3GTscmTT
bjxy/8bO7I8Dd17coDplJIQ+1k2Jr59VxSiMCoqC4T/27XTvWTHeQyciKilyf43ggAND+ndTG46E
QMo/s4zti5/xInKJ/F9GVXNXNajx54RLU8vpmUuFFDCKrG3lduemGD/MwJt2yWwvh8EhC1tk/5iK
sp4WvVrWrQ7vkhc39wq9MS4Bfm6quNahITNw4YaFvg91B4trxHjuh1+s9ktqKj82Zv3zWP/oTUbo
fYKo2e1HZqJmley6ehSkW0dP3twuZnD2nUG9pzTjBUfhS1PV4S5rkSoEJpPX75NxBmDUl2DP68En
CxV0hu0G2zJR80H1I6IQMGJ6FB/gl729Tr17x8fU49WvsjGc9YCOCTtvtl4iJ9Cf0rxMosXYNN53
NG4OQvs/XSRXcJZdRPqDC1draNjqE2Pg8X5iLo7NA3r0p9YARGp1z87o7JVO5bodIpzunv0DmcuN
ZagHaG7hBQCiuelAhzLYxFXbJn0Pts9AQgrsdOs24g8LsxJiuo+7yQBi0t1nMU2s71ZtiytTZPWH
ZbUcGFxtE7+8NCKZdsplOzpP4gto7FuhPHkhK+N7KbPCvD1J3OpGSYFkD5WzGVnNHbEojRmH5my/
TyKEvDa0eOsnj41KhLEv/mgis4JKhY+z7cKbp5p7UDPhbvAmXhhv7vobmzAXaNbTUr2VBpLBwaAZ
H7m2TQzqtcZAclcIezeF8mSG4brhIkdtgiyYCwPkR9lt0/Io5EYzZdmEGKZYC6N1rJFgl/TkLsak
+UC7YVybhIVslesNRxZFiEVsfK91I30U45P3hNz2pzurZ136/YOw413dxO5Tlj8XLQZ4tKkNfrto
OA9Lo7KzLwVrc8ba+ASuBotk0np4QFNrT6IJrFIPYJMTPZSq6pjCzVxRSRVRdbmRGrNn7VreBZn0
r9jP5+ekuExjYz534ylugv72/WUo45dpnOL7wWn6mxohZbHg9gc/qNKtNuWMSsOHoVaDiopIMbA1
z9SqMn80DBb6AnIJpBXBNTDijahysMdla6+mwmTRtv0bS2JxT//G3AV9WJEmNTo3M5Ag4JUDlzJG
A0XwMPRwX8Jhq+YPPdrelrG9sW26QTwtYV5eltk3056w/ibJzsxF8/jXtzyiqvPBzGk/oM0IW3VL
Ak6Opir6QxHmiIWGSu4nrApbK+2wcYbt+CIMTl+Rwma3SaGgDicreApxeg58uBL2Vln9bEqPHfIo
87vcJJY6KHWEmV+easKyYZhgaj9FM2w0VAp4Nk0AmgHkoZ7OUG5CJlkEaXxuK7bAofskBAo/pfuX
NEUzV1j1tLZKsRulepyc5Op0SKKN2TiVA/jfPBDBobE1PdKhvUFOJNOiaV41uhgY9kfN8HE7dD6t
vw5is59Hr2kw1ZirMTlmBhIMlrhoBxtIML0Tb4OJbDEcqj3mNHwcXYHfikwOw1rU5b08tIhnZjBa
QU04bYfTxqP5WO1HVq0jopCXYWWM+wQpflCGB7vT2H15hwTlAh0i2d2z4XjM0XZnwmHR83oTcgDK
lJY+skLdEZcdXb/IVbtYIbpve+eWjdjnhojog7ktqr2dBTsijqdTJcUX2gMASqoFt2Y1BNRpde44
b9rcxeyQz+UOVK4iVqICZ4saOn6POsykddHRW0EuyDTIJDlbY3Acu3YTDxNBSmP/K/5s9Jw9Uovg
5+ZghoB/sa2btj2o0tgJN+1SofRGeWEadMszr7pWc76HJ/5FcQ6XaPZMPuoOvcnw1SSl9cjl5gxa
muG+HKw1JGk4HyKoL+ymRqFN6h5pHXqDeO8M7IXnJH+ykK7pqDkFdJU8m7HcS3s6utQmK9dD2x5Y
7m9bc26Y7CazZpSbpoK+YuCtyYZHZtVEi0pOXXxcUWgRdfce2ApGXcRYXeti0zY45INphmRr0onL
42fgNO9uySeSJYne9uQpWO4CYegD0kFGysU+faZrfzFq/9PVbFaisXnucx9i89T+Clh358FBTZHB
lusdaCwVG9SkRMo9jzSRSH9LgJ87n1OJb72HrrUEm81bW0HvQ9SzAZI8rN2WMWuk2UWYqWtemFWW
vLoAQ5OMu0s095tgMJxj4+7SILCeKmoTlkEgD4NLLRtEf8qA/mcz9/sq8kt0bASWhL8cZn/7NoVm
QermeIi16g8OfzEkFZZuPwkHLGC5uVqPAJJB27K9LRxnOxD8sPY6/yUJAHL1SX0cZ0zOUTJ453qM
uYvWmWSRuPWzu/eBhG0WbNvBJwNgKD385EF50SJrr0OhPlxp0UkL5b3CFXVIiuBKhAfEwKa9wwMA
7EajuFSKkIDWc+D2zfoKVIrmuCh+UB78TBzgAEAlQ08fnJGYAMQ5Z9NpbsFCdaeEQzT67a9Ouhbc
MmEOszJe7dw29gMnF1ZdLheRDFnxM+htqobfFVcMgRLBRbKhN2cEIHlyiL17kQCX0iLE1uVgMJil
vGvIFLzY9Rd6y/aswu7OQlAVxVDxcqnD+1x24GVUVh29iOtDV83usRu6cUNrCSWZT0ntVgY5HVR5
SXsHwOyOkBkA4wHcyigUd77hYHwV+kgcDVQyMUBMM4DRBJ33IhSDEwqs33lcfs3GSP56yHEiOWM3
YU8VNqDAW3cxEqDMM2929dOtVQyAscsPGLhwyMDmNEr+OCaG+wJ1GKL+DocM+9QZIW0ww2DMhXca
PRgu9mDJXRKylAcdVaPylXXOFfFJshNryN0fRYQ7WhdksRTFTgcb6T5NXaMPygT6nC6C7jIcV6EJ
eKMrUF30c0OEvaLOngO0Fv22rHDiTs05TbiUU4UJ8zaVNGWhnxMPQEI5vkcnbbByemjB8xjldtGI
O7wP4vF+SXhi4/rKyvWnn3gJuCoeKwvJZQyPkckbIQtBR4tqoE81Qv5oCsSf7UCQmWGqZ+LpA7jP
lOSzGQratG9paJr7rh33QtBBq1ssgOb8W0mQOpGOPn0K8NzIvT3lyI++xXduWyzsj3HhQ94CUuvm
AAOslM2E3bhcNWb1s2cf3sVdvbV02azN8EsJprzSHZnJGZRoLt7grdVEu7mlNGTrty2yINv13XUB
5BGxcdbpGB9I3cLpqRoAlsJ+QNvJ2Y4ndB1W8StjU95eSgOa8gnwjiRLVoXziX27/kiuuTIBcRQQ
AVKNq2M2foYtbakm+BQWT+BR54MMKjZigKngWfODQ9bSpkeXOPfsXjWqB+KpY0RH+HxXMe2s7eJ3
yUdbAbHnFYiZoslqTBxahrEN0vhrDtkyS5NWDMGm55x0+HXGLHTpr9FGK/3bZNPXx+X89r2LiyuY
ORDVfRaz/RxM8E/AQyne5++thNv4PCsVY1i9tLU57gBTe7DPx1M4Pw5EC6yNojMIrcH4Cbw8axjF
BnEFJMkp6r0ii6Zc6n7SbzmKKv/M9swmMoLTt6IqXHpo5lxbq4xWTebk5QHqN+wYlv5tUw0Co5/u
j02rvogUYHs/mCcVskfOJSpj9JlO+mwI+72e4F8gDQRwVYEC03ITLK1KYtWgwZjAluZMP3ttYmyI
4sBVmVbIhlV1I3M2OHdx9uBPFct2yOCzaLJyE5X+NWXjhOgekS1A759D2oVINlMk8lMKgTR+bDXw
Wxyll7qBl9Cy8d7SJQH8Ni4WgSScnjIreusq8gmWrUbalOcmGt1zwfR6PRXVsOtEB0McdXmYQStS
5fgcMeMZOEaa2MsZpQCvd4V9/v978KCkRR/+/zx4uIZR8d9GDn894F8jB9f8L1sAsTPRCLHU2BYc
z3+5fFz1X65wJPfiAZKmJcA7/z108BysPB4HIKcYD/u3y4ehg+U5pnCVJZlLLOjv/weXj/onZtTx
PMFow3YQmwqp3GUk8R8eH38w2F7Q+jgieNkAIp2uPhNYhG80brPA/rJQY8bul9uLJ9TliEU9lZC7
5b5XHs0Bmz0iu+CAxBvVH6tg4mTjfnoVM5HI/UNaZDYEgRHFiQMoPIf4bHv1YynIxcP+vHBtM0k4
E2hEdNmUoaF3nOP7opUE1aT0QW1c6okZbh2MR6vmlhf7dJoRy4PiX8+NPImmk9v/+PT+J/bq//CW
SJP3nHdFWrAA/kHd9jqX+PDBU8fZcLwDeVkWrBhSl8qI1A3DwBu5dOubkl7EbN2bQXhAXP5p4PSC
ygXEZeKVtiVYlc7LeTXBxSvNHremt5JJoXdub3CF8vT75Ojy+H//2wUf3z9mSC6TLVcoPGPQJ7Wy
Fpztf36goSQupouqo4/0JWOsuy6t7DEbKa6zlinINItrPrzlEfuOqcRNXznoolTtvhWxMUARCOjS
BSl92yHFu1nIrSZeoiPiS4+xWMXLBLThQp5VixrOYQBkVKvCDcCMsdY3dnq28MevsniGTTM/QjCh
A2jUvzMbt3zpt+cqjYAvF+N56oM3MiPuEiTKxEu477IPXhwCPOjliaM5s48HmCPwUZ61+xCEdB2a
sut2kZe8kIzWIwsyennMDBq9kQsMySApSQFvsLxxk0Rw0mf1VYeAnEPd/5ywe1QuiCseR3TNFetw
vW1A4OKcIblRt79kiAZhSZJ2sfIzeMLTHcrskCr9Vg30I0SDAapIsNYbr4yQ9BrW6s+WZGJGN619
XYxAjkQoaPa4l1sftUjQmRfoPXCgQ0J0mP0dcWffcpJQ1jWJSOuWJwGNWa2jTj2qLP8ZwEVYyQFI
WgyKxiMzMJluY49TPRnVDzc8CkgmqF/ah8gG0W2WpB7VVJ5JRvMDcizL78c8661HS3tV1Ap1iYJR
FWX0AtUM0ihED2bPEhlJ/mNOJpdcOMqheQbQ39fvpQ02rhiiEukD3auqgGSpGHbX4RljwIyUHXK/
HQMXj5CEXKXfVWs6O5YvWCyq7jEhhw4qApGOcrvQVsgwYW7fj6fMab988EN2yALVzqDEo/yHobNF
HT84G9/s891czI+BC/B/KqePrH+p+4mwyip/LSf1WbfNl5NW21h17447ukgC8l8NSAAZ1uVKRNG1
TmhfRl3/pqvyY0atQQIns6wJog95KIFLWaH8M+oEeB4gPBxGPMjX7ypWf8Zeck/yVc6YFMJWKQK4
3wIs7AzPpyjcCYfVhBK72s0h0Ky2v059tw9lewkpMVojXrsj0sKk/unIR1xNJwajL42gXYDQ5Qf1
AQwc9sBWvJ3hlhUulJAC8OqIPhG9MfvYyfkMQSVsjLADnp+jZyiIWDTVm5s4tyW5TBkoXcrQ3IZj
DFA7DsxDrvQaURNzzuIp1s2PQjYfYdrTME53NmfSCsvIZ+serBybQ+HoYZW7h0YsWU8eMg0Tbozj
+VxY9W0uMAM66Vfjun98/pY6nU4wSn4QQV+uZcsF3YFq2YzeQ9Tb7zGfp4jDa+JH56SK921dvdDW
P6F5fHBs+6dPXvAqVz/UNNR7RyT0Wvwn8l3v4sUIj/8f+qD9lCqAQwock5B4HANAAST09vssEL/p
ksNbCIEu9Sp96eh80k6jqNcYLGyT1q2cCW21RrZLjbnA64onBmg7kSQ8R0vvu9dTtipT60q86Ibi
cMUz0zFyH6IxeSSKjl66AfcC4nuJe24i7XzrpD2Xa9Igh+ae8Rwb1KBQEFvksfG7Y1yHyzT0S9rZ
hZHsM91RRnnT+FKmlHrgbBgBD+bDX783aTG0gkhiU89cBCxP4myW83tq4JbWnEpIQo8++TlWbG4F
VOVZBR99xXx97sffTBkYYvvQ0AwQtq14IKnncbkj9pz3BHM4npgv2fpPgU7p0lG5Rj40Y9f9JE3n
ErhnPzk6jRfA5O7f5+OEKXdVCQ+cqb8vUhLfIloyIUwm2rjg2MxS7wsiZlaOhrcVhXa163R48wdb
HJBWHaXkkhm2mt6gCHZCDVdEeMe8FW/k7qi4TjeJ49yT8fMWePU5iez3JYML6bpis/nDBOK9oZd7
gfxAw9Eja7Bj0xKHDEPzBvBbBzCsa50bo2T6kCJco2Mkg4xAjrXD8kabNAIDbL1a2ErZHMGjzCWB
qMq6pmX96ofjg3bwQwW58yoakoWSBvKjAxK0s35ZKCeKNkeLzI3aR7bXZz2ZvNw1edUT5OFL7tHx
Kl34oaH1KReVEC5EBnnBJvTggBmKCQRtQTbgMwK0ZKbNPPd/Rqt71NEy/cq+tDmap7GOCTXVmhzB
xXhC73qHDrTE12dfg1ZpQE4ZAIXuRrAeOgBz4vrC2jMxIcdz/DOrIM9afrFxABusHMsm87SBr+zL
H6Xhv9VLi8HvCBe2inw34smzlAZgY95lTsQgT9rGqq8nY91Rr3vepIhlSPbQ2Z/x3CIcc3CUgsbp
Mi/cfBK9TXrtvO20bf2wKUTiNtzV9NvQMIxMVaM23yY1xFcX7fIMQq4qgUvNLi/QtAjB8EquLENy
CKO2flBga0ITmwR6+WHlllZ7DSXcNzfzyjvCDs1z2wS/Zte8VSPETV7DuFoOeBzjQH4hI3ZmsUFc
kzKdK35HwMTJviigwFkNFrZ4H9BLbQPwb1lr+Ugtby15ipfePzojgVR15jyYCgc0e9hfMworWmPT
Xk7yBcsMokEDIRjC9XXnOLcBXh29q5Ns+3sGUSosT7qwLcCq/LVct/y5/ZFqPe9tDok7Ahnju8Hv
3mYXkGVRZBrX8mVo1XM62hunTdqP5a1r/Rh/B5/HYNvvQdX9mg1O4iw035EhrmyDjGrY/m+Qbp4z
BxBK1wrSmKFx1rIE943zT6W/+pxGY0m13UY2IxMEMl5qPAxd/6lYENczGbqDn7/A4xjXfQq5taqK
V5dQiMFKmb5Vx27STwYSx7isZzpyN8rPk9GNEJYie2WrjkvTvLSkVw2PIiPRfvl+dSyPawURO0un
FAhwdba02snEe3Zj/buJaXNOo/NaOtFjzyvUGJ0H4Ouuf6+n6mp4NX+4GvBF09FKAb3UbrQbPS99
6Pqvuc9KIhM7FDzN3jO1xbCYZDm7GY5tNjnHdoTc3g/0lRdvKZd6McltlUO0aaePuXK6E/OLw2io
cW2lEz5Oe4K+O9DHb+voRMOvWivY8ERpU/l4dbErGS1hioq2qszac+END6kjJZOEGN5YLhvcudZJ
1CFyWeLBMbiXl0SlNwGUbBdLdjCJsn66bQwoOhuBJs7Dfo6QixgdtYIRwShT7o2oeg3rH8hQS1sR
9M+zAGqdAyT1bdSCRcDpL4YjdQkS1dz7HQW1v83nZawU88YnA7KeSc5ygzoQpCe+nnXm1/dAscyn
PB9ZCIPoscoSfDGewSwlJ2Ksz8g0LwW8n+aIGIo2CQ2Xxq+tTekC9htRU2xNrPFZCo6ncoxzquid
TD3q8zxQG5362Z2TVc8hlCL62ykUgDA8d6k09uQS4uavsp5LGh281F/UAd/uXQaA2aZoIC5gYMMz
sHz5dvT+/d/vW2LS51oP0f77zoH0QORKebX5vvOvB1gPaT2PVEbYuP5+iu9bqJf7HXPvh6rDmFAM
Jlb9Ck60tPZhMOuj0TkCEl+E3QKeECltMpiolf+3PflvM/L398pRPuRx3O+qxcs09rWDrXu5mZg+
+wu/hG7jfoy2nZ3y0GLqbw/wI2NpHEspgFhBm7Ich1hNWElHp/bUig1ccGL5eHZoQXbx5N+UXfK2
LE+/PM33re9fEXw7r76/mS4OD7qY0J7IIMWCmFTZYdINBKkMXuNYDZeoCYh1cRDmZgA3UfXkR682
zbPvoS9KQ3e+j5lbca230d4ZzQHF9XzmkAmvtSHCK9GSMEXJgeQ60ORMVisBMwb+dkhWLXkPNE7L
AHwa1vjnYWRRGLESPDkBoL06Js+QCoZqLq1A2g+TvVF6Mf8Yyn60pYhOEAWgSqpKgkXvSezIAP/S
KF9lBVJE4IwVdfuQr5skNq/0hbe6Lz6pR6DSBF50icL6tWUySJWYb6sU4LrIqjuzpaloMKwSbsY8
mEnuzhAlWhzB72/sMbgMvf1Bf+HnXM/JMcuoUpvaP3UkTTdMjqMMiDrtfPUECgTQWNetbHuOLljZ
Rnr0LBVtBn60CW1g8SxIbgxROGW0cq6W6yzDNPQOQf2YKVWfpaidLe6+ZyXkeDfMbKZMpMYMv3No
4bQ6Ql0HVzFG7NWRRbHHV0f0ijTbPBqJAacMpUb+1beXOTE8bDQsYI2R5edcUInFVdC8YFhCjWMg
8xVYtNd+2KfvjhM80v+G+5HE0J+jPrgNc/7Hqrh+D0SjiLFuj97gW6epHz4qQur3zuDMdxwi7saV
RLYPw0Jslz01puOewa85Z6CpxCM+TW1J8yTN3+nCsN0rvenKyPQhSWLEOF3wRX77dCwL9ZWOTnhO
fCgYo26qTdlG8X3rt9G9YeFb9IMRQpfUp2muppuhDbFJ8p6rZSqf0Cy7N/y0+REiGzoK4MLs6vXD
SBAJEPsSSGYfU7HmsSsv5fKlN9XDNNj9OvREQlRHK18iRz8AHMyW4Oy7honGAxDQ+yEW6cG12uYc
jMNL6qRQab2NP8/Og0uecBc/1YJRfJTqQ8iIK2Rr8jRNQM7j2hanoVTvkcZRS+5Lv0PnRXjsCGd6
0IHc5h6rqlm9+1QjiEVNKON27B3TvtiqrC7vy4qsBJUF6kiLHZ6I9RAMiXkwGtQmiZe2h7SR8Gpv
oqHxMCt9p+HRXKWkY4wotdiPfXCKVJ7vwsz/1fZJ+SRGdLd57xCvpBCYkJ54NMT80dfgIqOWrFiz
ONKjP1u9WZxtjtwadq5hWi9Z1J/C0LaOJIE2O2gYb/4skicn7zbCrxskDWxBzQymmMMB0c+I0jHc
nAO6Mg5jsQSNSe4P94Q76qOrx8doEt6usGcwmiqxya5jHy9smBZtw+wNe61x9hXYXXfadjVEsqDr
fsdpS0rL6H74mfXae1Qy41yDaJhqVHjOKqyC7CSCYoMq0zqKsNmVfdghiCNNhlpC0oeIPq2o6BlF
BlsDaU+N7eYRecq9j0CNzLCWgRNGiBB5n5Ub59Kl0y+sDAL9/DqbqYfSKMv3UQz0zsVQHKJDpaGw
CoqJMduQdGeUX3n9aEfZQ0RJA+HHBcisMQqs3c4q8fvn5jkklZJ6Ot4Vde4efQMGaOddTbOkZY8e
C+3SBD9mRpBAciqHDaC8qPX0va0HrjJ1Pu1N00daqfMX2xiwjgnzrn6rkALDtCR8ky7Hg4/YX44U
jJlpP5kB2DsidhVAY6CnEuyJQ3XO5KamyB6SDQN5uR1tvGDN6P4Ksmzaz0NXncd03jg28A9UHxt6
pTsgY7TWtHoBftceehuWEF42JrGxdyiXuSgDqUudvNQyvnN6HwJ2O/gnIgDctjxnBebEOW3OsmjM
R3qWK7fh4FyV0wDw2as87+QsX75vRdGlrFiSjcpw2BotN8f6whbYZ3UMjVPQx4dh6rND7OGW9E16
SQYzFBJ5jRzAoNXRtjFK48S84k9uiGkLZk+eYvrFmGKI5omSiXGPWIhnf92MytGio1ClJyaPLsIT
/yrT1NrMyPOoPzjXOrzAw5igavXYwCOpzbapTfhOCNM4dNCYscNALLp86/vL1HivKHLTXdIWwzcr
cD4xa+//dTMpsHeZPQlMmW2epuXL9y0J8Yd94DLG+f5/O6XRBgMjIfeLi07VWNy+b+Xf3BdaHwUQ
isBiv5Ovv+/oosBdF2OsQU9RuFQas6iMiW8xkbn/9T2CmChd/r5bs/ZvmSh/cpnXazvxSHD792O/
n+D7yz++9/d/TXNxoaJxkes6YA/690Mqh3qWYF+kHP/9CbEW8JDvH/zrJvHhTCXDIEMxzF/8H/f8
/X/XYBDO6UQ68D9ewffP/ONXeC7UyTEICaNbfne4eMNbOaJS//cv+Mcj/qdn+ftHxMiZC1N0Vy7V
IhdCSKhIXzDWLvgMspnDVVOEIE2XuyuFwVMy12UDWz9FgQNyagHmfH9x/Kg70TyFgPP9f3e5Z2yY
R6LgKbblNLF501nWb3TfsYpOxnOauzftZcVaLkcA59VPeEMN4gfkWOhHRXFirMEdQc0G36+xlrky
ZaA3n5aIzr1B8umEswEl8shg4S9jd6zMzzGfj3U//AqzYthJotMDH2pNeSIxG29y77NATrbkksG8
laMIDBh1ut2/YCyIVnVSPkeR8ycsyqtnV5vA8h4KEfzQBZwz0Sf3dGL/1AR69tFDhZAUn1bkbFBc
Hdl2v/dRyTDaBr+VWV+6ITKIhg8pLrXxo2PWqWeSO+K5PBjV+DPJkO/OYJM3odEpYjRcfns73ZEd
9sfXFMCeeM4H9RInwy2spnLbSffhe4KQ+4S2EyL/0yJBIYCLx8S4fKvVb3ekk2u7/TUz+4OEWmku
zoMa+nAYtr8VI/XQGs9onjGQB3spgk+5vGaDcQViaCw6Z/RFGEXskN8Gmoz6L+4Y/nYLqTLIn40k
Pw/MdUmXA4G2AJbUVdod03BStGimp9VrP9lPdtEwDVfIfiPjV+Mqc+M10VVW4zNq6pek6MeDUKRy
1F5xaevmUBpQUajdksRPTmXrB4fMm57KQPf3vf/HwS6HkhPpGtRq4r4AXjXauqsCBC+RBpnPRY20
JQTNtcIfNgh2Ax5pDeiHEPMzQz/XFFuEeJHu4NGH8KrZAsuOfFXFlP+BUT211cuUTMMfydaUQRoI
jc/JGHbV6B9F599X9nDweu+uzfEHtITgRpLwtfimBDlaDjBcSLPxdFfZap23/V3l2gcdTRuv/ST0
jGSBwfg5eNUlwfy+LwL1WpKYLuO30Q9rmrBgMd0yPmOfzbbegMyaJsKTK6W/cXX5VVjEsniNt+25
kOyt2HLWU2ehmatIjOPoGVZYs8HkY4WFaxczk48B1JYMITILHqYq7fFgoW1PCHbcqYJCPlg2Mrog
vbYij85AAjpL4ksbPM14KiG7MXJAZQ+ElzewHJBYehN7QXbqJ5dZ+/REnB825dn95XTpVTnkTsHc
Inm1yjgY/UdZI33KcjILaCneXEtPW8f2X6LCIYGteWVTdmQvoVE889kpE7RmoOwHbObQDkfChP16
PmPA/40wECLbc5F6f9wBwWxflCdwv8CYZ8grvic/G9PSK9Vga01K3AF0VNcyJf/U0bD4IABuHPr3
8q1IYXMWmUMjKI2YSMAyXJljVcKlL5IDoDdEBeQ0qc7FR1mdB4f3zQuS98kzj90YrWkUlauZt6Ak
62wz5p8pi9xOLudaqTM2LafSFvfLP5/A+3VK6UqD09omLeurYdc3DniuNBrVplcTu5AgvagLWnYI
amhOzyyOS/KEqpfsMdMKYdXCdg0RcGcIyKKBWJR21njTZHCfMSpgNUMe5pvBZZE9aw8Y+oQxE2Xl
KUyHnEbxR0O7B7F5QkaMi/wOmse4AYkFf74ZtrWbvJPaN2+trLZxiVfPfuqQpKXSa9IQe+wb79lI
Dsg8cF4tKBNff8oCTFa1vJEi7pl/2dk9uxWmWv5zr6bPxvZ+1vRD+DTEJ16cepRbwuZX8Tz+bplD
1knyFHnF1hlyF0hk8LIMpJl2QecH6rV3dbqvhyra6gxFhpPgLBgqd1zj/UV0lsyA221Mv9OAYgtr
xeZ/cXcmW24jWbb9lzdHLjNDP3gT9j2993BNsCSXhL7v8fW1AWU9RUS+qlw1rQkCpFMMkgAMZvee
sw8SMqIwFtV3Y0N+LJmpV7pJJc/eJ6XHitlgPTjoFv9D9DS1KR4aIqO3nVV+qjKo95Ea/W0pjjWN
tCrBfOYrg56f8bNzWA2X5tnstPswF+yb+YrM2mOW5Eit4GGRX0EEhqt9qiC6xEn+Wc31dNVFEd0P
pENXB4q12QGYLnSNZDXr4KIcOnpq/MTT7FSUnTUp3zp0fKtmDD+84eegkZqLNhVcdXXrJe1djdI3
4U2ToHQqrJ8xJYNdUdA6oCKzBoV+COAWHFg5EcfLYgYeikO02QT2fmdQgwXiaH6Ekq5xFH/qiUq2
ZjJREQSkhkyxf5wq5zNmDC0089WO5TmduBqUVHcsZsO2lcbXpp5DmNqkAkrAZ0IVvsk0soG9zLqj
gka9ltXuyhmaDVc7v76FVogpQlQuh8J4obEGHtutUgaqkRPCE9jpXO3J4bJcpQVJZg0eoBz3yX7Q
3XjTaIdE+1EBOqFuQGcHpBuWppS4nHQoiXG6J7k7bcapVytw5LpeqGvb4hUeQMPF7U2IrITtN24z
vb26guhMI2KSVE5MDhR++6Xh/78Vnat0aSGA+a/FNLOL94OZ8l8ENb/+0X96eOU/HFMqBy0K6gdr
ser+U1Bju/+wLWEIy3ANyX/Un1y85j+A2TqmENasdLFsRB3/ic0V/zBcELyu1IXzyxT8PxDUyDmX
N09GP8+O3//v/yGP2LR0wzZRYdC5AA7+Nw+v5MJGiAmpeRR+cu9E0jx5Kl9RfFv1bTptJnAm8M0N
gIfeT9OK0YYlhE386Uf7/2hY5N+dxPOncFwJ29Hht5hFQn9RgXSsyDAvUlzMErfcFSZjo5tep26U
N3PSMbKm1bWy0PIGc8AGoAXfbH6OQxHsuZwBFaiq+jdpzWqmBf/th6FlTX1E2IZyYSD+9SMx81F2
4RBOpxA+r+JEgznbTnKNtv972kTiIRnaQ5nXDVZT/5th2vm6NS1rg3yJ2Z325GXcatqsb/fglJE8
JDSPbXdCqCsUkW+4hfaFTjnUzht/6xSeucnt6qD19aFX0jtp/vD6b37kOWD6b98IzQZnm8MJhebm
bz9yqYkab2uVHYU7ibNuDxK3Hev+gqalXuBgVV4V7ut4UAdZGHvGqhVzWytvigvT4xemIeqeKefd
U8L9NyImyan+L5+NE51WoD5fJPP5/mcZUFM3+BEdGGmN3z95PTmSukiOmEtGaBmutapdFIujXpLx
1TasqWn3qb48JhbpSrCBp3uq3elU/tvP9S8npiW5CPlUhuUKDtTfQrsjrL6FYqF0ACRSNhksS4Ec
0dRoCxYyuzRms4Ki5G4ngjX2yu/fipT4uDxjgJ3MSV5T8rv++8NozofpL4fRNpmdIYJzXY4lDe2/
/lTEhYjJ94buoEey37Hq0M40w7eC8BrSqcPqOaGHoHT/keSG6CWT9HNN5keUBMNdWnUDKb7FcMuM
nF5hh8urGxLjBMmDEKlJvFc9EubOq66TnhANTI4EkybjBfWAvFgdctLW2GUwma9yuEfObKqa7VVT
oSZ8BRjuaOtvO2/8lrdZt3Y0d9jVeX7BXE8HtKiPpp5/BLNnjJZxskqwkdE1uOl9pe3yvBpvVbZx
RgzzUam2ArfeZrDJ2rYXX9qs8bHcKtxMLkabPutJGcXI9t//vMoAg/AvP7BEWyi57mGKq5mg8Odz
EV+Igze+aQ+qh82h0vwGhvhcZq6LkFWvjtTNoROV6AUHb7jRgpnOE5zjhyjIHmhlQulsNDInSL87
ux0zuNQmsqvkBxrb731AICzyE4/S9uSdA8/+LMoo3Ifh6PL7Enhn0afEll58gG1bB4Hjkv+kavzJ
CmaNMh5iR724AKmPQW2Lm1axWfZi1/dPjdU+dC65cHowWtt6bsEsmyRwb8jz82OfS49CX3626+yJ
w9jekmYYDnVjypcOuvhj4N2ZM7YPWZPKvYgn+TLVJODOHR03AnLdj5h0OXmmTe1jo8qTtUn5a18I
s1pLSXGWJSyzyPn+U2TR0TCm+Nq4RXxV5rexVQQFDNK/KrTrRLa3yRHqxUbgyoQlg9VAqIpm/Vgb
F1I2NswSJcGLFuHmtwYd3lWyXIaDR/ZT9D5S+T5wa6sheE3jOas6eWMtoLRxROAhHhyz1DZdQQFa
qsy99EFZYVQjZiARA/ETeSGP3NjxBAmaij295bN0WrTQQVhfWuQSUTONJy0whgttHdy0rX5gbfeV
KJBXp8id03KMrGSeKwW63NggLHe6Lj4IZyYsGsT3aqDRfolgN+ipdvMLpAq2ltgX7qpHt6RTbTfO
GeuofglkHD56WkdiTIS6KBflTa/wTGngoZ8xEXuMzE6GM8nYSWX5F5Oa0K10svEGjaLfMAEfVm0y
XpQd2QZrwvLRtcLoiAMNf0DRfAlhZF3qQcJzcOnQtraB4NocTmiM+jXcmWkTaX66dTqDGAwKuBcK
WdGlBrB08PrgFk+2t3NlE6yDXDLMOsNT1GfZSTNleB9E4O9Y2GBSbzGvZ1aVkERLD42FmXjwCDEK
wwh21dh+HapyfGjnjlvXpG9uHJ+ntiGaUQ76kyFK7R72BvMNHumGeMG7xI8sc2JmEYpgR3BPTMWP
re/a92VjUt06ug7V3uXh5GbOrz/EJt+j6Xpyj+fnQNT19lwu2sMVmC7Li3VXkCbnZAaIV5BHqY3i
tfBr/7GaN0k6m2DonzBj5uFYMphWejBc8d6AzOApQ2SIL3t5AsvUr8kZCvZKxf4z6V142mODBCll
aE/LRkQmq8txuon5FYEj2kPiNN5KJ/ej1q2HZUPwGjw+Y/xcHqUVjVW+3mZg4ngaa9RGtJaT52Uz
dN6HM9nZbmTQXtUYQAg1IGpnZZPFyJIsBRtX0q5KegSMg9s80wPccoOdYEJnRMPp7psMhb1K+7p/
1vNuI3P/raDEx9IIsm5rRs0qt2ro0S29euHW2q2tifdpJ0XqvIdc0cGzHlrf+zAOX5uRk1h05CMn
5ps0WSg7FAyO0iCHqC0NIvPU8JnkrftQUW+y1Rcn1WkLrgzwB2+tRa/Eavd2EFQHC4YoKXjdYWxw
S5HMt4laNzlj4DwOXBdbrSasq+2TI5FK5bbuG3NLs/XSVpgkQ7uq9ogkKFzbU78eHZQnbtmP+ySN
cbb25Ax0+KWOogh/Koa2nVv0wLEa6glJzzhRKSRcco9xGHcBaSZpNXiPQZJ+gdYWUPzx1CElCjVj
xXrLtSbYaCiIatGle/QMJPqh4okaa1wxdJUPVpBhHOxfYFwTNewj2hrMwDvhB8s2SeIGIOf9axKE
7a9fM8HKdJyIeZbou4/YxPtVGL2bbds8iMYiMA2J8DI+AfrWX0bO5YoEC6EVj9ypbvAAe4CtLvGV
zvCMbjLct+Z5YB0Cvo9nmbpb20ofilPfD1+M2ph2oL5urerh0VAVyC3H2WB8RDFHt5PC3nQIHKc8
SKopHW/w4SfTs+X7xiX0qaVlqLr2MaGQYujdrXBDDe7LOpAopNxApmeO34PjY2tufPvBLqg/IGmw
t+UYa2snsA9mghZSkw7qxSneZ16WodilFM9XGyHJIbgfQnIjtCCjaqPJb0LLKuar7baIonTdZ21+
jjo94lVNcBl0eW4Cp78Y/laX2XSTbXfOKOW9TzArXELjezLn0CQk8UEPi9s0AwJYkCV7u8zCnaEF
p6kfd0HcvUOHZ7oyeC9Cj2EdC/M59seN0eK643TU3nx47xsQ3Xu37ezNaPrTg1M+VialPa8OfQA0
Q8H/Xk0wKXACR910dgZ8vMGIHZZYguQuQF2f3GS6hkSeIZzuj6gt4JQ5KTNwMBDoiHP3EszzgFTb
DQ2YSYvy3mmqUQwCwozyT+HkMcEXBRDFtrgiWchvwv0R9Do8P4/4XqnMY2xWP8Io19YlSqaj1rh3
2er2yRwn1IxWas6Wp57wbX14Ii5SnjMEI1flYE+dVGzvRTNUD0i06TpllvEV73vxEdrBWxf35kmv
K0K0jQJaQJJqa0vqoO9arHGtd6qsqtg7NSmHTtjFR1FaN1QbdgFTOJthTFoNZCi2HmSU5kBpNkVR
5MeShh2iZzypdkQVyKEUfVw+vNb49WPRutfcp3EnypCoCnob66YNxdVNY4xXqdwF7kvXlRXDQBfC
jJhLhY6BfTmMPsqZRtUg4Tf4ZqNWNXfKGpS/jTA9D4j3Ny4OSGJrITy3nX5w9fKeVF11oJ9dkxNy
zLuiOyBjrcwsv/ZooJHNVj8p3aJv87mBR2axpvZDOkmp7Rw/rw5JrutUWSGeGBy8tSuR0Vh+hpqf
miMEKYZCqPfvqit0uih8hTgkvjqGmnFUEWfT/B7E12Q0fmW55ww66i2FOXeKdNa3fgPhB8NjH5tb
JAPce5DN7PrEuqTUb3BFaTgMGmh0lYlJvba3nCZq0zRzRfQHDECCQ5qtCm37qBqQP1UE1sQYnVNb
tJhDQifaI3gQSJGhK7lQrehhtFrpbP2ioq7bb6js6i9VC4ULGVBKW4OWf1/syPx6UWAhV+Hkbdoe
aBYfh+RFN0PhZjnRK5TGnxVhhSuqr4gjsDe29ah/7dB8rSeZFjupNfk60Do0Zk1XnBNMzy9E5pHi
CicacFd0s2qbuSmd94MWDPFmedi23XDhzsJP3DnnoOEe1ZkEEbYoV1G6bLuyt65OFvTnwqIznYyW
d2WaqjZ4cdM/ZOA9gNnqfug2uTa1uDpVQV4neOg1KgDrrHBqgxBrSRbp1GlgGbc8E/a9daaRRtFu
AjEbkYFTccbx2mL5V21xrjq0WMYcf5pkYX+pWr/YtIJA6wzjwNmyRx/PLMsko1I81LzvrlS45PtC
7EIz/VKxIDt3s2p02Vs2NtyhTS/sdm36OfaPUhjaGe0B8tHOOC0vqWFDDSWI6mFyf9qNCjedGG8a
iOKTpVnq1yZLOHplV3pYVQnDsVl+jSiNow0Y2uSOHPFDgPOiJHqTLOkejfJhQGL6oJncfXKveBKJ
Mg8lFZyV1o3F0/Jcaw4VSIHO2deUbJlKa0DCx6B6on5On78pH5ZHBIrJk+XA4lge+gczg2rBaZzR
3k2pXTtmseWU0R9jS+mPYxySg5pUtK2mkTx1qi3HUsecPFhyuIm+uWAfLZ8Bz2N/0Z/wnCF9I7Pl
QAOW9m4ly4vjxq+SjMELosmjY+DZwHzi7zA/yacmluIpsCThDXxAr3ENIOKCFZjyt5Sm+pVq58vH
ybZ4ng8sN/KLw/i7Nl0Ur8Rh3mXt0qSfhDj1aF5RDsyP7cKgowVpeUP/dhWxQDprI9x8hWIVMTrR
L1SXn3TMWvtJx9ZYkG156pjYQRKZUJCyyROnTf/0OBipxjr+MG3RATDyIp39Ecp6xOB9wA6Kh700
H5Oi7U4ot/Iz83LSf2Pkb2nhkj1RRfQr/Wo/1OVNeZO/U8jdNXSMTMNEtmHecIQCEm3h8yTb1k8v
qk3+qHIL54vwz1pSHYRLjzdNw0sHRY0D6z+KPrq5U3irKpYjjXphhneIZAtiiI86SoxRCSK8FWLf
CxKjo2P22ioahy9lEsRrUADvOJlXchL6OorCFytj6VXpR505Wkfjdg2yN+QSdD9x3H61J/vQO90r
DoZ23U0fqbCmDTJtaKovQeGRWdRE+R5sFStAh3J3T4CfrPtDZDSPTE7eg/kOkxj9HsxWLYg/L8gR
kBFOqaOqgoc4s7w9mmh8vjVCkNkL7fUk6FE7vWjGeISTApqhO4lafM3bJ+b53tYjAnE1DcxqEObJ
YwTMZG3Sk+0MI94nnSYPicU1VcrwDAq7Wgun/WFodruzzPgrcpFihUvgXdHgP2I6GTxm6GQKW8e5
LTCiXouoKUGDZrhcNqm5sarAOsjI/VFPfM8IkTKOcWxVjdgayCAtEhsR78RrlaPO17LCgQojdn0H
6CrWNfIbIwU2QXvSdCRQednZuIiSb4PbMomfyzupsy5j500oV9t6lhMiQx3cjUU88MokxQ8NEwGG
3DqBnrAcylP50+OnLtB4b5CPo/CVTASauPwaf+i4CR8KkRJKX4LkmyvIWTE13xk47gxDpKHpiqx6
jajHrLfLg54SJmYOBhGXptpJBDtvvqXf3BK+GyInKqAWJNuE0DLhBvqr5RaEC4fJKQRNcTFcD22W
S26tKutzXRY23Kp59pVVX8IsL945JFct8d6qEk5xWJVfLTQ7kEbKaV/3Jhy5LiGgMogFXX/9iUV7
fAZ9NxBASe9rtPXgpiXuBolxdWtISt3VjfbWMfxkIat2wrmcbVFw+3K8otooqZMsX3nBoUk0F38+
sKhbWxDSVdtF8Rji7TPhrqREEawMy7ZZlFvEE0rsp7mXXrqkQADVvgrZiIsg1wbrfIOmNiv5EVV1
NsqmOmNUndWNFQ42aGFH12y+0FOHFufUp1wNuCIqyfhlirueSPshoECdadaDEx3pMoqvhSDwfvJt
4xwl7niIRPalZC61x8LxKCbriqc1XOPJNveODCQmOBfJaw8wMXnpKSoftDDqNlSpyztSJUTG8Uab
POfCUQNGYVJP8oRrb52YknKUpxu7nayzEXP1Y36Iy50kbWyz3DeggL26o6kfmShc8tjvEZjz6RMj
enSs3nvNo2yXF+ObDYJ3k/mqX4mR7GonqPL1FEYZzv/4UWou4xZmtJNEJiSLCT5Gn6zr2vPWcGkc
Yr/Le5fXt1jDtkj0y/qfwi7heSyLykNfIxrG6OWsqE30DYpEOD79xp+FX4sQzErtfEe+0usS2GAu
0TfLbi3nvIA5kyNsii8kmHqrQbzkGTJhjKEpo5AjT0WaKHTgrCkL29gk5TdCNr7hUXfIBfIgu3TK
dEgC4nFGvucQhMFxyZ1YIieWTJHfMRS/kmL+yz8vMSS/X93bbr0b++DZUdleFv267KwPOwYRXRuJ
sraAR3fpmMWHrkzdQzW/gMoUmUwO/EY09JWLR2qJflk2XTTK3fg9YA2uQ1tjsnbxkpZUIA3xi3Vv
C7o1bdg9ZkC/iL3l+6R6soYFjGsHRZSm1w6nfaudJnWvU7dlpak5WxvfIjbWoN/5oBqekD9kqFCm
dCd7/9HGhuGlz6GNpVI4Ovx/NOxi1rAP5LcNFdnoo5w2+r5we/u5rWiruJ3zLoY0f3G9EYq4jZ/P
J1K9649absWnXnfGWzCGmLltrd7EOXYPosr5aRIg7YE4+I1WcOBaKhkjFmjD06hoN6mCiaSlJ4dc
aYqrxvPAwFUU8cnNp+8cbOQknQbYmsb8ylFRAwVh/EP1jXvrg0nfJ+BoWSiuo3DiblzVOSvA0dh0
uUNZN6Gy0iZ+fjej+urkeXYuYZa6nMkbTWQur4Kuog9wPkS9Vc4U/4EArDp7GcUGL6zhmdMvo4ee
3XSZY+91nX5nM0c4Jo3fPboasVi0H5rPIQ729tTsuwk3kG0H+R4+e3bwgiB7o4V8zrIIfZVH9c5w
JF6jNEhu3KJZKIGfKpiMf/ULajxtuM7twfjo/ODR8kL7B5SjTYepUDHG3BNP7y4ZEItVJcZDadTW
tzTTUag08I5sQSEdGMQTAiIqg+0cr9fQqM9RGB4VCPWNnQLGg3Q1ATBk6BghknBvaUiopjCZF320
F+Wwp8RRn+oMkmcTtNbNL32Et0kuN9hqtIuNEXaDyNLYsNhHqF4fWFBaR6vUCWK0s3ssO/lCse3k
U1BgjuKOJJQUNJTy4LlqvHY7P7JL2nFt2ti3hsbwakgn7VAZLVyoMXsJWCOso5ZVsI8hEsZAl+8N
cNmWR/AYcQ/a4+Bfx8i0AfGC3xWa9Vk59Xg0v2QDpGA0AXIYSCE3hToXOkGUtiuNYx9B3ayKzr72
VXp1oiy8EKOOS0kM2KWNHAX7eO1k1D6q1Poaw8YNDNSfORXfh0jU2loF3KTk4KAjaJ/QQaFi8gU8
Wmf6XuOWOQDBQfpAcXVF3yrbWYIGLqbOHabBYGUPYX3FAN1vor5llTAB5ImBjLXt+IHsjSl6X8nb
UpZyTX1P28h6kuJrqRsQuvKcW1jj/GEVcbEJikA/JeEEEK4odq0ijt4bKrqe/vQWjiStqbF/5miN
M9iMNVDcTTvIQ4jPnLGHm9Uqgt7EtINw/sgQkawttFhTTHUYCI6/CvTq3W3gyHW0kcpRtOcuwdMw
lOYFjqLdpvfMrKvHgHw5KtB+c9VSeBAGt7SqJzTJHD9Gt79hcxIXP262Jj/vaQyzP5LJ6c9gtc4R
asZbNvbvPnCZh7b0LnaAW0vvLTS5+K5X8WjdXXJDAYGRKTT59X2itO3bdGyMvoWHk5fBuQnbp8kC
suyY30t9gGisok3va0y2IwPZsY75CmoelUnNYX6cohTU7b1lmf6GZMZP0Y/BedJMMM7dkB9A21VN
uE/zob0GZafAIlNJ06YrAh9zr2Nm2AjyfbZL5aBOU2vjNeWsv4IDhFro2MXk0cN8h9SI335lGMYt
TB37o3odGZRNr7mPqquwcMTP/qDCG9p3dY4bubFKQ2yHEWFojJcJwNNauqwiXaUsYmoITB9ZeAYU
9Pq2FURysPynVFy8M9ozCxfRbtKj7EuDmzcMT61OAIGl0WtmklRjfag8cQ99ZkI2naeHoGY41KtG
u0SVxpsq/wEfRs84P10dw5OHFlzQTrII2fp0JdYE90DE1zTrHORQQdvcfUVWWe5LtHNrWWX6q22M
4Jsz/tGsVA9wcaKWgcN2HrzoR6cn1q6A5H3K2ifoMu0f3Sj+aBtksnYGCi6QHGIjMSQgxCk4+i3J
7AH9+TGlNSYjS9/ns9OoF6K7WTAWioKJX9QYl8kv7KM75G8GXvOLWWPkHDPl4niCaDFCQuMk1OJH
3Io68IeBSF498vaCsAPiervBPoSs/89IuuAuuDjVcuaMXkPhKO5Us2eFW15NTZDgGVA1NXN5DQPr
TaRGC9lPf6NVgUY4y8t6N8xTCzkL4pRTU19SnH3KKeChjdhmhqYPCalgeKVpElM48eS+49Z7MuaE
0sKIMeSH40Uyobjo8yZUjMiV3569nhlhIRxibmlLnULiMNwilC99mjR7j8TljVaeqaSmZ18nIb3u
tZ+JBxK8br3iRcfWdNegLJvOx8J3rGHBv0wU/Zs+/ghF11ztRALra72D3Uti2YkAO/GLgClnndiM
hXkrS8IuOzhzRBGk6TnFEHEOIC2ts8o31qUss/OgQXacQyG0iClfIGYcsWnBMlN++MOKygQwpGmc
LBB1R7d5S/2czoEkbIwQSwiqFjd2yq2K3SrxJ8wApNN5lCxWVs2AwQccTtAJED26NVjHzqfoZ0ej
sVZAaY4RdSGUeF51KFr8Sl5nDtA3BgXClvvLpMjk4Y5Y9LcAHsouAjNBibV5VTos2wxk8EhHmxZT
kun91Qdn5TIkx7V9r8qqvjfzZhl2Eq5gdCjxwR7uNC2Zq5eNQzru3KY2QHFfzeGufDM4YOMMVhDI
EvpnMr4H854dwmLOWXRnTW8dYEfSG3W7TVclPOdlWIa6+mJEyd5hGotbcjDJbomTYwAqPp69mFll
swJ19desSrhNGkJscdNE3Ll9Qowb0F/gyq4xUnaCUIiH6OPgWIoEzKgHIHrOAacYm9b7JJ++Brbu
s0JO3edWhtesqcSHp08ZfE4r24pJPrT17NhJ2wINSjys67DEJl3l2qkQyZdeqgA6lXsuMhPIB87l
NxfzPPN9Yu90/6Vq5DnEUnj2zVaBoLBbWN/OJ1anaj96eb/VAnXGfF99ALzaTBZ+uYop6U2SCnI1
BqzSpdltDQooWErttbRz+S3uQWqEKd0DJqGZQ/UvbbWK3qaisrPvdAV8t6zdlwgYmBs0656562VI
qCd0MEWlrMp7KfI7JfptHKvi69CJH/haP808yw+eW48vBeVpSgsvYaGHh76huLScD8uZAep8bzDl
2BYQETcqTb1j4sOh4OTmjK/jVwNrzNqhnLGvM6N6zFiZQrkF+65Dxy0pldGH+tIFKAgl940Vzfjq
4kfyhQa42CSAw7cda7cdlS2WfbQ7121YP3VxahxLUPozrzFedQQvvGFV+6HVE08lidgvdjmIfe4m
mxQUnXkQhokPZ9JhTkcU5WePLOWaVrUAbV/mxLTS2cQeou1bzTavZDq9BXnevGTCNa6Brt7i8tGi
//9sxWb44lZAWYIslCDhXWQCLrGWRo+kk7IAu8tjHVnTrz38mtVpeRiMBjKrEGtkajbcEkLMdLrh
2gS0zplbyyaDLATDOtkMSDCMOdGvtecYNjEHOf7ajWlrH3sk6nMa4LJZ8rBcUMCnZU8s8Z15QwGc
S/5XXOnJWbIGaYRCKvm1n4XYrPxKj0wkCsnRm4P6sp7IvmXjOiEWYKs8y2bW1hKWFjcApqJp5A2A
TPwziG3Zk1CZGMOtd9hGpK11c87Vr91h3g3n2KzSZjQKajPd0FcuTktG3MSd61fe2vLcsjFtXOZl
TK92CW1b3mB5w19vNcdlLXuV4W5wYOSHlAUYIbAxPBBz6N+WP8bLc8sbxL8C4OaP8Lc3jAvEWSSc
vJXUSE+5hV90/TudLp+f9OcYsh5RxoZgbViDSYZ3d06mo3eH8X7e+/3QCzQmqn7DXOkvz0eOTp7r
X5/7/fD3v9dp85A79v/eOfHNhNoBhrHlHYL5bX4dueWxphUcCdzQJ05+QeMyNE6eURmnpA/AAzSo
ukuKzvu+d1xKh8/LCzTjm6vq4jjYQ1GfXZkSQzu/rz1lJFEuu4BZSaac/7LsycCptyJqPn8/tTzv
zC9b9mpyy/ejnR9/v93y/K/3zAcKf0aBfi7F8neigtfAgMZPtOwtm+UPbcgKPIkxz4TFs0vz89iQ
FLkaOyvZLql5SZnWJ+ZFK4VZ5Lgc5mA53X4f1oQM+fmiWq6kYc4AXjbdvGdYIHnLKQy2mt8PpyWp
TFGep6jHw9+b5bkUj+Wx06iaxw0GiAZV+Xb5In40p1nOm9GuMBDG1YBcxMleyftF6oReIDFpIKNz
qVazrgmglx5XO9sqChJWKfehZ946qb0Hr4xiy3nRHPgStJv3WDcHbtHWDsro9zQMXkk0fdJjSrD9
sB1p5a8onQPi8SWyg3HPBE2dHVgFoYzlemSFhwC7e01CdU9V5EBOib87LusdGuGvFnYNPW3mziLX
tJbl786oHztypWYBvL+vdf0KxpOlUolQzwd4SBX0TZXmvVHQ13zD3wXTXGwOvYsXW8HJ5gOu+pU9
1t+oxdErpzG6QgAGm5IjwxuiyViBox23ULxWBMcZVDcJViH2C1FLbB09BOueAbEeifcw94ZbICi1
Fd2F7Z4N4sDXVOu6pqRH2pKEULfvRlI94Ircw9CVwpdw0J3PwnxvwEuu88Y91n78yWiN87nn+/jh
PiL5G6nC+DlNdO+J6TkpGrPO6DorvzBfVW9/1cRe1HgRBhswekOfZXRtDe08/QKvjrHOjHRwAsVi
gdt4aBCVZ5J6G7bQxDRPbFtqQFffC7+UIZa/vgV8LdVwBP/9SPrbtktZW3reQ+jQTwQFuQ8y0n/s
gvQMEqwSo13TzaEgQ5TRrqeAajRYzNCjkHySywapg0OShbUiqbPBH9qPJ091R5gs8OPrMdgVQUL/
3JUfubVXLsssPWWKX1TeDlvcY9jcsnzUt3lKEoHbgqtnXrNpwIawpk1qBxdZ5tMIBOti6KRqIbYB
61sStGHQaVcqvLqV/jw2ysXiQbYN2ognSlRXvjsQuhHPGmKqaGcT+DNULlQ7E3RyYWVvXJ0/ZbNp
JuqkUU2Dmwk+dANOLinVwZsMehh6sJ+6EB51K76xgMDldIQrsOHcjrB/Y5GmLr8i2LEp3scG9y0B
bt/Coh9XaKI3KCS9LfDkki8sn0bb/O4R4mT2pyKGRVM1/MZtJbCsqHSkiZJ6+2owDsYMXBczel3M
EHaMKsOrmsHsMFfHLbNkGP8ztr2aAe7RjHI3Zqj7AN09nTHv4HNRA8w0+GmBwEODn2Ys/PIUqFL8
o718EjM83hzAyNfw5JWnzGs6NfbRnmHz0Yydn2YAvT+j6LUWIrc+4+npKyLohFg/zOh6d4bY5zPO
HoYstrwZcW/MsHuPb1AbRfZozCD8AHBuPqPxtRGuODWcaeei8UPXgl5Jp41GZaLuXoYZsN9B2udG
0b0sm2Y4DUMtnqP8QrLq9BxB6S8dGAFyBvfbBjTaCOiKFk0/khAjqAr7EEuX5hD1udMLTzFWJe7B
tqf5MtHCJz+wT4GhX3Iasw6263M5mfQIGrhhqf2kN7r9NMhwNyZT9yBa9Vxm1WcgUpc/wdYaRj27
W0ZTsVAH/+LIWGfUqBDb5GBAJKCBbepW+9yo9ZtkZdflGYgaG7QTc3AyRhsqmAgtmC4a/cWO3lL4
Ccz++2rr1QNnQf+C0AO/edf3K+lgAyOrL5sSccXnYlxNNRrXTCFXHNA17CyyFLiSI4i/RE5R9rfX
oR/IiyGNx7KD66tZ/rClXFWvcu1dBxdw1RvnMqC7OsAADDdpOodrUDbdVGEzq9XTYIs+/MeYqGeU
FcFzQ3k+8Jr01erP41S7wNJhQJnxeyrH/oLzr7hG2n9wd2bbkSppln6VfgFyMRhg3Drujk+ah1Do
hhXDCebRGAyevj+U1VVZWbWyum/7IrXinJTiSC4cftv/3t+mfGBz3XQ9qmRG11Wy0rbr8Z//185i
a0sM/CfjtsR1BQ+LNIcFAu6foxbrZOcB5bTtqbBkcQIjAjCtig3Id/6bxLT4oivVw71Zju5m7tDe
kP0P34L9X9IekrAiwRHLtUwWgc4/2dkDWABjjqH/VBnYneLRfoC1Ql3jTDSMB9n30mY+xxDQHqnI
Tu8FgazAriwKSxuQoJ1T4YxLNiTPcjMni9YymbwOLJfPHFfN+80F+qVG/esXzt4M1//0wknfNElP
4MMHP/tPhmzSDKWTN5T8FsHgEbS35DmZ4nvLWbG9N6WI3Ek2ez1ZZ5B2acSxqfi+OiRli5/ZvNxi
JYIf+tBaMv3p2eZ7g5iD+OP+hUHFBehGmRM6cfxI+hAgMzWpl//h+/8v4QZe9a1yz5OBx4/xZTj/
B8YpjaFkZmDIcqurGd0F/OpsUPwQ9NUWGKrPuDLqEMvTdFxL/2OC1nazxF0OxeXQ2I044O2/zfKn
W+T9afXkR7ApIF0OOLKeH3PdtpFuG+r2qhRcfi7uxVCO4dcP8f9vcsvbok7/IrmFeJr+r/BH35Sw
O/9zfuvrS/9Pfsv9m3BtzxfSc6FweVsC5D+AyA7vZEQOS3igiDd27b8BkR3vby7vNIeVoOnYfBlf
9W/5Lcf5G5/Kvc9m6jQ3xPL/CxDZsewtGvOP7w72BLYDY9n1bGmZjr/xgf/h6vIL3VV9qfJTZroi
8nT75kpGNzOfDnVrj0+546dPST6zm7NKDH6Mc05rOs/1CPesqNbx4rIkLYgrP7dGR5RF2fUxA69/
mxdkAkpN3ccpxqjQTo/emLCzo3QCJxJ23myubmqTfp3+Dq5LWGTm+hmPUFfrYMZ1MtTttVhJ+ya5
wuhHrvKpC1aS0PBFXvwCQEniJeFixQ6xbWM5DiQpr0AUgysD7Hi0OmYNOwWA3mrWfM2i9K8hMO5S
aRl85155FbVXnlYdV9s2ff4w+36PHVN/zyRuiA6HcNvzEMsrr/m2LMBOqG7GVwe1R1fJ+KYXCk9A
sLR347AOb6qiAaDZVONWtt7OM630DdVsX7klPuIVeVY398v6tMSpOE+y+xH4JIhzZE2r0zRpZa68
5d6aRj0wqHkGGjxY9w5Qc7rI9QGk3r6D7HkL2PjLYrmqmCmDF+vdHPo9EGTnnAfra+NVzsFwqdrw
PPGXgYkduKo4m2plcwltjiAZyfWO6iZ2Lqd6nZ/xyQUH336ZfZvHp6iOtWmpoyEUPsvmlqsxeDev
+ZNJ+8hjMuqPeK7mY6XLCVU7xyvdj80J9tKcTEc1414JrPqkuZk+Cj09f8UqqjHXO68q0yjgR7C9
myHxebZFdxgapkCUO7Bhg7QvykduGUWfv8c4q3EdEoiRMGRFZzWnVvzmfdSdirwSJ3/xWAPA/SV6
77yqgoK9g68O8MLUg7SBbBN8b5nOQB33rq2j1h700eWXcxyClMXbMh0JbPXnUndGmOSAd+pqgUgL
nf80FFhVjNZNrxYqNICZn63BYnJJOufJ3HAxMUQgm0yIOwYczvlL4clRGDGYXnJxSCpjYe3KPQOh
cTRiuFSDR/oinwLnkcWdZN1cqTB2ys+vguB2awlmxwrJdMpOaY0L0CxKrnuAzoFyIG4govjBM3d2
+05m2qavF11GlXgoMpG/FFl7zLiyLjKmIG/OF4hscb6NgHQdSu9JOxCRrRQCBRiszR3Vj0QHas7p
ZkbVQKfmXfu1DoTVs68MH5ziZPLrx1JkNAA20pWM19As7/ViI6DzkqOKrV2Ux9vvlIRTHsO+tmEe
7JzFA3I3tgerzcfd66zr8ar79KcTD+W57zjZud4Q1jIv942JIY1ikIhawP60rM9zBiobG86jb1ag
Aq3tx19gseEXx1VrUDg6CDlEw3axgtXOyMh5Yq+slvblqZBotcU3E3H2MWhs/ObFJYs5J9uJfE+N
uLkis+Ch3QRIL2k+qsYCSarwynIHvuO9882Ftcmdi14eq1yfVm0vZwD3XNwZlQ5xmx4dHFCHtG42
oCICACgqBu889XejCevTXErK08uCN5rgNtE3LQlEclf3TpZ1dzlHqLyvP4Wgk6ShMRZHMnzhNyMo
gQJn411jgxpfevbvwZgfQGQNCD1wLNyASlBdU6dHKbIPK5S9iMZStgYfMmC3t9Z+xWGu+m7FMfVa
lKl30mi+Z1h+F9M/jh0ZkQSK9b0XaP3MuqUKS79Nb/6GseokEjNre59EueuFwqjGhwFY55MoTJAh
Q/0gZ/9phfy2NahzWNioIB3pelz2/s95oi27cc8JSI1kBmkgq1Ye6n1DHP+MJODuRlJJ58nfbHAV
FRacm4ippZtUaEOzzFvjp5s38wvc14emdI8iRV3wTNC7OWF+6Ottc/OwdNbL+M1cuPNbf5l+aj+0
XP2H1KTDV22qTC0RARINoDoJVhu0FwnAbBIYypUdis7/Qc9M8O7ES3wveuvSF9iCdBtjYc9ZYs15
pW9eZQDvI95MT0u+ZXn045rK5jN3Z/HgO8YbQaZr1XvjW+Mf6GeDUWr5EtcWAEbcCX/yLBjxvQId
K0D23NwaOQWfZHaqCrFcO5gPZWa9oLIbVxmn+6koC7Clv9opfhhTW77lBtgHf7y2rZ8D1ECxoS1K
7ex0tEObpMChqrCkcPPu7+0UQWshTkzu4BO29+fi8ZkT5xiKBruAibAO4MUsVNtmQ3YKuOL3AzAA
LB2I187vpEmD9y7p3BOkTrQOUAFjIdOXfClsYMTZszaLLqp7/oez4w5O8L6iA3JvtcF0FcpOTyxR
PuLU7cK5qBpO8ekUTnKtIk3DeDTFLV5FpPnIS+2TWt3mdSxHJ6wViL+vLJZ0ppNp+f7R7/0B76Nr
3gKYu5zPBhnJ1ZsPPr6Jc0Jz/F6mwqLVtU6IqaHsI1t/2pa5J3Juv81Wo2khsh7ZpyQANDz3mZ4d
kczz0aNE8cJiEisXnQcRT2pa7vDV7ZEN/tjL8gMfnfW+WFco7MH7Us7PDEY/VgSFEHtmcBCFekum
AHvsYI7qtnYGECb5IwXwfWmApLXqYgDpY83dwm75iiYK6/r3B4m/5GfiLzwVc6AnouvNU694JhLG
sZkBWI4XPQ3GqVAVAasSGLb9w+5M96ngOH0uzc652QWMmbzjSZ0K2kCFgmPeD6PJeiltXpssXw+4
dSRMoq3GpcFuUdKBdu1ZCJ8p07F2EMQvZlzKE2/3HZy8X175XG5hUaA64MstnFp9V1jPRZkA952C
q9M1EdjT4KLcub/4zkMyCvMZ04lWbXIVgDL7pWlIFg1UZDYYzHWM0yL1qKtQrXpSQYw2Hcc3kI9j
mNLHEyk29bepTi9eh8Ulb5Gr/LL8q1s7pgL8uCSHYL9yZZOZ08+JOb4MynBfe2vYlYNnhiQYzKMc
ksgg3X6r8s/SIUgvh+V3b7oNOlqMPMkeagse3OmVqlNYGS3fT5FQf2w2426SJepjAXS5SKrPmaPV
0TbXsJ3BmXmFbd5nJdd+0/YAPRZtHvlNOzghvoMQwWTQNaM6UCKanOc1t8IVfhG+q/Fh8rBSAIe+
0V9D3dcMY0v1rtgL2dHiOtnpzXObv6j8JBpCx6SX0m+nhKjPapb9I7aDb3OTbobMl8E3mpc8+hoj
WHp4hBmeEZWto9l1xR78X/0xdQf66hJtrI+WW/zyc8YOAd2XBYh/J5kLQZ+2fUThA06c4HvtPpM2
nR9w7Pxw6emKqvXEup0WJitXT+Q+0fYG/yrL8ogF2LqZlASLsr6W0/LHodnpBv0JAStZeSj4dIAE
pD7Z/1bFdUAfGbMYxIfVpkxr+fBIGazWYkZTz8dHZtbqVvEqsgfHmSBA8p9Sp8D5YqTLbnIS61j6
3ntlKyq7i9U8VbAaQ9unNZgN5nAt2JxMDs5tAenltMjlTcBAicASvfpGn51YaWWRm88PBOUZCPoV
8/OI5jzwnmftAILLeM1RvmLZf/iU4TEGtVPePbSiPjgwVwLKYRG7MWbmzcksRLwPrMW8uPaFraF1
3+WwhRlkqMTr8VXF3qSfK9G+pzCZitFtz3KqeHa263Nh1TszS5e7JushYWv92ODrhwllnZUWztnQ
wQE6AZ3eBkN4PzcUdKjCPKZl/buueeTGgFxuRb2Uu2wB4grzUdwPcqJyTQPj5tQFD8lwoJCnBo5h
uTZhvj1RFAGzisjN+WsY4vtFY9XyMA3ti8rGdjsF2A84SMJ4XoObX6CdjdS3RABhAWRR+5VZWX7s
0vKJZWwOIHi+lJ7EqFMQvzYKGxK+S7yL6jWHJgNqKL6GMqje+panpOlizwaoP+TB1ZyrT/QfDA5G
Xd66Me9YTBAG8I2tJI6yrJoz0SHwYaZJr1sOAWSM06jJZnmAWAm+85/SpfvSOyT1vIaVHviY9uAu
8cEOrWZ+dgKQHb3P6Wn7P7NJpnxb4HiqdmFpRtNu4FZI2wbvXW7HVHEP5yYJQDtMsJo6hu3j6NaA
we2uZKoMzgbsTfbQzNTGBm/NquaESZEEDkakiF3xiRD1HaR+wPfwU/eWObF0ILrRjJ8YZ7jsOAfs
PNekiUP/8WUr9wpxfV8OxS9Bx9FZOMA9MGnzVilSI6SlguZn5cArBxAaAZLtQS0W7HIwgpbBdAbr
TBmfGux7AuR0UmL7ikEY0BrLE7Pbl0n+kRe0/cZKsqTYbgP86qBnvec4zx/UagM1XWV/HroC6FCS
c4Ka55PXW2JvA6kKyFW/Wm39EfRMwM1Enw8D497GREAPrk6vQusXghBT1AymjDbnJYcrnnSaA4tZ
bnmVMSOxXyw4nkGNuxvQC449AbuXlkwvSxB6UdpirHiAez3TdEzphWFMUZkv34K8g8S1+exKgND7
YLsse2Aw1pYwpF3yrl3ab3QeeVx+OO1k7WTYL5bvqppgX28RerrlaAxSrMHnNeYXSnP8GAB5gkmQ
7YtxVcdJesjARn1xZ6pEurjxj6WXJxehiyuNz93Z6tzfFtXBB40/m5Yej9htRjW1TuKZ5ypNA8vU
kNFU+68DdyYXAGpD9bIsBa/4ZP1Bp7dxMsBeTJPp1+LCGyZ1u3M7gemOw2cIpJMfrurkadyUNpJy
DLYVHXzzYiTHvvMh3Bfg/wrM8fsmrZwjmAkVpr0E9dzWJ+B16T7zccUXrc1gZ3mUf2fNnSHIW/lM
KyJjz2CRjIQB6f7KqJiPza45ELmlpDYeiDpj9WVxlxY87gfu28dYEFBwl19qpVwT68eqdHDXTpD7
mroO7roY8rcu1In2Smf/Fd5k9+XxO1zQtYnG79E6SlCEmMDsNb7T8fTJyZVP2CCpqxy+SR/Wbmu7
w2PfgEKcI57iw0PM84jmARgJHQ6xFNEqGh2SQWVwW2dipwO7D/DVtJWYPahtk03NPlPrXzJfNzy4
JofbcgjLF3kD0m69egQ4bnQblaQJ2w5qxIwT36qfU3KdjmsPD2UpG3I7SRp5EqabrNS5r+8xWIob
K8LynNUxfFy/ZgVI1R0VWoj2Byvg4UfPHF7IGJ+GIUpSxapigejW1r05tEcwI/uhSuN39q/RaLbF
Mckxm1sO005TK9KY620NqghHV3HPiWCISJazQSsT8yCzlWYjEuOh59jk9rdHoO5tk+1A/ub1g761
eIGnpTitS/+4VMOC92wOMaipVxLflXKG0E8D945zR5RTYfs4aPMZq+im57xjhXJ2piepx0xiMJw0
ChwISpf42oruWwPqzIKqyeNyjbrYHQ+NApqW9fZ08jlmViQYz8Yqn6xKWY+N/JwUOXxzbh7p+zla
CvAMATQXzr4nz6Rxw34UV7HWxmnBzAoqw9PHokWk8oUR8DbOzot1hyEvvYOh9lEOhnrv5IpgUP+E
8pa9iDL7iPPNwxenn19PLFizrJ0ACNAxSTBjNd4mhJjV8vqXtOD+4vQOsBmMw+k4TBE3OfvMbYWR
/clJhvI9dZx0v/jQfIhww3ehCDKpIvjR9gPdpvSlgzmNGi7ygaUs7HyvASEfWEBH8A9wEDFPgcFF
zbP63t5+WnrkcZzWAvBDPkNeSv3uTM2Zr5n3ktlaTnPMPk8kjHNdbqM1Wckf0KHLI7vdkwlq5lkz
Atp0Dbpj+z1HiKdHAe3IKZKj1CXalAB1Xed/ctGbdxQDH9wKSyaYKPsM+x50nsaOOSgzvfcObHrl
udNU5HrUDcVdhCueXthsLa6Zdmpi5MFwTHTn32GWNk602L9Q9sD33xdI/lV/Iu9fR1MaxIiIebMX
S5rdlbNrRy0GG2iTegkDLcTPkRKTTpxbd1YfFvA4YaFqQlxcH1i00zSTx4z4yid5aAR3ZvMbuFwE
IXAJezWQWjeD76nBqyXRZygyRwpIeLo9Kha65lpAhcQ3/shkMz92n5Iaj+MM2XDfY1Shz7u5VZXh
Pqdpus+V+S2dBuczMT7i2BivmePiXfHis2fTC5nL8sIPMz+AumfDbNNmmUvzVGbc53mKG3vDMBBj
KvPJyKHjtiQ8QPZtxkliQgU29JeaYuqAEAB3zVZDEeKabTax1pnVs5v1iJmSpticfdlhze06bETN
zcKs31XxpMmsIaV4v2wnJVgJKfpBCPyd4/yK29h/EPMZcoh7C3gu29Ycn1ylq1DR3cvwDXl69Yyt
cUfnh0rKGL0R70EFPD9s8pKteUy1DuFrHRpJYpwy8um7elySIxWmMmynOd7Zg0qObjtBFN0UiwlH
HMtsv4qMrBE7BP3hMCVGdez6vjiSDQtg5ufhChMCESh9pI34uXE4jVOGfQ+7e3rHybZiaYAhKOSv
yQWWWuRW8EIRUJhotAkpHmc2qFB3yJwhOedHVXkUUWzbZBnTogGbymC4u5uT4hsMG3XhdpmFFTrD
E/oIVOimOMyrrs6aWQ9Zn7JaTAyk9Oe9wYLgsljElTdW8C7rKiyh9ncb1ZwQoncYyyH75vkUVxf9
e+f+miaITCgc0N5N849HFAjJEvlDJkzOqQ7Ovlfg+mq7e4x9DLaqLp9y3bx47Osjpi99Lhdxz6iT
nBOzSE9BigEgJcFF3MgwwpK2MCiptodNCI/EOFoXwtA9WnC/FV2zFTMIkkq/Zj7iWZHb7CLIivyc
WqiTc0sjMCS5R11BkpNG/UMaOArXIokyfGo8cTDuGtyS7Y2pPWgYKBTCEUDmeeR5iAqJP0d54t/7
ZqcuUx/CLnZ2Kkc2Lspng728UwT6Ym0fzN86QxqsiuVkb3Y7WnJeTCSUI8n+T9DFJL8bbpOj1ewY
7tfQ61FcDT7JqHPzIsf0tFTSDPtuJoc/0VoxSec4i368+Eps4HijDzGuNSeXTJw38PjyN/4/li0b
aEjA5O+NQHCYqnUqYYMFC7IRzXFOM1/GJJkvGkuX5GVDu4X/7ZOD5ViBD4OyaacStEPi8jbJQqjR
w8y2dk+w8jnwls1mrU2aw9f3WUzeys/rcsYuhzI0HV7/oHnzx+YuF4kV0ui6LyepT4zU3FwbeHcW
dUF7Sg3S8NdXsMxTVLDlUCmjaoGs1q0KjggfMAvtigY+9tIhDs5zQbUS5h7Qxkc6i781ffm7bUBq
5iq5VZuxrc44OjpuCex4pCcq2cCjQuKb7+thn5JMJbrhR7PufhHf4ilqIFUVhA2C72v8kW7eMnv1
xanByOIaviJKzYekoGooSRe6Ajf7pGlIElFQD/Ziu0S+PiD5EuRg/7I3gmW6QJYqonicboWdY0XV
9nxo0vnnkAb9MbGLF7zOVsi4p3aEutlLEO0RpqQJrJo5NEycCFnbH+e6eK4XfGReVtM2kpk7b/Qu
qIPNEUdjf1mr6rYR1iJGXWeLP9bLoeCQtdN2MR9gMDRHCp9/4kz53Yg1Glr/dc3Lv2LTOJrNlLC8
YZHBUxI6VHBejFRdLCdJIX2b77HpTxcbezUmwOXTJeOxI0XOFFhGShuPlAFY56Wdd6vEsUUDr3FZ
TD1uPRy0Niz8Irr6zXRWsR9NU+0yT4wXqR+5cnkENu4dMIn64om8OgoVX5sZiJ6Vt2uEPsHFkyTv
k5jst2YdrI2XcXK5CZz9juR0QkQWWvPyFpSOs//akayq6a9Ovf237m9WtkBBk2PxXTYDHCumD9dX
eMQt9zU1tI0DyXcuWIXe7Vl7BzMbjJ3G2MkaI4kKY+aePSbiY/Gwk1t4P6xY7J3NEItitQBrZn3C
WcaTOJSCgYuA2mnL1UR3msTZdej0m91x3j4squ2PHDWf/35dbv7LBZ0RN5z3JrLpjqar1yr47Q7v
fZY+G0sKKHrsfpADm1EuApJLEGIlJQ0hPY5/tAl+JsC47BlQaQ16qXa2kFsy2ti8frSGFzHGr0Y4
p7b27YvBF6c2heNCbaiwevC3h3FIxQVDERcl3SFoiEdv5Nz+izEloOcqUMraZ4a4zaV4RnEMy80Z
beCWkHb7aWYTb976SlUIvdIvWj2uCQShABq74QOsQG74IHH+Tf2S6X1leePBiG+mwjk/jduh2ia/
qV6E712MGVlmmZ5bWi2xn2KGw1weowV547g3LTyZhFHfih4ykiHfUj714qfWYXby4uRurmwdt/Np
Xo2w0iT/OmdDMY6XKrV5ib0aq6Aa2QiNTLwrClnXYf5D0WbJHHpDRmMXZWgcBztrIV2zNE+y0BSo
s0mq9q5dBXsOrLTNFtgukwTtDlRBkyXPhd2hRtTUZlWquBdYFVce4Uv2kiA/Mb6QOgl47CTOvO5T
Z2J1vAbmJmkAgyD4SNN8dVCj/p1vLur61KbDXmKe5v4D2wgj6L5dnOrcr+KU9m4QJRyILG+YTw4d
oGOaiBOe1PZSbl5qMxeXsYNg5uKaP/lQ5xOwIWTk6tNE086u7TqOSU7wu0oplbWTlZm5sjGQ+Uhf
6AP0EeQcKoPgLvP8j42lvwfkBfQjbi5jS2RypylQTPoEDIblqEsZk5jz+Horh07sLgnvjdjMSYTQ
Pang0zEpzeIStF11XBeTjjuiRcyTaHgkwhKnuawb8arqGKs1gKGdpzWWq2A6EsV9b7cvixPFA6/j
t6OMJyaEEYU5fjC5/3w97r4+tNu9XRD6PuSufOzM9Kptag7suFG7fnOMw5B86VxcNElMn15LGmY/
wYLiXtdxVrE5F5bTpWFDvX23eGx0SFkXb+26IrrMARX3FQTxMYGCzF9Bg1Yrxod2gEzlFbzRi2b5
IWneSjL2aEPdc2jentLbd/71p7n8MWV0yfhK26FujA8WmFSG1tW7fnIoxPV4YdsWHOLC4NsyziDP
yji0awIwXR+24DJyPHs8r0CLD91z0OSCdBrRI9ccWQJYFjmgyr8LtEWbXj59s/3qx5gANM+oTg+N
kvG3sm3BCdn5GWzTiXugotsKnZqlmsSzbzCeXorGkpfYn+pzT9O9gFYQjdb87ro8M7idN7s1JhQJ
AYEegK1mpmo7cSilzEOq95J9Sf8qkw58LDA9ATEo+08nyD1T50DnjhN9PbcRsMazoX44pvEqMv0A
uhOqrRNfk8Q7dZZ4VvhwIl/59GMOxYpaxhbBn5aHUZWa/NhRmx7LydaLhNO9L1OecHn398Wgrw6K
EGHY9LA4vXh2egATeRtzK/b0jd/kgBFgfk2m+YHJ9onTGhVUbt9jY/SI8mX1H/rOURPUsA/MLRGy
lt8k76RuBD0Vk66FZ3UavhVYJc+rAhFfAy+h+IJOMGH+pTa0um7ATnKni6MMw/thjuOXniMghnLV
P6CIUtbJkUXJU2zTJB2Urb7Mo45KasuI2CLMOX6THIvXLjeo4EvTJ+4TMbIiMobLZptqEKu1uDNa
iTqPPc5vheU5H3y5Q7ytHpvKNHkDG1HvdHFELXV5SizaBVHstuiZcRwr1zybUh3rRCEXVPI7dccg
uCyGGJ/GXVYi1z6TqAk4bsZsfhgSTAAMJmU//ojz+qfJr3jnyWUJXWtUe/wbIFym7rP27E/agktn
cK9mS4uTmf+sLSwsdBzhFpDGfNZusTlGLBXWnKxDcB2hMT039kyB6GLxlNzlgTmBnHPsA8/Heh8U
pKCBQU0AJJz3ALDdyRp/m5ZxUpYdnx1CS6DMQ6zW7mNOZG8/QAuIrMonyN3lr19xcrWMp2KKKdRy
/4obHJSpSM4uZ8mw98ohDJo/fROXH0GNvKKqs63S4jOIuqCkQoQJ8jSLWhBSdf8KWuUdcqX83bDQ
j1HF1wxaJGUjWoZT1p4dZTUHfgDIQR4CmXBpe5a1vWcBWoRDQBuR0KAFY+G9cxGEYt0QgKq1OR9h
DEhgK22b+TioQFvCUreHZ3PCumNAzwFyxIAnqJdFdTaTHwQXaG+czF9eUNDOwz/MOdTKLIFhOJC6
nGJs5VDraeBKgHbWFQgQj5ZTacW8nHOC0vTS001wxoK1ENARMP7y6THxab4q7F0VWL+R791HOfoV
R6m7YcU3PiWtEVECG2WjQnQvyweLA7ZbgbFWSRJxg8pPsmndkKP0RzWe29L8Hfcz2oSjIYYFAZ4k
zKIRHcpRjDDE3Yopxcz3YO7giABx9GHAQWfVumcA8cHA9b0KtcC1RYj8m2MLYMk9MBlXems4uP5w
sh3/r+luPZBNZydXxRSXCGGFjZezLF/3+mCyQDvGufi0+1fHh8c7zngUMg0agf0Vzh/cHwdTeYCZ
ELkaB5tLUT9hrpBHH6oUC2UsDNT2FcLgcVTgsBScoNyVOtlGc4wHkzUNC/035sy6qxZXetA4reHQ
acg5+GVy9czmw9dkbDyCGNwF/Q60FTM1gUTWuGgW3DQMwbJJFdXPYO6pkdi+MbcNoHYtcFrrWJwy
BTgxS+3fEj24M6+Gq+tDkhavW0nidWnol+gMzncTELuOrBN1GCRbxB47WE93RQpBiTKdOumeOeXx
kDYp36I16WCRf6asYzmLEh9Qr6yDa8y7tJrJUqzVE4nFfO9k00+/d1/WoZ9CZP592+bn+MGTGHwt
h7URumNYBuPZBBVAbVlPf6R98BazOFE9SOEdbYl5PLM9dNtdKRxixwWvXWLNz0afBCG131FbuBcW
o2XYxW2UC4PYA3x3V5uAFmCl7hPfXnaJsn6x+oUy3vqUOOSAQFZbP5rAHvf6mRNOT8huDfGYZEch
V7IfW/cBhfKIXvrDa+6SQPXsb6gLnB3QW7NvwiPhfU4L8nfMP9W2o6NMowyuLIKNqASULfmSYwnE
tq/1yKSnsSFtf8vsmeLYAQfpBC6noSl9pCAYT4A2vQq6cwmTiP2Nt6ep/U9jprTD1BjSZVCDJWUd
wVl179gpD96ioZs2oXJ87nZxPAhwi/ZLVU63pJbWzhFTt9tAHm3XznvTaFg0s7fYYztnB40ZqZ2r
Q2Ik33v7iRa69a2tIszuBzEzWs+2bR1BJLahIg2COmmi9fozZUpmcMM35kDM6PWhIh8CwPGjLpcx
lGrE6KJfkirncO/S66QhxtE1tl0NymcLX4KxgqLakzg9UN/1OnrWN8n6qBID+go2UWk1Ke+5txIf
4hGLBsd0rg9MZI56clKZXllT3c0YD3ddCWY8sK2r9OJvaUBXDoXZRzIe2dUT/aWoiCZvKv6gPIwx
YwIJjPl/NQikWGyMqmUGMivSgrzP9Ni15UPsw2S0LC4bKfoYcx/Axa7KLlUPmrhvl+/5vR4FXR28
XZe2fmuHji3vFHxmwNOPKVXiQE0WbHDWJkNW13LlaFFPA+8J3GATNSWkLhLK7tvuuvETMpvncsAq
jHk+e49dCGmLQ3cI9IWzZ7rDZa63d6JmhubeRwDz74FLc5wGYINv0veHs7lN7v42XX99+Ps/+luN
1SK8/Vds1Fi6ApGDojR66MqdswkLXx+sf//T/+2/q1AxdgMHzzUoqZ+TCLdfkcApNyGHas6Zizda
R9nLF5MjYdHEC24jUvt9MV/yfJgvX39K//1PX//43/27r0/5j6/47z5FCM1hIXPp+RIWTZ9ZZ5NM
gh6eggc6JNZKMKgZcOYtMawbhTyTrrCc0v5NzOJ3Ak30AV70DIyMrkjRSXLWRDZaz6yPAjty6PFZ
YsJmOtBBxqyEh6i9SHtCEKSYJh4H1MJ5ym9ceRG3WCJHCzPJGKT6YTY64DGgJWt3MXc4StlUInO4
rGp3Ysyu9FltMP/xiI8lHGHSGH38+UniLyCv94d7pg4bk9scBEv34HVD5IoAWqD1I8mdcU+9VrKn
Q9s1rJy7JB2UM2dCxHfrAj4YYjNw1tjb19r5bO34cQHmEfkc4bcltjHOP+3Ws65xNsC8ZAnq+ehC
CyGsgibdIHfQDB3MjxOOItuTO3ubKL3YeB+rP6YKqpfZ+j5Yy1+Iq+l+NeM3asjhlDhL5KiBvmLq
VXejxlez9rYIexkVLRz/eOZkP+vm97rkd8wuPAZN9Y4fGl165VawyPKeceEgORERbfSLQ2aNz1VM
B7nxjIsITo/tvs1AsTmlZ3wGpTqE2X4pBAqwfxn9ZwFRHbuXr7WROrzV5mVvjdkAY3l6IL3xXY4z
qRcGB9PNmHgq0DdNKxBbkuQq09GJsnWFO+t07mUapXsRjXwtDWtk5uVEpytNd21Bh5ivF3kkhnxf
jsCmOoAylAJ6M4vh353LG3eg5fPaKMe4/G/uzmQ5bmTbsr9SVnNcgwNwOFBmbxIRiD7IYCN2E5gk
Suj7Hl9fC1TWu5nM91JWNaxB0kRZUoxAAO5+ztl7bbIQaWTdBXRgKwVXrQCXwKx6xaLZ1V7KRrOJ
MiCKU+ES/ztmdyAoH0JMt4zXjX5TL+xMTYzq+BG45Ey4tBtJCjPeR+TvtFMxu+8SVkFeHb30JT/T
rckhc13jAMc+PU2EObVJNuytpcYjmithftD6YDTRSrgF10IEmQGMbn6mUIRD5QK1dodwX/r1EfwU
mu8RLMry/kV9a9qKFsqo3zAtp5M52VTe2bNKkqsczWs8oHsLnzAZJidHL3VkCTSWaUrfdzHnHYP2
08c/5EpoH7wnbViCkm1t29Iz6MPa3qPbmFbpTC/WVWSh1ZPjH1vN2GWjO+yrsAeSOwGjkfrE0Mpg
ql6cEoLcCXuP8/hYZB2/t6enP61UoOy1Jn2CPTVuHM7DaFyp/hN3yyHvtQ6pBReaf+YMxDqWHN9S
sGxxdHGkeG5Hma9N1//alOJsxvauTRXml/RlrHs0jdBy1OC/mn7oM8WOu4d+SUqe9fDYhRlVDSMz
y7SQPKcfQJIXUXX6VkGpWVfR9ArmY2LiTz+qj7XE82O/wMAZ6g+FrH7o2IfrMInvO4QMK72y1/GQ
7gZQTPd5yGSrm9Mn5SgX2CDndcoHTzGRYjTtxLdZEu91zQ+3WmGF2HlsF+Im0D03o+syWOdidLU9
VmwmjqQt+Rgd0HiHAJsF5cxX20iTcz6TONB5U6XuR1o5ARPHElHHFk/qXbpUUWSuFXSm0C04TB6Y
O2LqTIdHJ6XPkXaxwrXF1KEo3W8x7gPUXF3uCSedjsZy+7WSVr3bcNmDnPhdxsun0IBvFyR0t3RO
pGufcwaG1eYmDGzmVmX8HJeluYK8CLyV8etxVkQzsG8HM6sfNlTsT7gvA3TAEPQHWuGwJFy1Bszg
UtJIkB9oZpjtDK+9G41Hs4OD+vHFLUnyGQz6BmVUX3LR91CQ7RvHRBSUViQDzfHRbw2dMUJ51wtJ
VAwDjY8vXYlAReoaAGPHfxqTkZBfeF1QNKPOM/vxPdMLtXZcpM5VB5h1PxWYSFszaTeglR/zjIMi
zolh1dOwPmKUpe20fJmLnhZhy2SxWyh0woieZhAdzBF6djXb6E5GvhQ99bsRJdC1lp9BAUBhtaxp
eAB/ksUDBySynsioW4FfZqBdmcw8+/rioG96LUsmeCVCsxw2dL1MsOHDLZDv5B25VHjonVK/7RvU
76oDNhBE2hN6xWz2oysi43Y9EgBBdZFY26GxG3bNkTmAjlG1dEhjph23EKV+TvTrqSSsk91EcKwW
ylA+i/qHU3r5OpV9sLYGwa5ivgwdg2Lyh0ktH5zoNrGqM/3zdIciI+dc1l2g9x9qNy/ufSW/EeLy
EFjh/KoVxclVw/gjM/Eyg3Caw1fIfMQvg7NiglOiTnbiZsPU7smAqRTPctj2MR38CcvAHDJEdY0y
ejE699UcZP0+Nc/Q6qAo69egtWyqpUFurNz86SvEqHERwJWtndjze4PaMEewZeJF2YgwCOl5+z+S
2UJH3UIBmpABBsWcXyaFRLQWs/ugFgm4W9TOGxbYtmyurS7v7WpJOKyD5NA4ztbJqi/0qBhcpYtb
IANXNk5fZXy1xih8zGtBGz2Sm4ihPk8GK5uq4q9GWgcnCcjw3LZmt+WUXR5kgKgkKYqHAo1c6esN
+uJGp5ytQCij2nfN/pcbHq98/ViGJMFxsl3J/N6eOmiLYvaqCSpsHAkfrQDCrqkqAxwwAlMUn6Md
qvIQOPRgjemHC3cXEN+uAEX5k7i+g1Mj+aZ4t7fRwIVyIYrfdjhEDyyF3c5CYfGA54s6F0/TDxns
xayV+5kT7kYFc3cKQoljphPXGtD9dUl9H5VtAwougOoO1eUj6KOzu3CXGCEtYNptF8fW71rk0siX
m/wSVAnT1Zhmag/NkTW9E6+NMUfbKCHPRi1jio8vGTXhMXkewra85ElcgouJbM/B/7z69S2N/F3T
WhN5JfFlsubh6rThSzjh8QJqZrKgGvexQ4qW6fboqaqo9FLiU3aqdoG2hSTba1Kx3o3ku4+QCxOM
9odWNS84q5NzIJdrXtK5sRJhnatE+yI78F30AXKvDX8KZS9b5PTEOKinRp3RQ1qopSXj4A5bNh8P
KsemTBC5pvOxCaV/06MHMNPhGIVTcnUeBjtBQgSvgoCMDoGEC82szknWHJBjYt7gSGxY9JJKTDMF
i/Fey3LHI1Iy/eXk/D7+r+BHcf3lDPwfmPeu5Iu3DRlvn33IGAYlfkYD26ChMA9+ygHrQh9yOTyc
vW00mHjmxrj0rX6MIMPfcbm2Hb2pY2KZebuib+PZECLYxZn8zzmmFI5SiNnTKUpRtMRP/cI7LRbe
aZRERBEOMsvWjp2BrSnNP6xQZhoa66JWhD+Xzd4eoxjqXMTZOUntxzZ1G7wfnTiZCTr8Qhg6jQR9
9ugnhXuj9F8/EEiNW8UHozNvS1DWl39/cbK82adB9xiIirkW+P+yRwGnT8qGgdk1pVfq4r5ThHD+
yS76X1xG67Orl8vomIJ5l6Uck0v5yZUM90UwY2gDGGbqvewD8drVcb9OzNgBw63ZdDj66GV+KSfA
RzMW5g1tfPMetSPEgTQtDp2VmvfMX5tbRSoHmgUMLFaG/YVm9wMPLmacTj3qU6MdEhfGHi2565jE
9oZr33iFbX8HSdYcEQeHdwY2RCQX4Vtap2iKxjkj5GXMN7AMaJxaoVoj//RvlOgODvFTJySh19bA
p2c11aFl7sz5rBFPjsX8/J+vk/nZc84FgqzFEdCwscmqz9Fu5Er6BGFbwb4jp3YE+e3ZfrMrh4K3
S5ooR0kZgwCs2lOvI2UNSRLmHtgNJpxZ2sM3/oJtDJlQqAkm+YeBLZZttZcB5IeMeeP6XZZZcOt4
1ThPX7Ixuhn1DLxLgpZR87NXaHD9gzZYJzQ8//ze+L1/N9/y5uzlP+TCwvqUEphPuFjzfkb2bqfp
AXkp7dPtUJjRW1g2WCCDAtSUxQfB9MraAiYdV6UWad/AMrJ3FRyC67TcW7FMvdxh2Mr8FDrb1Olf
alcSu1BntLq5rVbNDJqL1lVzG5gq/dOfEhlCfzPbm6kjoUYzkvZ7zxJp61P+bIN22ALnX0YSuHLF
zVzAjg0CXb36ZXbILKZx+ag/6W38Ghl99IXTTbdLccDsLZic9ylC8BVaJISYAwDMOdCe6frYD1gl
klUXR+QNUXOsi8KFpsvcZD8BM4dwyJMjTkZ4rR2Q3FUgHGKPmiPS8o502jQ8ly6kNYpZFgQfL2Ud
jz4M7/y5b+z+R8+wy7fat6KbiK9eaDCGvG97dAyJkhUpOaBsS3r5uzIbYTRRUEMhx0iaVcj5VNfb
L9VY3Ip6lj9YWvd0P/2TDayRDdv3V20HsiD2LZD3Qto32OxwXGjZHtMlAGxMhnG4Zd+ut7OGRWXY
NnPZvGJ7QzjeHHh28e8Obns2YlwuVs92NNTlS65sd0WWyRe0WNYxDmW2b8162skWKWYfGyTtFa3p
pRwzQr8Qr/98F5p/X4mkUkIqE8iArsTnJ4wBT6RBDEn3Lg3T/ZJcbtLavKj+Oe2Na7RAyKygtj2a
icYphR9Gyw8OLBJ6Kn5naEmNWnCHuvEtk/R5SWQKdkpnTq5PkknvNJG4h73DaHAKdIuqfiZ/WrVN
BrOHHiSpMJ5JyOwa/NArwjZEG3RH11Y2X/SW/zN1BrkH9/2bh2+x138yvqOmwPUGFEKZQhefMiM1
WWlzZ6hwP6viNkom49aYomBtp1p0A/XvlOUGmTNB/lgAOVxZvd49UtHcakNHgVk33bWx8Fj2ymD6
I4OL5qf20qw0kcngWS571N9B1qMcXISQ8/hV4P5bmRoOwCCOv/AQlRuXmVhSNze2GR6NQu5pRyfb
dPSZT6tKblIjk9tK7hrmX5uZcdZvLoGw//7RQySwpGvj96D7+BktoXq9xBFchfveKPvbKQ2cS1eb
zMuMF1u17d0MIfBYBdF3ZaHdsKLyeYj8Ta2CcWsrnYZc5pavaXLb9uIhnRJUzJlhPmYqsFYVOEWH
TeQkq7p/dslbRqZw7Yf+WzXq+t6oJnxumqU/mTH5Nq3Nk9bE+FWm4rY1feT7jLHDIn3KGbzdzlH9
rAVttI78JD6C/+weXEVqUV4+dnSENlUG3qPrimsKqf62ZoR8HoPpzdGbHplptm3KCXW4tJ8aGMu3
LdywW9bLF5Jt9I1tCG7TNmrv0Q+ZIA2bG6PqJKVhhj1k0C4driJYQBaBYcNc3jaMajbtZFw+tCWs
2YcmpeTvdTDKcqrm+1KKe6cri1NX1femuSBnEETdZxSDpTujOEYvuWPWetKKEs9Jm0c7p5O4KWYH
nqt7avWKUcGgRyx5zp0UXbLT7FZfSLKWN2gIUrEpBqWFAl2VztmQjYZoCfnLiLRsS//jXYE19HBT
JyssYDmMnNS/kqxxS8ch3cU9LKrSQUnc5AHpR5Tvni4yorMchfhOaMk2MpL8qkfdHskp8r2Iutyf
aXZLESSrORziE5ruZmVrNM1l6PieqISxs9qEpeCJwxXnP2hExHBhfG6+SUEGJ1wapFxz/6ors9nN
ISIUnJGc/ToMjiXUZbon1A1gc3+STHVFt3kRSLZuh4zmqIXDlFQxDB+UXdc67VzPVtL0RqC4XgSf
lNF6jhZQobaYIv0Rn3lxl4ZEyA82Pxn6Nmf12XlCKbYyFXUfClP7nHUTA57S177884IK5PTvS4sy
lGULxxKW7X6Oyg2FRmOoVxq4dBrWi4nwNlWEC6DoNlbTbL33FNH3eRn7m0k0qQfmPz8OoXjrcxVA
T6Bxp8FTvhSuO14bzQgPncu2lpFYRQpztK9BFmx7ULd707Sf2xy2fjllF1lIWK+ThnSv6puVGabt
jQt/2ZVOQYF3hf4bXpdx3x0HUrwVwlBelKP69RnOQ/6Md07ftivgc/xcQDtlVHnKLmQmoF0RP/Ry
6DYAZ+RFguhahYUQTIaLr4zN6VQ7xaUDdIW6n/sxkkLdGGlLlKgdNdtwqGMCXrBuZ1P7nA2Gug5J
5Jm4zRaf3jYLj5nWNd+B1B0icpQQWl4N4xvti36vFUzLC7DQHCJuFCdcdpJh2AMPQX9iQ8hmQfaG
nt8SGLZkLuXPe9MOrm0eI7mhBGM0Nx3gXhCHsvjgpTqZNm29FKbsPqNjQ6zH4D5ho70kUwWdwrrL
ZzRXHLzNYyhd7IAteSPY56HjBa7pWdiwVzPQr9sk52iOMOmMDnMttHJBz2XHOkUZM2BNOtl5oG+R
sS+itkUJgbgavYt8jHHe0PkC8tb7aDHjpJj3rpNUNxF6kBlshWcFmPFQScZBnH13E4QBbmwQG+Mb
J4N0jF9gp/9f6Twm2xXl0n9P53mOmu8Yc6L8z2CeP37qDzCPY//L0clMBz8vl9hw/d9gHtf4F/Ad
23BdmDwIDBdmzx9gHkv9i9AIlJKweSxDKZOX8X+C1Q2C1U0FB8W2DN3BlvZ/A+YR5l+WEMtxXckK
phucT5BU2Z9RWzjdQ9ynoX36OJQx6YHX3N5LkeP7wDSyBekZ3mA1Qfk7m4ec6BF0IJMHIIzQVmu4
/Ony/RfV6if42K+XowwbKCMZMI4tPlWrCRcFs1omT/iwnA2TtHIbG1QKqrzV869u6Zdr6UBu0/ry
dnCH9DcMrL8uqH/8eosjBYMOE8bipzqJ1Rr6GivuCW/1a+H03YMc/b3dNvlpwOzuDXbLs1S250b2
0e43752P+08HxY9fzq3CvUJ+t670z4HOdTiEAV5y68TYRX5l/Im+b+LpnIDUxHVkPGpxcKI5jvAc
M1Qcv8O6QTUXZ6e4sXAZNdiFg1AP10SmzvvfvLi/nuB+vTjOddxvji4Yoiwv/k/4pqFKeiKVa4ug
06ZGjETEeVqV26ryxTZrIo3Wc4hjxwo2msxB4kXZLu2gEgGGJ1FBmw7sNdUwOtt/fl0fW9yv5tHh
/T/+58fr4mnAWyfZBQkB/XTDEBMF9mOMrFOIunMXVP7IIa/UN7nv/tSTJPiCzmdnAmbYxDN+yibt
5RFqrDwWNRVCsm9iy9ibIM3stJpO04QKQNN9CkAVAB4VRxfwuDV2NRG0jIgnRXyaHUTiNNjju83o
6a4rXu2qUXs3QSwzT9UmJBn0zW7dL1psWPdaUl55yBLAU/mGAlbc2SAykctCbnanO+x2Pz8w2H6B
/QMtkQnFXL1qtvGsL+yff75a4q9NjuVqoet1bBu9lbLV33pqMZGC5Ln41ikqikVL2lgbW6KwwqHN
jAu8ELFhFc6+gnOSA5GxYNqz/n99IUKw8giedB6oTw8ao2g9DafJOkmHwX6nh5dMB681I0hk4v0w
oW2VbIwnMAOHts0OraONj/98Mf5al/26FlT4liRHA/6Z/FSXRW1ZazY9zlPvhz81g1ZCPmOaQZHk
ulfkvGzz5e+Wt7+vtuC4OOgvn4NgS/h0t+rMEgg+TK2Tqcv9WBd4IhvjoQicKwlb2hYN33zKZAyS
DBUGgdYXHVFoXQnzqa7lbx4d4+/rjQ31TQmDypQPwvnUYHV8U/QzjJFTkbRkXA3m2XTbCyO5tY4S
6V53pu8Sx/0Gf1m0BqIG9q/PL2Is5kMz59HGDEtsmm24+F+lPA7OBO0JCgiWBLLRJthMmHd8eBqY
8+pm2ibIgaToszWPW/eb9t2no/CvT9NiHwOviwDK+Nwt9nHy+YgxrBO9uOKUz6V/W9d4H+QYorGP
dTzcrnMuNcJoKplah7TBxupP9puJ3eu+oVU+UNKtyo4BGbHV5tIxSVApATAm/uTUYwa/SRukG2hT
NnYmQDpCQPG0KcAZjm1m1dqMEGTZIL5DpvWb5Vf9bWvgTVmma7nL7ar0T49LQkrTmCUl900iKzhV
qDx1nZf7kTRc9S9dMBbePz8eH32Jv66sYJBsyFRCcQwxPj8fY4m0qlaVeYo+zqbgfq5MPK+irBJ0
iDTg3cwJd2Fqkmy6fHEAIdnvSZVnv9mUxV/3HjZ68gJcIM8WJxT19ycVS0KRYgrVwO0k2jYSOg5g
5AsK/hYavmjcGUOsb0vHIQYy0MBxNejkAvR6e8douh1NOJqJdfDAsLb+zaYt/7qiLq+NtjpRDbbN
I21BTf3rvlgywTNsoVzUHNg4NNR4dP7iNQkjAB0Cd9r0HV5+XttFV0YDOB8VY+Y7t8u+Egyp4RkY
+VecwrUTeX/om8doz6TT3Aq3OiU+jot6sfDkuVT7ER6Py6kMLReV+Wjwg/EEGtSY/NMoOnlGxR1c
0ISJGycCYQfszt2Mln+nB86qDBxysRv6DTURow2e190Y6jq8LZpxSbjY1pMR22eReRyPks00Rwbo
scITyOn3VlDqV4ohwQT1n+8zPsJlpf33nSY5+hKTp3hwXZ06ktPfX69h7iCKRYZiHYNAEI8n7S/6
HM7bgvSWLUEptyYRlGzanY5xqkVrwmtnMombmRMaJdKHvutD7lXpiFMjB9su0/vpmJmY9vBarVLa
KMeoHWBT69ZbZmWHOU4G7h0LOsoSpjcReHN0FRg72iG7NMFuDP6UYN8R9+QyAsydJt4N9nBTBXTy
s4CcI3ux4CHpxr/s+osUycINLcZ6GY3m08zMFEvQx/djzFSlWXTYeo0hjLQ9Rrf+XK/NuQwPWtpT
V5ZmgaobsZgTgUgaxr3fUYbmw7xlBJqdgDLgDzHsdsvxgFtogJdTjSZ6BXrgphvd2a2p7eDDEhWT
P6dl0h/mML8vHHnPuoaWkWNRnfZvqJ08lGbNAxiQctWHMLGJeRoZu9g+iR8QUfTMujLALNChtcWm
r+bQs/VyOHD+31WEU+NnZEBaykB5iUl8A6W0e24DZAy4xiM+PWM8WjngnGpOrbWCvLDRM0AaiNTX
cWW8KB3hYhR0WAP7EaFMrUE0f0OG82LKfTqLyBMdCdEMpcYzBAziFAf9GVdgcKAT/rVr0ayXDTXq
rOEbAKe/pFem+WZUurZqs948EpeN4c0qI+sg+5uoM+1L45L9MhakriPrRiCrHkDJ4dq2F5Jd2+Lm
9u3jxFSGZLPhDLxib0g9POiZ/SMfHYCT6DO9VDW4CYoIiS+In42iTXbte6ySRGvszbQJ30Du3FpO
vs/8qL9n2LFpBpODfNvd20mf4BHO7VUg/dyr4hRCZhE+Wkml7kLhY3QNOHhkWb3D/tfSumPoEOXp
T9QSwb3W+z993fC9QZLa1YepuwOyxGFWImDP0dSXpIkUrDVRl4c3rQ/j3Jgd52Uo64WtdKniQZ2g
gZY7DqodM2U1eCLtzU0wTfVjh3DHJRW90/y1idTw3snCnSzCkWhme22CL/HmUi83Nrf1QWC/WbeK
AGWnpH05E4GTynnPvYakt+44zwg+G5MmwwqbH+iXJB02jGLLX3d4neveApPG5cCfROX/dKO6ORVz
8U4jaEZ/NhfXwSluWMmMDa5GDGfY69ay0aeji96X8cY3jUfji2++xvlw7yaRAQSEk4VJJb0rQys+
DXl/0TryqqupegD7vwuswb+2Nr5LhpQsH5nYuGQUo4BBmVzX20YjwdBN+uIALOzUpGpYWUAXF05f
cDfF1VfLHIGaAGHbN0H61SfdjwXDBSRtVVfeYMGQqVYH3/C/Evg6nVoiYzWrJyCpAyQHOdRB32q3
K3pA0WMgucPy6EhC54TkjQlqxF3Rdeq9Pcu5D3GlYNopHQ7ezBPq2yZPNjOxisdUzxGgVz/dQWiX
VDZfG9petxZRc1k3fwv0HHRuNzWeTMyC1Pb6JdIPmHvUMz7UN2QZG8DR4a3NEHwV+IFFxoCbXHxc
GsOAMEE2/MKxwHXRViyBtJ3YFTqElRYDItIIdQ84e4XyMmSipLT4XFTaU005vJODqtaQfdcsBMV3
TBkm2JNklQlRXssEs1DvJOeMpMiLEdoJd2b+sKh9t0wr8cnPb6EkkgBdoloJDS971ZPXUPVvzDbi
jgwmN0f7TW1UB4g1oRt0wobdQlpc419id0TY7W5JSDW2dtt3eF/qmMcOpdIHVEIrDPGYq33QqoAO
PhgimWZfaisez5pI/KfKsn4EOmwMB5IHZTSvpM87k7jqkvC5pV3XuQkcfsiiGzwVC85Wp4lvavk+
UihJ6nReCb96HjmhrQTTq33ddeM5693HcKoinrd+Z47CutVCm7Z5BsFmZLZqIu19DBZCPKdrC3mh
CkDFFW7y1gcgDwW2MmFRUzNzPjRNpR36VlwrH89YZXWAwhvnQsBe3ROn+VGc5VTGW6NtuWRg6EuQ
9oT61l2u1oMxp5wXH1BPFMgkABe5rE53CRPGIh89kTnyNCXzlVwrLpmR91sy7GqyXaDG2I46BZlT
kLzjvvnAie+z2YUw28aDZw/Qv3JjNJ97S/TbMh6BnrA4mXPCDmE0P+bpQ2eMDCv3mUdpVEOrQVad
lxc7bK7wPiAdog5IRm4S4y4gv2Rt0+NfuQZKRNoN0lN2a3kgZB+VNqZnszlPfa3t3aLqNmhYgunU
zSXVYknr2kEZa5W4lCCCnktD++Li9IODRnoZyjvojFh9N1YCfyusleahOEyAGjjo0uijjowKUNcm
gDWxIRlIY1+qZnrp06iG4mV1O5I0XrWKY3aAomftiwyDdpBkm7zS/X0yE85dLsWFYw3N+xQjwm9V
pJ9otqK7HOkaVVb+EwBPuHE0aZ6RI961dpXdOnSfV25bjtusc85939Z3nMOB3Lpu4Lm+3KZlHZ5S
iAqbQNTFUQMwrZglayH1izl5Up9NMJQfmXomudmOqXtDSJDKMI1UlyaqQZy/aJOFjvEFd+2IyMJo
x/Hc1zFIL5w5fI6d5ByEU7Wx6N+IyqnPlaMd5TiWJ/g3iH/mfjiyDusgDLYg1xT1eD9AVWs3KYGL
t3WBQagv8KPFVtgeJlvoJ6NPb9yufq8Mc3qLyAlP4VIindUuY2OhXYq7m8YHteUjJvHq3r2JQcgS
21AWuzHHIusw/t4Y9FLZ/I142445fDP0KZyTE/yLRQZ2JSMczWmMGrABE6rYzPwtqj5EV8QiGquq
0qT38RvjKux2pc2YKJGvKd6fc+y7OgMbMiJmI5bnkNiRFTuvcbbSI4k41rrNJ3kge9ZBqG8nl5Ed
fGfaEG3G2gGQmcJbphsFlMT9AdftZ1j0A2o8i6mK/Y70lHKXZMrcJ2tXuPo3oNERJUkWbgatvyK5
lFu3xl0eGu62rE0iKer5rJv9Tc5AexNY7auhuQccpdrE/Z2J8oclxRtDdZ4uBg8rH9eSGCP2Dut7
UQ6hZ/XZS1eAIwHExTJdQIsUNjrckbQUByNQlYdvtn1ammFjCCNYFeNElfJzzEEl90b2zVHdsyTn
Vun21iaqfVNC+OQQJ7fzECH9mJuHkUfWa1TOpKt8a5wyQQ+D5m8ikC+oxvaQuoG/ra18U08dxr1Q
XKCS+riBm4tmgNjAF5F3AivDYz8w3yAh6Wlx3k2Cj21oITmMCeK/cDw4Eu9AKjE6Bn3xlSzirx1G
hW4S36XXA3diAJQ+9DgJoZ/H1toqrX1WP2ldZKyzxHVBDDbwpeS7QebSuknq1IsFEfJdmqxGPgwS
Qzhiu0a1KkoD9/sob6YeBedQtYz00gQ7W9kQzByTM19XM7DawsKNnd8h+llHaurwr7cecyxBzPg6
0aeIywMDpo4SD5nxuRqdcYP4CS7KENSbPK04/dqbAuf/JtXJuRmIdcE/3Xptv1UGatZ6bB864gtX
aUWUz8Z1GXzryLmYTZFTag0pytI+3fbzuBf2xLm3R6VqB9ILZUmx0zb7yUjYZH1UNb1MvFKDCpEF
oH6QhFgrEaMiBMmK2UVoHkVf0WJbARqDMw/2JibS2yq50czktUv0tyzMnK0FJnJNUMvalMgQVE28
EnjV3mVBp1LbcEZ0ti5EyA1TyRVJyT+oePcWoDavtvBI9rX1xMZw5Sz6jtW0YE1i5w6QIXDuHDaW
pu4cDUiz0aA0qmW1zefqPs0FFE2y5L3ECbec0FdjmxyywsxYQlnlUCSjAP0xSUoME4YJy+Zz7Q+Q
rmglSTPjWBloYlUEBuYhVossw/OI4OIEy6NZZ2byQFXBsLspPFXmsEf9fJcHJtyKwt4ThbSgWggV
YtNyEX+qbOcTlRUizRkle4aJoJCJ/m4a1WPkA5xMqpCNIPY9oCfmxg6Csy7Mamui+171To/FMfPv
MihukTMAWUtS1g88apbmfmdAF61QmeIrp220dRFgO9r3hUVj9vLBHCww3wTMD7X5bpb4FMBeraoM
UWKNq3CzOIVcxP/ChhdbFJwcC7YfZA3YSLtvZn6dGUevBleTm0Rhz4MrNEOYSaRZbDLmqih8vqUa
ZNAWF/Y+Md6Tfmjwc/QS+wTIda3yxJQ358LBxNeK196QEOfa9BxwEMRe3+9z5RYrS5aKlXYMn5cZ
cHODorUHC0oOS2o1dwZcaSgbSyoDQGj4FsWp0QEk9uQzQAay536bWGV9QzQC1bq6y/uw2dgAt1e6
IC7bfpU14arSwvQykckJJ2lFICFy/R7b4qC4xty6Dtc/uTH6IEMtTTlu0azyrMw6OlQTLBXfojeM
CwQKj+NXEsLZ6lHXZI7B7tKBO5FrVKmc8yVRX3ptgYmsFBVXcI+siMDcxAQaQyyl1wQ2GB5210xI
eDbq2RSglaodsapivxjpld1/reVLarTvmptwPAH2wxZmjFO3CRrr1JgRLvYItUsxi3NUd0vka9tu
tC45WvhlVBY85Xr5UwQsz91Ycsh1KYels27xNQXscoRWhYz07StD5hKtLkhO2tN7lKPBmuArmPbl
Jm3y/kwLdAD7URBiHE2zZ7h0icyZgDPp5AW7TxJ7QsfSLETCvHzCy+Fab3Q89WPtm7jfDcffhH2X
7kXgKFpYAIs7LddwePnJuqrUtFVDZOzGovqBPEBcbJtxP8vwUUQctDeu2up9DQBGJ/kRO258w78T
33z8KR3zGAV6djWncD78++/RSiPrnifirOwioqLSnZUweC4+vv34QlFS6lxmdtzSbOJ1R/IrGI+e
1Ke0Cm9K00x0TrP9BDoDnfzyd/XH301t+A5hJdwXYw3cGyRJoMPEUFUY3Hx8kf/5J9v00TYE08Lb
db6Yg/2C6LXfd/ZI0yltBvcQBtqZmQ/fqoFI+xKzjsQS5QrmBFVkYAZJy7clHKpDYK2lKLoi8qGn
mBDrXPXOuoNxsTYy/Y2qGCOYmIetC5QysfkIReBFWfne5DFg3iRuofT1d86wd3PqH1VYGFoAVKFe
5AwT6riuG/Zv3VZH3hKBfdtOorentX2psSuAvsPYzvCQhRMTobK1d9Aj59kKG3LO6Y9JtplEdg9x
HNx2aajvLEyz/LPEXXcwfGeqOVe46WrFlBaJTmzguO2nx6Yyv05RY28oT352s4FL1EKSby09xhCJ
jFaFmwzkEPEqDNpWZa3qQ2PN4b0j+nMD7u5KSF2CCPgC12A3RnRETXSU52WlHKbJZOcOONbmsXkC
HSBpiDT6QSZUg8WMhI+mh3MaS7wGTlPpSKZzMLXRfFMGKQEiqh53AEzLFZ5d7V52Ym8ZgwHaHdBj
o4/yRDDK+2QStcX04qKMNjyj89H2dUm65jj57q0N2AiJ4J2eKHePZcPCLyPUg8DztPEDAQ0hTIhW
kdltI+ErpEE67OMlCzBJJpcVux13KsebNREsb4ZVcNQjEZPaEa//N3fnsd02t23pJ8IdiHsDXYKZ
VLYkyx0MBRsZ2Mjh6esDfOrqnL9uNapbDWOAwRJJETusNec3NQ2ybNPO+LaaCKic2Zf3OqUyVC+k
LeQe8Dhg69IcXsHihFvaG861KYonUVV3Tpyk1xIEWlNJcQMBFp+7yUsuQtM9MG8OB1HdF3ojd3hT
jAcnArfuVohC4hCVan7rKiP6ICardUeKboKcDVU5CFHNtt9xtbyVWpYdicaeNytYfpUul/I5kS3D
+zDON/yuLDXKfT0yD4SYwJ6y5JTBQ7ggmvusK/Keoa4B7UFCQymQ2dV0xl9eL19m0yTIpjbyC289
QgVrwsodw3M5WGcWqumhdjEZ0/AQl7Eo9pLNbUqQ180w3ZuzJbka4X7TklwUqwhy4wbSPh3BAepi
PT0qlvdt2FWXMixfTdgjK/D5CPBCuyJFe/KmdO9pZbVH49/4LWGdV/K0ABL1bHxGL3ytVfCuuWYM
y9N9nOD4XBFcPBukdl2METmwoEZ3VoBE9SkqHw3LOrHdhrMLJMZfN59mWYVQcMUNlaLwvmug6OYE
ZyKsD0FsUj+8UXqv32R2Ytw0elZu6Md6+6aBewGLgDvX5+Bh6W/cJ0LdFwBX8xAtovqFJ7eP6QFT
sGIJ4A8RKxMQMg+9Z7cnpsJsU45ZWW071FLw8EdrlwsL6U5uF/2mH+kEWN1AdaRAIOsCatbIIk4o
Y8wlKmgiIHcV25/jMIgfXmB5x6rOp60s642gLIrkvfI2Lp4sn1dJX8sc9JNK2D7jOvUJpZPL9/gR
o/pPffyZDGAZrAzyjG2l10bXIcLiiOIyGDUglORQWAVLTwYsnX0oIXlk2XI18moZ5AhtJzaVlR1S
syERKTiE6Cu2SibVaWvaiy0HYlMVOwi3oAR19R0QCIEVeAL3ShzwpyUwyc+ENWJsEdCohHd0kbGd
bbMTJz18UX03ndcD19HjbCeftuYykrpjxbBLqWV2qdF3AzX79awclxq+SkyMbtQNoNuE5UVn07/1
LHJocBVNrMtRJyIWpqQZzTgH+0zzWY2dkaPFl75fmnLs+wmidjqcXj0kBWeAtklEoL4hHhcPgaJ+
4lpXAaPmojM066E27r3IOOWAYjeth0KfZANFW0c8TYP4bEIiYmDWLuMrSfbV6Bx6Qz0A7Oj9keF6
NzojbvSQmlRPjCAojdqC9FF2MSJ6m/GrsQZ2/11yjqyGNZ7VNruo+51X9niSdnPR5oFeFUv1rcid
U5pSja7C8o9Tp9qF0R8TLy/G6uzpmLqHWLHlm4Q1HIquzs6u8p7VLOMH5NtESIe/O7sS53LiFY+O
luz6ltGRLRlZ1XV4Yyw8boWW10+0hFVWkZRkSwTWkV1smMl4UzFywiwLpnNUjTbbquyGQlO609uc
xSGlCHTMxKz0mnkZMu1prPWlArKRWrjg4CnuuyFOl3Hw7nTw80CO6l89e8lTElNYNzKGqJ4vdzKB
a+nsXTci1J8bPd13GfSIRSw/DWmFqIUy2GROZ7adG3tK5nvLOGnDCA+riQ6hsB8VLS0fFku1I7UI
jzKRQ23s7bpEB4lki+iQa/QxHGVv4Y+c9Al3lCEhAULmf4sX24iW1TetXeenbASpMUIBiFR2oKXg
Ai1UYmeOn5TmNHZrlPQEy1DqizJkv+PO1ZdOkSjPJCXcain54EzfRepdYm67jUagqZN9nFP93iBW
+YBypqFN7N7GOdEBpRlButC6jQbbEEMEnBHdgClhkltMMQRPR5zDoNDLSy8A5XVuxKoO102hxO+K
rKa99NIHi302Gx90hlr5KpgY9iGWVNewj4ETvOWePsCw8wgnyQEC5+mMj4hxyZ/VCKRKbvH1zD4/
jGYK7Lqto8qHPg2CvaE+GorhR4Flm/wYAoDEY2iTdUxy41ctNIx/VgZuFwwCC79fJJSQuOuxuLYz
WmmVZB8UEzqKOcfeM0A8R0b+pJtA7kMRvA05UJ6kdwvs91QJBiJKqSgN9qEu6NO0uTxmOqTBwnoJ
wvDNq63BV9ak/EIQGDxNsbEtvZhRgd1qBEYrSwOaqSTWtBr0LMwd2W5m3940lnlLOMtLG1l0PNL6
Mam7z3mE4uH9GWJWCxVtJ7JT1QVJuWSk2LsJRRHsv7P+E5Q/JfwY+XGWwtpQ7rSfvT7eaaXA54g3
ng08xtlPTy0lDjrS28FO/aSGeqvhNAWn44uE8HrHZsbLRsRZxnQ1KFHskZE94ykgNrrJXhxBmCv5
2OyGHBbN0PEW0JCottjcHmbN/jXpgD4FzjxIQsVuEnZJwIJV47FuBvgRNoOFtXy9tT9OMpGOW5Mw
CzHEOVCcpuRhXCo7sA40Xxnjp+oLiRiXh9t86UFjbseWXLg2IajWBPaRGhSBBvbjnmQBPgMRghC2
r4b5WcvLBw+hOszY9ti0g36uFFElaskQ6wmKWxaSFL9gMpKEuYddhZlBH2skYEbyNLKFvwzl1kI7
t51Yep8tQNzgOZD8oqxJtgyrDrCyyobbU/MNIphXhm37nMSRcyei/q7DrfJgNsERexOsI9+lsVoH
tYBByZgQaCo5mBr95EFnEZ/bU38hm/Rgkj0P8wGstFDXhnQjz3kuXPddZCUM4kkeq7SVdwrAhUed
fo/bgOjhjI0FeLwtrP3sLp77S95Z41NOy3CTFe0P3EzBJbIL92p3Eesre6GUB4e5s72DkiyUFOYy
Sk4W+2CT3VGOO3QmR7lsoKpXUxFv6Bvw/euM5ywgNrwh0K1IFTR1O3xy5vh3p6F8Z9Nc3OTleOt0
7nCYTKva6Sr/LOZ+cQY1DeER7juSLZOcbEsn0HkO/Da2NmYB7l/F8ZLvVNFwH+8LFlxnmDUX2/Ze
y6XZEZjhL2sskWPXBlnWQ3hkVfpplrybssfkQlwyLaN5bggFlWRi4EqmNWvc66Eiwl7ikWMF2B5j
pe2NfpdFabwvFha2i/k/L5SHXxhKH3Q7nAb8FRfoY/3DAelcyu7TrvT0QEwTonXhXqGjHFPUJKfa
VWR7gNDLotI6mEY27CyHGZoeEhaqiIjfLlLhseC/4+wFxl0sDKBhwddZdYdft7I+6Ee3Pu3BB5ex
+GC5WeJPAguH3tToDwuC3RMx3eZkQoHcCPjzUL2MHUWHa7Qhe+QH7DjhLfRJ6DY1uB1Gt85m8QPh
jdWWXZkANaqWRS/M0Nh77GpHPwchyIgQEjb24MBvqvymcIbwQKrEGa0O9mWNqLay6GhL0g83otzc
eCGTbhBNcm/F5luA7dSPEEdk5qjQGQDgY+RcIkuMLQXdlBSF09zzbSeRGKIWVUjW0FQEcZw1x6DS
ojP54RnTOf3MZKyiF9WBq9FZipR0bnwdXequn0nlqWQ/MdWQF+kURPOYet35/Yw8ypuFupCcfUlB
EBV9/bOW+cKXpzdo64ML4in5M8UwUNVgfQDu048d8H87A3M7wkfZts10IFssu9YpyE53tEGjx1F4
0rRUewJvT0YxOcuSjqGNdkRIWfvFb0kAZDgqYBYtRDQkKvam0NB/Csc8qnJf8Fe60wgENayayRv1
DCBdYGadjOmeDRRbB2830VlrG4IfIgFaooxaloVNnGx0rUVfYaA1q9heN4KkFVKcTgmJdlJjWxSa
tMQ1dEo+tXE2CDLCV56z+QylvTPr1Du7FIzvEVH90FGlbcrYvM0GsG9uywouMcEp4nvZiZ/mmBs7
6jP51aa/ro3JG7tsl9nV0/e4nv5ULkbtxF04kqTCxRCpaxx0TBsNSmpvgD1k3fYEjdpsS++cBuOY
ZjRXs65rcO4hEtpOXXtR35Dz2+6tcrrYWD9vq9lg/zkbksqBRt8QLTmAFeJeRD9WLEqaiMkLC2TQ
V88SFo/vatmz0ju1j4KBerneXOYmMiHCFcz2vTPfEmMKzDZpz7bkV6umh6zluTPRMaBui7g7oYs5
hmZ7tLyKjLdKM3wKEjWtB/auSZ22G2mDt/BCZFeLan4TJXRQphpuopGXO0LRJtgOOotO8m12bldd
US20u8Ke7zVRgANnFwYBSCFskG3he42dg+gypkM/CQVDD1JPm7RsQS0wMmn/kvii0cmgLmHSjbAR
9mC1noaoJ5Wxq6y9CXBxN410clRPz8TN+8cQqeBT7pmXtOZzq4wkOAe656ux2zVa/xrz8fl66ABR
m+ttEnqXYfSenTn5MGCrsy7smHqTfz+s963Yj+8H1vs00tyYEawRY00Kt13RjG7a8rzivhLp/G/y
13rneqgkyNSmATtEiCEZ6kg0g6qpz4kJElyDt5gxY3D7+06p6fWZwDAeWU/XZzaYU8HWkdyQS8n+
e2C02ARpPdG953/nxXwJSqbJv/Sx9TdH68tZT0nfzE94D5hAYJB9H6p+ynDS/vedEjPuLhbJp5aQ
u1Hx9s4zCLF6mKo9MHPnoBENsz72/QS9CgTbVuX6zUJ+WV+tscKG19P1EC1vVgJC76s4YVkPGRzk
M4flYx+4/LMFjr9i0WirPlUp5j5nIaV5Kdo9ISiFLrfWuwbXKvdNaD/ZeZIzguJdC9O0JPHDoxO8
CzGVldYUH/sFCEwe3buYna/1v6ch1GRAUpBDix+NbVE9GVkca6Bu/low/3913gB98NBO/9+dN3dp
9h6V+X8mYv/9T/8y3nj2f9lUsqVjojEnq9ZDa/2vRGxDt/5LR9sqHXoF5qIB/2/jjYXxhsop6ngX
QTTKRPSc/zLekIgtDLwZWOhtkrYd6f6/GG/Q+P+n2cThDkuSTAYilkbf/6m/rullQ6M1QJnH8pKV
9PaGCR6fBKyaBdHLUKMUHKGJq3Q0mUmfUtew/LIz6B2nRC7mLaFKS4+8IGrIH6e0PVcwOoBw2yfc
eNpZh5Jwtu1zUYe1tQMcHA1FfIFWpnRK1xZ+CX+o24+xIqMPWP1AqPyMAmze2pNBtAXFX1t47nm2
coZZN+y3ScQKySwpPCvhvCiHWi+iqHRT65o49w1krvXs+6DZ/mhCT5r0eOtIKFLrQyb5AsXf/1QN
pQS2GDZ74g5evAyZpprCfx1CELUw/4Kc9pW0EPRyM81z1myoWfzvJ68PrId4ecp6tv6U9YxuVoNe
GZzUCOk2r/9EzQKldsnznPUsv6wH6O75pUYFeARdzmbGNM/eUkj6e4YOMmfW9nEl9H5osGwJ6OIk
85xdXLa7JbI17YFGqNyXAVMzoVN9I8TGtcLi8n1IjJ4NmkhdoLoBlX5Egs6WAFB6RY6J2ELE14rV
2a6hL0bTsWrwSRZpia6izu/Nwf0UiuIUgkzUN3r2M5vzDK+J+uW6FHu8ST4EA8tIPRJkVyVucWmI
LkY1Rd6Oq72xk8cUvvSRKy1lNh3nIxHeV9Tf4AnrTuJxqcybsDWNm3GYbIB+LRsqLxT6PqnBgwGH
OWmutUHDHMKG6Izoqk1/LLq2N72XEV025zekcoMQxTsFZ5Doym6XtOYHGT49tVka4oWumzd44Xvf
qNtgazmldaNq5kCtH1yovv3TVKrtmHrTlT4LupDFbxxqTnRj9jXfznZG0geFBS6ydSTgLL8l66AG
GVujsSIWnF532lN2Y2442EQ+jzZcJVdH1WLmw7WApgQahwhY6jgXdyydq57Fgvoo2cfLY54a+PRA
2eaByZZ+eYJIhHsya+1g8NZvSIy0bozlVbdN9EIJatrX1OPXx+blCSLO7ybTIctan59FiCu0tZEr
T2kxX0GaT/SPYj4PJzt4pvYp5zbc4xcCD23MycGZuhs6j1zzbNBKdgQWLWfR/Md9Q/0G4+2WxMwZ
dHKUX0iZ0Y+TVu9JVGjP9dJ7bPjlWEaW0/XO78OSRwS/h7W7Djh2NZUbNr85ISpsvWUu2uWUPAl4
6QQPCzMEhEx4d1U/zA7NyZhIJr4b5qXEsRuWMG9HLhZSPu+R1WytBdQWK8QxadjfUiMaz50zKwRO
NaGBtMhoGBW2AdflPo1IRFCJS/6dm/9a000Gk05v6Qkf5zJr23Iw8vPfUzzL2xoYxFEPFNaUz8wF
lm8vODZzOQC3tx3+cq5H0xVBGlP4MpnXfbtt8OIe17u8uiLpx7B7KqNGvWNIICtXG8QmVj2yHEFB
F9nMskNb1jjesn5ZA1IAaXymI/LsyDJZSCyHacnQWM/W+1AHH5I0g51gwOhv0NsAiIVH2IoYwo83
syADHioD792qvYxVgqI9vLzKmXWAEdfG7u8n2VHaoyyt+WuAClkRW9pZw3HyZLU1ndmA32nX1Keq
VcXX+uBJTF9nJ+tbYUkMvUbcM4A1snzWKBis/RBOAoDm5nyGh6GfWwoER8Kz9jr8rLiocOd50T7X
WMn0SftsLUzGynXHvVkWP0TAhx73FR5tbSDaNTAGX5t0Njdlx5+xJZaYNVJNhdryfNnApQyLa9NX
0d6Jta/C6j0gCL7RFQ48aI1+AVQ6QtyZKtbTNWWlWaJW1rOhcqG000Imc0KPwA6OOV0ivgC4iv51
1pTlY7tsKRDfFed4YccKh8IPEPUejGy3TF7AEciCTEAzSvJI4gUTqy3oWCjqRNFnSK7C1gIo2Juf
OG71HQHrCFDm5mFNH6yGxoLsgALkzWl+h4ZF0k8eIpSY8YufpW86XKmFh0V8NCLLj1zxh1TgGlQs
z8zIN9mOCmHE+uxUQPIlk6yhHdntZJ5Q/BmobDpWu6+nU1VM7ikmdCuDmE2i+TQROjbbr2b2SHG/
P/3jva83+xh6HkWS8GZqiExaPwYYPHQxcKGvt9YDngUiK0dBzuH0MRSEgsyLs8HuLfq+yqQpANT/
bOYxcLoq8jOdb0e6fEFTco/maZbsfjx8UdWiacL3cZ5vR2mVR6EZ+2YJM3GL+josIUIEKUYb+uPU
LLyEzR8oAhqMdndGci7jZdlt1OOZwAokVvF5WhiKeh896S0DBDUqBI7JQAdglN1Rd9C1VKQqrYd5
rBnAyoJKunQyWKMUNT11ivqJ4gxZQjlxpgn1lGMmmAsUtUy1QM9FrP79sN7XzN2DHtbtfh3e1gNW
CXX+vknFULHmpyAehrLeRmXI3NophDFsD0J92Qutp+vB9RyPLA7pIE1przjmMdXoRoFlB3vKemiN
rkHXRKTIuqGYGdIjRLlkY8abxuzvNAVNurX1X+vvXcfb9bX84+Yc6NqBOhoxPaQuSM83gtY9Bami
RNJXE61pN3ttHEpg8KH183pAc2Bvm5xPpNRD+2pI4mXM1vmTs/7ajZEWXUxb286FGlGt/NCwyqHj
Xr6ZOFhgy/dcS+u16TXRwuERNXg0WCXQNbkGBwo/AD03CHCo5AzhW1YRs8t/xKcAe0iaDMyVlV66
skkP4zTDeF3w0PmMcGSznq5hVOsj3w8b+bHpOsJtl+d+372egT5SJ9n/gpfNJwCQk8hExrrllrt8
KMkSAfR98++ZJdKTRYhPV4nQIPSLJ5dpSLVq/RyVI3CAJKSQ24UEBss7LswCs0qS6dcEYO7V6bxT
rzT3EEryL+O6+B3nvXE2NMug+lySRu55D9Oyu86Wjdt6lixnRVyTobKernd+P+d/uk82I5GSGua1
7yevZxgt66NB8sL3/f/4/+sDYtl5rmfdWNFl1Sz776WnVE5sxnoVVjXtRd8d0UrRHU984m22kJX3
VYAAaFxy1r6n0O+b61mPVATU3zK5rrfXafb7Zg7AniDd6dyOdbwpDH1cdHvs4ZfJB6EI2/f19rBc
R45N1F7eEMUQGXhU1oOrj5RfFonvsa9wH1iqu66HUcqSQlXPuCTiZqsMBWfQlPR7PIbo8zR1/TmY
y6Chz5kGhylsdl11tCc+DUE2H46r5RSWM1Mh9OXy/M+H/u1ZcZcM+m6kfPz3WcWuIyHiNEtGn12x
TD7NMmmtZ+uhy2HK/31EpWKuL+u97FoqpD7L8+flQiGuvszBJ3I6WSOX6/dPMRsnwvk19tklLCOs
pRV7gQ2ORMb1vz/83+/5/pEBpeO/P3y9b2xM99RJyt3c/Y9nRVPkTn8f+Xu6/va/L2R96no7pgA0
kR/Da/77G79/lJ6AvzI90RYXKam3/uPnr+9rve/vy/5+eD37fq/fT/yf7isBFshKr/s9G6HTHExT
w350CaoyESvvGmXNR32YfoyFPfozRNDtaFS3dqLPWxCADHpz8ZLEbk9LTuF9snoWs7OzL2rdPhiB
vG/SUf1kK/yHJfp7K6NqN1PuAZelEQ1r8nSjJNAE+QUp4U30DLNZ32IICM7CI1Y+6kjLDSg0UiKb
dllMOGpbtj8wfjHTuA14SWaUjej7H/PgDtuu0l+B1syblkAj2eOYKJILEtx6k+DfRyHM27RHdgFD
1+wzjYlPAKccpnRXsT71xzbB+9W2DfpTmhh9TRcYfervQEQxl+9ArV7v38yW1qkQP2kWUuxWCeVG
2fs21qVpRBquwYvu931J8p9ZkYRFSKh1kkskH5fLETPOOaK2vcFJcAHwhpY9jt8ity1uo+hrmD6I
1SEhgRQauNL9Piyi17aHDS2t6GRXbEiLciR5wDpYrbozVNjyp6pIdwu7LwHPTkEqOZgBFYlEFPuw
ZufW1e2rJsWXo21rsRQw8om5lf+6wTL9mI7B3kr3qHiII1I56UeZ2FH8/kiD7MGjNPHS5x/kFOw6
llx3U5e9o833dbzkWyvW7zEKTZTILTT+E6X9bCjYcdid8kPxiyqyDn7Xa04lUlWaFATuJHi3fHbZ
h7Gu+MsKDdEJ0eFESHkHz23fdYrTWwSCL83o0ZMgSsWncNJuFdvHHY5hgpxTEqRyZ0d3MdvHKiKb
0HLfcZ8ZZ9QrvH67n/d6RKD5aDwHEnwkDhRA9SxAc1arZOsY+PWC86CTexdhNz0OofHkDjQriY09
RQgxHmPbfXJVdjt4EN8Tyod8n5DnYTrF5jlsZ1PbeZQztgEf+SEW3kEbCLQP8+6KLSP40vrmyj98
WGlKXOxQL+w8BjjCDRoC3BkmYxZYm6rcJmUyHxycDs6s3yFL1U9p2NZnXSZXvZ+mOw/U1SnXsltV
4W9C6USkclCisxeHvqq2BqCInT2Q5OJ2uE/wIJNB4A335qLFD22yztr2w1wWWa4ux9OgXjXbZVjt
gSRbhCYlUPOdPKT7UrTOjTuX5ibr4QObXppcbLMnp6uXj0DU6SzvtQyYcOGkPyvL+XAa59F2df2n
aspX+oFkE/UIP11swT5KtfpgkgJ5o+s3cQN+V47sIm2zrHkWhrfMIuGkHm+JsUXfC+o6NR5E2TX3
U/FHn2Oox424MLLSQo4Y+37Ia4X48bFW5akKR5sClvY1G8ZLEQf7LCL4VSH1Ewlx63koWnTB5JVO
aRP7Rd98BVHmbAPbe3Jk1RyrSwee5QDdGJQ/pJBN3I0203820GMPuNyc80xVi2WeC3RNJZu8D65N
hl0LadVvFrkJEmZr2AYMTmXeN7s2I9Ook7qfN94ZC/64LyFGwGFpdxjif5WYEhD20rCLaJlYBIBu
ZcUitKXuY6qi3qdR8ArKPiGFanFWZsdo0J+U1IJz1hIuKMGVthUQGl1WD1iGrE1iDCmZRM3X0MLA
DRijfH3KKcu37HHtkV1029wWyXCPi13sO3EYiD8YOrIcPAIet1B2vmJhXrD5mb45xO/zQMfdxUdI
Y5joeb5f9HP7m8CsX/ADIJqFCbqfej5o86Xvsz8qXj0btTyWCFQQxTi2eqdMwXvqdT4dI33zgvGI
1eCHEWGybsr0qytl6JdzBIbOHmkQ2VZOSx3fgkeOomF095m8NlYuDgS+PfaQq1FKCah3YUskFrHH
e2+ytorw3F1kzGoXj+9dOPwaXbSx8/DchjiFHBaWY5M9eXH/rAFYJcow3Y1NdJm08a4wxUdf7OH/
Z9hGkrPXE2RZoaQp5eBuR/3PEAGpGYz+j2sU2O97It092eOF4OsXIw2hlDnfGssHRLIIsMYQhNxI
tKeb2sFOM3K49SnWamWR8+WxPtqOXfyhEJahC9wlXQ/7n8YYZECY+Ww9Xaaq7EBW0k1mwVO0YHGi
syKrVy+MrwmsExEGP+k5E3FVkiFZNv1H17SGr3uK64KgiTgymm1DOKv5q5eV6QeK/FPqUKokF150
9m3YxMAxQoIFJzTPJNSJloach47Bn7XozXZu5jy4hSpB+XogosoOujc0g+QekolRD86lE0LcGkV0
U+tlsQk9G5dA5t5Sb3b3yQKqD0Mi4jvKw5t4Ug9VZhyZhaud19r7RMbWzkzmVxC+JCMlrdj1wiy2
IGa6zUB6xSYe0gcRlw6sEmok0fhukwC2TfiLNGhi6mgeWTOav83yPgRjiZtgGkAnTAyFLyI1L827
ipJne9beWy+uSPrsat9Ar3Jiu3o7BQW+HJKUrB7fU2QUsGvu8sK4d+e63RZeUu17bdzNXlv66NMI
9rAZjKOg2ne99UyaDwbiiHmZAsKjrVnPEnvuJo2V/qDo3SNRSsCRhNqjXdKhX4wtfY/XsWvz2I9K
0hnHhECwyIMR1zb3ac0NGS9fiPka6/n9WOoUq/mT0ac7TVi+wdZmhDFKedGKMDqVJKcd7TojOImQ
LSCbrPxaP5TyWaX1BWnFvYwrPNq9/YHJZ2MovOY2io8YqAL4TGqBEZE5ooOlHRg6IsQ2+DSi8Uc3
8zlqCe7ALCAvk3kM35fX5FuvYgXbm4+Gg+04TG5nskpMDVuVHslup0Albw1Cyuy++MjKodw71eLb
RJxG8bffWI5LGiD0Lc9kCWh5zR2d33wzKsvvLXlI3H4XOmX4mz0HVXyiKLzXWisePRX2G0y1EyVh
BXOSfKTyMBQyO5tJzPJJ171dalp71Q2P7HKZqLnqakNjhHNcyp70UUc7pG1sTD/Y7D3h0k6vQ4wL
MMNuRVYqo7l3Ey3bkDl/JEAA9JUOQMJN55vJUg9GjHBfa4krLrQLvW/swrXqfKAgkC7nSj14fU2t
2UXPGiI+m0NAa3VVXiiJR1WQsrqV7Pm0n5qkAtew9/JTIA1+mbqQq6biPow9eYfUa2xL7xfDESlS
LOb3qjU87K6jcdvX6aXWdYBWzOCxEZIt2eMA7rKYDsywk5OzyAOnx1VhBd0NZaBmQCNOBOKeWOG0
ouR7tEWS7I3uaEL0JBW6xIuQ/pHIiDYdc9JW74pP3G1fscZaK5Odtg9ZWm2GTB/vBjIf0oFQAoHF
tUTjKLLupAaMUGVhzEfU+y4Doqc/oKUHpF2Zd7PrnIRNbTdDfcEySQNkD36APawPAfg2XSQaBT92
U/YUKD2pyo2mozABsrqF+lyfBqMG/iVQeLWZItdz3IrMwt+J5X5f0rlh7vjoRA5LMmNUjuHMb50m
uCYlmYACKlTc3CQFfDPmV5aRwdHJ1aMlniRJkj+C2tgO4dDsPVdCH0i3TlW9NT2F8641X2yTxb0n
rYc8dF6xrWwp4D0YiNHZ9xXtDu8k2baNh9WvnB9LU0PJmwPH1PnEp0hrqfiEuJxUd8zGS99hTXYk
rHl7fOzEQMxmOeSECZ1lFyW+nZv3LY1Ov9XHT9hrIGdcXHJZx11agGID3eyLK5d9QWDuBgtFmB3g
ERy05lcX0pkz1NxupdJZwtAXi0lh7MbILyZmm6HNfkx5Pfoyzr+sQhoY66RgP0bQEKYfFM2VSdnu
N6TKFoIwlJE27c40vo9lLZDhIBfFsoL4DZM8/EmpiDvwkh27HHSyHaxNK7/JBL85Kx2FECNhbrDu
dCxvrLrwMsYz0rYFiJnE3a+Osd8Htz4folS81W3SMeDh0S1RABlkhIqx/ZF23oONWIY2OjUGo0YX
Nu9qWAsbaxrfEdHz7kzvtc8x4cHgwyNZCcJxFNu1aCJIuBt2FNIuMH8irlRExw0FoNz1TmmtLe8S
/ZuT3BEVKHvY701Obu+lj+MPJwad0tfEaTnmy5AMf+qZWckZHULo+t/2NN/m6fIHFOrE34xtm02i
SV5P+4FEegwLoOVy7zWdDTR9/e8uH59NJE1laB9Y1r8HaTSdMHaRMuGJR53ACjLDf6QJuKBMa4mL
6A5F6UzbYt6jl8pRW3JBImaPt7013pTkz5RBAN5BvptzALxlCL3drMwQDguN5jDPF2tQaVw73VS0
KKvx0tq3tIbCrZgJTo3m/FkHGdDNoNv5k1nbKZvu2LtQCXK0C3LyllHYo1yjt93LXFjlLbsUM0Vl
3cx8ZGoKgAXUyHKj9pO+7Z+oQ8ndzBQeQ5OvtrCfGSW+Kppne5WDhYaCwIWB2LD1GLUDB1rAPIbX
XuuZRENoiHTWN2FLa8Fz+p2nVS8iJL4VPFDoPnL1DI5K2aUEJFC6NPSy+GsBCm1k7rzhgGgg4/ro
FuXWiz9k7VD04zvZQBmAkGAihu0l9ZE5Rh1FMbGpyz/RXEGaiqZjFE8fRtGaPlGapyBYXoDeF0cj
qrsNaamE/v0ExdVtmFyJuuperdZ6wvBzbxXaA5DqOy/hr5QnIaXUfPi0PJA6LfMTG/kK0acfx9Fz
KAODjGhvb4Wpe44mZIRioUdEuEw8szQOUU7kArtQVgDElOx6jzTKuLWpMDOqTQYRz4VLpdSbMNKx
eu9G5LV8FJT09HY7lGgWx5DeDXwKc6NPaFFjfLzXlApD7Cx2Hzm8W1VD5hk55rPANqSaaJMNyctk
vEem8RbmCeFcjYNLmhTEPX75GArOLVZmmWk0SkZxY0J7uigkWkTxBBvkFDPt/gu1IIJpwWwfs0av
UKIBX++653hygpsawJMrmIeh8cLkqzcpWBoCqSjlpczIk5J7o9X1XZ+mf7ya/rRWIYaUBSQrRJRY
rwnT9KyBCNMJHnjeGlQSJ7lFoY4g13kk9fq5G/54EVVvYTwvIAqf6OhfmvMspWCWs8DS2aU8BtmC
R0GAKjtGABny++ssiX2aXydUobeOwgc+l6FxLSZikztWqlVis3JIY+gpKvaNhhFERzyWu819BF4C
o4rN8JDce2iew07/MMKgPky8BF8ZjHy85shaIBv0zA2Wo7Wn3yx7VEjYAWyR/8XdmS03bmVZ+1X+
F0AFZhxEdPwXnAeRSVEUU5k3CEm2MM8znr6/g3SV7LTbjr7tijCLolKcAJxh77W+pZVckHykQR2+
tm2l4MrT4JnrOrlBFstvG9ZRIS5hoyIU75NV6/rFmvSg57iuPiSIRmpKrDT80mU5ibHPzAjSTRbe
g96FsYCNNg4TVufKixEG7qKtrfHkhO9mkl6sdLL2QObNRcq6s5twGOmlcVJr5bkeNbrENoLJzlMX
2j3FLTSwFWAwnhBRNsG70vnhpox3A7v7ZZMWNybNk1FMjw7poktQBvI4aXGEFr8z+IwJX2BX6igB
fc4WKDMLxcFW6aO57FT3avTatxwq4QY+9cqwMSSB/woM54k0P6Rv5im2kBgkpMuFfnChHgcwvI8v
jkX7FJlFWfc3e4xuYTddhyF89MNxDwDyTDjAhjg+K9a/5XwEj4gpp3wvsFD7vXKprYnTS3kYML2Q
RIW9lY2pNHtw4bKg9bUvRuy/6p7xPOktHuWp3bZR+REFTrUw2SXAehAbS3kW7rgrMIR10LUX1Y9s
WD4uoWbfzal71DlahmeuiXklfeNJTNMNa0600wjIpnHJApFd6dKJunTTpJwx6FrzpbCqVTO5pGhV
3yfH+U7OHyUE7aRq6Udbu9+Ntn3Lsre+9pxFRoMDvOYzbaTHUiGM3c4+dN5sMhUfRPk+JVZ+yzpj
IvLdxUeeOW8u5/O2jttvGQts4p0ZkiD0xAvSq16TqNpXlfOEVWSJ1pRCwbA3x4wUgeLJsqJjVatf
Ha1+6p10Ewy0inPhPYphorLcVR+xiB9d/96TYK/XykPQRPtWTd4Lla4SaJZjorQbJCMkgvokkVRd
mQJ/cnELaOVXJbwUU/gtbupfU/9s1Hiqi4JsSL8Rpxy3Yd4GXzwNwQIMQKezPiwN759vymKVjvK1
0/MlPTSqSKy0g2INpYWktq+GWe8C/6UafGWfNuOjgtMrcUgYTMLr9Bvk9/+sDg8BHOK4/1mHdw3y
X379fyQPvGa//B6Crf/4w9+0eI72L0xNusRLu7YuEKX9R4vHr4RrwneEkQhQCPRjBnk3AO2r/4u/
QJyHEs82JUL7P0o8k6czLVVzoZby8P//rz+EStU//fz7kCk4ET+xBwX/M1QTtKbJ+zJ+DiUpK7+t
UtfNd9D8sgX1lu94z2z1NgqQNaqXXzidm/VokEDdZcjrendg75BF+4pNAL4x54znAl+7KLsbJopj
qFsvgjQLfI44lWWBTSM8Mn5NvfjkwNwl+2kholOQ5vsaR6YVPpaZc+5pcS+tfsDYV6EmQ8ZU5kIQ
vDpd0U6JA3a/pjc36UTjaMp7+kaev/PT5JyoCF0agU1MN5J0WcYMfODf7y0uZwy25I1THi0V8yBZ
fezG6fWrMDXIJfxoSvWYKdQLGe2wgd+VyD67GVbgckJJ02Rc8szXOV5d+qTRRzSy0RK1cy6Sjqbu
oGExSNAqO790TLSViy0wrHvQJLW5c1nW6zQKYt1cGUq/Lav21pi8Ntl6rpP+it/7qsAlmAIfpMfK
MZqMVV6JZbJHPKA8OSQC0frrTrGXH/2ab9MZFCwV3WOvJqewSU55Rlx1RrClVazwaODOGy9h5ZwV
wEuEIRxzV724nnoPFIv86/HildSB9E2VavdKqVklV+saH0FoJyc40B8aW0dXCb964O9C0d70wHpp
Y39NG9Cr104uzo4xgLwhoCCOXjVrOuId27lxdqKEdw1Ub6/7ezduENy0G/Z+p3acLmY0HiO7J1g1
PvRueKgipDBTdArBV1paeCo0Wh9UVlnoIBRbhSw/9KQnByE+UN8DWADl0iEmaERwrowXdbJPzfhV
TWDFuGbwYaScB76dH0n9ILKXVN7S3PWZj/499XETqw2qGiJYeeW89qTDW1sx5zE7Gy9xl7z6FlSP
fg3I4VIE1q5ogkMEpJua40Gt4pM8wprX39taR3cSv+GM/bB8UjMaIsn5GgtlupeCk9qcblq5rWL1
fVRb6kPoM9VhO0rxodBWSRbvy7hdUtS4ulmF7jPvjzhAkAyRIFcb7mHQ+ssw2bt2DDEQgQiwzvlk
nfWAb7AYjlpg7mDPAsdMPnB3NpTocYPDhFHN+GRYbG05J6fS2qmqCv6NId0a3kWhn4RYE7F5s4lE
6QvzJaDWOPUa9tv4VJGCOL/G2Er7v3GpKQEx4yfLtvQ/MA1ArMqGrT8kr446kAherwkdOVBchmdO
oBLnXzNeOqNfhGr4YrXRRxXXDBLNJqXWq47JiabRweA6T9F9eznd3mq8yykwxXQxRNMlnOJT3LNn
jjhXleopBlkSDduq7K5m0t4qJT11cjgQb0Mw3d2pvfZYTvzhCuID7F7yWnff3JGtXz/dnXK6yyPY
quNRSWIqkOmr/GLk+aj5/dUJ+5WST/caM1zHuq3rdYpVpHDi+8K9SVKJubN0Do1STpe+Vi9YvrcE
N2M32ftGxfNVK5fPE7sO7hLCT3vrpR6gxkzWjr7VG6yiKWBM8Mz2qSV3SJ7bcTwc5XtLfMayvmtu
Ibki0aRvI3iUEYnXVDyno03+9uRxrbdYS9M6+RhMcx2GLz1tDiJ9bjrEKHkyocjboCC8ew315/Te
8E0ZnfMyFCx+2VbfVXNfK+4TsX0bIiBh41ebnGRL8gkvkCEugTXcUtVaNdm6SIeL0o53J+q3RI8y
yuThqyAwTPr9HmpwUGalvge0OELPX3W6D25Itc+GM7y7lveM2YotZ/QBIezIkm9ZcjIrfrhuxkPu
U70mLke5eH3+YACPtXttM+JiKadYbm7OpkXPuFQv1NKQeXHXQhE2HY03+jCPah4dGojFpZ6c0pL3
PnB5jAGnBN+0najL6nsNDbIlF9YtmltNwP0ERDTyhiPg2ZP8D6jShhw3xeD0GugyWz5WTKt9r73h
Ag1uU5ntrdS5xCKz2HoBdRGHwi+DVUjTbjEh12NNmxw0p7vJAdski8zHKOQyszXRdNei9LUpy2fd
u1OfuBkeZZnQHN714Nc6dPf+YJ/lJSnHBNV1zgHGVnkR1TrXmKZRMO588dK2BdloGTONa76UrbVj
TgSMoTZX2+SaZ6BaxN2FVeFrw2sk2AgHehYBzvtFb9hcaulr5PZcH8FDFZzla6W6c56vOG2gX0LL
wcPC2igKrQQ8d6oSfOlCQmHsSIpQ8MGSBR5iYtSjw6Cwz0PCSI3Nx7lmNV8FrE/KXh0qcO2dcGB/
X7rWwmm8AqAC+3O9tw8RQ+wD9RjQReOortkgG7FjH5junhP4/7uoq1dpUMKZbeMXGGwXN48JFkD0
0Gg1vXp4zYYHeTSOFSa9rB8z5lni4DNrIP9Z16Z9ot4G3EUHLeqppUlN3Xxvfgwq87jt0wYJiP0Y
BpG+mQV+MB3Nw3xvvlHM6rcfTZxBS/b5kGQOrkDJOJDfCukYPAhOWspDzQNFRO+g4higAZJ4Szw6
obF0q4nsA3mD04YKGMQyiMXWV03gmB9b7EzSSp0nXwOqpmu/QQEnKLHv0y6mLNGVm1EN75qjBfuR
+BwRYHNyW3VXNvZGE8p6yroVLkEsWcoaYcSCOQDx54uoP+zK3sSoCkdCbaOxWcEQQQI7OjzS6A9K
EfTrtEbMULZKfSzGvPlx06KpPfLmQNE69dkJqoHkEkonDbKGgLJ4ogSXLMfJzPrrDmQysV4ny90F
zALrMhCvVaYRzNh24hBm7fdwEMsMQ9EawRdsV8AErT0wGyfmnfxxtAFFj+tXIWkaT+ZCa6wGASwn
9kRWSYLbGBsY2KOCviN9vbgSu7wYX9qCisLEZR5VDB5cAuQnXlN3uvrVuORiW4+IPgBSiW+JmjZf
1GhN9ChygHotGP4GbIC0mJ0XR7HPVtrf9Gq8xWZ+TmwPtr3YTlb4Gpo7pSdIy47/CcH+52UysSeu
sE0xW19+jv8II07DqEeF3TrxRxlTWU/gqvY3TwxniqyTMh5L1lEDNIrfbSf+KhHmJ8C6KaDxuewe
DMtUTSrkP8HBXbNvM3t0sh0UngudFFAopDcmsCoYX1johFG9HBLAYq59lkulf3h5djt/YJPz8piH
BCkJ2BNcR/3p5XvHGYzIK/Kd3rCIZ6yBc7dRymLrqtdY66+2Eb7WObjGx9DCQmIyqrGwDaLxH0Dz
2h/jKiz5PYAwZl/Fos2V//9HSLpvQBcStZfRhOhv1tBdLVYmiXIUbFXHgoVB0lwdut+CePYWkXuW
tNdsLJGwMPskLFhd8kkygKrO17//iuQe7c9fkUvIoUO6o0Zk7x/fGYxfksdGuNduyxZKzY5GYDwq
NeWBoYeDAjMf5Gf7Np/eRc36PBnfWYnd/PqCcuFVdYd3I2AAmJeHwpou/la3la+o/e8NUxdSkKU9
sgxhbWenI9brYSuXIHAitjHC0IALQK7SVerQIhmuaRAdRKpeJsPaASiipy9WlKqp33bXqK3WmvmS
CHVTMvl5gsJ5O4Iiqq/l2O+SxqKtRtmNnh55MpvMrjYqMsMSb+cAp03xx/d4QvA1mGcEAqBUqovQ
2isppR+l2/L00WtFg4c5bKmbkJkdzppFQnIQPVCmqnxA69d3t6Cibvj3R+GvTg9TU3WyFTWyTH5O
LtIRqqU5zJxdoNcbM1cvrZsc0uRtXlkPd62p9n//gtqf8jzlGWlqhty1C5Nr5KfjDodasDflyvTt
EWp29BShWI6Me5T315qJD994/DoODGqT7EK13Y3tLh7O9GCwrieIZ69NT0Gd7bMcbUB3dV2KiHr2
hbgfTgaVBWnSjRcDkiUBrV9q/Rg2AjBTRh2qZeros4eJ8bBlKSaftxeAtwgo7OydyQJU7goSzgQ3
QJWpD0eXttnoTPeOXVVqYaWI8HOl322o9Erbb9nfbxECn6C2bcL6TQQ9y5S4hRMOt3LQ4pXuFLtw
1KE493QlIw1tm1ngTwK1qRco3sgpr4R38oTXIh+M3wl6kH6Mm45MK239L1k83HvHu4UhNni2YKzA
jRc9YXVc5evEMr5VbEfzJHyVi9am6LdQns7pWH+t2vG901mOZSFb9uBaVntYtlbr7zu+Y7pRJzo+
p0CYLzrJnn13gEbxMCgR6seCNq21En67GYvklYj4g6OvGuNCr3wXjBbOofHYNeLF7rSL3O6xYjmO
a4XL1XJ+7JOAY+rtxLAbHMrscdCZtPgcOGfOrg1Sz8jB2rTQ7MBfCPXdEybRzZQJ/v5M+8knOY98
piMInVIF+DDx0xA8OXC8kEVkJL6TG8mWbuCwa3fHK77Kj5zZxS77h9H2r0Z9S2XJKYTjuJYuf/+7
tKuKhFYnoai5A5NyNWs2pvk/T6l/cck6Nj0YXKaajlrhpxcJA+k2UlFMmIKw9t6qKeIk060aYvgG
+GooBT3GanmdJtYGoqZpTA8liD/kKrtyp6NUuYSGu3YtTVZadq6in+FWbjrdfHEYCAlVPEQBf4MK
ro6iN2HzMmUXn0h1hqeQ4LljOEuHe+sjtIoYqqsqxi03rWXIY227AK/aq8Hxb734VXcB2zfNMSdv
Xe7LHGO6B655jgsTQTlLcrqSlnOdiK6w2OjIN2mxDkHlfB4N+5ZTtLDhU4jimcYji0WqyjjBjOjk
9u1Nc6wXPx2Owo5OWWWcAt1fQwQ/ym1TE4QndXIwgVYPnB7HiQxtj9JHTb1Ar9glUd1bDF3+VWud
EtAFUu6BpZeqhx8W04UysicJ41M3xAcdlmHCkRSJQc/O3MmXUysGmi6yXsAv39K6gu3qvOCYWspN
iTskS4X34nn9TY7gJvu1vz+5NfUvFjicYi7aRZYXpmnJdJTfnWuZXjRDPqZ0EYF4LggeX+YlcKyw
Yd9UEf65UGL1mNPnXWoBxwiQBI1nDDFQ3XV3mRBa2p0rtnkdW8PWtCH2C1SYdyvHk8EOXW7duu5S
p8MVvOBDLfSHUkTfAOjS4G4oyaloG8Kvo4hfI53nd3S+0j5r9yZaR9SDH5nVLlqdMQ9QSdxx5bMa
lYuKtkKN4MFPZlQtp46sMNJEgT2EXv/uMPLTdn3FO3QyC15pFAfFtFh8DFuN4gLVO08Zrq7orlrb
rloLBnr+XW5SHXJ3K2XYWlMDVZ40BqPdpharHeovdjHcy0C9sMEbepMeJxAyVmNeTJQOmzla8+eM
8FetPZhVfU27/n0kT0wugqxaliyMFxellA0rAYPbFtPYHaMtIjmfS8LwHgtKdI14iy2UVgWE1r8/
0H8xirFwk//TDJfK9k+HufdLJ2l6msW9yAiDIem5cKhr9v1WnuRGM1xM++AV/j+cX7r1x8yxeeEo
WD4zQ2uajjnmp+GzNA2El2ab7ZrAuqcQ1eQ8J2ogWu26VzkYSXry+mYl62cxnD/PMHeVhFmMFF6o
cOpcKEZt0f3XV1lLyYpFdkxZs1IRvLMW0+w3m0KKmVcLuV4SFEqd4SKrG4BzXsBGQ/OPDnLI6MNT
qyjburO36GWdnv1Q4rIKS8d337PPASQuovbY9kF1KpKTlap3Oe5GnHRRRgkx6xcVOmyoa3WUnka3
XeHvgxGW7VhP5OWEr4/JKONoRuaD3dOzbOJThvgGz9h1SMYjwb2ogrmGfSN+lZ/ZmNT7pKn3aFJP
Zctxid/IoDiNJts+/jYO0X861Vq3GX2h3cmFjjOox4bTvmbnCtGtLZNzg0TJ8l6oB3LFduJFVij8
DphQEDDdmudiSj9kOUR0CENZmf+Sl+62S4eThrNcQyuSwLjv05NtsuoYp+kdnLXhMRJBkLGzpRIO
56nhqpTLusnKXieVnkI/fvEJHGb0Q6QQlNpiojtas93FjnoYcc8FAgRlQiU2cs7tEL+2o3OWVWuN
ep2sNo2lv1FGcy2LcOy93uWHdg1WLDFZE0qIJJxqWtRe5Qwfcm30nXX2vfEify708aiiHKBcRKbJ
KaOc3NH3D8j96KWUMozrJdmBI7orcydHX1lZQ/p6M5vui4baTG5ix/Ymxv5dy6MnJMELrVWflIMc
ddGZnFQvOkHY2uKNfjXB+mtZy2YzeDVN3pViMUJTfU1Jth+9yMJyfITc8CIrbSlA3IqrN1OBMptU
4BOmD1aXRfAUlfaDXDBpyXhHAvkS+cE6RxOlxdN7FzDVsZroiC9TOlCJLnVEF2e1PaGFxHLqb2St
DZIo5cVy7ec7VreHohhx+HPC0/SQy8iQaXjo+T4ZvUyqAmaWoflhA4Z0wE2aFTXEJW70vZx8MrNh
B2mdu5pYEf9dVajryxNOVl8jJtUCAjqdeqo1A5FcpNQtaqe7JxMdngDpTFcy+E8dqnyqzgzHsk5I
6t2vfz9qaYbz590du03LwnlhM4ioP63yk9FAO2paePWc8T2r+SKnfm94z9S5KHi0ZrCQm1HRptjl
IYtxjcZcSLL2LE+sOnABITTsARp8Wfi6kyuQ/XnYnp/A0d/KiAVuFX4QYPQeCWyk1nBm8n5y4WCo
4PfQnsTVA/Wgfl0/xgrmfDVHbBFKzmfHnJNVirlWk2bhDu24M0qy8Wh+X1KHTbqP/021CpbMgqSk
PHzRZBXJnrhMBjutNppevhaVG8AhlYxpihoV+DFo0tQ2VaPoF+eMILOlHbSLQUcviizVpcqNZf5O
GE7QdR8kegES4wKX40tARG4eRYCKVOQl9tk2m+NaZ3CSY86Tr6hnbCyLvApeVcEqpOvvhjpch8jc
NQWBSdqhy6u1nMOTsGEchopBaBE0vKMcAt02ObmckfL6qx33STOeOvoaSaRe5LPJZZKvy60xqehf
FGDoOT0BeVbEjnmWT+JS768oL8vKgEI7IdaHg9xpmHV302LQF/n4jthv3VK3TyU4ztU2u6pgFZS3
V/UB35i60sZ+28UTwxLuk7L+SJr2ZtjDRV7QjfPvpf//2Xa5Zet/i625/Jpl9Zh0r1n4R3TNjz/8
d7vc/Jft6uiFEV5xwf0eXSPUf1kM0FA7bd2e+9+/b5jzkI0F5t/Em/80zA33X5RmqNxpIGJcinj/
u8xoXf3ToOCYVI7ZkFHF0DT7561LkhoI+wp13A1J8YTccVp7afRkjiiSQSAX7B02xDF8QXgybXTV
pnGsM26nND7rLLF2Lmuha4EUs5aCQjrbQOEawmhCLMWp7be0e9G52Ek3PORO/di71JhThd7lENCU
EAGRHGQs2YRneEg005b/DB/Qp8HF1ONydbWvmQftxQsnvAwIQHiuOGBpopAVH8AdO5eJ5V3yt6jq
wn0V4yuxamzVvRvsQMmxAU5sQG2ZSZZUGdNhjluxHR00m3Xsf3WNBI6hYrUk+FIoqno7OmKWeI6C
axgRpDa6HSTXqANh5nwLcApstUamY/kffY3hxEChgvhumcBke0DSDxVdH5QFJO5DArt16dh9uE07
Wj6lzRBQw92gqObRoAwzfZlEJBB7rTau0ALY8PYg+Dl69QZg6gMGeLnKDeXZBnO7niIVyu0YYhdI
BIX5ADWArZ8cj2KpSx9vH5ok0RunfsBUCEpvnwUAaigz9kvPnoZVy558P8Q6QRVuW+4nHa5rRd7a
eQxGVhmue8jt7oRtk8K7/VYz9z8YnXkyFMM52Q5ihCGqW6S+ZMVUDOFL1S71VTc48caodWZFr1s6
I3xDahMqlBAMSZ1qCqZMHD5GFH41dcvF8zI2y9yPgAsUhEQw0KKNdwinmopjV/XE2RdiF3SLWABl
V5Xm3dPy1wrkAAwT+0uL2OCLZeoFXyoiBYUa1LKpm9OUJMo+yf0vVk7THXqgfoZwuhhy85ujUXv3
/OIBnENxVDrsChQmdopqQE+FR2qQZX3zgEMu6iFakiLpHsfJAuUaV/tExiZ4rfc8uD1hoLnjYMAL
UnJljMUGRQWatjjoFywpgF4yeq5i2+x2ZFIMuzbJ0XQ5PRDV4JcqySEYesUCYW631dBRWZnyKzrC
ehkPkw7Uh1/5vnFFXhb0irOPpo6RPcIMWPtAJ3rYr6qdaA/8CYalhvMEXWMPJYT0Udv0L23nT+t+
0Nv9VHSY8jrnO2vVeKcOBbL9gn16XTbwkRr1ZcDLt0SVKWhRlGSYlr/0mcefDPWTCzqdiAvvO5AQ
9GXZ0xRonHFZeDKFby76FOVZHJOVRWl9pXXsvqrkqZ7UegVZZlq1NToyT+GjJkW9zUf7lL+Gk01/
ehgo8utPI+6VHYv+R1cRG1Urd60NJrUeU3+bhN6Nfv2vInQptg4smw1r3GuRTnU4fhptPL9po9Yo
LEneAp8/1fgUgwnSNBHyLAmcjdD86sHCBLsQFVitrGbcggtz5M0aj3zLb2GEajoLNRDAfrtOdOet
dPItroHyi+G6t0qrHuoK7IftWNHKdtPm2MTPcAYfeo9IBZjYi8ae0sf4uzZ0v8QYfonWxlY62hCe
Q9icfdGwj8nbYUHVeMIDMkUvXqlZS5/oD+ybRBhvWrIikMRKFLJ59EQHLbsZtMUQx4B4S/PNsJPp
oIFdyYau3PYOsjmPqLqNpbu3DEgUOuQQY3SsIV00if0ZMBrF8IXDklzClryH5ZR0GzW3HisDaE9B
VjLJlwxGmuls+ync1SW00XGLo8jNnhO9dvd5WuJTOsZtuaXJxoaf8YGQWvpG+q7Sp1XowcBLRfli
iZ60o8Qo2e3jPFWNr3mCVq8Z2xDb0xjserLiFpZmVTt2J/cu7DzwxDIBFyvhuqv3I8Io/NFWfZ9M
Brq+uTWWPS6jXvg7rFckrqbBsSuJBbANCV4yH51O3/R5TxaGj4Muj8bnIpEaDacR15eJjOJFDLhr
PYn9yM4QTgyQcjVeOQMSp9FQY6xBB0PSIDKY5aZxgDyOO2mU+oTWz0+xHdqrxnov5XDttsbKHdN4
5abOu8IuVs9SDxoh2ZuE+wDsbugjlPR4lzYcGttbTY71i5lqVxVX6KL1CJiqsFPYNnEAZR6+TY0B
uILsVjYAWDAUSLgrFZbxCmDRqvEAUXk7p1XfiAws1w0pXhBjYCQU2s7PyZcAjL9XAgTvVsT+QGdn
6xsfpZ3dY4sBY6wQnhoVDhCtwb4jkHO2FrGDgZucvCm+6vnIqdBQTvIq48nQw5Nl4hMYy7LdKRnX
MUK8bUe9lHBZfwV+OlpN7bixRsx+hrS0yGISNLg8l1GOzbnpvEfivzZYUwiacTmJsA+TX/KtxJOK
R3IMNn5AHAiL+X2j9ijuKA+sLZhpfSKe1FxrMKvpmBkaqclXybIVBDwaBbV49m3odAnfwnRDOwsZ
kZ1vy5iFh+35jxXt80wnEi0oHodkYjHOKTdmhM0GXvi9A2ZyYhWOPzLmo1hthg3cgcIzpPgNjXPq
ZjulZnVraNBcJ9fhMDeCXkTfvxPqhGNWbPXIe/VH59kdXahFtJd8KwVtgx44LqmmKuDCG8MPOTzs
XV1z1fjxe+86e2xGNsnjoD/FuxUA222rey0UbJrNRTP7rz5IjVVU1l9ktCapgRTW3WNj4zXhDTbk
kaGVR1WEMh6k7qn0ifkLEyZZpwNsyliwbElZZG4b141Hsi+rjW1SePuw21sVyHtf0q7EWL8hlk5D
8hhjO6B6Kh60omQ5YvqbVo/8h7QxvuRdd49HKecbBEQ4Tq7GME7s5v1tBJKBcHh97+c5jQmHcgej
29LJnW2o1c/sTjx8NvEv+lCKzaAYX4qse54i3H+RFhOxamFAGBz96DdkioJoEYGvUOopOO4Q0CMy
b4skuWa4ILKyxNSOFCDNwD979tYnT5DUhZuJ/IagC2frqePaDvpoYQScfWQ7bsJhUbC2KgxSJlIL
jUBrkxSEV/CgiuzZF2pv0ETG0T4TleabviF0CqBuTq0FlQeeKNxAWJX25KIOh6oAD/N5Mz82c37m
xzgBJFueXe0Mo0kkkWa+mQE1FVvXveJvZk5LZIF0C1FWJBwY8DFcnMkel9oiLdFleBKvOnWEYbUF
lD5A1gQWFE9p3JpLtCvKD6zZjA6bb2IJF/okiVlFDwlefhClkey0GQQ1c7FmstrYZHuJAdjOjwvJ
z5rvzTfzv6jb8h3sIYIw+cv5ofne/Bw/nvPz6bTCY5YsxrigIPw2q03y7skPVXdv42XcEqhDzlNm
GZCS/q1JcaZR3YbC2zuW6QIulpAqMWXc/fES8mevjej+MWctY0n3qiTqqUod+EHz3fnBz5ufHpuf
8afHPBAyhG6SyCqf6q/+VHghaabRRKkqZyAPAgUeryTMVvLGjwHOFnbvTMv5Z9Ox7kkxuuteHsHP
wzoTehLcSgCA5GFOBgnxm38PrP+exom3zubHVOjwu5ogk88/nu/99IRVjDnPBhL9g6tjSLjOfEM7
8TfMzvxjWFspDjsiuD8hQfF8js1P+OMuddWvekwe10xVmnFr8714RjMlTSonk/aXH+inJNBWU0+c
MSQPLFAzfs0Glu5rdYQMijYB8RPysPkEs8S/3Z+/+8hmNMdahJ8xG/gmZlLXzOCa733CufrmFBep
utcRrAGsGyo+0XzXL22+O+FvLQCVfCzEWJLzNN84TsRRKOQVlVmw3UTIpkYrXGsJzaziy+EiGqWu
af5xvqfKH80uKun6yrtuF8XsRIluzBx7ZxT5NwU51DEPiahAXLYD3lBdeHhZKwXweFBvFUOJTjJl
DX47HqfhCirbHKv4KkJra1XeC3EAycFR+nBdspTexE1ZbQpY6nARDn1mFrcsN6hMivQxM7BrA6SP
tgGNnlXeGrEcL9nM2SEZuJNceejYckyLphywjnJRApPf1ZP9jkI+2nUt4YCAPRba5GCZpmNTtgkZ
1iHB0nXlRnttYBXhx8oePg0R7HYdH3vpX9I6Lz3res4MaRPvQggy8StQsnBOYd+x/OKLauGJtVT9
2A4dYX8Z4eYFdcrAr+p1lFCQL33Q8naffXCF30wmeoTv7MsUJQwQnKoJ2bXtuCLkOyBP79LUqPk8
G+EcvWXz5ApvSUMEs5nfhWfdYEWoVVCj+hmTFOu0n6aIrWYhWUupJBL1lkQnzVCk+e7ngz/9m/m3
ZGX+9ifzvyPy4FsF2X9ZGe5p/l0yQ5bmu1MnZlXlxcs50+a4H2KSi8P8448btiVgZWPm+dYsDhHb
GTibEyRFQtLoPXHeu627Km0uQ6VzL4NKkOH8RABXfksQQgYNQ7Oahj1Fsc/feSRbrjol7kG38Zql
3OKrI8gR+YetvPl8is8fs9rCcjUSyVKHOlNZDFlkJ7FXcBGyQ4H6icfk3c+bRET1trf7fZSAijQt
Ytl/KP6k9m9MslJuQbUfj33+Yr4339iVSym+AgixJT76h1pw/oUfj696HcHMkpfTfENQqrnUWOfB
g+X7mr+XqHDCLfC2YzEDC03bfADFJTaOPFLzcbBFyLphPl5+Ss13Od/V5dSDBuwrSVsY31WKu/PN
2ObGQcf7uOyqSRBC6pBfk/LRKgtMcB8V+k6wcLIk/Y91OURueY+8iN/ufT6GtFIg4NTdZJWbHonK
fIxMTr9uP39kWAdkrIXR2pse8zQM98pkg8hgEdmPJ10OwnrHp5zvdSmN5UTpd75EgmLqHbdWp+/Y
uILc59JYsMnBuzW/l2keELEn/fYGq564YvCGAfHRvPpgjxapgcbZqBSgiYlS70X3fZTSzx5lUlGo
+taTE6Ruh9UGrcSjIT8hJA7mxwh2z3H+eUgItiNSCyNrNPghaex41fEvwmkzQV/uRfwrUTXZYb6B
PmCm6O3h9KmpUtVHPxpzBG0JYk8em2/qBn5L5fB1a/IMm/9u/kVrRdIlOs8f0XzbSuh7kHJu/e5f
ySf6fMX5teY//x8fEzN48PMZ5nvz330+9vnj59N8vr3Px6KSi9XzqZnVTnT3Pp95/sdOKkmkP977
598EiQh2k6avPx/68U8U2VW0LdoCKDi7A+rX7lB0vk14c/xFnyGDoxOuW6ZetvhcylAe8wPFqyDf
mZKEND+YT8NzT0L7xowiGyULRkOJ8SO+LlyZUGnRR8lTZj5z55P282ZwxLnyQtwrU1SQ9/QYGdAp
hWTihYLpv5/g5k1ZiqEyI6JggRwVBBVx9ez/5fuZ34RadU+9DqFLiHHth8BgbRxPB4cYopUQ+BtF
qoUHPgLurOZgpGW4D8wqcpZK70X7mY0f/jd3Z7IcN7Il0V9p6z3KAEQEhkVvMpEzyUxmct7ARJHC
PM/4+j7gq9fTos162xuZSipRFIkh7nX34xOJkLR1ozWv7FVrJO3x52PwFofYOcyq3dX0t5ZpSOk4
+DViXtU/rED/X/UAYWDJ+y+Cm/er/fUv3znczOnhV/b9b/96o50i/Jc1psA0yv+bIvD3H/2nIuD8
pfhQhOqI96IVYMH8m2XviL8EKHpLCuy5juksvoK/E3RC/WXqLFAINwqLbSnA+v9g2ROuw3Ci0PVg
2ptC/p8EAVOY/9Pd4NpKV7rE/KlbAtHif5gMqN9O8jqOij36WQCFr7fRi/DTSBaH9vhak+i4IhgC
KBv73guloe5IR/UggdhEWM7uTBFmweON8wrYKR8alefOxOMLzTgKci+eDH1/408PU13WexLBv+OY
+AOaKcu3UWNvLWPiCEuwZLDGwgsenAxHoptQiF7n4nnyU4oqRkGF0Nz53mixbpgSsWshFnkqcJx1
WiPxSohfEKmA3un08q4YIuO9WSCsl6O7JW2uTpjFsO5V7OwNanb5RFdc5hRkMRIeCj86UrQ5erU+
sPeoA3eXl9EmQVnfEl1hV4FxroFr1DRlekNtZE4FmUUr1LyPtL7wqsgoT/oI5KYaWNmTjN+Z4fiM
8RcMFLnbO03tutGJTuVoWuvJHZp3TYwjjAKxC+LYhZgWyQe/XejyXC/Lue2rTkgY5OSVvL4wjSXU
q1aawSbQoPtmI6Pmjf7Ou6nXwpc2zfcxFVgrEVWC0I17MLmqoLraxjEdxGdNgH/tNFVOge/Bjgz1
hBdIboqoYukC3oGu3ewugJPSQfY6GpI0NQ3ZtM3/muHTZeJZcXQ8CY2CYmrxrgLc5H5OUZAZ+xwS
u1S+2xGWy+zqt/CjE62RZ4Dj2aFxl5NOSGGBH9j6SXXaKbGm9BgmbfQQ9+640d3yuQe2uxXdVHlz
FKq7tCyI1ofQbwCq+U3NgxIMBWCPYVvnEqZ5gUpUztWdXtsvlAy3a6FwfE6+bl/Zynhpr6FmVd10
oCMcvExHdeg0QE22wDgRiVYvfodUTPwbbk9wRWUS24oOKKcqw02V5RcdhsxJWBVitRklcF0sXNgJ
SHSWmo+1LeDLNUAm3OV1QD691Nx03bjMKFoKrCLtY8ubS9D4dImA304CAV3xy+CfuzKpH7xIwvOr
QryXmVH+miDm3aV+nz9q/UJv1Zt+XZu9RT4DU2iM2TMv9dwr7PRswwvagMikapbtBX7x6T4LbdLu
/RMUjfIUjtnVyc1N1LU36cIPn+pw2dSEp9Kw7tzGF8eISqR9ZQs6B0qIw2YWHIw82Heyqu+iERVY
tFIcqAhdjqHdpnUQ/qh9qVe26ppTq82PVdEn+9lNqtP8FRNOO9oRvToAV25QXBDpoumxCPyvrHMy
rLdgpAW78IU5mW/Dim7AOLMiWo7IMlU06TrSHD2tzIe9hv/uZPp0Hn3Yk/tURXV1TnwMQJXa8Y0K
h87xpti5o2Jl2BQGDQMcjF1O7Mmznsm1plz3jmPyWV8OfI7ozqM5pud8R2O0bZ0Ka4xPtAJpIDCB
UcjYPHaGgwNTQ6eB7zBsEZSOPjXFu6QnPtKMZn0e5hENptq6Ig+favMFABJwCDBouW5ED3CnjXXs
Qu0wNHuZTZ54BNmXYegoqhAc4XK/WUcFGyq879bdgpDM+lJs3I5JL9SltYsryCNOUoCltKoHDn82
JVcgPVNHo4MxSmOsTJ2GJtNds7IalqrU0HPIHa2HoBMb3CzwXEo34utjfmDvl+u0StydHnZfDQmX
ANbxTgvSZB8L/ImtrL/tjvTTCEPRa8lXbYbYyS4eNEbnNNTacxr75jYSCTvcksNNbgHfKaZiZgjU
LjPJiM08hgtS3/kjXf+lFmG26DRiReOt3BWvk9ahMTpL/Wrl+3ze45kvLaLJlF2r/Ju24u657oyF
bwNOks27LqGs0/WFYRvR0RnWbRD3h9owM0rooSdQBUXSCdzIsl32AJ+mnj19+2UO4qCyR3aY4bxt
m+o1VgYc2r62PDDlnpvnb3VSVyuHvQ2FleNzbutgRRa5tFH+HUA8k0a4/PfsVMeOnbWn5cPvzAiy
tZkQ0KrjHqoWgKYiTTfCsAHTp8YOSR0mC8jWdVSBNzbagNDdtGXK46YkhY3rjn2UoPyPiCjiCwPG
lk99P7rhgbibfSelNhI6CFGQ5sNYW/qxs+FV5TMPDvCJrNeDIeMxD2RylmCsG+1VRsHzhI4MAt4V
h8lFF5uGTzVmI9KJg8vPajI6t6p3av2wvqf+Y10zv8r+SmSU0JF6dJCPQIwZLB3avgEPHitvgmFJ
WUX0SMkYj7iJW7NGhve6WdvkCUKwP6pVn9vu1kiCZSbHaU8txDE1WvQK6WJXSrPFdnjvUAp2bu2Y
irYy1/dOHn/ONE54Ay771Sw3FNe7u0JnE29XE/0uKn/IJMpmm2UzwatFcEIZ5CwLGk3lsaKpjWis
NVcbegwmYtrUZM6ifhX4kPZmGxkkEGm2jIf8F0QiNCZWKPOcqEWxUx4CGFcJF1haYRfGf4DoVV4s
Kw6eR1rbsnHhCQcz6xn5NVF2fD/HoYAwqnj4tH+mzDGe8mavF9mbYQ8lNtTgdfEm0hZKx2rLNUMm
GMqias5U3KWQemNYdktfj9HV746VVPsqDQY6Dwe8mAo3kd3Y1s615+xmmO0h8TUYojy/F96WefH5
BwiC1o+UUm1iOu3eaGpBnfX3KHLJxsTDsZX56B+VFbSvSQ9fJBofm9wI33oTcVNBASrjTj05vvbM
Ywmrbti+2kbwFcq+WVtJQpwuIjbjcoKBXljo+4RVnZe0XXpDUyygswE5rHSeeXolsnUcNv4bU+2H
ObXtg4FG47nxnRWY8levE8UZ7MFH2DAenIqsfgh8dMU+2/6lQufNp5Sb/pLhoMtMPuUdxOCCXuC7
sJ7lU2/XhBbpKoKM2zPGVMFVkQFa1SGq5TylBsIZhUNYjPEmq/Eqs76/F32de+aslXsLYMLsh98A
UGDDWHV8gzfckbA2DOp8hDrHA18PJQtr6+Iqx0gWHspkkH9wH/BoTO+oKPnGU3lnhzYdjiOzDYiK
Lei+YDeEyQRHB1ptDUr0qIHLsaeupeL5mmT1QK1xeXTZmzz9yEkKl+XvsbAWeA+0AWDoEO2aA5Ss
DS6AG18qlpZNBCmM1ezW8md6emhPPjmk1qPAttZx5XR8UxSpcoNKvTEKn6z4spyz+gy/TYpcYofk
J92seubdu7XqAJNIFWG01tW1KxvqhA5+UTsfjo93vgEXdMNUITbEIfP7aDGChgHlOSmcLFzgcM+C
cC1b6qzLXMyetlw4pBrjTULtLJyeRSDMxZ+4GZQXtpL6k1y/OCGnpOZVDqr+Ep377ptl9KZjUVn3
0JwuQyy9ZFbDVmB5sYLiZWRzhQ+yBPWsqWjTZHFBOn0O3/1LLqJ73x7G76AsqEIN5/epETfNVp+N
mxdX+kYganb3PI94gjgCzqms8P860dngslyN3dDurOFNEVhCGOJUWqzdkr2rUX/7y4xqQ846O708
zWGmERn+IzB4nGhTpNtZjwuKYkEXjqxVN4adQDHTJJANvPJAwvzoYkkvCyLtxenkkXMcfTJOqZ8L
XwsPgHO/SidJvGYwpj1F7a8Vcc6q1NgzTrP7nvT1vV/x6ce2re8VevoYyRffcdq1rZt/yPmO+Ckc
6Hyd3h1FlORbxoQvAW0ysczuhB2TbO8C2jLN6OVnic/ogV2owLeilj/z8wdpt++OoczI2NIKCVrP
v5XQ/yCJJMQwdnCV8Nnr4UuuF/Za9uMXrVC0NwFp5BnYIs45/oulQ/vj4NEfuwCe3M8PPJ9ZjZaP
aES6V6Qzrtno4NhccWZsPRRG3+84gN3jMyFBUVIp8tMi8PPDsBSCRP3wbhSowxIeJTl79sp44ez1
VG96i4qCJLDwuPZmBg4TVTufgtnT7bZiQbkU+9F3BY+hLAUSYvxq0M617drqQWtYQRrUHa/DJABO
ZpYsJ5ruFNgdW7FQNkycFQv1pa/IZH9yHDhbbqBpLMdm6xNOqUZii82Hm0LR6/32qRonjGBOxEw3
B9vATPFhAGD32il8rJRtkbTv8BRk17myr0VP5Uv4SX1vctd+hXAFmB/ic6Y6RWPugMRuAFMd0+Dg
a0rejRQb5JG+S1qLDH0pw3tD8zF0JDE1Ak58Jt5JQDyMYX3H9oq4knvfz+kL5bkVPhAZXZMhpR7U
WgOX4oAcJvHVQB0tVfXtQtG6aTHtywMru02a48KleYxunLl/1wYNstKc63innbfcBIBR/BjxMPoP
3JLUvS48EDTlQbS3OaY0G7jeezwW+6nuw72ep2/Qb95ljJm/NO7sIfwMlQsDL5OvWn0fSpLbLTgp
PC2EIWNeWr0/n7t2em8Td4sLaKUPacD4oQmPhu6jszzZQn1aiHoHBpNTksfsLrHCqpUPaLRKTQ8o
EOl3puI67Pt9js1q32nmrpno6fR5Z60glnHcZQZc1Qlrto423jS0FgqpfpZEt4GD3FEPLI+iq371
FLeDNlVXrUFGdnV2a8qnZjsKX5KB0uZRXLh3L3mXvPqitI5uS5Rw1B+kxUKQg/3PB2KvZ+yrMtlX
PoJTU/LiKIUBCRkrhj2/mkFm0oPJfRzWDmNh3/rroSjBAi2XX5dkA1MQ6wOcGCffdc2DXwPVXNbL
UwaYoEqtYz246Y4owLkfxnWrctr9JmQ7e9mCY/i12QUD0DVSs/ciFy6nPnU3HjyPUUfpT5xxiKTR
DBJkzTiyEQNUuSE7RwjmrH2L1XQux9g44OnQjsBPghOLdf+gtV8apNF17drdGoVHYwisH5wRVHOU
gFGdMqDaP//+TDM6pp4F+O2ooxSVQjiZFblLigYVH68sQb5LYDNrfanImpZnmtsNNzln75QIn82O
lpluGCav0DhHcZYBJ0OJBl1LA+Fbklw4D+g8H2rO9QHs0lDtiME+D6OPA6fXrrlP7Wt3xfqabJKW
CEZvZ3h80gd9huAfzGW85vX6olsTtgcrvIf+/5U5WDhJ3cmtpu80nbMyvFYIQSRGV2SXkHAIDske
Y4ION80eotDDcvk95O8NZpGbaX5bs/uSjRGUlAQ8cF8F2N4FgLTJMXdpeM6mAenGsoFIa8WhSxvP
D0eD3ov206iMPbEl+ihMe4dif4kD46MzvCbv1EF2+nvLDvBYOFTZLYVMbdfF+wLhyG8CL4zxcAvj
l8tGYqWqdkcZstpAKWSKmapxHZjfpVa59w/d5LofJpsyEPXVQlcZ2IwFTnCyGoctcwO8sDJbyPGT
Dh8hkHRj4UpKxHBuxzBcR5g8tgqqwBhl8Z3JUX/d1k2AzR4iRd/QqyM3QAVXNKzA+lbG1zCm1LbU
ywzAZoTr0jr5WmCTzofHXAijOg/8X7EqnvWyjTcAgFZVpmavoWcPGn8/rlP45xtNQtG2G5ihDmEa
r+/MzvMT8q5JUQiCMBOdhEzAFZf1vk7HTTmnlySviN8X3xWzLixq2s3s3llr6Xgun0O73Q0j2J2w
fnGhYgC6Si/NQkBuog8zpHJMVylq1JzsVGY/hy0PtIJVyGw+cF9vY9iJtJF9ly2Xgymqk/SraU3D
IPzVflxyvt5o4sSl9WYly/yXDn6kqqxbpcc4jtBRE19QwCNBFCrZgZ8d973gLeeKBjWUOr2MMc62
1EZr4XXZivdCwZlFQPpn/ojklxOHX+wN3TC+jZQ9bBIh+AbVb4mVvKPyfTftQdZ854yq3Eq72ylf
PcKgZs1KIqcIDVKP6BY5/ia6370k1A7ATPaBnn85dXUYC/qqybwfsXRg6yE5CeAca6luATtr9YNc
wCcMVSc91i5lASynbM5BvWAUy5sTltHyhN/GnG84HF25R9qgfCRB/W2ZWcyx0sLVROeCxReHFUUd
l1cWTMfI1D4jX1grrFzbkrif7nSQmHnMw0bf+5RWGFW25aGmrcijXOrWor9j5Inby5BT6+vs1uAD
5DfGjedMWvCyR7BEw0tDe6ebj78jP6Gnop7utUh8amNFuChb93H01evG1Z4HT3cxlCX5e58alJYU
7I9UAlieopFRIwXiDuMXwSz4Yy23D98HBpUHabI2ZUw4uJFVrCDrPAtLHaYyOQQR6LAmWxGUeC8q
9TQwBQxFvE15mJM13Te9BN6OnSzUdsCTvdAu2LqCLVgVmuAbitkjKY14jcP4ywldSE0GZTJUqLG2
SV/orOJz9JurzRSiU/65aonIwFqk0tspP1kDX8KDzEiUiZVW1/eiHnix6glNdMPETSUnUFXVZ2vi
H8UhWwyKtcqYvyD+Q7A0gDsmnMtanb1nkX5P8pBrPld4ukw3Traf5A7W81ftD++ypzoyNjg/Fjm4
9zI/V3iwNXGBJY9k9pLzby8ws7lcUwGEzyqiCBqO3TzwjU18c6XwAy5szxbWJShIuL8N0H6L0icw
sWm4oqqgWaG8E29S2i0PmYL8WL4k4jkBhOsCOasK/vjMDrrN6aML6vFPKfE2l4n7TAaIchdnfg8d
nGvKF/NBxDr+bLYt7hD+aXLx0CpMLRVb7c7psHZ0eCvDnNxf8T2xB1sSLRHkCoAQjra3ums1Z/Kg
U7vAjgM1NZk2Ehz2i+quzRILTp3eP7RueO8nTchUnm7T2c83QJjONHhwMGWZk1dRuY00Hr2AMyx6
sUhN9rog/tXX0LjHT0xGHzl2vToKTzh+AGr6LFUMvNrORBk3y1Mi0Bxh9jiSiHrpfs6sGHhxBuVc
q1lLyZK7Tuso1tBjqolc3nhOw6KkDsGURlPHqsovpjuN28pMKxjnWcVOFpdxY5fyQPzEXI1Zx8ET
BLSWx7+sMBgOow7uOEPn07j0V2oEmgsDIlqZkbLuSKeL0VnNpqaxMM9Y8Ns06DmcgTowOb16Dgy+
ysODpYxfefqbSlvx7IQoBDXdSaavxyfgsRDDbIVJoQhyqi0wfWkpwaaOInh0Ts4YBntJITdhzkkr
72OxbUxgnHFXsC6X7SGoWH5WoBrcOtA2oY9rrlYlTq+6e1Dnufutl2Deh7lweMtNHBtDauu0qfAG
apsmU1/8K9e5hDvb2KwkdNsNQbYQxMD4i7BDhI1wAImDBAZcC1XPHDtwD20CvVDhOxV+/kLJx6UO
gqcSlBD989Fr0tZsnwZ57nlouQbF9ZHlXvRKUkoyAUx0yGdZNUxrQpNi3fbqWjaQVKdQMrYk/Wcd
Bk8t0PmVbAKeO0QTh8KsN3rT3Jy0dXgauLYH0Ri6CMPkoaW0Awgs91Vc8oYoWdSjD3N3Oi6W+Ebq
nEVE6F4kcUhlcFqbYGq3XAd3oAOoSGjNfQLFjM/L+ZPHbrbOeVZZs5ETLLT2YVVQgBe/1pNWXmRg
wVfnMmyBC9IXAGolIxdLpU/k6tDDzXptlzbpenYinEDS312hYXEwn4PErg6JyxCm3AysezB/NCqz
uK5F8dCH9TZLq2cKFZutUCBS1EQnTj6Unpb5v8puJnBhkHrtBWHpcgIoTkEHZBXm7ap/YdvfeUP3
HTfTcRQZ3TS915hQBmbNepdWfp4JBFlFuat6gaGtn9/yJsFX5+a30eaT0h8dm0YevF+ceCnNkx+m
PdycnBWGa9CcVCoWCgHGcC2fqy1TRUXJVlaOlifJx23rANxwPenlSo+2sczTvTE2e6J53PiatpLt
hO/Yx51181npRODo8c8xwOk032aDD2TWvjXCJ5zCvTvC8WWNSYAlFp7NPe425sCsGSOGJSwU0CGu
Uy3xmtvs0hudanT+ZyI7f7LpS4HGsXXfBOOP7IcZ5GpGcKtoFA7kLpvihzKrP+qh5YpN3xXHXWsc
7wg5rdn/rkuNwIey7Iincn9JltlAEJsGYNhmr9aIckjIiDOXXn2TFGBMyZhSWHeJXaJ3j+Y4vKIu
brBZerVpk5ft/sx8SXolv50xpU655KMMwT7j2ovELwGlx0yyL9zPY+A+EvkY18YSznGHO1O3UF/9
dkOu67GG1Tc3ydoNko1tBfAbmo/GTjZ10bxwypPbqHPINNv3mhV7QU18bKWT3ey79q1U/nH5WLUi
+l3IEyfWHcDLyq2hES2S03g0eLdGcthh/zwF2bmy8zfXnC6Dbl0hGGG23xHQeTNN+47vJN4gz5xo
dIl9ryHnIyOePgI8mbEzeURCjCdUWahNykOqbpf5RJ+JeM6MOuUE8JpHZZTR9jXNT1GTv40sOlrs
86Pd32VWeRJD8ZzKJ75qYBPHAzTnTYceUo/uWQ3defl+dRRyxVl85q98wCmoF9aj3zYfQ8lWa477
fkX7Dosj0tBLDZ3m7/1h2BMHi6GJ1Lxa4MGsJLt1fNFUAEzVo5V2r5WDmahueAOYV9NysA6DpLfm
i0WlbS2KLXL2e6xEQ4qiemzcx9xY6FrhoXamrRWmu5xj8Wqo1EvUmVsMhPh38/uq7oCRJxrNfTVx
XIwqMZsqDSz1qghp4kjT+GXUxi9UxXWaNe26bIOL6JIr/my8Vmm/H1voZSm6QaNJWu59uSp7ea5M
wtdd+FWkCK5hVTqsyV7YPcOpMOofyBLYWd08Ww++/GCxdUqnHlYBSDVsn3vdDXb5YO4LpuRs9gYe
j7K7BNa4ablGNGO6j6Sxi+Lw0MXhkxlz8NbEdsainjTl3ve1LbRYInGoLiU+5XJEVaLw1vFJJqvu
5rMEXmIKPHZ3oyRJyEPxziyiTRblt+XCbzVgoylbD95pRf8wEFXo6dCshf1GKPFUa+4DkWgCI84z
QvsbkDWP4ogTEzaPq0p/NQAOrfTpTy7IQo9Z8zhxy68Mi6RX0Q/aejDyE0ePu6qXB1Ovd1ljYCX1
n0y2DyXnlyIzH8YooqGr/IV8/d6Mzt4gwbwKzWxnD79zmdNRRBRRm72agwvclaPTap+z0Xx1mXye
TOeZVnGmrtT6ylvraSLTpWnmwWqrF3TMj5mzYud/6Mp/pNfoT1Jh38+TbaKSRzTnw5DN62RCaMVf
4ebxWadSr6jgsnYeItU2ctNPU0cHtsQtB6VJLOM3a5g9nSTQWX/Vmn6t0+Y9467X8vKuC+M3sxze
h5augYD8VU8PFf1plxkJVhRo34FJm0LCCygjUZe5UFsJgtrY6qzg2RTGpeB7Ihzni891VQ3hOmxq
Yl3POkqaxfuzMrJLPD6hL337k/NQBeZDkyYfaYkYZ8f7NAzuonl8cKjFEVp+Pwt5IgL+HQE+rJP+
pLTuTXBTWXj0rcnIvAjNNNEf0yZ6p33kmNYm+zwG3I6HCTfYq9LUnYoijxq6VWkTKo/Kh9B296JH
TNHb4Szm8jyY9bGdxYOWgRSFX8ylAJk4ueuM4Ynl0q3mnbKaUUQKg/qCiZLhgkubp6cy9KUD4+hT
EkO64OBfydFrK/qdMMGtra49UYPH9FXXm5QUi31Wk0kLAxV9DNpTuF4uFt/MLn4ADLjehiWBtIj9
Fc8ZnGZ2Q7WOn7O0wnvmZ2LCPVFui4WoE5xln+7dNn8C8b3pBbnWQgmS9RjO9fKcElTp7JuIh4OC
wIlN5t4PzDc15QLMMisge7rZ1rKNGch9qPo89/I+nswLZR+fYgz3AUHbMJvvfFTUZl7qVZqPrIuu
RfbkhiExFNuGafPhu9NhVOPvQitRUgwT4n9y9dfO4sYzql8DtKS6uRua5i2U07tNn0aWuC+hwy2X
y1Uqm/b3RBxKsgVHFtmVZJMAAnGcEnVxGFvTi7Rgn9h2hjSGsoEvhv6B0+Cyi8sQo5PiPg7nnZ9w
RuKJsbEE36YBt50NoHWF58bcdEYOUkUrwQrfDG0COmsbz6hb9y6lMLgDjsw4+0imL7Lnth/mgI8+
n3TWD9QK7XOj5vJj8aTkhTPv98Tv+6AsXXfajsbZqrKnIq13gXgc5+gVk/HNUop8NEd1vWNdTvlS
uSQXyq2mhSyoKf+zDPln+XuTyXrUhXsKq/A+hMW+qk2sOstfmEnjRpdK5NEYcTcG3dUNCXQ0XClh
9Gxm5rbtixd7TRjrXhlhsPJHyRyCKzBVDt2o6M/L/zRm1WtnB4x70bfZhJCHMjBRZvnYhVs7XFN5
mBb5zcFSIrvZSzL3k2Ztgp5CXfUZzidNfjMDHATfmM0wFauNNb8sHQyxaral1uwayi0syVJEo/QQ
Vb6EbW6yYG4S7R6vOYktUqjUR+1ruz+TMWJNKA/+0Jwnzb6fAnEIaA2NQTrIt75jiT099ZTCjNG0
d5zuLKP3YFllDsU3kcRPtq0Hi7K2pbnCCgiLus9INPvAT7996dz7Ie1qk1UdHL35NfvWlbz8ZujC
g5OzwekEyEakHK1JvWnmEUmYbscKbw2z5QNjp+4pFPI0LY5GMvClJBm0mXlrre3c1jwbWXUdt7TZ
9tgGUKDyNcV6nG0z8315ZAbN+GZlVb5G/aGRrTlbTgvhNdarI0BPl4JIH9fEvSKTSWq9P+ba/3PX
pmB//L+5Np+gOHw3zTcslX+YOQ9f//av4h9/6m/DpmP8ZSnb5tmGMfM/3Zqu/pcwlLApQTBsaJ4O
MLB/ujWtvyzHIMMiTR2rJy7P/3Rryr9cR1gEzV3yLgIsxP+l88BwfsiMcEqCIl8+U0UY13Ut0oe6
ISzdxTf635Fj9lQLLRwUlTaGra1//Mk/TuFBipZA5ktXKUr+BMeH9YztYq1VBVaP5Rd/fufnBy2b
eoI+xvD3L45a2PyX3/75jZ9fyztejWMHdcC22Wn/h3tdDwKePD///Y+fOqI+mKnb7nKLVV5KtvOn
VtpeogE/P/v5ofsJFrAUn8CwinO8pMWMpsGT/vPTwS/cmX0gv1r9BL9kzPnDENAmiuVBgB0PLXTQ
DpW0grU58o6UTvKilmhExXzHNITmNZ8GQZlnhm6KK5cq4ZlDNQiY3FiMRiejmhgGmwopDQwMJiTi
P2HwizGb4PpYPpMoH3jrEww+C6m/Y9wKHyaI0wpoG2XFs78PNVkirADFKMv03Or9ZZAhGh2NSuvJ
gCE5abWH7YIyh0Cswz7QYUyyAQRIvleypuVmjE5ta2+h5y2hq/CtrMVpGoMYEy1uclmwUA7SiAVd
RxK22UUStinbvGrGITA80zga0mtXIvaNEiWu3JrodkADnpqBHZLlu5hpU7wq+Wizj8oeMSQkbEvA
YkitVFvHvTmB0W9BupMcNlAQiRmXZT0ioTHETjo2ul6HjZyxTNOnglQUptd1QQPOdqiXfoIq3rQ8
XimnfNbC69DG7ymbwzyaZxbDnMw4V3uJ6I0t8PvBs12Js4ST5uBohJdtBsZA3TJuwL0e1WwxImx+
ndxiqgXKCT0nNdBcqCJZxFPnHmFu3Etp/NFyzfLyyHSPVVpeBPauRzM5KgJHUBpA7E0IE4Fuy62T
DTUnKQoscsPoGJTnq+02nIAadnwTwd0odcmx2oCEak6N0MHfzYiYV1JEBm9eQBy5b30Oy0expvsk
Ht9AeLT7MmJgE878EaHJkcSe1z83ynxr0iLzJnO86DmI44jh3QujQaxlKH8H7UJFEHbipTaXjR+X
B/xLJhJhvWs6NietaWG3hbORpci0+nAlFsdIWPkLe82hqCuYliF9O4at61lU8OyDXmyc1qL4uY+2
CBqHGbWvrC1WAxqWS/+RBqCDomAzd/p+bdXqZkb9Z9ppMS+o4rFtdeyGgL5YPXL/4DEqYWYeQtwh
BpZrwy/RyjUzojewueb1wHp5jNbgb4kvK+WhBnMjtqA7QQOQnqWvDxkoKSsqMoPkqdZRLiPNOOnz
vpK0SZodEk6Sqb1V6HdY5n4WXCFTYD8hFBWfXB2cODuieHpkCVZdxZKumQiY45UVk4sCYntRVL/1
qgsYMHc/EQ2DhIwP5OVk6APrtWnYAm1lVC3ISCuk4Xw575CoxUIX7KLZ3acEILWCcQG/sovXt3yk
1oExf3prBhcFQApzM0kScBWbh3UnghZIS9Ac8DJlhvWRQCzdGttIUfxbLehZQGz4sMiX+z1Z8u1w
D3Lnm7mg3VsO2LFymcakKSFkJM1rymW2twWeLHDLPKHwumm5zjoGInqDFFe694bU+fZkK7dfDiYq
38U6C7DQdRuPM2tMEQnZLnswaNo7BBkqUoAnwSgFM3IeYprh1sBLhVspP1vLX1JU2W5mxNyFFLJ4
vk65FKYBMdbq0unyK8UKXwCX7QB5jn3UPkzIDeS06gDD9s0fqXlqbMVucopoZzbyQ801pneTRXPB
VDJ+wvqaIvASPYuxmZlBuSC/hl7/bSb8V6YHvwJtXQMF4iCNmrDYXLMUU1x4nQJfwxqfnqHFEKu3
0LcpbqYgnasxpKes8qO1K60XMSK9gQrLV2MQpOsRXzP7onQFEzdjs2cHmPrRY+ahYpolqkBMgP6/
Cocai9o+56ylhoku4cH5hkwotz2u8/0E6H5dHrqpZyy08kPp86Zy6uxNyT9aBtHG0BScmTRCrYow
G5V/nCI3j9Qh7rXa6PbBkD6N2VKci2Kzy+li8WJcChewAP/O3XktR65l2/VXFHpHC94opPsAIJGe
SZO0LwiyigXvPb5eA+Dpw7p1j/QB6u5AIy2zMoGNvdeac0yHBBYghIK/n4meFbufZYXS0J+VJ2sR
nIyJJNhJMyDkzi0ZWzGJ0TLDVKmSPJFOe8O4j83QqQWyzNC1Nc5AZ4tDWBj2+URLK5Oy/jSjriwh
JSdKqx2ZlaKdfCNH+U2pY4VAVCpgZBFCdqBbCCco/0Bl8T5OBDPSnuiItkZ+TA9atGDLVs1RsS6i
QWb9lCcpICL/tS7EYW+GHVeZEGVdFm41TUZH1kLzSJU53QnphE6OnsYAdZAS35zdCqVA9Lqm2r4o
Lw2FotmHk94hJsO5Ox4biVNSGYFo1GF8N40xkdNPNcJK+IV8eeVMrO6ggCmxxhGFR0VqJ2x/JWaK
D/c7Qfp5yRedIVFH1yrjWjTLA/pokXSwJGfQGJJfWtBTxxyUFOUd2dWx2Mn7BrlhubP66Vx2lEnN
aaIwmD6jhdWcsurcVDWW+Uv+i1BOAbgBa+g8pMeSc1EJmumC1v9a600LLTOeCK9k6SfhgKG5od4H
UrSJhVk7JsSgME7fRHoZeJpSPdVYwLYTmSNC7PUN/EahES9RDGS/pf23wQwjANGi/6Or+r0gANPS
qgSDh+wt05dDMfmu0SJi0acbI9ceOHNexEXlBGaBMJEkJPwB49i6SZhIJA3hzYZ8XxKySWgNcsJw
YPrQa8h3wqIBSQGmqxqKfYa5+lAsGyWU3zIu6a5osrCRWmNTibPmzkl6F5ZkGtPFfMOEkG1Klhdj
oClbwmxHxjq1Woqh2lXsgTOE/vQqmngqBhzxghnSXaRaReKfmb+XUQxca1Gt9YmgMMvMsnsRNik0
hdgJYuzFUYkBAYkE1rfK862f/tRAeZXAAUYsbin1omRlPrEbBOGDMb/xqBtcArou3mo01wVVAcxi
AfnSVa5ZhJLadWXST5sQfkH862RyNlhI0s5OXD8T0j10ZFHrZ0dcxu8YDQ/rYTydck7YRdXU98pi
9RuSxaeL8BTVSmQo7qDgv0uUe/TSgSvohsJFArYAMkhwW/zNBtDwIWuJ88WT0zVbfWlFAEgyQIzt
VmYBRoSrEks64orovKrmDEXut2MTQyMNNW8Yw8uoIJabVGoM4A0B3WPc3hVIn9pFJafCpUATat7n
TUtTNHqYSHzFquWKHR2c9ePoFiLoJAr3hpURldGzypYqYtpHH/hqLUNAQl1NNSgi84J80cySUw8a
2zW2Ev61EzNprxuF82wl2j7rVm2pCuoRO3ewAC1EMDkbKZY+K00g9yTT6eSCNa2MCu9WJfloE6gu
tFFP6GtEKivINAAmUVcdwsVem/lvagNvcmay3KhZ4HKSiIp5D6uk3g10WRXwrB46+j6UCxSYKQ7h
qctssIftDmXQZu6xXba1Ti5bIx4aYitcwNU9wZ7BfChEUd8YZvaWRXWzndP8MAtYpQ3mUQscAdf+
W9U/ZLH5OUSMF6FYUEiVhG0hpwerUh5HWFxJlVyjSpCdL31ks+iAYv3digBKzBrpKkREK3wNPl2Q
AVYJoeY4qNKn2eqoHdMeCzLrhXlg6LEYPxW5HnkJUXEouj575N6kpRz8IMHMIYa/2jE9Sh2m6FK8
ljj/9kGr4PFdFhEoV7xQbzRa02XtdMXUMxsVDSe30ApyGNFrCja5yBxMLHF95mNyJ1RahfKl32im
WAE5wxPtp0XjMOkrnRKU4T6z7utJpwq1bIbgR2qY035Gk+zJVf6k4AXMbHGWLDKZUd4IEOGFIKwx
QWnNVmHhptIs8oy0fGVGgbwzY7AxoOJgI0G1KZILm81AxMb8kfI1JTrFDcupP0ZR9dAP9BmKzuiP
gjk602xK+6nbGXMqHJqofWf28ITHHQOV3hw1C49NF5OQl3gi8kXc0qR7J1ZZuV2oqYfc1LfSIhds
tG7c0FWO4RWl8kFICmNvFM9YT0Yo/NRq15NaHbI7uZJpxI0WxbHlKJRr7Nm6WiTbMTUmzMWF5Bn9
m4H/aE/8A7gTUaidoEtP6UjrINYFi2FFRqKXjZzdJtJ8VoToW1qZCd9Ew7y2Ahd0ISYU+LhAs6PD
dJtpaecMLW9nKMG1mHAZt3EbHjuSePctLlt69BRzdZIWrNB4CgxMFaExL/YLDhKtOuo5KlxKPXka
8bc7oqbabor3gY/nvmisJxyGzBckpfk6zKcQdSkDT7Kx9Fcjkt/CBAYGAu1TLEtHXVE6PCXzMSWw
WEPARUucIJ9V31eLTKkNbaztcoAzl/bYhd+yHEGJXGS9W5m/VtnguhHFcMk60pQ7egEco8vaVcX4
/LVJy+6pL5rRG9B9f91V6fQtlLAvN+vG1w3Y0mnQnWBfrpP0zaxId1xIG+hnAXblhMKt0Fbv5Gmh
roooc9FnAhSLJ9nFmI5RmkLggldE/JboBTEJiaNnZBqFKaq5VKh6r32OGIwO/iyqhwht2tdeMuhO
kFSM1lyHQM1pAOKDHDhlLiw5sGMoIHoaOkBpqGCGmmWlWt0iUQu3ol4ZuxmhsVGBSuyXx743631p
jEM7EMZyg9WSVxaZf9Dj+J5em+GNE+RrJbqTFw9PkPvTD5WyizMtKsu4SLiAFrp1UwlBsA11kSvz
QkZoK5mg2sXArdbE36lJ8TIsNm1K18S2FSGELkP+DLalj22wo1aQJSYV1LRGH4Fs+24FGX1zV/zl
KimFzHbjqp0P60aklb7LO9lVGj1j2CiYxhJTeVg3i7FPEfT9eln7vlum06dxDk0ZjUJx2cwdeJRW
tTaJ2ZHuFKnvPmRNT/JlwgENDqp4ZvCdGYp3QCIWc85wzPU+I8w5j0lxG9OKpXpKPwmtMEIUX7Y8
xgCRq0uIzibM1Nt1kwkQ07riQWuNxmkt6bECgsuF099EtYWzKY6ORa2Rhym35bZuuMo1EV0jbGBl
vp24IOjJkl2PhSYil6t7LK8htDWHcjgD5YJt6qzAcKk2cf1eBk+BmcBhihK4hdgZCdiTHB85gUPf
S1zg+fPBrEGo49K/rndxDZsOt1VqddQj2EwLXCAelAp/wQyib6mu9UvdrV02ArxFq9H40oCqK+jd
nULqOHwlsUCDEDwmi1C37hnmAiX0VjDPClia5PqW1djwdZe8FstKWX9sRxDg8t9UoZUvZOqVh2IM
e9oyUlThLV/ItF+fpDBCHxqm1XAGQsb4DFyko8sNkyJ9YRlgFPxrI4/I0/yG1Z6IW6zTQ9LHV8Hz
erHyG/7R614qxamX5NLTOkMtmI4aWShtx1HKd2Ne7XRJ+ilVZrjF4gDBVLd2gg58UA4WZFNPocdi
OUxXh2XyhFO7DLiq92OqMzuxuh3/PBazZDKLUw7xP+R3F25HKVEcRP2Qjljn2eqof/YTytxJNY+m
GUuUbebFMADysbgPAywNEpkqvHuHDC+BO6rETDqp+kWLxpEQvMQti+oSV/ytvlKJ2K6020AO/E3v
6/gNpsE/4zQs3XQqOLQL2Q3xs0Wb2pzDCzFw5ZD32wJpaWCmHHmgPVj2L+4vLr1hcNspxm3cq8mG
NFK0P7K8h4V0nwTxL4oR9AiEQzKOXhmiG8CtAMKy7B+TGPW0WhEEai7RexprvZqfwK6JwiC0Dmuv
2UiTV8cE1imf3ZTnTGrpFwwBXGrZv5Bgv02shBV645MaaMWOTFHIbkBFjhVDq9GMRCRtWYyC0xRE
BPcCVkckPOOXwYM0L85Bk0joMuLLNuYqc40Gq0mrkI6qaLY6mKcErwVWQeMjTyxkdOkpI4CJUjT/
fGt+1gbjECebSh6TC4Hx1FbAGIAJQpaIBbOkOOfyl7koJbgm2o6yRjGTfjFJydbo5odRAk/FpAMY
SkTVsVFo1VdKeUJ8QklKiKVLMUluJgscoGZ0Uvhy6HqNSyFh8ChDI1i0qrNOjSsV4s9RpBY3WNVp
pI7rKHX2ho0D4GPmEzefpi4y8xupEY6TYmJFaYUHCrQPm8qnbl5KL31DuQ7LQpQP7yKrIjuWxeY+
m6MXLMTyfVPyz24qCKBqm1Eo5DIepcEDE7hYIe4Vz04QhVBTSwCAPiPVrGlOXmZXXQ7OBnOZvmnD
87j80NWE68mInZEkShya8g+jMmfPaJ9yKyXPFHkzJfsnTW2kTdip6tZo0/NgsIS1dHTMlAnpdZvg
GDCGuOQfxszDjX0TSvIu96VzGqMyy4XEdzrRM2vC6OPI2KOeuJpm6kn6ZLklYxaShBolggZhqBt2
iTK2FGElSKYSjXa8KLtU0+/RcdFjThV/IxJAO0v6WaeE0jR4JtKsrA9Zgw4sw4aa+OcOOzBiw1ra
iFS7RR9T5KSjWJjIMdeJAdsIRPRgLWjxGFCizywCx2XlU7Dan4oc3sh5UTqBUKRMaF5Jhg873A1T
0OPbR00hKolks+Cl8EA33lzwovztk5QpsiNhEIcUE9HpnSu+LJFBBZeKUL9ptfpr/JHT3bHTID8L
k6idsiB8zuMfrDBCii5tsmkTjm5cxARbM9Uub6EDLEhJqg2qQOuzKa+NygFizA+VJprMc8m+IMni
2EVvRddypg2678z6SywNA8s6BYPyhNs9CWq3wxRSJpiUy2Ly+oGlnBqi2wtEBVkKy+PFsqxlMZKs
F2D0vRsjoVVb+SNSkLhWJCiTH1A85RklTqmLEjuSUKF0deG1C3g3oQqUT9J1XhS5kxf4nHNlp179
yKp3/iJbKhKCB2ETWvGcuzrYCj2zABHHyAVkKCeBBLO21HQqCYDwFCrejlTdGyxoh5j2ZKsMnp5j
ocKUnKiU9aNyN+fEpZqGcI/bon0IVfm5mKzXPClHqiWhtW0Z0ptQv5H96FcQq3RSBxTVyHGWiXVM
rT/nahT6IiS8JrWbRQJspIVKRFB4aFJqwcjOhH03UO+zplja6AoJAkKh0U+XrMDmwhbbaSR8NHSN
NR94jtSgOIrKcmOMkroxa5W4EqDemvCDk90Na5GfMR8XvxIQqiAUHEO+KNmxlzjTqvgRpRRdYIz8
uJYpMjeB9ET4C1Rv0LOzSUc2x+kBXpPCC2ofklNOCQD07ZB6YT6RdGZu6hRKgKiEDW9zhvQN7FRK
HqpS+SXX9L4pdXPsoIIxMKP7odXtsyo9h9ckYb4/kKtLvmYOkMtG2YrxKiyrsy8MqKrSN3EByQlR
+0zxV3MqRb7EFHWQ4gqExSI5UgGlQVNhBpK2F7wg8FDAtGDrKgyPZCgNuXupygK2X6+uQ91pjVzZ
jNj3haoqsKpbP1ofb2s4l/o5iOd9v5xQDWt7X0CNZsGAqEqmcVrJKcJ1otEp0eVcL21NDog1GVk7
TB15y4lobEwdv3Du40XUqRWXOdGixhtVqR9VkaNfi0BpDHtDssQr4dmU8SHCKPxIuOZ/RFN7hAq7
kAbhgZBkrIvU9gk+3Zg/ja2UZyQ05AYEmXhZ6i9kZTxgoSheUjl+pzNSeVGLRoqqq+aqQvxQF4mO
oyu57ycOMXGk0ZJzSqNTRACZljl6zBx6iN4gHTKKQ5bVsWdWsGDIb743wlIERtnWnF0hg6phFsBz
iXgynZl6/yGoDS81/Bo/DfNKEct0NWa7NJBe4NRzaMqITateOkc0poY0f1d/xFqq3MglPr4Onl6t
FepeA00yD4a+oZWs22HeFBuc7PBMSVVljDGcSjSINR37I0xaCuKMGVsAgVCA526DUOoDU+LRmGnh
xUPNKh3tk4+QUlpKPkWvFqm5bbFgbP1ljvu9MZZpcCxDpPrjvu+bAthhWFQBiuUqbyQnWjiZOZhc
IshWMupKz2T1VyEc90ty+RayHVc2SKkLfOy359e+TN8ySx/L9eXrc37b/Xq75T2LZRGoy5weK/Nr
QXlIszTTfeHBdbO+9vtmtH6I77/321v/8fSvvzcN+AUDQNTe6MeodZcPuhLOguUvDCslbf3Tkh5K
u2wmLoeowEcVOHy7j6VZdaV3QYYbHCyLiS8I3Z+7KyGuMiegZF335i8rDKY9f21iU6cBv96myWtJ
UEh4KJQtmJfrbiMa8SHTKK+hDCR/+M/H1/czcgqEX++SrjS8v99fl+N/v9P6SksFXQO4kQkvl86v
u5Ynf3+sr/f6vv1Pz/mn+1ShNfdGs62WeqXWTNVhWOiFsBsUd70ZLodX8/ej69563/roenPdrG/w
ffOfXvtPb5V1AHZihd+iXmrR9DVYxlOmDfjXUnJZbv/jnUpZs1T4frxYXhR9v2i9vT6sVyxa8AgP
S6UWeMks0R5k1y+M6a/d9aF1g7CKioSw/375H39ivamAM/7/XKfDJBaRzP/4j//1Y/yfwWfxX+hq
j+17+J8kOl8v+EuiI4nWv2CWoY4RWTysDLR/Q9UkSf0Xek/ZQh5JCgtcs79lOirkNNYvNGDFRUIj
qSh4oPS3IQog418i/8GnLhmaYUqIiP790f4KOm7+uP3f8i67LSLIqP/7v8soe5Dh/CbTEU3VQlWE
QkRXVNnSlT8ifwuqm2ExmdNZlwSi0pKAo9FYqLi/7eJFRnvZL9Xyr90/n0C3m+qEsThAE67jqKBv
oWOxnLMKlDaLvZc+CAU4UAxdoZ6CqYqIzBNuQ0NCGdeZp7oWhoOKiG0D1+LXWAjRbT7NS69honY5
JjGCTwFdmcqMUR8DkkORAmxjI7jJ5oViGcavkJVfQokuLy7EaFeqiHWSAUdl1lVetkg7rAVQDaw1
oSKaAASJBm121n8JF6a8uKy7glSY88O6q2bYEY7mXAwua3kuYTT0/3pBtHC4v76K395mfdVv39L6
rPVOFFnbqJmlLervXtysVEYJxEn/su76LC49VQ2v2lLiWO9aN8lS7FgpUf90n4qehd9qrYqo/r93
VaEHery+cn1offn3zfW+7z8D3J4Xrrf/y+7/+6+vb/T9vgHNsv0U1eOeCmV5YMVbHtY96pF/7X0/
0CwA2++b616ggWUHBMCzv1/y/TbrS9abYYoLWIyIrvmnJyN5m9G7LG/z2zt+3bu+XMOazdxq+XxY
NPq5Cr8+7B+f6fvvre/1x59ab4bLQSHIKp6gv/895bggp9fbUEjoapX9ok2YKBXk6zZa4adqzNG5
7qbLJR3hJIWtutiud309MV8nJcuz16d8vce6+/Wk5eHvm789jFOQv9ZRl6Xvuuyuz/rj7dab//eH
//yUQYsRIbQiLOLWImKLF8wrylamTcumCgSY8NYglG7dEs/ydbtYgMvrk9anrzdngbjk4X69d73j
+51mveVN1ttcmfLDuvf9yhwt+dJe4D3XO03YAXaXyTikQhRwONIPLUs0Dubv3c7PWehLVIXXx8cc
AntJCB0I/gBvElU63N90imjg9m6i3mWaRl70QvomtLs55FFzMoAWUt8Qph1Rsk65ksnNhTP8tSst
ukGNbxNf1QLQ/dpd78XnfVRJ/9uut9bN+sL1ed83f3vL9c714fWJ369b74MyRmortAwPuQYtBgrV
H/1Uhe7s18d56daBy1BtFKOR7aft23eJXWlGBvViHdr1ZWiXshqZHBBWR+3G4bB2fFUDPSSALzeZ
qptZra6Flk74oWuaOhZGnIOuneqMZt3K7l8R/+ve92a9L9eV0sVC238R+OdayWd8uvT/hVp5Volf
4DohYf6roT8GIQEIa+JBqksshmbpGn11spYmqt/7V0vX7shrQRu3NBzaqIbgNuD6XW9mFCHUln8F
Rl+W62NC+0CmsWVHplQ4wPE6Z4XCr4x4g4SKJeDBaynJ7qXuSVP6dwXrtZc1QXWMAEEd0d7hB7Mo
q2Si4qOwmx9Aejp62Ym7qprBOItVc9AEmLbrXsOifWcgTlxZ+WYEw1DTG8jMy6pirVQ3pQkwYN39
vjPqxYtChCX9F06edRMu8/nvm+sevkjJUzKV8EYO+nWThLQLjFzaI61Ag7U2ZYTgUomtsNVrHVcj
CAu65dhz4B01DTo91uh1dytbPVEhy8GqLJvvw+/7vipFZ2b0aooAUDwKRZFukaA3NGXpgGn1wq/+
vr3uVXI38sesGrE6yVWC0Y+HpDSWX1jBvZHnEGWi9XZIKukBqSC/yiD3iDSMVt00/tKWEfOZ1eMg
kBc6q+Pha7etdlbXyNAdZ88fapXFqwlaAjo/bgVCAcIcnGIhmV+bihzhgQk9+QDmoa0bkwYCS5/I
zDHJrUu4cSaglcIM1P8QPgknMiwLKkjRTprumtibHmhRKuG+eRjf6ASQNGtSO8qd+Qkp0a8ixNvg
VjhlZOz5TvIT21tyG/XbMnhB4lUuLNbd1L1sfijUNwndbXZy6Irhph9lZ2P00YbcCw281WTsctOJ
5ptAvJWmTaX+7Px3KEq8dVw7iuVQYUtHt33Cj1kDiQrfM+WE45mMbXM8diardYo3boy+sngJKd7P
n7K8ibXBLsNDBBgy2PdLXBvxFmSFOb3Ze4P6qKs7VdsryhFInPGpL4XiRywYBblp0q6Oz4X+hNey
Sk8+CE6EONNRTU55eK7FfQkor3abdlP0iES3yGbnrnVLZdvwdcoC5XrVVvlY0VmqnM7aC1R1Zkf4
NZaNbeBBGrqXenQhlfGOfnlB95fB1hQdoTtNiEXS7dA9Z1B7uuC2bH/q/Rbk9BEJKm51s99q0SHG
0gPEMt2HguaY5o4GK4CcIKHUxyUOM8VN0B90c9dkWF92yvsQzMiUtkCpoCbIySlr9n3lFOJNaDlN
T8FikyrXSHmiy53dTsF2kpmjbkUwBb9k4DEv9ZMpHEZxB2gMPzLztYt0zlA2pjtf2+jhhuiowtqm
s9M/Aem0NsMliFzpsT1H2L0wPDsJedakXrb7Sd+PyhY3FB0crf5sDWKwjgQ8mYkjRWC6PH0+mfJH
PDOPPMx1h8HoJOJXFdxC35r1NpwPtXGbdMc4OvQz5wXRcWA24wRW3JPanAOOo2NpLd83dX2R3Bz+
beR4/wJdYmBtTVyBw3QMD3RWA8gD/ID9FpiC9otzVtV+hvMmHF3S8sz2IP0q6rs82ZeUUsXlC+N7
Qjtt++2Bo1M2UEHtyZLCbISbnYIfb9ZSQT5qlE5Hr8g98vOWTFXKVfEZqlduOYPqGOZRbLEsu+Kp
vNeEjaRerfQwizs1dNGrtjsi3sbGMwqchZuhZuoA4Gm2m9oFiYM6Wz3NyWRvxrfxkd5JvJMs1BN3
rbwfEA32/UlrvSn2RlyV5DMFtpbuunZPBKmO2uAzfkMup2NgGpot4LBBvh+yExQt8UpZURVeRRh0
xiV6QYKmzFu9P0hYg1Une7UUqrknP9hm0m1Zx1iv76nsQYikiCLe1vFeJKsuCF1J9VQyJCdMpu4w
sPJ2e+AdEkyoA/vgCSb8Np3dCqe4/mizLZgwyBbXzrxQsK/jXQYVDSjdT3xa1iMsNm2j3OAKwJuP
+b+wbEhPITlD1OJek8HWjW08gWlDIbllWVS8LGZQBs7SVqjRVy7v0gjbOIQn5vKdA7d1jLN1oxyz
bb4DBycsoedgaG1AoHbDF6Y4aO75JBEAlIIM60cWTnSwymP3oikvFRqYdNPuunv5pw9ApN7x0QyS
azDLpoDiyy2fyW+2ZnaCfYEa2nKCx/IZWZAabbFzQXPpwFN5hfwAOamlVsRQLA2nfjjpohd+AF+d
LWgoe+EdcSv9LAyEZHZHNz3FWxkXuxM95s/ZGXXWRb0Km3a+DyNvNmwZCalyCVFfFR0hbszhNsiR
+2qrpGdpPAnqufaPwWKif5wKr6L4LRyt9K5Hxw1t4g4RPWJ+IHNUiRHZAhJ5pllm/cBJdiREGvn+
poYKQvF5H9zNRwK8ZmTjz5jJzGkL2nhINqioM85lwY1fRAX+5waRvN1buyblWucskuAQ5qAtMAvm
7DuVwlUTnG6+qjCOp7uBRWnzjnmXJFKjR0VHpiA/MsVhQtWgjSBBQrr1cO3C60QfH4dg2zpRfOhS
POpQQx5oyg7TK81am/WkHYXPGUCTvj3LwaUPR0fkBhxjmlUACk08bPQkd4l/0oECMbJEKLrcCEti
eZKEY5Ns+YYSLoUgLGg2jyiMgReRB00kGSEiNvyq/qcJCMC+hC+ReuTdkyMLmhCEFnGYFICvCKO3
w33R2JJMj3KTU0ju7Jx1Ngq6DbZJUFSk5BHjt6VwfRUrm4LpQXYEO/YMyAUuoVBO+VxOrn6L9X6v
3imJN3uxmx+nW73eKG8+fjEH4b6x4UgzNijUxJ8lw8FTcI0jR3wwboZ4wyenwkXl8Hm0XN/foRAK
HtVb82e5C87B+bN+7gRbu4lbCsTkuRLC6AgcsdwQNlCnbO2+cUfH3wEBtCM7dCQ79LT7H/Znuel+
YCNw9/Ra5FvlJt/JtxODAhOARyAynDH5c/wsKnhQ7PpZu+99RzHsTHUR3PhXfB78f5ieeepQgBtC
AO6CNilc/9Y3Nr1Mc9wz4y3JrWR203ilQRiMDvnPTKEKlw4drct9yhEX7kCwFm/NtrxEm7GDvrMN
mnuWS4WNlsAJag+UxkF1e4cauKwhufT6/GY+KIYDCOHDsitn3sUYQZE2PQMAc4c3HxriCdnPDjZO
cyP8EJ9QWPegH94DToPsUNxpu+xOfAwOyZn2PBIewuX8+AbZafFYbGM+1Ta6M18FVoaMuM/oLyto
nB/IxQOSzmxSd8NiXzistEKTaZvDfZEdu9EdAe4aTky+9mci5DnOuEN8lK4yASwP8lNzg1fc62+1
0wiY4zY56o7icrB7neWofGmOdlJOzU1/W+/97Rt4rfk0n6obhVaIE+yA+Z4grZw5vQH3Jg03EWnV
VwIWccV4QB6RkT/wjMImFu5mPmle+NruNbqG79PGPPiHt+Z9PGU3I/xcGziZm5+Q7JzQ6s8eliEn
cYQN4GYbP44dn30ns3mKW5wRCnmyE9+2e910ymtyU16Fl+iejNt3hDh2fAXM8at6GjblXrNLHDJ2
+xo867MNDAT1LUM8QwBJn8Rv2rUreVw1nhnJOHT4hpfeIdQohyN2BE4b2MPtfF+f0OGX++RG2Gmu
cdKuJewW38m31m3uRJ4BfxHmghuChHHm184BAmJDFXcskaAoWwfrv0MNwsXlldabsw22TEr26ZHD
4Sm+tqfhV3JjbvtT9Y6tjuAX40X89ZLdRPfTxv8VvuY/s53IN8EYox21Y3e2cPmhbXzIH7ozIcJe
9yY+Rnc6oYmMLXbDSRXZV/GT3HYkEYgtH5dOnH21Prq3VuaXTY7VXbYz39XH+pUMBmAmzFne69f4
B5idmzhwx4fkmBzlRziUt9Wd+phsRIcvdSuf2TowY/kDH2APGX28xsnxxdjaydjpTnEIX5aDbic8
03xmeEPJwAhXvdGB7M60trgT0todzLwLl8RD9cmxCjMjt/fEonvN43wMGGPa5yLZFGeuTsnnety3
z/EF7TH/GzmLXHgK/F4xwlO71Q+KD1KdQDF7Ya2wJv2kqds+8xgnE5RcXTqarFH4alS073A1HJ0Y
aa4ZH/NH/CDAG0wcfyBdy8Ndr5L9I0Ll4jQRPsQz47LuaN64R+7P2XKrH4LduB/5Qaab8Wf9iuWl
wevD8Z5fB6bkPxBrTE7xJFxmvEHBDtJeF0u7BpHu06C8JFtxj9p9P8KnQlpEB1Y5CGeUIQAmjPvs
c2Jq1yBn/gmAGAZhhv7PGm+TZ9MAdeOFd9O9uDUu86mb7pJzfWRKAc6Jc0V8hYG76Xf+7Wd0N/BV
jxisyBdzB6bKh/gS3c3P4zoArqMEZhUGlYqO+mPxiZiGQUW0tY+OF5L6gxaR8YPL4MdwhtiqPrX7
3B33KLvN9/ZSHayPLIUY4eBLIz/inb36NXyBxHkBAMOnnk9B7JAPAgeydvjd+wfjWXysL3S9k3mb
3S3zgzfpo3rjI8alC/i4QrR1mp+5IPYfMz8jTq98GYwZ2JgiDOeGYWnaCDbmmOkwbT76HTM86ID3
yg1qYxuWhRM6ZDVdGEu5TL7N2XmYts1jemHISy/Dme+VOGSn2gjHLrCli3wIOUOZAjnSm7gnuIMk
hI2558RXaWo76CpcJGsMN5C6L+JWvCl2betq1+CZUDh3ol5lhwxjT8HuI3TLjbYdQ65p451+6m0k
006MQ8WGLC4xSJKV4LEae6644nwYP+fXdnC0n9KrdjG5dseedZM/l0f0wMcQMt69jIXC2HTxhkua
fMt0kDoMB+3juFMYnus9FE9XOIKg2VZbZqi88/bWdLV75hTDp7n864NDfyy286777BkndtkOZqQj
7WIvfojukjvtmHvDvYcRQHqWOQQSjEuu/NhzZt5xzvqwmFx+QPVTgfaPBe9pep/ey9v6mtxnN+0p
ZxQ0fliX8Go8SBeAEfMenes2uzHvSGJ149eP2BXux2PP6azslv/q0FKJ7a0d/Ul+T28FbRMTzZnu
qoZgQUd4EdMdTjywMaxnI/vFDM8LyBEA4MlsPebFB/2A0A2oul3uWS/cEXkLbmo5auVHWDSpxzhd
gDm7BgdgqrObxx6Si9n4FKfIMYO7RJ/4FQGQGNf2CmYgOOgcR0iQr8W99cyH+Ai2TPDR1nhroiIO
Lma8sgHTkPBsaGDUIIWlELl6INbN130NXApTxtu8NA/MvzWT0hI28a2enEyQqsUQ37EKoQilLuXk
dbNWor5vrnvBNJi2PIA7W6tQ6+cxSfLqQqt0B0N6SMif2EN1wxM3lHulRE3UNgZoauaCfXRshLee
Ys7Sx14IT1UvR7tJLIKDyVm9WDgiYs7AXhc7UQwuiClCvFv4JtYNSxddRO+7empW5fy61zQ4M2YA
DvISP9V8JVEtQVkUgBCPSstu0ooRVwG8RnraFGTP6+DlTCqYJkmtNQDXQKFCkuf3xVxhDYKe3x7m
mH7SpFS3tUptcJV0S8td4xD2h5A8BojMyYfU6lRfZMRAi+qiHJE5FyN5YBGFiDFJz1OpMw1a4iap
ai0hlDHaCC0hUhLcZbQd5wI2p8KAWwkXCrW7OqhTBk4+ExhHWCTF89gbhtORkQvXbOmlGEt7ZN3t
Rp2SRrR4u9eS7lroXeu6656xNuuGqjpmfpBtV2PBulndLqvF4Pu+khyMHVQ4L8gXp/2qBV5lwKsg
eL25bsSSwlU/sAJb66DrphSESt6su0jr7tou63HoUqb9qtXKs5yyXovYDuCRd1GZAjIz8MyPS6V8
+nsP6xS1z+W+dfPHzfV568sSoaSbkeXTm2Siu9Kbz0RsPsXRdOitMgAkHacqoUh2KxVHqZXlg1Xf
pG3Jv2v8P9ydx3LryLZt/+W1HyqABJAAGq9D72QoiXIdhLa2BO89vv4NQHVL++yqc27c7u0wKJEE
DUxmrjXnmBQpD8OU41loeo8hHJaLu+9Qp69Eo3MlMqiK51MXp6/o7M33EEAfx9SPsCL0t5kqseW7
WPIPSTHZRTS0Hk1RaptWkcVhFDTlC6rq1EjloyXsZv/11/yAo9o4g9HeLn755/y6r7/nu22/dlIL
WNdIzdXkgi9Kisi1V1I/rswp1ffr/vzv+QY+JVXm6eb7z+9Hi8ql4tpC0frrGfODX1vRmylA9vsh
QpzOdmOhGi8spMsqkfQtksOrwKELuhDVEFFlaCfIiuTnxZKG/Co7KEYr1o7Wv2SxCd/IMfbfj833
vCmlzh5HvsP8AoKKKnU9PzTfFEJhpxn40hdZDk5rftL8IqrXhANocxtxer/einnm16a+//v19/yC
+aXzRkNrcozNd7+39/XM+Z/fL/9+zdfmf386AFNYw2V7/9tL5jfsrLJcdiU17e/NfD/v90/2y9//
+Mm+37owIzCETkjnefrd5k3+8ul/+XZfd+dXut+/8S/v9HV3fsLXF3Qa1pkypmr7/Zn/7W8yv7NV
gWj4evYv7/z9PX/7MvNm//YJvt9ifB1r40Kb7qWamhozbAO1cXKYb377329//tNT6AFQ1/ptM9rc
tPp++nzv+znzZrNCsgL7fs73w//0v9/fZt7Eb5v9eo6lj3c1/bZNM32/r7xJb0q+LDBTgrBND800
3s6P/vbnV2QkFrA/Qy3tuas6P/3r7vz8jFqTsE0cB9Mb/LaJ+c/55nszX0/5/jT/9nW/fbB/u5n5
ed/vNG/v+3/91AWbBTX/awMZiTImIPHfS4YeP8okS+t/UQ19veZP1ZCl/WFYuo4aZ5IBOaaO/qf7
qOr/938US//D0A2LlEZDk3NM47dqyEQ1xL9tw7SQYU94oT9FQ+iJLOFoMH1ME06GidToN5HQfxIN
TYqgXxRDCJZMDUwQH9DQSepSDR5/f7sLUg+FkfZ/ba1txiCzzR3JGe8MGvBAz6PW9QijAUT/8sP8
KVj6VaCkTxv75c0MW+JU51vBJnKQKKm/UYTcpi0EdnSXQAiNcG27oTrc9jjGCj1YF8Smqz/R9O8b
ik/qAM7Mfi6Ufh8nCNCDFsOtxQQ5zuCKdVW36mr45D34MyPynIWdBpfAxuEa47WXUj8GsYnBQBTd
qikrSmiRvex7iwWfGZwyz951lSrWSjtQL1fK2//8RS3UXn/7oqZUbdVhT5Hz9tuv6nNV7nXmHDtA
+SAqbRbwoY2+PzDphAA31GLgtYF4N9T4E0vNLu/LWzVIk2XtTlDpvEZFn+x8NflMjOQUx223sgFG
L2WJlysl3mSQQbEmZxLvJNaHMtGeosZn7kBhNgbqaOv0Do2KFBRDrOmaQvaJMGQQfKLq69kMrAgs
YI4VPv7ic/SRZSxzX1eX0LVXMTS2CcXJJzX42HVrx8uOYL2FE+HNtLz6eSgkQiqv2Pm2dkkDggG8
FCKF7YS70K5QfEJe4yXBpxYOAPu621ayA3zcziuxIH3lA0LubaR6nzISlPai4D4nGVx0PfEfWUXs
nhEBSIer7DrtG3PYiTxBbvh/s6+mg+73g9JCLaehFTE5Q387KFUM7XpSA2vxfTxLWuE+hHr06gC/
aNNeXaRR6lJTahrYkaFJdwKXcFZ2q1Gau0qh3Oo29VYDTuFFhKtbQLyhw8m12wmxEkF3yP1Urs3C
foZ4Hy+FgYJdBUJDQAtdTulty5zedRnX3sYeztpTq8YEinnBpxnSqMhBmSyYxPnUhjnui1ZZl13n
rEfD+RETmHKA0Poc++nJyCBXKwE1RztowKFHx0Tkj02X3iYZBx4JV7Dr2hOWAIDK6a1bDUCeD9BA
94OQK6HF16Gr3DSiPpnQDBCI6Cp5kHULw5InkCnEXjRSFXC17ZxVcMcLd9DY+WF4AzhwZRkASqro
06Zhxo66SxyOmP9mP/3DbrIt6WjILw1waL/lxVaGTmy81Tm7gBUpPXqavrZnDhuNXl4t7msjev7P
b6j900mM1FM3DZZa5t+YZ2arVUmu8Y56rx9zKad09mRpTCcD3L6nPEivdbLREag0z9HAERwQXAC0
khA1Ipj2ZeB94pzyCuDczct//mz/dMw6iO85WkCFOToj1K9XbaFVaQpiwkGvQr4mkoYZBc9IRmQg
Eb5Y+enqplRu/sdvCwHOmOKDqTogM/3Xt6WbR/xRp9g7XOefvWk/qDnXAzsLP6uicdcepPeosh/+
85tq6rTZ385QU/BvMkoZpv42RoWeJhySqO2dih6NIM0br8Pw63dUanK1BSUOwtRoiY80Lm5lPUSh
weKsR5qSWeqnpjnHpB1bFKPEHYV+ciVDsoFCLjKuGg3bgM2QJLIdcHos0nBgea9a8TKPkZbGMrk1
mDPD9wie0lI5p4Y8UAPh+gsqbYUvnPJHVCPzoBgRA7UI867m2LzFLgSBTFboS+Jk70gGAE8/kpYl
F9krjDCUnil8Sd0neAPt5aLIYJZIu3yv1UtEhtwKESmAyQKPi0uHfyys1xq3SWTyyboITUXEDJTL
YkTt1MZb1phHnNCsbgPKXXnSr+0pnAZWm2S+P0wXnrgfT4QprDPVaPH+s9vyYqNIdPlBL03MCMOD
3maXRpuey9AKcWC4I/ojXhZKqy6awHkwPE481+HHNQv9WVLTj3BaYli1qgUVClLznI1q+9EOqBhx
JEBiezz7eMWT5X9zRIhJM/2vh4StqprGgShIsnZg6P/rkegKkvh8nCc7zxETymcTpu0N89Zxq7gV
PAKHAMoeYLGWX+m6i7iqtq7GblTooHr7oUe0367jFhkGOAMiBGx1p9nUt+IkbDZJyEDEXGVpYqTr
GkrIitp4J7KQL02IFkskUbGMAZhUclU3JIqRewgwrKArqZjvgTU5zSEIDoTSLE27g9kQ0xLPLHPt
arRJdQrGxOD5Gz8ZPutUHiwRqCQOYKdR96VPyTvrkM+1Wo5Ast4KmDtX2Wj8JNzYXLru8NDnLrx4
21xnHE5VtAKxcK+r/ik20zubDDo01SVU7Yx4ylwTz04TdxthWBszSdFTNw5Ww1BZmVQT8RIxxfK0
BFKEhk8Tj6+Sps3Gb5UnKU1Adf6ALEC/VGP24mawv8rKBPFPVTKJg/sQ7SbyUEywLh101zrZMQV4
WSnXxdjsAVaRIVVbZ94XzzWAYq8p93ViA9vyu3s9zHcCNZWtJgH9s+6qHMJmBQRzacX8VLQEurha
UvS4IyfkE415tqUks0nzsllouTM11/jcbuiffQTBSL9rqkiRtomckAivUfBaQsl6lzQHa+xX/FaT
oRoauoLdC3M+kgYdjZPH5At1Ud8nHMm8dink8MbUjLwK+jxArwnXKHRtY2guBvUQrqPm2ysbg0dD
5NgNiMJgA+SVFLOwXBWhDuMXBx1HA4cE4EpqyFgBNx1JuAtdT2hPRFSmvUgcy9REkjUNzjpCBjv2
67U9ZXNEWvI80B8K+8J/HL34PgTSEeAIDqUvlkU0EMcS+DuE8DscyrDn801nmVvf4GAY8IGpFmIK
cODIHql/gzLn6M5oFw7O2fEkZUalvfeqgg6EVl4STtdFq+lnv7MUjHfRkYja8S1tDjJiMwwlEvSD
8WgW5rUk42NdaT4cMABNqcroUvQFV0FB3K/qE0BiDnRZ0XpE/THU8Nl3maovsji/9KKwVuMUouT0
CKqSRttahEDsDOgY5AXQinYUq99QwgfmRzhzSserG0iVauFLZ0FOzKJ+MxCTR5XyjXjwM5NWeusR
VH5dTOI/em4kyL+0Ir3zVPZ/UqrqkXTEQ2Xh52uZoZrMVjIzTzZpo9wTKwCDMuUSa3jprsIFH4fB
OZyY8kSh3FVKS8xbg4PCUMRpLCtsChpnda2FuyEKxiWNvRed0wYdCtB+F92Z0oUgG6dAkGSLq/Gl
1FFRVAGCZpkMtALJKUXxpb859cH1m58FV5t92XEeOz3YYdO9joviPrXN/XnTkRCDTJNAK2Dhag+A
NESlZ/mPUdJ+gEAiYVAFB6rl1xUyQlm81EXzQP7Da2QcomI8FOCnYVoBLYsGi6SeMg2Xo9U9xWAU
m9pl0l1vzYhmeU9NbkwBpYQtzaYBOknuJ5cyblHmxM5bRF4qdvn+Pnam3CkqiVJPJFKGtgU05GxS
xRY3RJiMBDlDpSaxh0SzXtsiogepI9EUxvGpTd2HKTew66nStpUHRUfEL2HKr+Mbj7mKjispMYhC
aVCXTG2fHMFoooRqdM4VJ6URO+lXNBrEoBg2GasD/JA7pa8TkE1krdPVCa2BDoqglxUbNdtXu4vd
oaMhM/WuoNEfGpzMeSaQTRj1xXIIPK/zG1h26FLAVdIOoI4P+6SopnSX0bpYrG/2Y5oQJdAHXCPH
ioQrkru2FZVgu/bjNaDcdIrYenODh7KChdUNXDR9/Zzi0GfRRW9H39Y9IkvNRypQcCUNS1pMTi25
KLhAPTNnwM1K9bQtspVpGehHGuzegY3gt+suuTOQaCAams0jXDNtT2wuwy2yqqBnX0XO8EMJXjnL
qzVWwnBFCPljUznnXmOs9pzoUuXl1ui1KagJDv9ZBaC6J7N5GxWBBSKHYBscvuUyb5uNmqgnFT7C
knnkQjGaCgeJ/pw7xottLESeNEzwGDeDFomgTA+57r3rYtXG3nti6DTaC/KHmE1d6hxUQg1CAVV+
dxBu9aQqzrubBDuZE7wwuMpjJAnlhP1Hkt2yLdbQPXdgIZ/bcnhIuLyg4rJvQosOYW1Bgm+dVdSx
jIzoTTnWZxjSoTHtkg/aZk+dA6TCktq6S/3rTPefXe+5EseYnLyFGhkZ7jxnq+U9jX5f7ObXdqAj
ges3m4r0lKEnhUd3mBp0mjksfXM5FlG/hC7+5MtOgL6ww0ULdnRZWohiywbobBNvgo4kS/AI8Yr0
2UWqcs2tYQG2ZMtbcUTfa9CeMhCeq0I116KAsqgakJO4xlGLgFYQ2PaxL53Pfnqz0c441cB6+TlG
X2KBIaN5F1+wXNPDJY2ql1rJyLSynjE6m89KeQ4D9S7pxnKt4GJYCGWctJlc4tMySV6iTNlqjLnd
EIaIIG3IujkiU8XRPvyQbkkzvBHGcNt1IFktqgh7Je+fa8s71QDH2pRspFSB7m4ql2HQDDKd6jWW
1RaI8URjMxBhMwzEKzwWt1F+FPXEIceoobByrYyNS6bHlnD3aloA/smgMaEpoYCD7lQj/We6OqKn
RbBtT52wZlSo6/QoarHVFfvvvtx87/vGk+iEkxDFGfw5kMoTO6i1Ufti1AB/R69Hn9qDcoLK1bTi
ZuuAP+OHkiBEQ4l1ct6aXROf2MBHLExEUTSEPDuhdx/X1zOdJ4JOVtrg7GYcErRdRo6ONCHfgmcQ
hciHdXGVmzBNU31FPAgCtVpchcLnCE0uHOIMu0ak09lBXtkgEJUm6qpCwaaiivo4ot8upqANT4k+
sGDfdmMCnsFOP0wtvrL8cx6w9hgH79Z1e8J0IJg5ln/bZdWFHKL7IgqOuE4/yq4/BjCGNVu82Y18
NdAVsvxsUcA0SfYhYu9WINHURDc593Cqh5D7mWVctY1kXG8ucLU/mEMd22KapqDeDdWRoY9imE0Q
TzmgQoL6wsWUBDiINwmKRid5Zd03HGYgTzdl37Z0EsBJgXlemCanqyBjtFWgROb5drY7zF1lKXp3
bTbZ42zcqGe4Njs6qkxSdDhFlQAY2xzFOt+kHaA2uDLXzLvdzQxLGhsuY3FnbinSFIdSjZxxGSQl
yIQyewij+r2qmavMe3e+Nx8rwWhqq2BwmWfrXoP9fDJJzO30+Z5tNCj8ClhU/qQjL50HKUrkDcn4
AxAZOdXQBoNSffFCqj9dm5Ku7G7TqaChotcO8bGwYNoZ0CIQwponUXsXEFHBdpAOlCrV3AU9o1tK
4hWcNLriA/Udr+5YuLZ1A9xpyuZhEhdkiAALpm5LQ0dwrabm2hTjT2Po9nMNsw4BUsJbdLxKWdoZ
6pk8MDdoy59ZtTE9Il15LUc4KGRV8YDOdXPdSZYnLj9PWYefrUFBzjSVj74NnUVZ8gVqVP5m3msL
EKpMbphiHiyWl6XlTl1VTOOF/IymYX0q/c2LRJcs1Fzm2cJA4k2jViPRkSX3SD9xoQWSBL223uci
sVf99HakNF40zBCOTQLnVMKby1xK4jwUavwKSZx5bQTfQo3Dd9JIPo2e3PM63sue7xeW176q6MvO
I5xUgIBbB7V6FwrcG27Hk6zhRmnhLhBlqm+xyAN34Hq4xt+h5LQ46duPwL5ygihRJWkS6a4k7b5u
A4ZnpnDQOcA0uPdmme7CwSBtQo8QRjdviUQEGqBpiCmRn0RwipvYXhGBu2ih/y59ED87i3pq/VZl
rKCmI6YffbkqpjqmHMU68TetRvWgrBOEOma/MkpkIZ5qQ32dytE2DBo4vWq870ksQ/g9HViZjyy8
68+1Vf50JRWBtBuOueYxX28pVMiwenLtfGsN/Nymmj1qzVghdXKpYYA2Kw3hruKaURtDzTrTmTRR
c09XSWmJZaTwoaRSw1jeZ9Wx0Ti5593jc6UJfNJzpRu+1uyIdTumj0JlKAupDHZmdhM6KKIildBL
xe3uRqNHGj7mnB6Rfq3oCHBMCidBwWzaduw7BdjKose/tKz5VayQKkYsg5egCaa8MvvrqIt6f51o
6tRwZnbS9SoqVvVzHJk/oHCaCyERwWiLUQfT7VJxpP+gQnu1H+LQgPY9PcaqreCA2tsQpKcdoPvT
knqqxFiJeS5L4z3OqQ05bo7OTP0IFPWadBQS58LF4Dub+ScNIC+udciHFCoBfjPPSQNUi2wti96Y
25LSObb+yUqmOq4yRogSVLRPbb3u6ug+6fvrMKM632as5ZLAIGBPJWE6HscaZCO8IyKdU4oNC5OB
Yj1ywC/6mv06F7dTinFUtjsMteicIyo8ikzSdRY1AmUriNIC4bPoKQxnuYGRqY5rik4IXr3E3Dd1
V4DpDV89gyqMppxajaJEGSIYSIw71y6iDZhChmPfOhad5q9TJYMG1dob6KzQoY203jnuvU+jc+u7
IydtQLGmBMoHQd6EDbiJO1YKJJ3ttWDYl4oJaSr5ZFWASi110S1EPzovavdRg48ktsfPRL3U0wFs
+hTWFCeCbwXaqnRZHk+g4Yi6mVaq5y63tolOdU4NKSuNJuYOVpXVdOBRvwBLFR3nngzMrE/KK+zm
zn4gROA6HnEKgnZeM4GqYrIDrZwoSAWl53yMjUbarXry0zREHJy6pVirTXGuKgQNfhZ9kuPMAo5s
Uy6VeD4StAiDSTVME0chDACMW01Niq0QgbPs4UEnakVdTcFMRQb7gkAW+BYwY1zXvZqquC657MVw
R6bCk5pwUvcS20ns5EtgclMdjVmw19p76Zr+auB85htWHyR8YwAgpdPUwPPn9Ph2oUGB1Am7ncI1
Zen7o0b9gVZb4rXkmDq5u+5IZ5f9Wwl/kiF25RrDngX/iciYdKFSMURywyyxZ5lTEaS8FbVy4zm7
JAv2WbErVVGsaFZHJNV5eZ7t6RQ8BUZ9Vqtul02ZFiJEOmkHyLVZdoC0wQvA4Awredl4Hr4a+VJq
4EQBg1/kaO20xHprbeUd7UpANo8yZV6Pm4LYGo1pYRAGlKJMfVmyvslF+JTH4CKDoX+1zA43WRvt
Wz0+RYnGuibFSOzESOpaWV27jtiZtXgoJj77GFyrRXxN/Ny5yaAkxUlwGh0MW25c7pxS9Y5FJn9o
TfxceywWAzsmo02F0wZANCLqHso8/lQtMJ81d/RgFhTXJH4WW0q24TEhhn6lwNc36gYTqxNlx35g
miLrc2BQz1wEzW4Y4WUKU/9wR1EgP3JhZlNnxr2jZ+NhvvHUoiGX/q+/S4eyZgGNQ6ky+1gWWrnV
Fe+u5BNgxwUGbRlcQ9peGY7VaC64lhAgxnVp0Y8q4E1488Say1I9zH87vntDrCrpQo2dUF3U05NL
Q3bs7JRenbVWKRYQeSRA8XaEMXYxeQWKrh3qKJpQutPd3PTEYb4335D9TseUsZus5oEEsenGbWLS
5Cs4PrUf6V//mx8Y/eBEzb9feyF1wjKzN6Gn33uNHpxQaRYED3DmRRmibsoikN3oT1IyZWlc7RuG
I/OoOrxRxqiNODrE6fvXjekQ+KwbMOf8rEiPpGkf5kLw/14tgT51gv+DliAovSAN3v5VTDC/6L/E
BOYfmgV6xDGloCMFCe8vMYGt/yEhIVuGYyEMMB2dptF/JQU5fyAWICMI1oiUXEidv9QEuvzD1KVu
T80VWwg4Jf8TNYEw5N+aNbw/UWlsk48BDPG31rfdyiwDQ6zt6rE4085DRB+l4RpHQx0wA/XIlXSa
dGsVnKKjdUSpHBmttpWJSWMhmUSbw6TQJLFWByJ6nbX47wSRW1qPMjTLy2jXRujUVKs9JLlyqcpg
jav/MmpT6lvTrByWNbEe91AHBxo4hD9o/Z1Ficlr7EOhVvdSXEYb+2iVEipjYfXQZLO2/OuIKUn5
lLv9s2vl2K4cxq3B61+76jZ4ZPaMGxDUbABE1BL5a1h5P/qJoZKwiEBCdhcIebKrSlvZUkdSsB8+
AxxRdDLdjVcRdUCWUTvsLNtZBhHJp51KFrMn8He6qbxhXikOVWboO5v84sh0JR0ton8wuMF/MxjW
SFwlTjAfh5VDBhlV+k8rUU3SduRNUToUnIDGEn9YvIU9Bo82Cu9K9TF2fhIe/6AH7VUYOJde03G6
iL4+xJWsD+y+u8Bty42nA1WgksqXMReJEqISMPtkXSa5h7GYapZR4wXOfNonQk0HlWGADHJFdXFG
OSCuLQzOZWo8h0rnbcig3dYjgd1RwOdHFyvXyBFevsRTs9BISc0rfYLaRs7tMAlxG4UZ1Ti5vPP0
Aja8PjheXy2Z4lPqN7xjG/RCWxYOQocepnfZK7wOMWTmwDEcWvaS9tq41C/dMupgQYpHuNw+QmP8
/QHVln0vd4HF723HKt2YqXYQxh9m5zwQOLHtvOznaCs/fNTVm05E3VolxhGwE0MMcFVooEM6Fbzt
9FROdF2hpdkm8O2DTT0qGCtzlQwlP3ka3WW0rAiOa3HuJgBHEcAs1c6gJTD4x6hkLtuWsbbMZHKf
j2G1ybThR9+Lbj3D0JymPdFSgEc6Hdtmb3SrVGBymzlh802Z9M1qVFj9iUn/LYdKUL6k/91OyOZ6
ujFoQsGlM3fOtOjt4xeoxS+GmpzckrZH7UzruPfItkmpjiB/lGnN9BBBa1L2rFnpqjMSxp/UTWBf
T8dIUNH4ylimG372M7aSpzJRWZuTnNIU1bpHk4EygRp755oLOaEU5hsiyfewRLrtN22LJhrZe0ua
QtnKUug4hj5ZuRFVqp0DWl6ffhiiUK7CpARHC4a/JDFdpT+wDicI8tegkngZ9T5KpKSkVMdMrc5l
IyMybSXpmiHln8i8LsgM2Eqcs0oe3lpFGSG4xfXQASqsPQ8+xkTREgYTjToe93XmwNNXJ4d3c+OH
TrHMkWgs2hy32tAlWKIg25WVku2sBlq7rIxi2U4xE8yuie+F/VAwc18E0iNar/F3X58zMO8Jdew2
bYbMNVXZQ3rWgsHriR7v/DfbryhC8iRtIimXBMXvOkh240/qG/1BTDcEuCxs0CodjtGuoY0CrjSd
oBU6lL3cs/hpMcxGWZjsaSssq94adjM7rlA05rPoOxZNkwOJK72tRQi2paRvXaInG4i3t14HB7HJ
wd2VafVjoP+4ycGKrapGmBxLxZlYDGPltCXAzGHvcpU/MEZBOPWM5sc4Xd9sxdcO48Tlbrzis7fr
jDWd/OgU/ZRRQl46Nuch1c/rgZnJvUV02c7z2AtyGPyMplxw5VR2fB05SblEjN3vwtEaacUHJJUE
VXNPpysqfO0mcuixDv2osdB2lJv5BqMQBMRjGhTvfFYQyHIkO9jVE+gwYsz3ZWMDOvWoDuipe7Yq
gYmut+gQV+P0Z1Cc0sq4q0r3VNPnvhC/StQ85l7FZzXZdI28yMan0gvMcPT3MZkK1yDjA+xUeb3v
HXzePbJrwhkM78xCCm+QIHeVqI/ymA0UhWxpuluzjYOthdx66eveeG4UE5N8Uf3UkkLSP3PjlaHB
5BUZ3rmizK1LqFw5MVViwVVvn9CfJ1UzL7ZkPLzLqWWIuAh7UdjG98iBrl+r0TN/BC7gdLkhblw5
F90YHks/efRc2BT+aKBasQmLdCUahDAaTkaQadd90lyFsr7X7dD7OSZkIpMDfq4jouMNs73NB/9i
x0G8F8sc7Ei0tMLa2YC5cmBmV+ZJyawfCcqIXV012JXSxAY3fS78lvQ5GoLE2PpUyRLlmoyw+qZT
a5gQKYtShhaGKjUrr1qd6oNemeq6jYW2UUmf5Qcb7BvH5CqQlaq+MZwuXXYUTk7qEEaXQA9pNgbp
Sxa0/RYZzr3QUDpkSVI8uGONrqlvJZcmZZm1xfA2omWk/RcQ4DN474PsXFg/hBrkqCCIhaAv8re7
XRbK43yjFcPDSAT29vtf8+voR/75DKJI2cL89/yIEVg/A028Nfo4njQ3MbfGeB21Xvjo0x81rPeo
0bFxplOzwvRbFkHoq7JE0a+kASpEyaL7keA9ra6qG6WwD1peh08ebQXKkfDKUtkNG6bg9Z4k4fJW
l4BVyBjDdNyKo/nXjfAScWwjjYqxlt5kDW2FUYJh7sHwbqSnkHVF4PQdmV+DbPM7SQjZXaD77tby
GopB059WMyQr2M2HogdeQr9o45hRubLHElStS5oM1KB+V2P0WRKrcO6tChJQF6o7z4bpZgAu96VF
Q6lEQpoafJrMrqFd6Cst07go2NXD4AwtUA1cjjImX0ydmoZCNYN1Sj1gU+vxrrJw1tZm+NoYPJZo
6XCQJPmpvtfs/cogR470HTM0t4VKuldM2MBaXmIFXWc2nNIixqbl6CyjCB1cOpH/KMu4OHkx/BXh
o38ghWWR/+giryfa1sQd3rY/tb4F0N8Y2zAydzrx5GuiBT5om3+YcS/ARiTvTcryEzDzrjYzyiYj
DlA3z+sDcVkLDeRdOTm0rJ1i3OAnuudbPRtV0u0Jq7CZs53TEWRD2R4Y1Ai2gTx7itph7dfXpIUM
T643mvuxgOVMKE5yR+lp72TesFes8NS2zSMoedqNUP/2pp/dmJVSHxVlak+V0GVG2pbnjDZ15Yi9
Z1b1OzerEdNsVOTWvU+sIslNG4V8V+isZXY0245+FjibPo+8myBg/mC0Q7DxmNNJSMaRwQ82cFVE
mVi+SIvyvh8Z3trXabdb4XiXKsE95WR7OZAYtm2ehypsGapBBZYauDDFDdfMYiEVpflGVTbUAruN
F2G99uocH20djKDss50vcG4mTKQISuJ6mrLUXbEXcFtJLjWt9laMSba+FVb/1HY4Ra0+A/TQULJq
RpXyRDdcR74d0ZVMJGt/lrEr2eRnlD/2UaoQCoVCbLBDJZZra/Ai/HZP6zp+pe6+NixFQ85ERDHk
7+Bgw5ln+ETFglGNsKWSGVfVN9WNpjLPsvlKK+m7PyE6UcAqJfq/cmCJoiThvg3rc2qP+m2l6Pqy
sKGg9zrTG9Wpmt0Y8oUldcgVNd9qRWSBvys5moqMocMykCzlH4nH6K4RLq4ZFRBjVi63htd0UJ3L
eqeAvV6oTmBeQZUEKz1QCahp+sTklZSFdxWndLKGtlrrEjuRT4rgjYANAUovO9JV2lZ6k4AgbDmZ
SQdqGuM+6KikFzXSE6gurWM+ZMXorpIDZlm4x3HEGUx0kVUnKHY4KF0WHV5OabCvSfdxqFtX2o1D
eHCDQQ96GQSoYeFR8mkH74qgZVhDcERqSRmvynSYDBHnnXQYGhnflpnCUZXlwQ+lxZvqFE9aY1wX
tCR7MmRKr9mWLg2KvkxvSjpMJLRx6XGwu8etfuHXbXHnNDemyF9619hFPYvHBKE6HeilZdERT239
yqSyaenRD7gLfWJfStO5zW2gFqLTF2jlppxzWX0aAb3aLPNpd1H/iV2qMukgbqjpLSNhbpkAHFkH
MvXh6KOLg6Uz8C9eN1ylcXHxY8MDvKFc0riFj1M0AMxhji9Gn/SMrnnRB31Cx1xZsPuZpMKCj3Vp
bloHaHofJk90DaEn5NmTaWylkqOk69CLIMxtUrAKWs+r8mx8EcGt7/f5Io+fORZfDXIzWF/o3iaX
1Uvtg2URmvvouOF71EfGNlLUYz7R813fWnaEKqCnIxk6ilajGOjhh9odqRLMjiIOSdkjmwd7bU0H
LQmy50i5szQYTWanM6sq40dvkJS3/DRfpT1wiTIRW2PInYVnhxeDGryI4fmwQpwSo5RxZfBDrjSl
XzcVhP1sEAzj7D41DV8a5v+LyJDk2LU6HEe+bJ2Mn7FCmoM3YvYEeKEhVsxP0l5rkcmOMfJmZ1XY
pVmf/Gjs/oeFVzhPazRzeQrnZUBenSjIHSkMax5ZOXXlLAtWi2VffMjAfR1lNa7KnvCLLL5uQttC
lmocQW8IXIPEcOw0wzySkYP9eIxOjSdACTB5Yf5q3WZRyPS+NFjA193O7qjnjln16kb22dJIylbH
wt1oTnUcqC9gcd0ZzqEgGWiNXWifeQY0hpBCWRUcyzx/9yxnJccg2FDOTa806+h04w81TpRV5TGt
UkMEFV3wwzO6ah+Rmcz8/DZUB23fJR6tPzdcGQ3XJtvST5KHGPw9kiwzndjT6sMtzO5mBGmUaN57
J4z2GS0nrXQrvTIDa9u53aPFDJyineezoB2p9Or8tGXem4sub4rXiLopORxWdFMP6CALZbQ3Nt8N
lgJMCpMVLYpYjuxWb1ciL/e4XAVMC8z2nWfruDTFtYcS9ZRSQIAm/WgThSTbvUWl9FXVkRgk/5+7
81puHNm27RfhBBIeryRBT1GUqVLXC0Ll4L3N/Po7wNpnq7u26bj38UZHoEWVKIEkkGatOcfUfmqp
gXpFccVhh4gONgoXxAcEyRFcwSA1h1tVgmuQLtVhexxeY3+mO193jxhW0FUb+bk3Ne9o5CycKgiA
l7znQmgss3mxq/gwC43ZoqSYWvEca6xo3nZItxL0FDvyTD7rnYI44dQDco9Rg/qlwENrkPTmkEZG
oUFIqMd52GuZsuAi9hfPtM9+WaOUo5E6PGoq9DeGNjU74SJEoR1ExIGPgNGJG4IuIjYWgFnKWj45
c29u6VavzTYyNmwwbs6EZbwqXnRFlA1xBzQEc4ygMXHEgaGxg24q7dGsyAGJn2KDDuswVFc15U9K
72uA6lm2Th+KFmXbQiLexI4Xn7o0vqInZ9U/qi8IFL4OBu7sdkb0G3NtMdwIUPo7dBXQbLqv0STy
7RhfkO4sE/kot25kV+uum+og74h7aUKz3fpO7CJtgmedR/mZLmVJ9CcgB/REWws1jCRcJu8iBEoq
PZiIaNZ92XK5lyOu1vBnmKifMrOsm61TrvHT+YYTBS18xqTgmt3eciRg7oQxQFfIE+1WQxD1ZUZU
sLZV9BbbEbtq0DrNfBPSa4LOMN6dNrJPRaI9lll36OcqPea66DcWiWh0fMwH36i/ckUUdCFH1mIX
S2Ox7ekiu5Q+qwi2UEhiVP86jYv8eVD92czrw0SU8dR7Gq6KRm2Kqv2U+v2TQ3thjdQN2DqwSSo9
dEec/L3MUfaz8/4kK6gus2oE7h1pbNEqOWe3Jqe3d1+7RherLKz6wNGrbt8mxsnU0x1zXUlDwP/q
V8X0lutfKlb+W7OJu71s0B81sCD3il4jQ1MX7pvDQMxtXlN9z9zP3lS9EAFUBaHfzZ+niXgWVD5J
mABiML5MVUhTWcWvYmxoaQsNtbXrdtuE9sAX0XqBMxfF1S2iPXW+FR8ELpoWxVLyNrKUvNDdXUsN
naZy8lOXs+ENvfasCpSoglUdGUKrggyqoDG1YTWR7ZIK40ljjNwWjXhJw5D5qC6PUegcZdwAtPTR
J9ZICBqLv4R7x6ENX/0oCQ7cVs73qabXX9SITKpMqzZitkgHLbBa844RlWDStEhmcHMFtaL9UIEM
sudhrY+KnlhYa1Rnhqfe0L9ITo4eLphAy52+EwdJslWhy5uDunjsGLcQom6tlhaf7QxLsWPCK46S
2JMnPTaGmzSqqxwAz6N42LbZwaGWubfwaITKVhvkXruI2hrCg0Ie7K7e1ulYHOEdfPbb1FtZxqeu
ozPbz+7LqKpXox+endTFptVh+nHIG5uKQzTq2WM9atljynIQqYz/HNWjDhZmuGSxMz7YDKuV6WhX
altOfSloqp3HnklWd5ODG6OkluzsThT4y7cSg1UtGLxxUzwibn1ked1syEU8eFokHrRMz3ZJzVzF
Dh4xrnEuBj9o7VB/5B5m4btwZJlo1p1Vs7rAJWY6s7fpbUlzuiVfB1HfZtKJU7LrBw8Z7MSmZsXE
Kuv54OTNbTT1bD1bzdvwLSn0EZKs88X2bTDfekHO75A/S8PmfUuAmWRAsZBleJvBYCavHJxdDnVh
BdyL4nsj/RHPeAFvKkXJZkvj1ooEtT5SPH/Ek2cV487T+Hi6PRHyxMTMsIdy9KYtqUETIT9um9dH
1voiGLBBJakfH+H2ZVZIQFYNuquJrdfIR+NRY4IoMvOUuiy9dGAvi9C7Senzs5IjHsvNqaYw1MX2
stHws/YiQYl30a3vl7E9idVOnxsySQ2ATRLpvkq2lOFQZBM2so77r2ktxMaNS+AQ6BOUYISuyPx5
mPyvYx1RqFTyxam4UCJzmlbjUPLmGD9yyTI2U5QfY835ZKc/h9T8gYTvXGMbDOacHrtHzgUvZsQ6
l2CWUOm8oo3v3tzIJXmIrogCHeU3n8qWy7I3+09uLcbjbNvXRNAOJurMvPoFoJ8p/J65BpK70tYO
DfbTzTxl7zgY8KnYT0IwjnZT+Oop72kOAcTKSDfOtTcfDGey2OzSChdt9U0NKdsGRfbkCLSerJV+
V2OxmEKWu52/6HKG+X0UzkaMNbpG9312sQZ0+bsvgMfa6Glzl/fYpbgFkhlV7ZCoeuUOwlybJiwe
wuwexgK8odGpoB2vnh7eeAe3gCeItDaaHZ6a/TgQ3jyhrQgjlD5cvxmhn+MjqVrVprQ9yaK6XmNm
MLayBQGszAcpK3fnesMPLfuMmHJdul69bR3zQWVzEgyK2CEXWdJo3moRv8E47UKXDWVHOXNOtA2Z
V/xV+7FE4vs2q3YCs4nqoM8B0CDiLHZtObFLVBPQ4fohndV3DYAzdcDpOy/Ixlk5kHvePlV6+eTf
lIqmV1R5W9vx6ovT2w+2CRcxI+fbs9jEEhr0lBWuF5TsdC3GIbx0eFWNrAFPCxSpaXHj2WTg9PGT
SKKL10BWFSb5eZhijn1Ma6lIkYwkfn4YkkUrRHrjSOc/GfiAFGuSDQ0O8ldqBdGtOZIaTdRWCBzJ
AZ3r5VSi8DCx2Z+dVVowulao84UDQnARUaQuwom+aae9BsQTZVhzHav4baIxFSTJlyrzNfpW7jUP
7VsjjLOmm09Dk7HItPKLHdGmEAZFnaGIXvz5G+EsCQVFg74LfiKBm3Xt6GO/wTNN4pvgfiuZjjQy
lHuzfstiaZ+WZiFrV1ASQzeNEGsXYJNstwNXxK7VdfLEm6HexGTT72YvZ18TE/btuhM5XXixQpQ/
Wwol3obdHrTaWL51Xn+pkBiemgL+S0S8TA7XK0qQZQi2XRYRgmuqySfh9B0B9S20LmE9DIUPIbUE
eDenfgU3r/syxGyeYh9EYO6+tpRg55BGH6DtbevBCJ1mfwVg5X3512SaL1brXhvNP7HxCjSy4kl2
SjlzB9FI7VCJmBZUabsmU+w2990n3RCBirWXqgevmdfGi75HL8NM3l6EiVyHVLzygA1pnXbOkw9g
+yXMobHGWbqhm5humybeomsdYfRVkESjEQfCGLmg44QGtogTdGV9UZDCg2UJbLgR+YVjsmFrLq+j
E8Mvi97heidrUw74HqizDbZH0NdIRh6LpMi39ADbMoYL3QFL2dnkOmSpH9QWPUIiOeEeFd3yselW
ICjoBxRT1GMWDReX4MJtiP5sYxjPNm2dIKqZ1qqwvIRxFxOTayB0Z9lVCABFtGLKkY7jlFXkxWc+
U4pk65GrsxHOp4zPZDFXbb0oLs4mSXmT1GAQWhRhOm+uDqNHCCiho9TNA8z59daCb7M2iYns0Gkv
6ico94BcfFUH0R9hRjxdmGeBmVpkg3q9j9X6mMeDwyx3ikrvEkt/ZndFzXS5a9cwr2n5zXoZpGl4
7Uv7Xe/4GOwEYuGyaZDNmK5be1sR5rdCwuccWjCK7fDgiHPc6sUBpf87yZLo4TD4BZmVtScDXNKQ
EhnthfkPS6p0a+nz9xit1MhWzUxHWMURe2QT1f4NBk9NE3RfGTIMUpHv0xmgU9UO676CF+jmITJA
k0A6R6eriFWiHN0n3SJVkBXXJh5QRo9QWkhkJ/wcmfYVdUByIC6NxbcnNz31c5N6GHf+s2EupZu4
3Jt9fxpMb9flgwEOO+Y+MWprU5U5cpyKM3MRihwp6T2nYdfsnOZ1UKXc6NIF4BKnu0x2F72Tr35h
v6YGJUKZ9jtH5pvRpWiUw79fde67XxnxfvzaS+dNTsQTJBbtuSkRT5jzcFJL6iJ+4nxF8YbKN2mq
YKhoQeXk91rzJi9nc0NioFo17EbcqnjtZibZ9AKuq/EEeNCo0/eDTzZr4gQlnTlWWqWy37N0Bv/G
JHFM87KkPjsj4I7KS4GjnZ0G4kXSfN8y/G11mX4vgZy0U0Rnw5Gb0mcRODNdddQ+A/bEiC5H+Uk2
l66V4xc7tsGcZjq6hQNrMZ+vyT+d7epCGfsMqZ+9gP9M5PbNHIwOPTE8npYXgHcSfn1ksvnEJMQm
2fX21cDlxLKLmrOsq/dWg9tWoX6zGb0OWuKjUf+Zeql10r+V7E83Oo2ng12jhHAKI0Y6nQ8MAvRq
M0Nto9huz3EDOEWInwlNuY1Ihhehh5QPHPdtsIZdUjjiUWiDeKQ6Bz82ohhsDvZbEUExgPVv7SiZ
t8E8IVecR/tNTxC5Q1bTI7bccckkNdl/FCKZCEm7zf5D0pfGZ+YJXneKqzwxsTzYaqCm4uEgIogT
1UA1BVZPmJwudxkBY+s6owYruoHdks9ARl8ZDm5qfurHL8S+E5Gqt/lOzgOmsKHYkW6/ceG65VrL
4hTZbto3fKOG8K4IOmt7UL7s71ZZm3yGzSzIbH/FP3btqQ9vS3TnJdNMELcRqg6nDxKZXvgImufc
8x5lKBv8BAj+i/xJOt5lbMo/ehcuguO3dCbwHPbZXAZOw5LYgNJrSyQmfZ3LVUfwW1jT9i7I1d64
7bcuzTfhKNcsw482SCgGBuxuUmm3cQaUHdX+a4ttBD2fubUXna/l5AlYhGVnAGJpRwgqCyycvl3Y
uMypRL3SrmEphLEvVBdVFGKvg3Hgzmu4sHXGPWnvpVsoUmJDFqsGeXq84XI10hUjk4/8CSb8o0J1
nmt+AqyO8q5llJ/hTuBg8MOrGQGonfRY7qkadC1xc3FT7u9BvplDPcMh0zEt04OotGPs91e9454w
VUlzsLFxH4bFNgudr0UM4TkzIOu2xci4zNtttpSbDDbqGNW0blPHwNndOHUfiG/YegoLWFbXQBG9
GmttzC0ofetS4omsXN/eoLdgJLC1S9cUP8KFscdOetb/aGN1mQu8n237ZA9yPLVu2x80YiVbOmdr
OmzOmrEtSEwQ8BG8lX0+0m2mgJsSUVnh/9/Y5F2MTmo/xP2ISIE6GlMqG7iStjuX3SqfuSyLPg/G
bmA31rNyUTTA5Jw+ETXJvqsLX43uXSw+mbvAJs9lvVJJ5266hITD2GKxQo8c7qDbYJxaevplkhwS
Kx9gYYsfSuK9icxF+7MwAiV1qoam5kGre/tQtPFDk2vOFkUUkKxWb19y38i3YMQMGtJcL62uGUdy
U9fRHGZHvZk32Rg2zCB9ss3zJj7YmNfuyWVqwGsAJj4hfvCTlTy7QqjDUIdPJulIRGmSs1Y2GGvD
Du2mh219tgxq8ouYgpngaqnK3vpednRMY9xR7yY8ok0ulJ4prvT1S7eYP0bZC6Am3camdol3q9uF
IQXwVddP+rEl3lDFYXS4nw4B7tQkebjJ0uepxd9D78baFK5EbH2XU6lFD4al4oliN072hU2mGS3W
gjHUN+OI2XsNyRxIAp0M8Pn2cBvCGvIqiwCZEm3YeNVa95dbs+BTdWScrB3hUxJfAH1RadhbT2uu
1hCh09GTb7VHBvzEzeGQOrjOY0S0vuyawPe/jx2YVdypmEQdEksTCpMdlsuMC7EriqeBeRiC2SIa
qRZdjeaW74R8GkHoxXAKR7zoeIPSIArlH2okpr3p3RfC/zxMh6g11qKNiN61q/0QF0XQKe2LoAJB
e6W8ORmeTl/0bsBte0HYBQEvNr6UyteJrl8OzVQdksbA2Vl1GytiDeMbChOHhSK1sr2NYzwByvOC
FG2mR7Pw16HJYpw89bwjmkYepyx5c0r7OXbkg+Ykp4nkXmeI5mOaiO1sE2TpmnDa+Rbq+vnaevGr
ct9NLxoPdzVQ7ls700bRW5NckQnjZ6SNPtOsHNeZHwpgM+CA0SSl1MAaK2hyq1g8jCwkQ9gK0kMZ
a9nIstBCfDINQboFg5zvjiURpALGcxZ6CNe8jSpRFHmmEGtqUotWJpbO1xzBdxASc7SOJZcE5qx5
bfT1O1vcz94sIBcXkAEEJilLHyR4IUiVAC2sbdM3T0ijpiAp3Cef7YDNjqSY+h3F+ZAkUKqaUsJX
rrtma1NmbLFBimdgYZ8UXmy8z9qb080Ge9/FSJK/35VBLquPX1omSRF1Z6X+jY0Diyc859mitutV
tqus4ar5fkS6Am5lQtEStpkUMRsowtU1ilSC57ic13SZrSNR3CHC6mOpjK1ucycMTNG0t8RG8yll
1rbdblsT1chioBIh1RA8bV1Q6zF63PDR5HcH98vyrmq6H1Rb0aIPr9GMrrDXbliO6QosZ17VTQG2
SX4CmDFuWXR8nlwANUw90VbauAg1KKUiHPTd1BXiOITW0rA5M2wjPFrOtq1weTbLlaKHenqyJNkL
ekptfHamZXaQf8SCgBqtifgVNhrSe+LOPZ1sCpurrdiuNFX4hp7iEjppsjcZk5yxeMrxu21FpDrG
5Fjj9Y3RD7+cmOdaNO/SpOk8OcUWKNLaSg1t3zfL1Z3imP5nKlsfw2oy8PvrDs2fieic3o7CXYOU
ppImFA/WUxTmZhTiA8vLGOXcr1jQdpi/UyBn3scKFzlM6PcbEBzpsNKMiU6mRrE6iax1NC6DnJE9
D2IIkITkXfYwCHtYd3LGUJ1ET2NGQ9XHXLsxmq3bYRTy647bzapiItGxV/9Cafz/q6D2FhTIf1ZQ
f37vYjRX7HH+qqG+P+0fGmohnP/xhWlDsPB8E1008JB/ANmEYf3PIl1GV21AXPuHfNoi9hFZjecK
ULtIOjyU1f8LY7P/x7ZsdLMg2lzLEpzd/wWMTfyVxobnBRTMEhGp0yVHp20t3J8/0diQAkER6Qbn
liGM2ZRtJg9dHx1QKE7raMAwVEDUsjyDVaVPcr0zVUBlAHndubtd7TVbv/X3aT7oFy3Pfv7pnXz8
Bdz5M77N+Gu65P3sfMBzrq77FvIh+zfqUIQmNXfjnt4W4QKNqqxL7lO3pqViH5Jc3CorfLJF5RDa
A8pDVoyIzPJizxxKgEzhJUEW0bIJFfAez07PoaJUyO4wXpliiq9DmBDUC0RYAS8yq/Dr35z+X6FJ
/zh9Ew285zmuw+f/1ze3RfI6tZWwbhid6j9aVaVwSiiiZ27NklJZxiYiOvwxhnZjTn9QG+0fexxD
FMzis0nT/YxV+9j0XvngIgbxNDgqXi9efZqjSaV5m7JghZsYTXsYx+7JcI3uRO2SohvJ6matu2cW
I7e/eU3LW/6BRlpek4seVeiY7Xyuwd9fk2EmUemnuXnjQi93LQG+9K8p8OlTdBgMlt4udJRzxvWx
rZli92HVaEdbxPI8WyHFQq959WbZnNzC3PppIx4s78VIEhQ0aWY9OTlTQVQKLH5R/4sD+StY9d9c
TctN86+nzr1jcUdxV/3OsCprYrrZ5hg3USOTdrT0SSLGLpoWVQ/YBTca4xPSRmr+cnEv5/OXmn0K
JR/b1hAdJSQIEXoHfjlS89bEykapaEp2CMrXDS/hRPP5oo1UHqXb+bQqy/jqaWbQV5N+ii0UaPTN
5DpNMh/+rZsjYcKb5lgxpRbYV1ySVA76wvCDJlGEBExIPBqnSnbaVKMGNq92hDc/t6porxCK3mpS
4JuwR1iL4f7QyOiBXF8fuyUHinPu6BRoduNh3Wb6Rc5NcqBY1G9FAREwJDkDGbr8grW1R/ebfB61
arikmpUHDBXzrtND9MCpWEpCPQXz5aspI04j7clNMLXuyTSMCiNVeKhgWXmNsfGnyVlNTvbiKMqL
CCJEoAmrX8m0bVig6i1BifV36cz+AZPgG06EaaVmzwKnU+/tomv3/w+X6t0U4hiE5P4LPMybPHOY
3di4acZwHl3Wt7nXtruQKfsOLfRc4wEqOZ1l2b3GiU1SUeFRs44qqu5GKC5xVe8G4iZE1io8uuI2
aZsow11tLpYI1foX3y79z39z2n/1s/y6w6B2+thjGJL5/19HDUcjE3u2W3FTRP8wcMdP9PyupnvX
6lI4bxDp88EvCErXKy8WAIREy547/133dQM5WvLTi6p2P3mWeegIitKsGDB4U8JNoQy3+++nK/7N
gGAK6GzU9XyGhd/H6NH3ywy2hLgV+EIfdbmEHS32zPwck7JE6lrZbNIS80JpnYUqs7OI0tck8/rD
fz+R31if9/fNRM3oIv/hbOz77f+nqSyUbs/UxKc0lCP0AmGdW9IXUudcJQt1Sxs+FSPICly6icou
kTH7CIQM43p/K2XXbxM55Q8YFKAQSDyJWORT41A3iIDaTtibJNXOfDg448pyP86FezCSkfWTVT2U
DZuWUPhANMXC72j0s6YhJtXS/C3NYu1vcGR39OBvg7Bp6hZLCrxZ5r+MZDhKKyLUQ/3Wzck3a5jS
0wRPYaVapL95aj9JDMdO5d1ArKcBBqP8S+qYFyGpgBuJqWg398NOIrU9xC4O1Z6W60pprE8BcqAR
RmL+3z8b518nctdlccGcwX/YyX7zaIk61RPNHOnFdr23MQrSDxmkd8odvtUYWK+ebbH7zqk6DG5m
B4OLprBoU+vQQX4ZMvtR4F0NrGr+Znujd6b7kMETq74ADySsSudDMT0zO8RGSmuZda7hjLSurc9O
HwHxi82WqMe4JgkRkNXQmVSLaBkXdRdvEYCT5iHc4jwUsjhDpDD9qDq5xsw+1fDOPaSLwEvJOtRm
t8A/gvrdGx8abzwwK0CPmQlh0EvjsewiG/3RsMbELG7a4B7NFBpDlYpnQVH1tZg1QsyMyqL6hj2j
LGY2FKaGnavFm8yLMlriBP77+24tY8VvF4prcEvoaMxMnwHlr2MJzflw8KQvbr5fU3Ny1fgkY0UJ
E/r43tGc+UnzaY4lrC/OUipAnpNErCDJXdGKdl/oVrgdOosindghhnkYBtARtkU1JtXZbaf0/SOv
AiMQvQ7wt0LT89kJ37tNBE+GePT3pbSeo5KklxF0J6Aj58VDEZOXxklRfr54Va1TYQqnC9y5rZqy
PYWP/HlslLn2e2tbxMTWzcyDqyl166AAmXYw6Dr8zRUqWGz/yzsF6tED9sj7hcPkr++UNhvD6ISW
uCE3+Wxhv1h5Q/yWLeLWrhEWJjtNgk9oG0LaiuJkUxaK2WEiNpzrE11GaGs1kk0TV8t//wzvONg/
f4aObjOmsXGA10xz5PczK/rIgE4lO8ztJkrbKUOttjBQgC6FDcLG1tXOtCLKBUqBkMDJS4w/tHc9
p6b7sFy+tZmNlIZb4uAMjACtRxciGUb9LEP/oijxrtHX5DvLqLWt1WfJNutUtumHWAalCUTP0p8m
8/PkMC/SnRUrVTtIYt3+XStzOuHhqtRUsityG8KSRZtszuudbJANxw2KU6uj+dwtF79JtVEfaxMV
Sb2ZwZKt+sSPt8IFHlBamb2OI/pmJuLTzWSbGJgFsuvsHTPJcEZBXOcMzaw9KtbqBnAyQXyCR9zF
WENZ86OpXcfg1dZdRFncrizkCUkVbRDr5n83/kLq/O1yYbukc0OZjGoGlsrfTafKy3yqFDK6adlU
PRQa2SQ0jwnpwH2C9Phs2833JJzJTVTSO/SkcPpmGb/0SiPtBkT/Ona/enMLekYOFopZV6FrrRuW
jUI/IJ0HijP1kmZ+hLg9parURextYMEE0p+I7ulQWGPHftTFH33fiKcsnF/70dEvQ/WY+tlVH7Vo
wxum7+K0/ZYMhNmsZkS9HlkQT9NoOM9Frx0zcDWodY2RxlQw43rcetzSeMcSMrgkL2m0BGvVNEL3
EOmbewmFTJloM+c4XGFSqZhV0uj4e7Sg69SjQFojkwcsKsud3pJtUlC1XXelO51NJ5vPv74ysHMU
1tENZzOIkjA8i6QLdJTFVxtgRlFhFDS1FmlFTrce3x+GOvqeyEYE8ifjyVdTeJNr0xnO2FXCTd+k
n8XktiTUkfSAVT5QGYWgVpGhWeSq24GZpmTkJtcImPCqSetx56YdGkQbn1vUpYSyTCGbsQGtaWbP
6Uav6AzC2xJUu99Ah4vDUPbArTs9Qu9GgbvR5NmvBZbVLuh81gPtQlYBnxJBfhrSB0lFbzWHvkNa
cIG8BcNd2ca8Ttt6QOJ81mzOJl8XQ9ReqbU3tOgw8o4mwvHZRSRa6H0VzMJbF/b4g1RqEjGn7qEY
c+z4XkiDYSD8U2nDzZq4evh4811duN9FikkChKYGerRB8aGPDzRxzcexT7+AAX3HUhpv0yx3brKU
K+YMQdvaebTa8K1NY/VIK2wLPSvZYPbAjWpplLm7at/QbdnaVffdorh5mF20ve0I+hxFGZ1HXZ34
2JK15lVHFsZib9pmtF4qTYmGKiutkUrqWV6fcuk81twquIT8/kL0T1uFO7+Mz141/CBzG3pI26XY
owG9Go7ZbWkbwW6QSfeQt9SsC2ienvCKkwHLjnIGTNSQ+dZvfGpc3VRcwrq7DIkL1cPyZpx3DrJ+
Q0Owy8tykl5evdwgdsqLa+SLi6zKrlAJTUUL+5HG+xiyC4vUwUXX+TDlP3EoZI9zDkdU6M3SGbqE
LLmqqJsv0qRRMNiWs0kMajqrhhU4AzJUJ810Tr0zDrupXWrfWdteYxV1VytHWaRMasMptI8TGjOq
praFogT1yww79pPFs9C16CWlAc37PGu8/lHtqcb1K+TC+iNaZP1RKjk9pge7BGOW9LxJXQrtYyjA
NxZ+TTcnTqKHeoShUln2uYid9yHMksB21T7pZ+eKGAYrQ9UBvrEJRY48RT3TNevAaP1vMrbW+B++
zKGn7ca0Q4g79wNOcq78YF4S0k0VMdbG/Q+3T+cHfzm4NenXjUdRiL2dewpjwIXjnH+nFRk9KiyP
B80IHytq2BqlzZeq7C5036JL4pioUfx23Iu4/VQ0mfHsRMYp1qR6SIiEo/aAdAq1vMZl+zVR6jtE
P3dXKVA0ovfHs6oFoltGSiHa+VTbr3HNXiijibku8CNYvnIf72uZKE2u3awlD6HbPkRxCDq9LsId
avKSyDWT9d2IcJ2BwAnibqyOE9lJIGbdx6GavzQO7vVmjp+tjLo+Ae3BaKo3O0Z+UzT4xwQypE0z
utXLZF3r1CVorhFXxql4M9TpvjMIS3TjLiRBd9yYDuiT3nF42ji3+3jUfsS9MA9DS2WcIvqq8wfr
VQjjVYsVOgIP2JZMbBp/pByRQfTxJbt3Hu9mA9c1u9nmOC5sALZF5FYtDw0aA/d9bnP0UpLNPEAq
906TjYNID+7NrF+P9UW+lHSLGJeWVoNH4tcBGgCC6s7dzgtjb1gYex+H1j/qSW0f3NLi+pgZZQP0
HN9DHc+DZbIuctwQFaLtSkrWHNxIyWNYIwtyjHHfIAG59wfiaRyh4hSHNNJkUMjx/de3IYRArMl2
9UJba5fDHdQwQNahYgJ0Pm+K7lhYKLDY0gNAA7ICo4Tso/vhV01fp7Df5/E3p5hgmuYEYKFwhryC
VnM7lfkr2oLX1gH45o1ASnzap0HqETCVS8RGJqy2jTmK5OSW3CwK5/UKGMIzvQyxIcMwZyl0LIfZ
BmKLgCLBr/Xr8NtDNcFrVhrEGtfviMGzMO+MXfkJkX/J4iCsjveDWozZHw9bqVl7lDzYOwD/asuB
uRh79T+/iiazBBq0PE5B8ADLIVDQxcw0i+cU09BB65mSIRtru4nBnjYduKTYIDbZIbCQ+KUXAUYB
gcXQbcZMPuoJOGENC2WLTSBwxQ+9di6IwYkY1qEdt+6I18FzplXfqGZtRU0IgM2BJ9pM+iaHW+1N
afWQ+y993+Lvc8Ms0Iz8ffK7nZoSG6EU8othzJwNGW9bIBXaKq4hQMc0KDpczITBJyS+NwAhXOoV
R1qwPzVfe/ex3iaay+0Zs8PNoLK16RS0fbSHqmXRikdxxBLnDOGxPCweDa9h7s9p0e6T8h374Baq
zbDpVUfb145oY1bj2Zjz+1590QZqz46dZJs4RELfRjVwBeGOxG93J0pDe5CPXBDF5BPOtiTvZMuB
6evgR223u38rXSJ37j93/+r+vY+f/fXc//jPH7/BjikO9iNAzN//ZtExpK4+/kzd6MnOl/PpT787
u/+M0Yz5TpTusZa0Mn+d8f159bIqCuPmR9vVBqHTy6uoGJ6QvyCLDFEH73/9lY+z//h7v15MVBus
+TFeRRKWd5vCLi/nbQrt8YQDeiEEsUHyqv47+rSdNqM9ZZ2G5cpHx7RywgTC83JQBl38IdXNtZ32
DPhSbA2JObMUHi1+Hx2BByt4nRJSc9KdzNtk/siOwzIohtXGtzhNnEOixzZU/MY+ZpO95GkStLHV
+viZdjl38v2f74eBfRANZiI9jYaYbL80E2t9/xdmQRvuCw72NFW7+8/dv3U/3B8WdokFlHZ3t/yS
+/ft3PvHV3VOWxEolL/5eAIreeIb2S2vi1p6ezuE5u1p/aHIenW0WyZPCJOdASocvGKh7H36Fk3Q
AekkB5SfEGFFNoDk+5dkLWB37u7NyPs37ofJ0WvyKJcGYgXPg2BTk7zqhbtxP/hLCN7HwzuA0rUt
Lt2Pb3r//OmP792f94Gr/Pg1c0Qsud95jDGTDixlcA2KCMZyS2SW6allzf4CaTLZGvfMLB/L9vHj
UDZLSNbHY2kjYvuPD+//0C9BUx8/EsnYk8Tf/u+v/e033P+B5QBMP4G8IB6odfz66aKAd/zrS2XO
nMXHM7skA0fNlGNbA6O8Ee5DLyEF7P7LPn7s44/eYzI/Hv67n7t3wz6e+6cXfv+X356ColwLlHnx
zfqxpXzaL1YwXuI8uKYA/rK8TUiquv5ZX74Mi6woACDwztTZWBZ7pcOELFx7f//MPj7R+0O/N9iA
FVXO8f9wd15Ldivbcv0V/QBOAIWCe13er/aGL4imgwcKtgB8vQZ636NzQ6FQhF71wiC5SW5yNcys
mZkj//n+90//55d+f+/7i5+AOppZsiy/YRgs7NAlbq29jco9mIK5X8+B2gJe2NQcxL8Bq82kHYgt
yxUwziJtP77Zq8H3w8dtOB1ZC5xkBIbt0BdyzBaiS7nwf76/aVofPOF/fhw6kbE22nipDXAxh80O
J4zlj14eT1TKVCdHWBF7ifCcG7AEHKPZJSbBse9P9fvr0jD47kRdvShOdUcMb1QSLV/guaMcvdt+
f4D/28f//XP/7Uukvi/Tfz71/3w3zBSXTdL3P/w++uUZCSqWk1TnqSIrRIsBntDaKx/7MTyPoUFg
bXbGpyrLMuIRnLhMMkIGQSE4+t6emEGP4QANU2Y623pwW7aKEAi2JYDbFaPkKhVzc0WCuI61qN+d
B8MN7YtfPoaWEx2hbx8jM/LWcwWts4+tn7PVEmauzBeHxNlRdLc+M5tzUMjH2m/EgUXLz2SXtM50
k16WbyWPYN55qERt3WwrUbvXpI9fQC0s5QfyJdU1AOfa/1nxsFr1eQpnCO701kh4149J8ANwnnWr
eu3hwrLDozkZ5zzECtm65o8g9jGEiXQ+dD4NwORsoThj5xMFhAxi+Pdsxqnel2T8zXDE8siB3pDT
VzKPP0pjqOgaYANlmhyeUJgEs0Hg7pqWtmibbMlqtKvxSEvkrxkBeKcLI9iHURs9mO02xtRWSiDV
0fTmuBXZldL7XYbFtMMJGJC+JBXjmcFTXUbJE/yIeq+G9HUoJHjHwid6MqloY08VbqRCO19iYGFm
W3O0b6PkqLkZ7lHFtiohE76jDoIee/PdmbA0W2VIQq4YcRGZza2cfCKgTfnLKM3yOqgRZGWZHtiD
PvBAqs9yBvAL5OSWpuRVqXl5lIFZvPRDZDMWyZ+jmMy3Jj+YtlOdK8PzdoFhVhtfTPseqjazy5Ae
Qz/a6injVZjWwam12Rnw9fg1w2Yhl+KcEwJVZUhxNurQX6KGqMwmNQdmW1prpybTcyrQgcht+eUb
zV5rw6Y/qfG/8ggHeSSgglpVlENJW6tu7C+Zy0PBsdr6QbQTvQythfPeCi41rU8+aA/m7HAmUTrc
BxhgB88aAXzEzcGhhMXw8L6JbmSFYk9olIWfnaMlXuHlKQc9XnSG791mifUOa3CIOgTLKM73ffdI
uwmlZYP0L/mg3iJs2kcJa7IeQupPJnaIpgMatgkzkksD3sdRGz/6Q57JRyDcwSWPgceTmR3OifXT
II6xNgbkhKmNcJbOeOxDt3aOBOTpuKcuYxa+weNC3QKW2NsQZsjvIoiSWxpYb+g3TLCc0HeWpbfc
3dVtrLmwYDStIf+UZ6sBeKGWKNzXjOT81gU/BbncKYEBZCXyh13L8QEXJKVX03RFwitujpfyEAvM
4dhUQGmnqn1rxsZ5FjVdaaJJL605/iLqSvK9j90rzAe65DQ6UgAVYEZcf/GNfKvNdCTEk4FTbas3
bfs0SNfjEVOEuU/s8QKGGf0iGY4K3cStyuY8WPDnhUj52/EBQ02VxiGf5tdU5TRgj6s0FONDZu8i
N2ofAZKvm8qlHdrJWRWjilo5qKQ+F2vyZuO+wR6/R7QBI4RriIxZhN8qdqt9laMf1EBwzrjl1+Ra
wQLwXm2yztngopPnbg7ex4GMtWxnXK6iJ7M/syOcqNba2KG0zwxe47osRHqgAoWAnQcFqOwxzqY4
8/mbc9qHJ910H0alAdkPeXjF3PgHa9tHrLwdv6Tc2SLk6jZ7da7Hvn/CevAsGsE+gR9uIAvbqC0G
kAXv5wJqJ0vt3/qY1O/kGZ+UX6gb4BCwNQChlO0mpyyfC9Lw/i9hVkSL2pcumvxdpLxD5czAw9RH
ZTQ312nGvRmitQbjp9llFkiCbNqmQRNCbwCmZf8x06O2gubL+hBhOV+NmGa15qgIqb0k04/Es+1j
NcgfWvTuAa/gU0dyz6Hj5TDm6CZOxTa3iDcDZ9mXFoV6hdLQwG168pMattHouhi2y/lZD2wY7ZIv
gO22e49Ta+6mxqslzIMHazpPxUts+wsjpLk4taBrwQ+8dWEYmNZ84qNTZB6ruNlhHHufJcg1gobd
zRkgKlZVHWwD7xnCXHOJyo5FfzxCxR18OpA4AU6GF+1T9lErdyQOnegl221cnX4DDFU9i9ZnpWWr
e9zrgtY4q79AQK/01Dz6rOt6oZ8Z5dytRj0YIa582G1Gl1J+ae00fqZKJl7KLepT3TYKdJyOXw07
HB49IpnJHGD/md3+cZh+JUI2P43WJYxU41zsMi5atpElx2g4Np43TutmiDQ7oEw9Th3vND+Hudd/
KyU524R+fhw6KgC+fya0o+Zsj+UfIkf5wQU1VhDQJrhZXujLNA5zywwl5iTetCE3jKpSgrL8f2Q6
qCtEd0g1jua+IBPJajhLX6cOWnpUxevJL9J7F/bQneYCxSNo+GYs7yNdZyd6m5st18S6dcW5b3kx
eK7CqN5Nv12nu00VLKBoSr4Ms/GOUbk8tgt20fTxcH8zVDJ6NcEu70ZW9xOmh747zMxQD57b7ana
q5zj6Bve1hzqjlevNJ7zzF35Uv4twXq8KSc9ZVBcMIrkyVObU6rVJtHerNL5IQ6yr6XP49oOJeAV
dOpT90gt4XR2awnJFYMMsgtHeekRBS4j9t3A2ju2osI9DpWrX1mtcPka3bxqgPlWdkSlgOsus5L+
Yjlv7vOUI7yP6faKXxXz0CxorcnGW6MfI/XJ/3I+aj6F3WTNH7Hb4Pk08ehnxgCLaLKJHklWpiGf
DNEZ77UjCr6UMDUwB0NvRYr2Pcq7EEVPAEvToiWyObGaIyWzU2FMwLKNacoQ+YeU+euwWF4FK1bK
0brNlGiXeWB8yZxSYC6jeEbr6D42bD+pS1Lr1LC9Ncjgg7Ynf89amOUKRnTT/UK8s26mR8Ql2tvA
Gj/tkrI+14n+RKDyyTEK+TiO9PPUHUjw4GEkZbARZf5cRVzKQ0JzTGvx+GeE4aqY5jsJ1PQUcFbW
ndfeZwtyoRuNbwmnZjbIc/ICie0aRcT3a2ea9/MUkPOC0pYGv5N6zPfmwO3aYSDapl5LxLtrNuNk
b9NWeu+m/MtURyWK0N6mdEoulx580CjJNQjzt20kLJID9523l1pafzYWrYGPigRiPBfzVxxBX+jT
ueT6ICwykrs+y8yFhCZqYw8zjN4XwqLHNjrxCjXfzLr86Sm1DZJWn8KELoBJzgZrtrC/zFEcXJRb
3C3XY67HPbJNcmrn24yTBiiC/sJRnFiu92i0y+QV5gfQnPQCWv7jXJcNzlvWJeacoLJZqlpSCBRY
je4G923PWpjujLjQGCDSjINylrqfQZT/8LG+r5zcrS/aGjZaj9HZ7KZ4BUjdPECKoQYlsh/8BUjn
lHofemwwcp2ckQQPrLLZq8j5sw4Kiv94GLTIMRurZw1XQWXG2tyFJxBcTymemTXhse5QG5QuVG6W
HxGr+N0jgl3OsB/ntJeYAaWL7HsPscSfm74qD6ZZB+xu23kmRqTAf1BjMJ0yYX5SK0ZO3eKFAhyt
BBdyYVSAMMWL76C88XftWPdx2ilNE2haeOG5BoqKC/QuLJYtVl0es9nL1l3Rbqji8B7Is38qKzsn
vTL2piXoSpo9MA2ob/sWtP6KsSrFE9ENx9gqntLJGI6B35MjMvy/DDz22WhANTWBnMGn6KPLu23B
Kh4bAIL7nsIDVrjjl9siwEijT14dM7sXVNiMY8jYBFtnlzT0gGWdx3bJdrjpZUfrj3srY2DUfvbD
UZP3p2zDL1l9JrY5Prmpec97+7PCWnr3AvVOXg54tZDFVqh2Yt7UFCCmjnMwrP5cZcBJYtAKZG0t
uhprTsC8WLBbDsUNL9YpXv7MwunoUl27dWC9DLk62EZIPjuefZLRDtKX6T9lPH/zCSZAXnXA8EFI
cFqpi71JNf3ekqO/xW37l934UxyXfFgVeC2PdJ2r3OkwR9ZnpcMr41F78m13j4t8vpkJboNmfBiy
ixcVn7XU1oOIAyoH6lpRfVbN95GvxErZTQgikz2+3a8qq7P34dQ9TB31UaAfT5V8dgk5AP3rYMlH
VnUFUPaYE5DIKje5BiEAcYVrapdbJFECcmGe78eA47FnRtDxt9KAT8nzdc2+pEXkWBJ4I/ALMCNA
2JZhPDPG288Bvsa5X5DvHq/RAvCmb5rejTKMXxbhF4lAfRl8fQB0RtQHbPOaT2FCAp5L/uRk832N
Y5PdZFEBPSXRf7Eh7mOr5vdmErUfsWY1CuTqZGSmNOW5plumjrp5gw2HEA7S8cnFPeqGhfVEgukt
9o0LKk11A6tsKIyaPkvIBwzRhJcpzKMrlW8yzK7Xupjedeb1Bya/AkCJcyj8mvPZ0i8sU5xIud+t
YzkVB443Ly1gsy77aBuJVTIA/hK6KiRWDeJGa84g37JTJYZTqkP7mob123+tBnLDPkaZca74yTG7
8OuG3YTddHZUcCk5j6xSDs6bjJfNIQv83yj+wMfc/gxI/bHOMuscpS7dR+l0nmyPL7hJDA2AJeHI
ml5dazSepJ7+cL5uD8bk/BRjmW9So4wPOq5gdBkc3B3nA4HPP/pZHGDINX9XM1AfjzTLjrxue+57
Kq24bw5qqDIUMTgAqCrhxhQdLl1JkKCU7IUqdvCyIV4qNZHOPCjqIytgcSTHkrHbJ85qV5NJ+ohs
XyUhQrRlRSsJwgfISt4FBTfXmrVNfi4r8Po0WD64C6tqMdr0DdoNwNVqRRQVMxIFE6O3bcHBI0TY
7071G8rR1psqDbCpaCi4Ue9cM+25tZ86thqPWRbcDMWWpjNNoiCxOT5MVCt1ZPXXXKak4qOFIBQY
Z/YLq1amJagne0fjgX1wTbL/HAnj3ayo/4lD0BKCzetJpEa/HvKWeR5b1y4qiwVmnLxTc5FdnaYM
1w6AvWXBBew39oJ9PIE1wYep94bHnAnzNj/zh00y5Bab6ungti5ut0bQKLMsSPKu/a2SIbyOKnoQ
0XCPkzB4GzsLi3JpWmfeu90qVXACE06LJsbAUyktRlISTIcAo+DW9nJ8ck5PSQ2Ne0VeQXTN6PYy
JlVsDTullxKYlNGJJzmlfyqNxkq6bdxnodNfgiILDg5C2brsrL9Ga1Lj3RbbuW/qu9a63bhJcpq5
Stcj5IFD6SKfZ4u4HYc5kJjikLVVfFFIXhghaTJBHxpPJCb1QzynJ5f9jBHDfmndV6WMq0sDw056
YJb6wDxi7piuXRrIVVcs0f0oB0/aQIlcDiQR2OdbMffvcx/vPMKHvzWdgUURCIJlvXjVPBKDzk1e
hqZD+B28W92K+kdQDLtG5r+ECCLO4+K5dozkQLzU3FNxnAB/74vH3mUi6YaI/if6MKqA0htin2Rd
8/IB+6V9DIH9ermKtwxjlMN0Lmx5dg9r3DrpBi/lcmTQ8BuQPFuBgc4bCMZRpFtWYuuFbnhoKLRk
l4Vwrpty5oqcOK0vQ0m6AFIixRkB+RKlXTWHOsZ8OSeYHZWtX2zwNWiznY1gEIrtmJLF6Ai8L0l4
EfobKfpwn5LtQcEgwtB2MkG/M8GizCunbviMM/UxUM5w6h2RPlk2Ygj0F4iS6+9Igu9zeCG0S4kJ
/OLNEEU/Cb4NyIxPEY+LW2yUf4uFTGNzJPczwmUtHArw9xgu2572eH/OaVHkqLdGRzF2MIhPUbpg
fEudXvzpbpDJ5twIBghE1rz321cjLXni+olxRIK3cTPN3qoLBXTTCs2+LaR3yrqJMY2iml1XJRaC
k9xxR5cYJblRG7Q8isMFsahsAJkepWZ/NjOfZhjcTflD1I0xfVY8ZvUkJTHjWO2roX6GQOhjAr/a
SPgHfN4Fgq/c/bNfM9unNGCiblQw3aeZ4wLZuhRUXPg+qQZcg/CjlcxVe7f1A2+j5GK03sf3Cib3
tASlIaxD9mlXuYWGiyGoWnfcbrMcEREHc9NGWb83mj9J40ANSLR8KCHBOoV7DvJQb9vUxKlP6dja
G51npy2NdV052CZqaqLcKngcwNwcMwUcJbLHkC2p+ss/+9Guk9eihP4GfjaA0gJDslQOw9HAFkUv
Fo44NH/QIUpHe5SZ2G4psSzskWsnhuIvevOUTHIHeSbZK0zcsAPLeWfEYX0QHhBUJDh0cFvlT9S1
v/pD8hSMkTxGUTJu5cAAAlOl2JlBJXdV4dzG1uuhQq5L8yarkPI2Zf/psVhcrMLZ0AzZ0ZSAewKW
AJdbAIAsLYyRZlrecAmTCtVv0P/q3gIL6i8DxoDHsVXOFY5ccU6z8K5Lc+d7lfOl1VXMsX+xC/ZI
RUr6xEln6oqbCOYzaeiumUGcJQkpfgrsvs3w4ej/LIFZvq/YVaX01VOxRnEtrzdu+DvQ440jXskX
6r+zXa2JjzNN23I4DNZPBq7k3s2CvV8z5lfbrx4GN2HZWOUwvivsqRl3M6gpTVqTDqBK+xcHhNAT
e1uxprPM2zBNvXZpneyRm3EPJI5/wXD0KZVqznVERqL34MM3eUh5aJsTQa1bHA/+iPTRuBc3dNeT
WeBJokc8HHoTZTtA2w+i+GVCksCqu3R8ASNMa9fZ4CruD61pXeZcyWuILXokqSKn5ymPFVTfJtqx
VqJZeVk9plE9g2p5ENnIlt6YMgyg6UfNYfiSusbbEKK/+Hg+z1Gm7m2ymBcDYyNs1NNSW9FJB0/K
S73z9ze5IbnmWsKRXmjj3JR/Ys6oGIdxz600QPgpvTElV5cyc8f3LPHwndIdZcXEG8ALvCgZPOfc
COeoDbZuGyx3dcYybsxZcWVxd8cJ194hmu6D0Mx5xm9NwCkseu2tF+R/62Awt56aeZG16mpnhXlG
ZOmO0wyTP6b97uTg+bcy41JTuPaajGn22PwUgEPKpMpeeTtbl5JY9qqp99IQ6bOJsx4q9IRkY8np
GljNmmaddj+2ObjMtpn337sFq3niiGIcTK1g5iU4DGP0D9NvkoP5e4yN+FwPPO0z23guO34keofW
Jiu4ErU/GlXiYblv6hMBuB9J3cMlLRruKB9ajvbZ8tJFsdIMtZ4EW0/GgR1WLGByihqwE9VdU1pU
PIKs8IBDZMkIA7qaCp86ILcsNxxGXJrV6meztce9tuJdF9veU+lNe5twvF351q0osx/dvDhoBtU+
lbQcl1pTaMpZ7awIbR/TkkWhlVTduTbifTUK8x6X1RsfAayYmRF8sq0HO+afX6JQrjG3F7vaT911
X3pyYzMR7/HoEvhmwxKPVAzWrrhMufHT0INL0YWad17VlDuVvNG5NB7iUEO/K4HY4c24hmUWw7Ic
ukvuQ9ANx764NRmsw3KT+KL4ool9gFYDO1z70VVlnd6Wwk53jpXyNHIT+m5HQhyGtuwPZ2A5nHXv
0JVD2GTGi606eo0jnlsejdv7urE2Mcz9xwbQ5kM4/i0R5bdDzOmClc/0AJo5vY9wp+CefkAJaE8V
kTGseUAGhmQGbxOW3ZVSQHg1DucHAWRXw+cldORc3SD7VUR1fqz8ybgj9j8DniM8HgTNbdTwJMHW
sgx65p0TgLAovHNLaL+FtmyQ0jwMwRN77+zZMP7mU1ft0QyHtVyOOlplF2BJeCcBca79KOFqAwtw
cTP7nsqqugeWV9zy9vWfH4iB6wJL9tpIMOy5svTOho1h1Si13P5TU8Xh7CURmovEioaL3VGrOvSQ
JHQze4fvwIXQTFCi5USJVFTtfRN7Y+r6l3pB84nIqC7Uwr73mk2eaZkPFYJVC95om481gHdlNWyi
xOH7pMg/AddvasDh7fj6wkI8+06Hwdb19iKZ+7VnwhyKE5Z3Yzo+OBEnzih8bGJrvPM3YEKHzpZr
AdYorMYtnt99xRdrzUxjbXCHeld3rr/mAj7C2GPhoIAeBlaTfUbL88TzAKzXxM6jFoSSOUzjAR+j
sWGM9A4ggqht7x/zEkYauoEBC4CmjnqRHVXLa18HePakWiFiMbGWjMVYYiiF7nk5sOzyVwb5i1VJ
bYAc2upsAs+Abw2J32rxZHngnML2XIOw27YK29wwkDfj34QnsYNT2LOQi0brbag4ltX6FwvM7DDJ
Kd6FuvDXlmq8lUyWug/R2RelrbMy5/TOOVlxFEhogoypJqVEEIRdEbFw7RzrhYX+gJmeHevB8fT0
IlOZPlLRwUIZOIvpTc+6dfgVZuLjK7PWg1rGs8Ta0ld2YblA0Cg1kEiqyd+ETY8vhwjNZMXiBYQG
Pun0WkiqXAubNa/21R/XzuTRYC6+lVqtWcRtMiNxf9hkFD3gCF5vdzyYev9sLQ/PwjP7g8nXbcFn
NZTzMPxZ2aZJk+YgKo/9XXEecPORoo0dPNJLfDJhRYiIdaqiOn0Y2Ges3ZFVb9ul3Ulht0DTdG/K
75LNzIHr0rjiPXR/jJHbvfHFgprma/SKBblg97gLXDDRlhnLXSzF62BXP6Wo9S3096IAxZw7HIBU
GDB/uMUT6DR0zmZfOr36FJ6x1UXyXAhdbo3e7R7mqjjKOqXkOM7X38pclnOrK0v7h86CUyVFQo9n
LaybkOnZm156iQF9wTbxgMynexWPGLRc/elQt3lJg3AjKvtgcFK65PKngR13H/V0DE1VzWuzp1gn
gB035W587ipqBQ0rC9+KuNv6MemR0uqQiesZyESTsA2JcDDnM4jxdrLVvqQmMej0GXSNfniJMCud
HQkdLX1jdKo3mJlTXsgNDajufPBDG6nEcO2jKItXrNLjOaC88zyhFI2tY596ndXXBsPKPvDnnx5d
m2eT4pLz9/cqR5VnnVlvUd2o3XfRXST/3X43zjbJULrs+jRvrwB6ti7ozz11CEzmVjithcA25icR
zum+etLEh1CSv/ltMbbENKCp0yvJK2Sz9TI1UbOuPWLsTeTL1VjG47VBvv+Ol5XIq89z+gsj1r2W
ofvZcl6JA+tTQZh8smFlnj1NK32nYaO7BvitbAkVJCwDW1o0xNDpRzv9gS3Ree5ktpfQRzGY9dC9
F1AHVMJKgHnv/lZJ8REz+e+RH9jq4l7npTx7O2bbE5IZ81eRnJJo/KA6icdc7AMQ9an2xOb99e2P
GKOJ9TStPddZAnrGKY27XJcsMn1f7f2YVokghYsIPXnLGuqr5y+S4tVb4ab4a3WUmToOt3Fjuotf
pTsPUr4VFJVhzws2cJZ+pclc0OZtbCCtWidndq4y9KtN25HeDaCyp8nEwdAHaoRcdIatdFF9lG20
IsYrK6Zuu+uJawTVCc34NSL3fmJMcjcdKjfbU94OnTevvn2y1GfeEjXZu2RxKpeGr5ADl/7RHhad
Ike3xd/t79qC7UmibYM+rBgtWb30Obxm+j94oAINW+MKSKi5heebAX5ctSML8yawWCvqLiSWnlEO
UfQD0l7lPCaJm+NPdY7pFQ9k+Gq3NWI8T/t14OJIAWDHbrScvrCG1wfTOUWG4V5ZZTH2C2ObtKag
qcb7U9T4onhv7guUl6KHxQKXC2Zhyk53dhzeA1N1wFgF0AMLQkm/SVcPFH2Y5sEofhJ0qfZDldxj
FrIrkiXtoW3dbevqfdan3i99aKtmq2fdP1Wiufuxbjb0aOUb3bP/BCzhwrke7E2cBRaTtrDu9dBd
U0lsuag+ClZqK+JEHs8XpVZCeR0MVU55HqaJKSjr7SHIO3IvrjfuRtg8OPqK/DqW/a8xtdhLhtnR
nrzX2kIiqT3qLkaZkhaHBrbtlMNCFbmSSVpsXD+wrhxQHpvQak7KaT4j27yJqi0eOkfs7ERH19a3
HiA6zixq8xCsfTGd4ohAvVma6GHoT5z/Fs+jvhmSQq9mbp++8wSdtF4weFbHrmMukjJ9TsFnHebS
fevkUvyrvImUivHb0bwpijirt8YUBMRtNDE9VKe1m9MAU3bdV9TU3TkZpsVA6vwTfP7/FmTiChMg
wv8FZPKn7f7H2/+pD/Kf3/nvPkjvX55wbMsPTJ+KP/Ln/4tl4ot/uY4tLdJy0hX8Av7Tv4Em5r9c
mzHPw2zr2tAwSJH/F9DE9v5lBT6QGpYUphSBG/y/AE14FgFT+W9JTkeijkBMkQ6JY1RH+xt58t9y
4NEkNfarKD5qw0l3vqj+FEPdroUmBOJ1zVnjKdhStEfstO+/OipQ2UteMiaQG7t44jhH3QMxLSPI
tnAYyjILN44sKJilbJCRlOdxeO8XEieDQrhqI8h9Wa1CZGs89joKr4nLHmSG7MbK2EZ2he1nrHvR
ZFuc1u/6iwSDYqtae5ue92iv9MaL1AENkoGH9MjOdFl5d/Zmrutj48MWlQtldFh4owLwqLcQSAFF
oTgTtrSAkw4LpVSD1kO642ke1/diIZlavBJz0KbxQpZfWKfBQj0twZ8aFRxULAru1hLPYL6SjZ31
A+v/gSOEPT+MLiGAYoIXXROIWQYp4psTBEBOS8F2tKEPYqwp9tKvaoAJNMPnSdYj747PWQ+9FZZM
A6WNkq4ahmD/1Uy5ZFAlgsXLmaflQoFVcEp7qLDupK6NHiGHJEzdbs3xk3KPdIVIX6PS1PATe1z8
SZ/u4lgBHAPcHONEerEH/6kAJdhWOY2HMAs3wmmv+GFX1qFQ4kUtRFsTtK0F4nbq2jc31o8ObIoB
BG4NCteFSF02cMmS91kkq4RYWW0aZ62Cu8vbfeiDV9NTX5K37EDdCZVoDY1/EzmJzj8u/9XOMTp0
4HkjML164fU6C7m3Wxi+JjDfbpkpoTu1bIkrXCTQlJKF/UuZ3SEDBqwXKvBkD6eocvKzb7I5HsyP
pGqzyzwJjlGjVWGZgW9TI1AntDhwnqfmJ0AN26fDrDa2j70mtHB1pBJu3BDj/W0RyCou8FUHVWNt
1p5z7pO8/iBRTZTm3KEMc8FF2Ho5tG2UNWv4JcWaIpWIkhv4Jf74iyX8i7kQla1l40oX91U0lDeH
pv2kwC8jFzyKPLhXGZ0Utf4ho9zbNhabIxU39yaneDiBsI+OSo0Ks4GTIH/2i0PFoOQhaSwmN+p6
LpwzQFsmMXkca0/efuaTrE/twpCWwKQhAk8b0oeQOG1koz4Kt0Xfv9MHA/+eXOq2X7DU4KnFwqk2
qYNcKWr2wgaopYBl7QG1jjm4wUveW+2gNxSeYrUAgJ0vJGwriZ+zVuLEm5mWOnijtfJunaQVEv/c
bug6/Rq/EItmv/PkF8KAlFbC3Vbz77SDG8SG/7fj17cwnHZBaXIvyrbAKQe/mzgPFMqF6U0t2cKx
fggX2newcL+HhQDegQJHj+S2+UjTp9oB1NxrtRnoRtyC3bl5TVrv6HRcN9M7lTV/0NUhyQ/UTbrj
sbcafLIAxVnOTLs5syqWFsMDXYf5pufoux58oOwczTap7qlpDGDjhtFj08W7APR5O9zDbxJ6EPMn
5DevrJBTM9deCyVIRErsRAN+5k1UUTQYLHz1ODEPZvvFltxZW+3XyA5m45neBnXmy8TfuoUSRxBP
yJ0X9nuPUjIUgTaCeVwOqGLNL2wj1EQWUu7zZj7WAktDrkHXm3b4NNZB+BoXsI7y5yIGsNsR3WF0
gPTLGfLUljBqmir+o0g/WIG274kGoJ/bHoTQEC59rN+8wC5OsXyD0VZjP4NyqP0F7exTLTAC8wR1
Pw4zgkXQ0AOArReBjuOjVt2FgvU/bvo3AZZPRhNVaOHnO4D0NUB9Gjk1HXYcjA3HfKGfrN3q9leU
2PqGWxcef06dE7oztkOYoAGh7tJlCz358SZgBRUj3djkojc+0VS/rub9yGyIw5oqRxcEBuvizpiK
tUqwicdNUuxDujLcrqFnhPTTSkISyTwOp9QMjEvfALvodRPL12JpImDjVm/alAUnuktIKRXkBLHF
WYWKb1HLmljmLgbdZdpej8AdvdawvX20vEHvRwUECTFmaY9Kd2ETisciMLGtYHWq2UScWvAWG8vZ
OksExkBpG6hbiDTLHScb1ZbB2Fz4kxui3s9NjqKUB1G6n7Pghwsq8VD8ZdT8SH2JGETBQ7s0PViH
cel9IKp1zxEJcheD07gIOqonBosI2nRYExEI8pUZ0XDuKupClm6JhJKJemmbyNmTpA6m2zx5410A
jCGjmcJbOioGyiqGhtcaposHe+mxgLyFsbEkMMiubly6LtzlsD5Tf9EvPRiUnlWXhGqM9oBZ0rhL
CjPSmKWjR4UGMTHzLM3gOWlp16iWng2jN/kmp3vDSN1DTBmHQymH1fXPs1e/ErR5gScISTd7j6vS
J9Sr36HC0etBBwhlERPw2BrXrGtDdKTGStvBsU7UTM7vyHOVg4QByQcnjg9R6hHHlNL+GvtUcws0
MmA1o2ZTzYSXfg6gf0L8t43pMexrEpfT/LsHQrFKxtrfcav9QCx66rvJwGLF9R/UA6EkLkxmDn2A
D9mtMcqdYrESVc96s6DpT1OTUGVq05cB7Sma84NUf/A/0x5DwUq9NK24NRsfKwFED7ZxlzgwvhA7
Tlj1/yd357XcuJZt2S9CBbx5BQF6SaR86gUhl/De4+t7bGTd0jmnK25Ev/ZDIkiQSokkuM1ac85R
HIc2+pVP2mPT2+mWzeV9yAIkzpIBbZbT+xHZvk5fkrsF+gVxypk4X3ZWTEdxI80eLBN29uZwYw2v
sRrvA4KhvLxm9wpYBjR0foc9gAogzJnaEvQZwaFBvBjxtkRPg2DUzMBqIqA1mFaY4HFOCpqN2aQ4
m+v8UUmtF6Of4GtMG/NIIlew1yol8mvq6XvT6frtEvKBIqukRhi/G9IyUt4NP8m1xBZopztN1U5m
PbJfs3nHZAnvsqY6TwPeQiu2zbNq6qoIoVA803KYxgz1ORdEHxO0T9JRHM2A/ViC+mMI/o8kDff5
3D1n/bB4ZU3SY4kk0aJvNYdOdw4n3Kp4Qp9qh8TqJWHkakcpvSkTNE+WtVQ35QTdGfUuYCJZEIo0
UEUG6k5voq9xXGZ8Z3F0jRWsAWllvFdD3PhKs1xjqWITDgIJFBKMNUbE+s1spEeCvajUR/BPdPxl
FNkl2EFWdNOChEGFtlyz2EDGqiUGMQfK7zynuIdjnZ3mYrN3UxmWRis5VG3kZ7aQGQQvpGY520ZN
thaf84HVSna2yT81Csa6eAyabS6QUF2L/soOwUSxs4U9OtOtapqbMCAhbbE+krQaXeK+KyCFbpaq
dHumAfE4ihVJlT8I+3jT1RJAFZJEekfxSckdao9LhcnkrpAZoouRxH1pLu6Dur4Dq1W6Rp/cJwv+
mehKLm3uoxxgSSlgWYXAZikLAK0KkpZFoaVsdcISGtWTYW3NNbjYppXvS7oDt+R3bqyIJboAdNH8
iVxDFYN7otc7gq4CD/W5PCqbqWyu1J/ONryvQIC/ymHCtCBgYGSMJq4uAGGOASpsmgZpz4jU+4sA
ieUQxVjysrZD+bLRBjp8RdVe0BHS0FNAkRHSeagEnCztOtstBLAMfz+keQExi1Da2wJrVvEzbPbp
JkI8myzQZ7wgbJIrDq0DjDYIRJquaW4qoGmdwKcFAqSWSXRDAauZqJffDIFaIw1E658bud1KCSg2
bJm3QwicjRIymDYBbKMkfZgHEG6TQzsXWEOAXwQHvAC9VQL51s7A3zqBgUsEEI51Uv1WC0hcoVVQ
LAU4ThMIOVPA5Aaocjp0ucUqbmYLM3JJLeI1qJLPwWY1mqTTXRsN373WaptEN8lqzY2LzGbjbECy
a+LEmwTaTgtMyhviIa6/MtDbA/XEj1YbTrLNNYoyVQL8qH5E2VnC94nzooy30Vi/zMb8jTvjnhY9
xDASkN1+Us8t/C9jV9TFTaGgty7bFsxYIsDf1PstOfqg37+4rETeSLU72Mj7puVCAfvY9tU7u6ir
SVr/iJlNlghlU0l8zOq3TiLql4YFpajFuc+HcGcERN0ixYrkhEgyGmCb5d6snHtjCt9RbvAON35j
IA3CmuA14Xsg9Qenwe5DqShke2PpIlQpQ0Gi9J5DrgGmwKOcWYc4p8mp0nmjuushQdqbQfThKE/T
svgLu7eBtMoK87liOk+6NcVu66PCegxm55PV5y9rYAwhQnAjUfFWbhyd6jwB9wlTiy1n7A0KYh8Y
/qzgsiAILKLqOZboJ0jk/dntRXdCmCmZdU/T3suiBbSjUtCST4h9mRLCu9lvhuRC818lWX6t9M4b
TO2oQC2HM67mripNd4aJ0GhsLsmivhZNuU/wHxgDPsOAEVoK/AzFvIz4vDTaiK4RsR+MCxPvJpej
WVP8Uq+lrDxrdbPHKw6oMzU+yGcIyvKG8A3sb3X66OhI96rmDmfIRYWf15q/iP/34cmeRSKz1Upe
hQJlqar4/NrEsFAUTX6MCnAPCaOycghK1WTw1tGH6291WT1SUb/BOY9bz1cliUWhYEWiYHUM1nu1
8QH8BT4CQMc0mmgc6tTlanOLiAx9VrSpCN1P64mpgIUAbvqapZ2ZEA6q9j7u7U/ws9csgBMZQGuR
VetiUH6F3fEYx+qmzikaiI+miIuN4eTbvNk7EZt3mk6SWj8kJcVcZRToW0ItVEyWlYQltVSPnaPt
sW3gy1Zf7IX+SMLYPjIjifcc4s1jU+o7oUUIqpthrN4tbEiFSljWYJpuaVgeyvML7g7sXKSetoMP
RhSuJogl3XhiWfFM9QLkcMfuGe3JJTWHLYEdsKwG3Xi4r2CvnQqEuv7UpWRd5uklJcrjoBFUVlJx
uYFNJp9jo8WdsMDuGxg0KsAG48I+qiQuwuZjymQTXhqsZ7Ot2ChL9Uazhx1zf38Mte4mDuW7qacC
wMSVoDlBBTxKD3GpIoah6yQFCHY6kDvsANG8YqpA8h6cinA6L6nFuIskqinrb7h9rORmVLJ8h5bJ
yu7a2npBhDbsS3YRkQnZaOpb0Scl53qRlluMDi6wib3aEwgry9F7w7IuHkY3yMrclxVaTGG1o3LF
Mi7Ubo0o6bfWLRyIpmZZkEQqm/nohrXjB6pImumHtmEZl4zMFiaybIi5JpAqNMETWzRkFPF+qcoP
FIb2IderAYqEMm6UfNxCGb9UYR1tOql8Mc3kNFEydoNW/mgkOoRyfFfbQYgHoig3QWc86qF9w9R3
GbREck2ZqKZZejQH6a7Xxme1pQRTQo5mp+xspVi9swycYn25vGHTFpIiWmsdzJeg7Pdcl1u1kYV/
xaFdWKQ3OHzt2zhUTmmgRlsb4V2DveYopaAlceVuShIn/IzrDntiv4sq9Y3kFBbR1ac+UPafGtNL
ygybn2wBndDkTZmW72VAEtnY0eyyzqkjkkvDuHss4vQQOIkfRU13yqh4eoYcHUO4bGNku/EAFMVq
RXwBcFdaqrTPAmeHBop9uwIWMME2RMAGqEvyEzDry65CqdPPU9KuxkHxJxGuaLDlKKeHJBpojuTB
Ji+6N2KfE7djYQN42Rt1CQgg1oQNUoMTtAnH7/rgldaci4QPzlxKKrvT4m1pNGWvNOMtqriY/SjF
yXgpK3YUv/OBL2hv1ewkjeHV7FL2C+NDhuNng6Cgd+MS52HrsCsZM0s7Oc1ibkl7u+LqKzyejQ5K
eFwQ/O8mrUv3qhqwu1uMPXOq5WY2WpOB9vUdS3EyR5hsR4skjtQw9vNkHpsIfC5yBV/XAyLnWsob
qGaG+6n/KrURVxNNDWbukWqVdlP3un1QyJf2HL3Fi9yzLsinc1dRqERih8ipuYDf3imUYt1xGia/
lrapUn8aAaXAxEy+lsm0cEioOtwk5dMKjO/cUortCJ/d7W0rOQ2V/NA47V4mvcoDqHDp5PCqxRIt
3IGr2rGQdOO5rtjlsBac+o1CEqubhsmlyvTPuEXXaSfDGRvTzaIE21RtxFdUy73GEq3cijYkGu5D
oT4GC1B05KYBFrINIs7bTBbqmaS7ZqX22EslxYFZwuasah6N7WM30CJH/YKeRSZQntBfVKd42smy
MmPWbbKW7ox8kDcWeOruuWzBbsuh6VdOkvs6DGxd1VocklRGEf4dezzQ5Ex9STSnTME8NJOQ8CNj
WHYUVPfBkO9xpuSuFIOdsJoJkCb2rIp2HwuyvPaxOPu4fe1NBFx6QboNxoa8bFp+n42koz3hUhZb
pquTzerREoeQ5tkxSjJjC07joqFN3seJgqYmYW1RmtZxjNp/36LxuiCHR9DqBJJ05IvCjpC9jmfY
1D7XQx5lgD111Tyqc80FuJ7snJgWr8ZXvWXMPPZh3G81ClaHRFPrY9grtxRkIF3VRABVhRzB2iAa
xoyr8qiLgxaGSGaQ9JbHuZi4qYFrJIujYbORKHt9jucd5eT6WC3DfsxzRC5FUR01EbCz3ho7FjX2
fMgqJjA66Ye+vOZKHdNOhJoVjA5bkfW3Rxg6jxUpRGZROplHTd5GfcnvXf+Y9RYl8ZKP/W/nWIXS
pa7UPYE0hMnRUnRHx0LY2Sz2BrkhFEmBUSlM9d+HqGDbSmflRRPxHZNIhYjWhIv1prXmV9QiIMKO
YbbEHfMPPJFzHcMxQzNrnGg5Jju+edWxI20O09UQoOfq9Y1S8Cauh55vjT+q8vvPKdWwYbAUID3V
npLazwP0bv/9U+u5ZM4VFG0M7T8PjCUNDK1mMVdWDG8iLYetZHn8OTiNhi19vR8T1VA3KpIzh2+B
LRLPchW4odVLR3JVO48MzNSz8/oBzFh+A/jaWwaJ2XSkgF3nwSmn3U/eK/RzWK6+0sPNRJuqeQ1O
HLrKNg1TcqpJTKFjuyECmMAFR5IYeFJMTWF8zQsmfkLg5PssaOhNs0ZKmEsxmywq8+kYny38OHAx
KfKSS4UYaTC/F1Xq9lUxHNgTGOd+jndNZ+c+yKBAmh7UEGtlzuqWKiQie2LOaRuTOYDQn0iv/GlO
WowQMwkFXJSnRNeEcRXIvUEFIp2TRyXIqrNUpRTorchnjD7O4SQmAcwLhjqqfhn0Fz1DkCIvka+U
sAqrotgu5B8x32jJnl4ts6oF1QPs4YZhrtwsA7Bap5enTQ4erJBnCDHB8KuW8id5QmuWUA8iQQN/
7pV9oraJjMo6ZEHPdgkzJYOkRj9oR8gth5JFnBp+sPfNLpUEYtUMMoemDZo/ffSaovqq1fKulW9D
Xd3XGlsVbd5lFnXP3HhOFbBYaaN9g8R+aNhUY8o7IXfJ6D+XlD71QEBacP+qT3jtZrQLbp7aB+y3
Dc0T4qTCYXpsZ+uYpI+Diqg+1Ma7oNfhpmAcchKcUzP23/KZYjz7/YIu/xAUTzMpwxourM3QD29R
7lzEr61sgjnwu0FhxowexcDWSqCdVPBpxM2vAdpTlOo4FuX8gQ78i45MjodHuB/ya9EzspZL8zU2
2mvHKzQSCiMiM49w2/ZXNFPDLtWHpjuXfWy6FCqR/Mzti3h1G51yw01qmsvOWbp3awgvjsTivCRN
idIumTvk3A23SWizcwOTKBuPVcD6Z+HrkVUi5rWSn+pu2g0q2YJR3H+1Y8fyin0uFXDmStKrhVaj
7R7VZAp8Q847xjP7oKJEjlUk1hGNGrMW+Ydx/p1id6VjAomKbMgkJpM1gq0YsKuAi9OgslLmx0p1
Ps3QWE5tRQ1KQT2zIZm2Q+dPMpgz1qz7OlJmpaih4rAzesr02IwN3A/2gLchNoGdsoQ2RCQkvYys
hHyXN8CFioWXUNDZE28djSLtvcY/P2jS221eskvFCeq4Vm+8SubohZ35oPTJji6lfqPSgkuGDoii
Ss07UCj4BuiOTNSJ4vNoyrjYNlGDNb9sicC2X4ZGfmes1Lyi1H4NZQNvOeA1180giICfKVBiF59t
qDbYY0fA5nrQPJp6SgFhNlnYaHdhUWEhHetmS72GkJjEINmcmrcJgPaYdcnHXKDNU1sAce1vK6UQ
uixEEOUlkEyDUAoYkMjXaETIfIqeNoUuXsa3BYGaWzo2yXjOeXHq+6DXvsZ8wPVA5DALakBsHZlv
ushu5KE4togrTdsvtUXvZOvPZsyXNIgHvo7lc2Mpdw46ri1+DvLSEGZn9TObLIwC9O4FGp7AgBGw
sRMQmZuypcxz45GOus5FSvHXIQTRW4jStqwaSCWK17gdWDrHsVf/kvul9ow8YFaN+Ujs5mRY5Qse
61sd4p9HGYE00Zd2qA+qPt51SriNO2FRUG0d3l6PGBDUDuzPxyQy6q1tNmKZSvPOlvRdGOJ66KSa
gTMRa3d2W466m1uTwgh2F9feU81+lSINx47NZH5KkW03jflWswRrjUJjLk1B39n3tWN+2BadGy6b
Quu/1XK5VvXFUkt/1ikDYoKj4scDiZHSCK6DV3HBY+r0+9jxJTL0NF06Ti3K2KjXsZRZnjQn75DF
9o4JAoVcL683qcWRyHuZAyoxLBZUD2DkE+QALKCpdJ+n2bkaPqQwaFx76JAIyYe5TnRon6HmklJ3
GxD/pbU9SEwgRWjbQZtbpHpp0j4Ff0Wd6mpa5kXLumvRS25RmB6+g7v1985dhhA5RR1tdtm2scr7
qJVLV0WVoCwsuXU55uokidFlgcSKKJ2BNWVPFgJnuq4hnOoCq6DT7UobVuNETcWdDIpshgohqr9v
Lb5L6EGxcTbFjVME9yZCTG0em12uv4M+IOjBMD4hH13Gma5tUz8l5Ai1TXQyyArXAHHHEaPi5Fxs
qkkaAjm+upjk6cK+t3C+pNl662z7t519yCV5dfTOHkkKxxBDBG9hQbov6bo38p7BdaQoTIV1kvfL
2LxRxhXa0oRtZLcrGGilon5PQthn1XjXOAZgL508IgRimEKx5LAGOUdyeIQz82jI+ktF/oKZ8wJY
Wx7i2co8VMJvMwRbF9WlCHp0K9owrkT5lDW5T/f1mBhkU+S0O3tKxn1WPSXDROrmvWx0n3LIGkfF
Nj22ZE0QTTr0uwxuhsxkoES0bPT5UKH65nOhLmmTHLypcVZkDbEbyUxPrErUXYOnkVAYMtHj2J9l
/bVeZNG9Ck4lWZoF6oTeghYVGvRSZMxCdfUr6YeXNu3kDfyROy2CRkfU9HXsii8iNWi96/2rndV+
27Uf9ay/5XXxXGQsC/BZ1+bwi3Aoor8Kkouzqtiyf7SYAOJpkwHxjrBDOnQncNjRaCiaD4PPM7Ax
I0Q09KdS8eGhpnt7fggTqbsmpXyuJk+Va4iJ1aRBalZwTNdx4bFvWzaAco+l5sUWn2jVTyTYjDFX
gtEQyBtjUlMrLy5imYZXR19SSd+7GkVAwERBW0zbml19I+f0i3XeGOQECdGVI/1bNfzVIqmW5/pU
dKx8dJuZEgnJicrrxZDkCLPEAVLt+zikOm/1oz0r7xTNSH4ch53koGnQ8uJTfL8D1MNY6MwNJbZq
k6tk8U26+Uhc/GGIBkYfky7cqM1nw6LTZjdm7pqqNTOU9vvQ6oy7tk/ZgKrSZ1nzvxjScyF8Am2N
HZjoYnJr9BekAXu9MBsBWZkPESXjdblvdV+qSX2qC4k4ciRFTM13xRCwUKkZMklDU9LuU8J0RYlZ
+WgxOi1kji0OqkdwaiZCno3aGA6yDuWAoWrZS0cyVp9SMoO2UF2J37QvMpaAU0+nRMtF22yhI1PS
IC2DRyc2X+WIvkAYEG2MXriTh5PZ2qmv1CCF+gjbY1F9z3XBkKEu14LIRCtOCdTM01PJdoiqAq2Q
zq4B8yWomoDxtfHippbhWSgLKSQlPvHf+wKhv06Hf0PWlIn521ZdugfjrpSMF7JaRvLJ4JUk4AY3
VvxSq8tdzyJyF9gqoQlqemUJhEZhtl4R3uwbACyESEYNuWIkM5QaPe5eBEOjc8z625ni6tDXE0MG
Um/KFdjvGVf4cHWQq9F9XYe1D58uACywJdoepXX7qi6J4o+TtngSwqTWEQYOUjIUjXR9uidHkhu6
I90b3LvLF82gU9Wyqyhb41YJBmun2dMTlwI+PHKzjHHEiFiSjZI8jTLRkMh3wk1cMJGB7fGTaSw9
5GHY7khmY9XMK2eIOhRoh4KZuk8L9ZjeTc/yC77KbrAkBFOmQ6BMUtT7KjxAhkezz4ZQrtHkD8ig
WS/qwGxT8+LMCENKzDMZdasdPWd5NyjpPZ68jypM8Q4bBye9bdhkX3tlOU1RqB1omXUyWSthl7Oy
YcLCMIELkIjog14tiNZlw12qBK0U1byqz1lHRrJLzPVTR1loVHG84ceuCZdHAt08dy30cM14dapP
k6ADT2rjwJXV+D6Pl/tCo0zX0LMkm2u8D9KrXYanhZqIJVEWI5j7ZPbZuCUr83ezwCkRwSsMy/i3
cNUfDKP/rTo52vVghmkoP+nSGwE23zKQ4LFQi5NWoJzRhvhMXsjiO6FqsHzX/HgsbtUlexYu96Bw
KjoY6AmW1iMNrthKIN23fRXux7a7HZRJ9vRZpTjYddsgUmKfejSY8BTD3KLJjIlz4UUacwifGmub
5NASyk5RFPcVLOyldHbmRIJsWVg7e3qmPEONEAn5FmPHR6HSlsmr4GGcrFdFJbWlr5/6Aoc6Wphm
J+XmLapcatHzl9JQkc0I1AgaujZhZsabvAep6kiHpZL7XWr3Ix6j0CC1nolEytoLCQGEmmCo8sic
3nakt9QOtfrQTt7xBLpqn7+OGfKnoH/Dz7stuoa+fBXULKjGGxri0KLoHMh1aF7pzVpa8W0Wg70B
e0lgb489YWT7GS75vl1At8QkxeUL8cCk7ynQedU7oAUstCh1Gto2auPdMJLiXU3KB0nEaLXBaOdh
smfuC3el8tQ7er6hTYz4JMvJ75IifLz5JTGiiNXZcHUK9WGwvtokx0BK2jer9Y+q61/NZBNUTX6T
GaBoO/4tSJZcx8oyKK/LWZN7trkqUZSFqh9pd+9TANwdIO4WsiSUEdjcik3aVHLTTL4JuDuOETfn
2uJWeqN5jgzIt4s2QV/8rgviC5w+VNCpmx+6IIKnOWnhQ6zcRzq08GmEG97O5mv/YZfQxNOabhIl
xt4i7sUQ5m7A40TFV2S6s6VNxyfbqG8i1Yx3tm26naCWG/VTLCjmDjhzU4VrHvP9ZcEH67xToZ73
wvXdCBI6KpmdChq9AJGuaLDS6W89LCHuUSO8MwRNXRFYdRu++qAOd60AyDZTP3jZlCebSPDYhR7a
EYR2yYAkALKd4KKRQEWu3Bace1/CdY8BvMdKtqeZgzF+HmGISHu1GvprKqjwagIfHnszm2/MRoDj
V/Xx/7/6akdFify/6KtnwAlF+DdKpLn+zP9QImX9X8xfQrpMoI9lCcDV/1AiFYWHLBwfGlRozfoL
KdL4l6xoOiYOx5R1QpZ+hNW6/C/HIUtJlm0NdbUNuev/gRT5d3ieIduygWJVcww0fPweTfBz/qKq
JoOL2qeDDUqrXyOmZyEGkbbFRILlhaiHv7wzlz9wm7+CH7W/c4v+798mHv/Lb6txE1TTKExXN/Pv
aXDN5xJJCQHuV0zhaBeMl5JMyRtth0uRXvRr5cff6LUP8ILYMLBh2UTn8Vk5T551QIsKHTei4QaK
zy9P//ufqpjy31kw/LHwOfncVE3THYMP7x/ooFlpFZQnunJjwQdxCZ1rqZpyQKlI1VSXrPY4hGBh
KpJ2AT89kkQ6HSTC7ql0iFR9MMPNcb2VoP1xQ7rFXoTw3at1KltqH6dYhjkQ44hST5eRSxTTUQrH
6UhaKa7zhN7Req4ImCUVBNVenTiOl8YtAUIoqKkK5mwNRFD5erDXwN6CXFFfVxAZaCJ1N5ZLauWr
QWe9P/wn176SB+o29bhd2bVYcpdNqVTxRmugjP8c/iAKrMTchkt5u1II1gOxa8quMhiAhd1nPTRK
TD9uwdjHinpyPGUCHSNnULd7q2ID1vcVsMvJCt0YNdIRm6K6FzTwNSFfJ9STntx6XE/Iony/6ENM
iqgC4d5uAgamYVvqIIhpI1f/TNBfA/Xb5lx2inowWjavmBXBAq7U8fVQR/DHSdOBUiLHzCqS3BxX
uMEf4MHP/ZISLJ7W4KXO6j05AKpYZ3VHilrdkc3+jRx3wXY91S0Sfjxb1UxA3PEvW65b2jHpb1Dc
tW+Ke+up9fBzV6mTV2NkdpNELX19uYagBiRdOJHdIV75+qnQ3TgT1hIj8uH1/nACgkFwAtaTsp1W
23xJHn5eoZpK+JDW+1Y3Ct2l1n9VEY67oG7xa08VF+nPi11vKXqW7fk6sCmGt8Cyqv0DXSCtBxA7
MV/A2sOtYxnP62NZTM5rW2nuoLY6nxq240k0X6Ii41c7ahdu7b58/nOXBmFxnHequBIMwbJYb61X
h0oNA0gyaCdxfj3FJ06/xeGah97NW1SLXksdZP2yUaIONHc7ED4XShYaBgAMutHBZY9qimkaxoPj
OFrcDAssviRQhTBHgcjHsESOo06DEWP33hK/a71iV7zGn1tLf82NoNv+5XqF+8FVu/5RbQnIpg2a
m/WvKdc/6T8HQ/SnfjgbgWguxyV91mHmoglshoq8FFsMcXc9TP+59d+egmaNhNWWRH695POSZ/pR
IXlvGTVvAEqmQx/V4dJdH13ErX/cLQI2tUgl0X8lA0LfjJ2ORrONfZr4D03qmliF+9ef/369JdLI
9302/HlWE4EuGKc52TQ679fY8jWfxWG9tZ6jJMDwXRAeS2xLhNJXPHFR+tA1aifz/zz8l2d28rdE
rsUhEWPWCl1Yb+FHq5rX9eaMVoo6o3h8PdS28Y5kiziVUGJF+vPA+tP1z8mf/219jmTnCulKduKt
73z6n7ffJG2Nr51630c1O1PmWWjuI+NUaIghiv6psx9R843rS7NCrun19a4HVRtSRDEyZhLxwnUT
9aMbzWLU+/N4pNp4cLWXcp7EBl47w6/04VMwYK3PXZ+13i8Vup4/d9db67k//91ffqaQ+nwHxJJs
YpXNqCxtp0R8yf7bf/NzDiO/TYRp032hjcRR4mCoF5epTXCpyP59X+8l4pQsrlckW4Qnirujwvdt
vfVz+Oe5XDRgsY2BseXdEDmzvAPi54ol+j2LF/9ff3b9sZ9HyvXnfu6vt/75q/7+J4W9HskOb8Os
DptGVn+XjGY+KqvmqEWKb01Vtiew+1UPYgNNOa3J9cDejzGE3a6VSepU0VthAU/EHEFXJQn5S0yb
QO7mFtlG0zNQcLAN+V5L2DP/aSOvvWRxkGkh/Wko/zxAptl3GxN1uQIdZOJiN0WbTJsV6lCMkDj9
jghgWtZ94/Xi4l4Pa+L+z92/nBOzXoMqjPFKRP4nViADc+NNhkWveP2Mib41FvRxdb5VHf1gZ325
TZvujbdjOEgKK38zynZUiSf8LEd6RANj+vCg3+mE2f/57YNoLVvrN6jWS6IdUzzK9gRSJDZ4exqM
bbNRW/tC9HHVDr80pIuGxnZLo3y9uTbK1wMeFAMpVAiknpSnaZyDfTV8rm+QoUkF3tmiYoum3mZi
4l/fJVPMd6nV4h1bkl3Ytoafj8bvPtFqYWxy2a2+120UbkeLynzaznun8HpKTEcAPyQGI4sSK6yJ
BM2jY/W5jEIsuId+IHSAnBOXA2CubN9MCX9wKy3OYVTPo8IUgoKrhQ2TXk3Fee5Y685zyM5sPJWN
kiJ6zxFRYjWsRSNfQRT+57CQLOoYZrofunlP19smfKBwI3V5pFk9bOmXH4cRV5HCAqdUsGPRFSKW
u7Cuid5UG7LT6V+LLv96WNEPjiBE/JyjvzmwXy4IS0po+a+HP1fAejM2UxbB6YgZHQEpuw3p1oos
dSMjK/bwj5xHVAwbSwWdARnnQChjeNfRenYN1EZ0vVm3mr11Zy7ZtKPsQ/1WyZXf7SQToSmWautB
WWdpJ/73XfbqEF1Ne1eU+he7/UuR4WxLydGEjsOtOskniuE4tiLKvsecVwCgimr+8S/3IRgDNPpz
OsWu+Ocxm6FjMJps93Nq/cE//wcWb5qGLYo3hKOlsWnF3FKLQ5bZ2kI/jZu9nvREqUG7wd3Bikge
HVKT1qdWKauN9UnrLdJ9kIaIcz8PrM/78yPLFH+Rog33T/y3Vl1Dvyavx6wQE9riIC+FztsnbnKx
K5T8i9xjzdYd13OWRJ8Vm9oZW7JxWE+tD0bh2GO752mllIYUfvnzsr5BOm3LfkOc16HojcsUkP7I
lcKUrgIVADu4I8k1JYRtPdc136EdNvSRWJmvp4xckYBmOvTUxDN+Hvi5O97BpCJ4T8n8ATjVSJIo
gEf8nq61U2DdZruQRot2gn9Or2p8KYD15TdoxEtmxx2pgI/ZLduOe8kPHCpYdFzuaYpF064TqY4u
9I7aZHnuzc19O56bGO0d/Q4vCY/z8Nyr7wMO0yjdUZFKVT9Kn/XkTkl2WBdzcjKTOyvZdSrfmZ2l
nOyB/NmA7/e5SG7r6dwjwUQH7iAMPnXSwXY2pnENZVqAHgiHFALJXFL62Aa8rq15JLN7oy/M2Jvu
c0Es7ue/Kdc13a4nj1F6E1IBXv9DZx1og21kwuAogqYvauNqiRt60ZMZuvUHbWY9wYLwCMYjIuWQ
4i3CZewgqCe3QEN0bWfJWzM/9ETHAVPt3Fq/s6EBPTXJBUlldiNvK/dsHKt3201uJ9q6LjiJDXS9
o7FJ3uZz6yW/5y1NMrQQfulJdDJcur7TG+rDDf37L+Va+OMhfZW96rn2iHPf4zmJ7rT9sKeN7sYX
yzcRZl7YdMJMOOCluVH21QfRK1F3S1wpoc+0Q7KY0MNDC6ztjGC/6rcKK+zOK2mjex8Abe8gam0X
eO4b3U+v0m34PX9Fz9Xv8lyfJ3b+m8bPXzFEmmyzn7rCM27Vx/ZV974JGz8d+rfgwF9FJNYOT8WV
7xwohMtRI8QKfgAJzz68mLJkyvKg1Wqkj/hm/dol+zi6H2mF1l4Dtq3eB1tHSAPzXT7RHLE25gO4
ADKA5S+9vEZUW3+F5RYHsolhekbv72JOHvs9XXVyLyfLTSgOTEfh7YLgSa6igi61eWtOZ+tKEuG1
OJCV/2BORxtlsh8flJFkjhdt2Zchmdk+IyTGRusJg1BwjvbOVfWKm3A7vUGToPV+DhMMt0Cq9mHs
0f+aCVL3gB13054MnzE4kJ9Qmvck9BTvCEjlZfsLn3KiXgtAx+XtuJU/K8mvFh8BpswMgfIcedCH
9QWaEDBziXvHwlJwClgKjxvtTnHc9LmeNyfjcZBc6aRsK698Mb4i5kF6rIiLnXNwD6vV+kUQ1xxs
sjfcjJImHtRPOlC5t/nRqc6qvpfPrL2u2RuoN3JdbVf+cIpNdhzeZa7K+kyMBqsfAr28auOEh4w1
Ci2biXBMNyaokUCOl2LXDR6JXNaz+TFc84v9Wh+mG3yBlPCr4szXnzBoG13bw2C6OYngX+Gm+Ra2
RsWHUIDqYlK2WbnFFMpfyH+fkTOBfv1GO2pX8pvoEjr5npjv+Fu+Gd+lz+yi++WGTdqj+hp+pY8k
eKCd61E7u90muE1f6hdk/1eqA/h5/P5ERLF5W+7x1i6v2UG/fZ7vjQdpr12Sb+q1Vki30aVu/psm
pXmctqVfE6+KZuSp2w1Xda+f5ENKHNwzLMfhnd1xemi9ydV96VUuN9YW9Kzbe/1jjGCbxKANu4KE
BKWMcCdROUawxEWPFfktP5DNqNLZMjHBu/IZNfEufIGtm7rhQwkBxdyUfk74k4vKaze6+PK2sOeu
zq/UI//VN71ln74REulLFenydxqeCTwZGwZNL0Qhtxk9EzWsW575uhE7fQu1mc7NC9fhGUcrub8+
JQnaBCFV291ym0R4vLfGbrp+BvvwzM5zX+yJiN9lNKcv3V4+jIw8DcBId2EE1P4Pd+fV20aWpuG/
0pj7EioHYGeAFaNIKsuy3TcFWlJXzrl+/T5Fym2SDju91dglFjAIyZIOycMTvvAGFMgv5Wn2yJxe
lWv4tAEqRJOYleosgRg4VJbFqc+2vrM+IYXYtWgCTDJlbutoAFN/v8xuDOx4JjB/igXN02rhzIJJ
tvA/N9dJ/oHcywdSy4jWXPuIozvK0FA/MUCaOlfZxp5HK/1Z5TUv0DRYtsHkFgSvsUakBCFu7hRE
UadoCVKOpD/hz96622BjbdW74INz7SzcL4MFzk2LWx785q/3ohlnFHx2V6TCsYG1brmkeLQSVSNf
uIp9I5kENuWQqdgDJg7ACNzIplHAwejVzJNNGhAmsTUQ6UbG/BsOq0IFbEXjCAjq8JUzJCS7r3Cz
LuPl/kv0D/BwC+t1oBZ4RQy/E+6ym5//tULPaZIV8oAVxPsyqXQkhVAEM40/YJoaJFSuhV3Fnw9+
LlYrQQnBLAxf7X5QFOnvwJGBoGW0aa0mV8G593M3COSrgsqV2QjSpO9VTsrdl+hb9NC3IBgbulqo
s8Il4GwyG5S6Ce7BTY0wuoxil8auQg0Cmyu+tw1+ZCjhtAsCxI3zASgrDghTFOGL1e6r0h2Sgm/f
w+sm+3DFtV4DP0NMt0Omf+hpDg/GAGfdffXt/ySrbhZRXt3hbjxFTaGY6B0fMOkJmW4WS+m08yUB
j6hbRxdFBG9DYhBEwa/oFBeLakhldg9lAJe+E6R5M7iNfXtwhlTw27dy4zJLtXi7q7K1Q3a4+yrf
efN9+09VLzwULPJBJpjcT5erCd1IFRcoKsHlUBLcfUUDsFh5CPUjXIMWpS49ordhz02L0lSKTwLY
Ca4Ju0ozdJYwOFcVzuPqGeuhZhBEnwtIWC6+FZBEE3ucLtCHzehVEbQlvAajnkqMUuac6lZGuo7s
k17VHp4vlbL/Vmy8QQpdu7dq+8mgHQacuG0GHoP0lOZmNqcH0K7oA7QrS2qVheKZS6cfPuFc1T5G
XWrO6rAFR+kP9To1UHDgA0w1NQcHQmv45L49fPu/uha7K9neIBwKKbrOwSarVdJNOzWDGVXcGGQ9
CorJCB1yYe9KdIO8DLwuiEM7qSi1GIop++Lxt2IygvC/a5rBwSokoNcAv67QhELFDKi5r2dfujKw
2CMV6gdJoXysESYic+NBxEM5FptqVuS6NNuVVXcf8O7h27cw0jzeJImhSEy++3ilIbUHviSRGGXA
jdKuMVHeNCnvZEPRef8w1JC1NOc/HVqHkQUYCHgLApS9RIVuV2H1ZT9f7b/HAzqa/b/uoUmKrtHp
+XkPbblttp532EJ7/5OvLTRNvQCFLGmysu+Sfe2f6eKFrOr0MnbCQKIi/alMJMsXsiIZsqWJhrqT
LfpTmUgyLyzR0kxU6URDQtBI+isNNLpyNK32va6r13/+Q6V7ZyICoOmyDoNJVc2TFhqqPmHvUyh4
FFO0LgE7V0shTMDaxtJ14AXCxzDGMSVt8BYrcYE2e9BLspWjRBylFm2F/rkA/QPmIQbj4SGRiCcn
x7UYweDJhLUoVsml7kg5toIFPKgSe/q0LFEzgjMeZ5rz0JhCvEEagZ6ZORdLb2mopbDqAtdeiXZI
3KtLlNMFWv4yAJVKcgQoJAQaDrT3Tmr1302LnnwoGQZiD+SMptkoaDeLA5uvMZYKykIzqy76O9yl
sdHRE3IJF0s6IAr3mYO4Zi+SyVVNGFyWhW9elyAeEWT8kMUAfK3iMUtablMbbSSh1FAcRt6xcpa9
TzBuOcBDYwMUASqGkG7DOWspn4g0F2Y2J8mUq4f4WcWDu6ibF4RpL5G8Vxe5n1aLKG3wYxf0L6XW
fTSR7rxpHONeptRyW5c5uUWXzPAwiO47XD6uzMJAI2ZQok9KT3toSFXVzCg/Fqb9R5ZWNCMD6JMt
ihH4zIckF1zHGQQIrB2LpWwBQRKlIl62vjf366a60VTnOmrt+so3MIEJdXWVJO0fCUqut00lfBI8
8a5I5P4h0nCmqoLCeUSKcl4aSGO6nCPXde5IlzLMJGR4xT8a3uOa+/LFLy39JjdCd2rDJZk6YomL
TE+Fia4ZrUY3XqToTdxFTuBNDvbcD7qzOj3l04WMH5PB5hBFi+4nu+mwOxv1iLIJdqE/xtChAtGu
luhmajO3DTsc0mt7YLOVM54XTRf/d1EjM0yjBFSH6q+0wUGktgim0KAypnqTLHB9lO6NGEuPoq+V
u4yEyXKepCQ1LvvOdFZGWt97gVgvetfv6LVVc1mKEXqACAQCMYUBr00soYStCszfaTLwNpiIXEqZ
gayVkPab2mokdhmqDdwySVTgyyAQVOMiNABnX4w0AHzfFx8LyFHo0T/XYaU9uKk0q/vmdwzW0Ugp
WKpYkE2qQklufal7oPpTTpTh+jKcRn7KcVoArSIiPoP60+OvJ1wWj/vhHB2gDIdDyDRFuvyaOnTn
D/rhqambOCqk8aORBWildCUtLbebNYieXCsOGj229hHIk3MbblrEbtbY8NzRu/u9FKEZBx6JKRLN
VF2q/EUDy0lxuyYelaJ803lQQgL5GkqhP/dNeImw/Sh2ZOhAIR+Jmn3aSFiMo06f42IqUHW9k/zk
ClCgufLaL06sBqswHWCogrn0Q+8ucykhip7hTuk6P+dYFTVO632Q00TCGieLN5DhFpiqGqswJ6V1
MhR9TfvZUVsgsFnsUSaDlRrEFC8NjBDoEqefG7HYhGBUF1HVCwvsIeEf4MZFdDDLLEjjtZl+9kQ0
X3TsuizdjJZir7zGerVpckR6DQ43KEveIqoRTcpiP3nunGaj2goodmiipYojoEKqUtEjmLsEs+C5
RKBGTmKtEdSeVI2IDbmbED9Frrry0VLjHroJsZWiTgbwEoXkhSs3iG4YEwmXs3k+UKwK3/oEUuIl
6b1NQFKxSVHuKRLvUVPrq6AsxElY+M7EUYIF+uQPpSmYlCiQgRMQE5uJlUOYaFUwlmN0OON8E4uw
kP1QQOyGaDPwe22d6tIHfP9uK1xY5mIRUIJoM/kyLAgWcWYNlp5XEO+7MP3qvqMAkcuAhStzmqbZ
MsM58wb1WANf37XgmtwkNVu6R+1sDXmMrIYaPLSYKfXh6koVIP9aMMPrUGzRh0RjIlbIjx0Jrase
ZMSjaVZU86tuRZX8uq41pF+T9LXUoaPmMvWKSka+yDaDl9gtimUU5jKog2lYluI16wqGOXml3Acb
mjRTF8mFdcVhIqd9jBN9F2P9JM3tzHHmWdEHuFjdK26k3tkVbK3YJpv18CauOi2l72mkqG3zYIDP
w4iVfiTvjF5vkAJCBUNiaeW1Cnpw2jfm7woavHP0PYK5lOpLNkGwBI4JJBxWuWDHKr0UuV36VFEn
NQTLlVJoE5DHCj42aoHvoMH1FDgbt+F2lM30rtSLlyp3m+WvjwFJOT54NZA86CNKoqJIiqXgWqIc
HwM4wti2AxD0wQ9zjawPGTU5ziyqYjiR11p/1Vtqfh9k5qprG3xSjQpaZzVxBSSP2Czo5WMlvEaa
DSAnulxGFNfPMPPSicT1flU77WvviNqjF61sZEOA+m0Kzb4MtWxlxoK+EPKU1kualisByk7kKuVN
Zqaf2kEBAufOCnMAVrKALyGedN3gWRZ6Mx1hq1sR0bmZjBAvH7m0SdDyAzRblLMIzg7uxAAM0RVZ
u06FWKFMgS5J7XqNVbwOMJBCkBNvMhcVpSQPKb+g8kO3GTYmiIApKb8l21/aSMF4TVSjdY4YR5W0
QBQseKihIV9nNWd/I9Ao0xSt26Q8/aVWCgAY2FgbZICsSSkOXJaKqDzRQ3WBPEkE3q6MKHuD4UZb
R1tnnfhcR+7vdep90QXYTWi9TNDAdNaRhLFd7UizSsOStjCaiVvqPZztzJwZqiZPLC9uVjmG7n4K
aa5nA69BhgG0RSdl7tllQ0WtVK8bFFAuzY4WYGR1xGVYKa89h4+3pC81oIR9DoAAfgWfqOwhFWul
wXXZQjnJkxAfaacJNhh9vOJjoC+y7sED3o7Bjob7oSIUDyAsq02Y6U9KjENiEm2k2FwkaH1tqt5w
7nYPy7au/vj1qtWHRfkt7B0WLWAQ00AuVJfBZhiDXufB3dWgdC44fW4/FDZIH6t2rDVuWdYajZBi
iSLoMyDOpSD07UOtvfi91V2r2lwSKDApqGFtRVtZCHGIGa8YEgXLcCA9GWkGN5DbTdRQXRf6B6Er
/FVbYuUT5Oa9oIXdZzNGGR6RUvchhR0K5woLBhXWoQfGnD4GTWFka62JZeb1VI2j9jpLOMsUI+/n
vdeGG9mBcRbpDVAir/+ie420LrWgR9u6R7NIua7b+9g2zA0dGUoQMZwIoVTFB80Oc4JoPjQ9F58t
9Kh7o0cmXulJZFVH39BUx4GhvKMbFqGSFKKdoBXTzKuE+a8nXh3yiZOJhw4u8WnLKLwh2no88TFW
FbnkOsZDqPflDBx+e5OlnJ6f1Kq372JcDhaiOihPmdq8QaDZwpsiKbxqk2oop3Wq4D9ECTZ7mkBd
NOzmnRfo0ypIn0Vcx9Y1kArwHjU+W2V6yb2iQEKTtJs4F6F5u4AQiAyQQIERanJkTOSkwDNXDskJ
tBqyZ6cET5Ko3YaB+TmP3WTV1xTzY9mOsS3AZJrr/LF0bBivYuigIiFeCWphr349R6BbfjBJCBpK
kiwblqyeTlIT5V6Oorb2QIzIjekH8q0n3Rc9dbOcss+C5/yky34w0YH9ryC+taQrfj3Jakm9gpDi
TQSYUIugQBXM1lpccO2IsBYJ7mlqpFDsUWqeDgxf3bH6a9GK6e3bMC4pI+hXJlIc2B151+gKfEwq
UV0mxcaNaqy9cKosUleiEU3n2HSqealHVH4K40vnYk7Hqdg/GWgq5YixXqWKuEZax9vUdTSVUnhG
uehjTUXEOJVNzGUl0+9uQqAOl4FXi2vBQ8BJ7MhwMO9ZoYNibiIR0mthNxUm6pCSzQDeqed+EiQ0
HmLvYy1U+QbC+LyrAvfa0BUHbIGrPolSl8Lu7HUIN2C8CCQ4SFZYBKE+7kXkV0OL2a2bZiG3c1Wg
05AVAK+t1Dcvy0z7pAOvWzTkOjMg1NplbiL6AMIIDH6EnqIf69I6uZIlkRKKpQtLrDuKO0ltvJlg
5YMOa0gjEu1B2cU+sEh0WLZh9eD14lxAYPMSKzr9pk9sA/Vy0d1YmvcJqSiOjaKdKEnwRW7bcmsG
8gQDov4ShUFzCdUXZT7RuAM491rjBdYiq1CirYeBgqpdSlWuLnY3kOrGdyYH1CYRMxjjwm3YSOZt
jpXL3HTDZKbK0x7DsBtVAzwkCojOWdIkMZBFhyuTYERGKd4QVqmrX4lx7jzjV0MnDW2Cey9zV7kO
M8nrxI9RaUofmhZD3zAvpjGq+GSdlGo72StmdR0X8xKNzbVvGndl+iGS8RTOMrIcmWqXrFnYaRec
PLgEeHKtrIsWkY+srtaN6tE+CJs3Q8IzAOEGZ556uXjZyVHwpHigegR3k2GdNE8L2ie7b00HQ+nI
f0FWJ7nCb/0lZkuR9soF8TeVRhOhEkENQU4M+IG2KR8VpYvmbofdplE6WJq0Dn0chf7Sr3cxh9np
LrbA3or0ATW0kijYnGSkJs6dVRHU2YOGv+OkjVDwSLXKWBVUVG64lB56naMfiz711giER9m1tUs5
K1ABbdps0dl0gSWkRWYa2V2raDg++/gcevadEMX3quzHTwDedbns70XZd5ceqs4UG1z5g2UWgORN
XYHdKcaLRE6fSt/UFtC+LKqbnLNKXlKXDYvmCg1EPgmnam7NwH6tzfpBDBXryXFi/LNK86YO8B2U
JT8fJDfyCXemOdNSBF7k2myRbdbEKdWZigqnFM6LpgimhoC9nC2hd9S6aNVYgg0zvDHmSCqaa8TW
zBs7S5xlFUHMxsEh5omd+JYy8FroPJvUif4sisXVZ1yTrnw/oNcrZfUsdESUEVtZQ27uvo5LjYJM
4n5Q0KOGRMHzhugzP0X2ow4Vd0YSJFzDpQ2xCShCfLcs+j02p5sI2b+WIvHahksxjUQFjw48pYHn
UvnQlI+FDkPQ7WRsMDPi/NpVo6nTYQVpVcZLhIf0g1OJ+qRwPQfTCAHQRLKMLaVZS0M44/hqR+XG
MqZp3dLGI2R6KKnHltQQFoXVlkCZubm8uLqC5QQOVOqJ5j0hw0GEtibBHlYjkX0jZwnccFHXJq4I
ScN0Ef8rSyG+KdqAukYjPHt1ggElZPtF3kmccXpFmkHQAbFfWyMCg3BTttaSWru0baCn6BLj6aij
Wqq4qI1GwFPRioatHHuAABq6IpdulmHIkVbBEtFUgEGO/9GFvXqZtaIyDavCQn2cnjcmIOSwhb2p
fb27Zx6mWhG8NFooPSZ6iVIM3tkrL42LW/xQLo2k9AEoZtGLpN5y49pbGO+ILJXsSEdqkOsZnOhl
y17bKmZinukhK1CFH0JJ+0LBRrreuWKVmbW2nB56XKissCaWn0LMa2YOxPC57j1HhSAj6lAodzY2
UqALUGUyC2iq+D2afIRW8GDKQMmChPRbDf6w8+aLnpn6vf8sI+u3ovvTz+mN+0qCFOWrV7ogePPc
XLuh5lw6RqwsulpDZVRMzA9YS0ULqogI/PthsgiwpZlwDTwLwK4AMnBXBo6iT22sPhSX+7ctIrpH
feQ9oVQDxqON/StHiz+kToJD4uA7kIpPtQLxPkkUENjI42QI8PZOgss0millUr5Kim+uu0jO50bZ
IdUVeHNHcsGsxCXEWqe80oQagDsiEByvafcc2Cw7giPXLftPWUuvqcQCaxppEu13TvFNBEgLzufn
tI2MiarjKSSjFwBIO7lD5gjztbpFQEPNH6vSdOZINQvw9qzwuq+yGuEcypO11xKTCUWH9o3/MfZk
bWYSQ00q0wIUESMTETv1ID4puZ8iCe3mpqkN+FMpNYf8lTqFfOM6qYUyKL1avLR6wNmhPgDFcWPw
JFSmS/NpGRMb4f1lXaFJKOFt737w7RJogrMM/TJf0oDyKYNp0VrHk2dakT9dVuh0LCPBLOYSWj9T
xZfqBwmIuaglM7Es3GkYu9BAwf/f0XuqQaHH4VXkgMGqVMWmpRKhqabhf2NIMBnjwpM5dZp6WmbN
o5OE4bVsdi1I/m4VoZB4uQubO21bhmhMkrw/9nZHw6yz/EUsdFiKICxvdYu08l9CgHzgs01xI2dY
VAuoFjcGEnpJUkwcvbM3QpP1N3CC0SZKsemqVZVgFsG1ZS8pn43YWEpF8Zn2jrwUo669siSChKCk
T49rXXMjIe3YUyyeiQpoB9BzD/QQLCbNQiguyFe+WDU3YdoW1JqUP8IMDmLQSt1HtYtvndyVL+kR
caapQf4Q5Prcsp6Rx4w/gW7qp1jJgMBzq2KpE7vvb8q/RKpazh5m/zH8xQus9xwJ8XJHC/r23eIt
udlGb8Uvf+n6cf50+gtHgxb/2v3YeUum23J79M2MvVJ299Vb3j28FVXIC3h/B8OvfvdTRuLVvg90
h15H+ZT8z37p1wP99rZ7XU9d+vbPf2xfYWtNvaLMvZfysOMkS5QVDuKT4SXvXtTu/fxqjHDL265e
GVyRMdFAVEwytIGXReKG0gmCc7sfCqaFj4Yuk7sZoi5qkLt2T3cwRT+bhF+/v69z/avJPHr9L5hX
lsNn5HhJfDQHKr2tozbdT2bgZISDGbAuaIXhH6JqVDpMbXDpOJwDi96bCZ2TXhnVb/H/bg5+ug4k
1TRHrwPrwkIRUFRADyumaugns2DqF7IpGdbgYoLTyrBQmPX//YXw00kg3N4vzpM19Vf2gnFBWQj2
xEDgUYcW7fFKQDLxQmejUMmwFEVjns5tEnjtlFb+ne1wMo8H24EDQdeZAIXFAGXTYn8dbgcWgqmK
ChmOqoj6sBbObhKsof40bhLUC0raIlYNBsp2ojHM6uEkSLBgee+6pRmKZWAe/n91Lp58jPtrY+jx
S9Bjx08C554lsw8MqIBIIh1PgiVfqAqccE3HXIHCx7BSzutMMKn3jp0E64KyMRejImr7O/J4Egzt
gkhZhcHOySCZxtmdixZKz2PnYECf6HR8LV1953wfbgbDgPhtyDCnuECIFaSz2wwGfPWRc6BKF+x1
iOcoVe+8xrhwjyaBY1OB3a5KCjAELoez2wyyqJqnsgA/iZVOTpWDy4GVoMmaTIXaMBVq+Sc3pKFf
GCIeVoauAYcaQALndiRQD95fWCPCBCbBAj8lG6amEzWeTgKtggvUF01gV5SkZWNAX53XuUhzQR97
MKrKBQEQJ+PQSSMWGk6+ww0hyeLF8BNT56shd9ivvTOKGCXa12PDZtkkeUB89tu+P54FjAhVg+0i
KbRXJW6Iszsb+XTE/QIdsSOwW1RRBBF10ITs/QGmdbgWTOUChC7AV7waLeLq84sZhyBn7FpQ9QtK
/wrWNt8SxcNZsNTBXpKY2jSNXUy534LntCPoPo7NH1T1QqGXrXA8SrJKGsHiOpwFSVKpKbAKSDTx
iILEcHanoyIOmjLjEgjrQuFykHATBSZDwHByUUqSzixgf4LXKJpG0jvY+KzWgvmdS+tfDRfQ/ZEG
fJChEIGBFxrCgcO1QHmJeMqg0iyKJCyAM85vLejS2JtSIRxgEjSZNT+kU6ezYDALpqYAYpX3MdXZ
zYJE4Wts6KjKF8DamQCV2jUrfyglHq4FizuCbFNHzn7IIc4wk+LEGrq5484F4gWuSNrd9ECGZOpk
R1BspO5CNgUNgMDiDANohbNsdDKlUjnQWVUaomCY0J2uBcpYUCFEjXiCn5Fanl+NiXhndFptXJAd
yEAoKa8P5yNb7HBHmBolV+pPxM4qlmdnmFJKFifW2B2BNhz1Ri5CFj0fuXG6I6QLavKWCA5ONjhH
zzB2BAM7NnZU2BEkCWx4LsldmeV4LUiifiGJFF51aq4mBc79tJ9TvDAwA0auBVW7wFBYNv8sLp9E
Tbp1Qc2BG2Jfc93lnGeWWbNZx+4IbkriQS5J2nsSVDHzJII2KEVRcrVk6Fu7oOnsao4ynZKxVRby
CJM3KBlcg/quOXm8IzgdqceRV1ssiCF0PLtZUDRFH51Zc0dIFJp0yuxfmYSHd4RhXuh07bgjZRhQ
Z3k6SryBkeeCQlQ0hAka73UXHJ7eEUOVxaAJCq2RSv0Z3hHURt4X6Igqi0bnDf3Uw/bj4VqgMwfX
lCovTFE6Vme4IygMm/sC2P98FlS6Dcibgt+2yJhY8id3BH0oilE73dZdd/L8zgWZ+tjoO0K8IEyg
okjYBBOPAuzx6UhPBo4vrWpSLiKnXaH+zG5KmUbKyHNhaMoQQVNoMkSDIHGIig53hGVdmLRqRYUZ
gK5ISX73hGcUNdFRkseejtyUvHtZJGOkvvp9P8KgOstNalpMwlfN5jNbC8AJRtcXlAudugJ3JdW0
ofnEtB6uhSFqMgyNxo0BK5ymzP5qPqe1QGY9NoJW6Mqw3AlC6cMNDemTm9Iczg1ADTTGBzjXGVZZ
uN2k0WuBuiOn37ew6WQWDErQBm1cUd3HTGd4R6g7SuW4WhN1R2AJFnERh8NQbTreERaxJVQ4marW
/orYH0RntCNYC+P7lDJ9Sih/7AqCsP0dcHQuaGC6ELwAQ3emsSPYG3lsHkHUNEiKUGmBmfKDO2Ko
uFGSZdWJTDmFCHbMed0ROFUPTZRRO2KYBeh1NCKoqA2ZxMkdse9Zc1fqhqny8H4pndOOAIo79o6g
KwNKBTgTXXkZLZoBvHa4I+hZDyREyTK4HqyhnXtua0GmaTZ6R0hU4k1CR25Cg6vgFPZLvIC6BeWo
fbfiDG9KjoXRHToya12lMaWKwB13+LaTtSByOlKq52jYIV7PD99G+Xw83JPPGoM0okcQISq5xPEk
kEYo3B3gQUU6EudYiFf29i3jDkcuSovKAfudrjWlNbb94bHANgHQQ3mWs0PaVR7P7VhQ+BDHlh0V
PmvaMTThkBP6EbhrQP4aVJo4M7SzLLgpNAhGH44EyKB+95fgPks4XAr07Q0yLDq5HJ8wIv4KzO/f
uEz/ZNmg7h++7vg13ltxQNL5b3/hK/vk+wHeWSUDRBqI/58qartfHOg2+6G/0W/+dYSF3BEeDn74
lQBx+Ofvb/D7p/7hi/r6n0vvLd/mLygl7Zg/7y9zID/98x//GW6/bKPtIe1lD/T/9kq+Ywn9eRT8
NwMXwcm4QxNn9Li51yfx8cAEnX/HwME2LrbF15G+Id3HvuTJNvT+wIfOO3rVe1LJ6LGTMMm3r8nh
q97jUMePHMdvL6X3UpVHg+/wzmMHn76FiBzmb4cj7xH1o0d+J7P9lvzx2wRmb/TleNr3mPWxz4Je
c+69Hn2e75DPsSNDS8Tb/njkPYxy7Mg/l5X8OSHw39rqV69b92gBSnus39gXfBWGHib0xzuSFgT5
4+ih41dve3KK7Jluo0dOmuMPb49vGjvs+vuzaQ8ZGj0wA1QvQfd1TnfH3h6BMnZoZEiwXjud5j2u
Y+zY11svPjo9QHz+HdfL9Tbvwm38ejgd7+yG8S+5KLZ4LBdvZXm0pgcUDt2F0eN7L2hEbI8prPtu
+fihuQuKpDxa2e+45vFjF4XHvzT1vs7BLoLaE5D/jtGTKj8demgbjx46icuTxf3ehBw78s3bl3x7
Ej1BHx56WuOHrrfH9xZR9gBJHj9w89tyG6WF6x1f64w/1Lr+jvFXb3nxdnRSvVf0/47Br99a7+Xo
GmPwAXz1dwz+OcmDryPtVve++jx6aKQ/3d8mW5TvvOPbjMLuAC7+e55gusUP7njv7+vGY4e/db3j
Gd+XIEcPG4REJMdZDRXZQUhy9NBYC52qBOwIT2MHvnuL46IL6+1JmvDe0R87/IObvL79dlV8d7ft
y51jh39M0JX/4UIcML1/Q9q3f4LvF+I7ZHjs639i9t+K4u0opHgH1owfuz3OKt/LimPH/VBu3a8L
ejhT3ktUY4d9fssjbrajkfdIgtEje2Q2J8v7Hcg2duiPW+6d2CmPt+Z7X2f04G9F+dvzj178vko+
enyveEnQ/TmK3N5LbaPH/rkf9y+zvh9Vmv7U5Pi+/vRVdOVHf3ZcXBt+4yV82+b/+i8AAAD//w==
</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Times New Roman" panose="02020603050405020304" pitchFamily="18" charset="0"/>
              <a:cs typeface="Times New Roman" panose="02020603050405020304" pitchFamily="18" charset="0"/>
            </a:rPr>
            <a:t>State wise Sales</a:t>
          </a:r>
        </a:p>
      </cx:txPr>
    </cx:title>
    <cx:plotArea>
      <cx:plotAreaRegion>
        <cx:series layoutId="regionMap" uniqueId="{4CFFBD82-4921-4124-B7D4-58078DC92372}" formatIdx="0">
          <cx:tx>
            <cx:txData>
              <cx:f>_xlchart.v5.6</cx:f>
              <cx:v>Sum of Sales</cx:v>
            </cx:txData>
          </cx:tx>
          <cx:dataId val="0"/>
          <cx:layoutPr>
            <cx:geography cultureLanguage="en-US" cultureRegion="IN" attribution="Powered by Bing">
              <cx:geoCache provider="{E9337A44-BEBE-4D9F-B70C-5C5E7DAFC167}">
                <cx:binary>1H1bc9u4svVfSeX50AMQAAHs2nOqBqTulmXHtzgvLMVWeCd4v/36r2XHic1odrxr/NUpvTiWZVhN
Lnb36tUN5N/33b/u4922+NAlcVr+677786NfVdm//vijvPd3ybY8SYL7Qpf6W3Vyr5M/9Ldvwf3u
j4di2wap94eJMP3j3t8W1a77+L//hr/m7fSpvt9WgU4v6l3Rf9qVdVyV/+G9g2992D4kQeoEZVUE
9xX+8+N6W/TxNn34+GGXVkHVX/XZ7s+Pr37r44c/xn/rl8/9EINpVf0Aa4k4kcxkpmlyLoiJCP74
Idap9/1tg1snHGETc4thYnEsxPNnn20TWP8Wix7t2T48FLuyhEt6/Pflylf2wxvOxw/3uk6r/X3z
4Bb++fE6Dardw4fLalvtyo8fglLbT79g6/1FXF8+XvUfr+/8//579AO4D6OfvABnfNN+99Yv2Ng6
TXf3VXBfV8+36J/DQ/EJ44QhzIQlMUWWOYLHPOFEEEQxEVgQJunzZz/B80ajDiP0avEIJPvqKEH6
K95+3Sbb55v0zwEiAIBlMWQSgQjHaA/AS/8R1omgiCAAjyDLAgSfP/sJoDcYdBicHwtHwPx1epTA
2Ns4+KaLNHhPbPiJyRhGyAR8KMV0FNswlicW5swkWBLwHTKKbW+z6TA8L9eOELL/OkqEznbN9uE9
0ZEnhFkUCwtJC4N//IKOdWIxRjECB7MgAo485/f2HEbmed0IlbObo0TlmRx80N8+2Dquk6/v6kHA
DpAFSV9aVFDC2evgxvkJwty0GDiQMKmJ5evg9t8adxiww39lBJ9jHwV8/5nXvCR1r37zvyV18oRK
Bi5FmTRNwTC4zsukJAFWIQEyC1EpELVGuI3o1t+bdRiw0fJXV3IcXO6vIhh0+p7Bjp6YkiAuCbdM
E3FEXiOCMT4BdmBJYHuSUwiJrz3pDQYdxuLHwpG//PXlKPzlldVQAN0EhRe8N0lg2OTCEhYQgQMx
TpxY4COSm6ZEiEA4fI3MWyw6DM3Pla+uEi7yOAnCX0W0Tcst1GcvA8ara/tv4xg9gTAlTeAG3CQW
MYGgvYpj5gklAoCzLGyZT+T76bO/k+s3WHQYm5/X8sr+Pz/+9eko/eZ2W/ogVVQ6fT90KD+hGJvS
EpTSffof1abYRCeMWaZlcUHhi+TPn/2EzttsOozPy7UjhG6P03uAvOli+6Cf79E7lKaQ5aVgFIIb
8GwKJO2192DEThjlAhOKGTM5+UU7+L1Fh9H5eS0jbOzNUXrPpa4r/4O9LXQcvCsrIECvCUBEQGPD
T+Lay/gmEMQ/YAyCAFbUEnv+/TK+vd2uwziN14/QujwOTv3KauAIZ7v2w3rXBffv6Uv0BMobYkK1
+r0YGvuSdYIRKD0WiDxCgrO9RuptNh1G6eXaV9cKl7o+Sn9ydvG23Ra753v0DrFOniAksMkIYqDo
QFB7jQ9nJ9QCXg0lz97Pxo70FoMOg/Nz5QgaZ3KU0KwDULFLXW3fDxtqnRAqCeMvqs2XUU7SE5AP
QDwVgj+WRoDdyyj3JpMOo/Ni6Qie9dlRwjOFlBy8pwpnCpAKTAYiwHMH4bXjCKDYUPpA7OOU7XPU
qDB9g0GHofmxcATM9Dj169lOQ2X6jl4DjQXQ3Ag0DYSg0H0bd34EOQHazRi4jZSgbY/r0jcYdBiY
HwtHwMz+OkqPWTxs/XckApSeEAGkDVg1Nim0fUb9HowpqNYACEjagkNjblT0/Nacw6B8XzaCZOEc
JSTnuzQt+7jZvquQQ/dkGbrU0C/gQiDBIFK9TDMgVgsCmd8EGsDEU6f7ZZp5q1WHAXq9eoTT+XG6
zlqn1fY96x1QDBAhVGAm+aOYBpn+JUSg4EDQY0ggUHT2ze5RvfMGgw6j82PhCJj11VE60CKGOlQH
76i0gfNgTKDWJJzLvaQzUtqEPIERBG5xjhCWICWA1vPSed5i0WFofq4cYbM4TiKwSB+Cd3UaIk8k
5BJEIKOQPRUYNXNgwsAUmEtJ8CGfeYM9fwPM84WMcTlO5ny1695VmsZQUJocdDNETMoRpPmXkUxC
cxu4G3R8EBC4X+dyfmvNYUy+LxshcvX5KKPYehuk7ygBUHZCMDOhVfN91GaUXCx5AlhJKp76a4/N
7Jch7LfmHIbk+7IRJOvjrP4Xut0+B/Z/LspQ8wQB2YLyBGEBkxz7NvMrJ4ESBto7FmCyHx74RZX5
nTWHAXlaNcJjcZwM7GZXJEDC3hESCpBAzDKhQnmUKUdOwqHqhI6NkCYS8vvEx0sneYNBh1H5sXAE
zM1xMrC9JjvfJhl01d5TxqTkxAJPgY4NzDvt521HLTW+HwflDLo6HHMOHRv6/Gg8tdTebNZhkEbL
R1CdzY8yzazeuykNihnQMJPB3DTeT0WNqDIM18AsKDSsOTgZ9K7HE9O/t+cwOM/rRqisLo8TFYgq
9X3UPz+//zzbEH4CjmMSqE2eipgRJRMMeDJM30AnjdL9uOfId1ZvsOhvkPmxcozN3VFisw7KUtdF
8I7YgE/AAAComE9zguPyUu5VZlBtYIoaNiP8OmTzFosOY/Nz5Qib9XG2ok91HZTvXGCiEwkj7Hvd
zOSIIT4OaPgERgglAtEMCp5fwXmTSYfRebF0BM/pcRK29bYst/d+Xe6q6j3lGRPkF5jDZRi2gtD9
LO5rJr3nBTADJU3gbo/qzFg4e6tZh2EaXdUIqvVxQnW7K6sPP2fwnljuO6QhmBek5r4hA/Oej63o
11DBTIcFzA5D1fO452Dcin6zWYehGi0fQXV7nEPuGz94zxYOgrm1/ZyAhWDf29Os7cuyFFqeHOba
sORQkcp96+05ET6R7N9ZcxiYp1UjPDbHSan3dcKdLqLn+/LPvQakAhCfQfiHzWwEQQoa16UMvAbt
lYLDBOEtFh3G5efKETZnx0re7v3A277nnCdM4UJewRyqGevAbA0Qa9iiCAMCEtS1fWtgnHyC31t0
GJv1j5UjbNaLoyXWwK2DLHtPbg3hCqrMp1zzePNfBTPoqMHsAIWaCGbTnjS4p1T3FMz2/PgNJv0d
Pi8WjyE6zrr0bPe12JbR9h1DG3AzqEthXAC6BMCj96OBLxGCVoGA7R8Q+UBz+x76XiL0FosOw/Nz
5Qibs+NUp/eherkryl3/juhA4xOmAn7u/xgVPxzGOThsvUb0afPHOLi9zaa/w+fn9YwRWh5lgNsU
O+9dtxjAgDRs8MAm7OOFgY5fNiA+bTEQsDkevtuHt9G0ze/tOYzM87oRKpvj3Pxxpov/P+PrsH8A
ZgYYVDvQ5HlSOl9GNg5DA4IBL0Dm09ESo6GBt9t1GKXx+hFaZ/ZR+tDTVTnb6H2HcGGzDjSsQeiR
Bxs/sEseGtqSwiY3GF2DSXeIg6+y0OMz9Hur/hNSz6vHODlHidMmimGy8F3PkgB/ggF1CToodOj2
vYURUwCFGwEVh9r0aYBt5E9vsegwPj9XjrDZrI4Sm08+nAvzYVG+71k5cBgL1J9A5GA7DgdKMN5W
DSochb080Ll77Hb/0s9+q1WHMXq9eoTTp+MsiJ42ID3HhfeS4GBGl4LCtt8Cz/G+7SBf+9E+1pkg
AMFkDrwH5xeMBJ63WnUYp9erRzhdHmesu4KJXTi8abd7Tgr/XPEhDA7GAann5eErL8kDjLXBbmxE
YZ6HwXb5X1SFN5l0GKEXS0fwXB3nbNt1tfXfERmYXQO5AJrYUuyPkPhl3+j+rAIOvTqIgezAjvjf
WXMYlKdVIzyur44y/dwG5b1Oy+B9RTg4K+f7RuqnnaCvvEWCBgcb3GAbKUQ22Oc2om9vsugwMC+W
jtC5Pc6kc9trOFXPez+H2YvXEqIUCG1wmBFIoaMJXWALsBEeZhOh64AfG3TPn/19I/zvDfobaJ4X
joG5+79xm78/Xe/HEYTOttpOHs8ufHHA3n9+9/Ha4UTF0dLv5cnBTPTEJBYPcL4hwRT06B9nIu7/
yKvC5tUk7osVu21Z/fnRkGTPuWE/iQX4fT8epIXOIbwF/YgTOJMCZD0QKPakHXwu3ZdJ8KkWTDZa
cLbOd6K4byHBSMX+LRPyHoFhSNgrjASHrUTWjyMjz3Xcg3zy4258f/0hrZNzHaRV+edHBpvwPn7I
nn5xby3sdzFhiz8MtUIVjizYlwRkJ7vffoInHH4f/w+qDKPJtUYLGhbN3Cqby7wpPVV5SaY0t9aW
JK4y3exT4rmFkkN/mtbSCQY2aXr4FTPOTok7aBumzqZMFJ8IS7ZF6aXKQHye6WHqo+YKxgkjRaR/
kTFx2Vb4tNDMKfyB2W7j1yod6HVkWNqOkFmeMlJsU1Q7Bs1V3udOF5gbaC8oEuAlDnWu6sydFyKe
8rq8HdKIKeqnp1EmQuXm7CIn5RkrOgHHE7auXcsuUEZOzuPaKidpOcxaEU1ZV63MuvIcbxjswrgP
pfSmVmRy1RZcJb6p9oKs0+pAxTFOJgNfFIGPFA9wNhHRMKtxfZOgQA04auHC0plhBFeltHy75VS1
deirIW8r1QadOUNeb2d1MhVu+SUXeFoX9LTmXKvO9BcWh/thk5Y3S1wsdcP7ZRDnyUq3Bhhgep6d
NZ65TpIerXgonl7RLjfXjz/HhUUWMUJrwSk+G3q4z7D1Q8505BG4ClqeQiezW5UGsZy+G7ADAcbY
pEx75y4ZvHOdG7NUt8Pp0JNwUsRV50iWo3NvYMNEJLV+ellrNz/vqYpQIKfE7P1JwAJ6xZvSXGre
UMWSxl832r313NTYIOll09oLGpsbwt08filEb2wyU1825GsiOz53B16ZSsTWcJZ4ul6liTnLaAI/
Q0U+MVxAOQyMkNokySw1RKV2CNPEm4Ym9ldZyom9b8TalRGJ0zbl/LTomfKNLluxpuOnstWFE8Pf
cYK48c+7ggdnQRvbSV/HQlV+XdsFMrtZ3Kbn0kLG2or6+rLsA3/We0Hp1JxVl2nB6AVGZ41c+BQX
18jQ8AV98cjgXj6+MFkxpa1uzjnzFW5D67pJhApTI/iMYh6vCGoGO7LK8POQoczpYfPSJCzJ506X
/ZVLqpvG1c3XsE1y1Q2UXjSWi5c6T7uJ76LW7mpUr3p4prnhGbvcMuAB7rKzJsdUNbHQE4S8dCnT
ml2ZFjmTVlidWagNnLQwLztD9w8iTxZem9We0qmrsGH5d7oFF4/lrIho4inRWZ/8Ngq/YBcbqsVa
XPYhyyYe4v60bC2pRNoMizisvHkOOF8MbtrYQSTYFzF4i6yJ3K+NWdmu0W1kV7XXJdfD3Pc7YypK
Un6OBj2JXcvcMLerFWoLMusM5jqyb72bKBJ0miWaTkQnvZskImLSMA9NH9+VrTnDNY3sEE4imUdZ
3d/yEt/2kaHPS0o81RVltBAu82xWls1DsjVw5n6KhpLYnchXcdLIs7JLAuWBCDmLu0Cc+tgMbJqW
2ZVv1TMWwkfHJTYmeTg0V8ItyqXVmNfSpGuaxd42MYJcFR4dzjVG/dqP/Mo2k44qAc62yjPCl50Y
CggUsrvURttdpqY5r5mM7bZMm2m4/3nrN8OkCno8efwNXhZyXjRlrho/sRue9BdRwbsLRqt2nQbB
8uePAMto5qFgFcAph6rs0uwWZSSZDUIbk8eXfW92KvNdsCrxVkXbxLcMRxtXR+UFG+route9sqL2
i5WLYd3mfnpVpvFZkJbe5vFV57WeY/qxN4/AJ7q+E1cQgQLbT3rvtA8idJsgzxEFY1d919bnBZM3
MGjkQMsw/qSxGV/AwUGztC2pTa2eTVAYJ2tadPHaiBpbkzqcCs+0IpV1JFi55hW0G9ulDgSfau6y
y4xahepjN9/5clbnYXPa5Nx0LCOT9hBH6TrNy2ID+BnKaxp/xns3nSOpbzxqlJdGipNVDenSSdwg
m3Lons4zi2w81AQP0BzYiBgZ9920xtYi5l5/a9CULWsZI/vxpaMbnzpFnZuLoqT8cwxPVezj6Ha/
+WDFB9bYfZKIz60cShvB46WCNiMTbnn6cz2Bs1mKz2ho3VUc5LmNs+pbY4A/QUN8k7VJc2MZxJii
ACeLonHZVMoyVNQz3IsUM61kSbTtVpw7osnpedGXqd0gcOE8FVrVMkmdpi7cuUX97IYDMbUTXgWr
LkjPXJ3JTTvUie173FuCyeE1Z3Gm/Lj/bLqymGLqBZcJ0vWFaBIVUORf5i2FWO1a2ZxpHZ+aYXUa
5aI5p1FmgJuH9W3BjGkIpyovLaMOrruyaG3K03KR5UFwbRZ5NAkQXNHju2mgeGQAI0iGheeh2lUW
L4ZzZtUX2Bvq1dPP9i/TJtSTLEE3bjZUa7H/8vhdm4I9bcP8SdVFzarjZrN6/C6KO8+Ohgw7ie92
E+JB9u1SCE+oKC1HBIGvAtPMnDBKEpXIJD+PcTvnUfkN5Bs8k02d2TElWjWehjRoxcsgdb0pFkms
BrgJ8PyIOfESacODT5TM70ASahdR4M39GNWLRAfT3gghsbcMWE7B3dPMjRVOq/DMXGZRcZ4YVXJh
QJRVtRfhqWHt8ACEiEJSmCVo6FVklvmqibLYtgJ02bpBaOPQxfOBuJbDRSGnOsoWhOR3nkxm2GvM
SddE7Zy1xVcIwoPqc0NuvJ6WytL1bc6jcN3QbktzadM6q23OID/UkcXtrL8MmriYmo1LFakq+Nii
U5zSakn4Pe/DqyHMIaJGdmv4WJVFd4HZ4ME3+Tc3wHZdF8jJLVSpssLnRuVqRczmgXT9Ii66UiUc
B9PKYLnSNMznIuTUZrT8PMhEobBmkEhjc8qtLp+2QeYq3w+dTGb3XhnFCrz1xqjYoMBroL2dqt5L
JjKQNyQ373FirCuOzgzkdnZN70Tmz1osLmqdxyqM2x2vua/yPKntILCuvbq8iTiblZZrzfI6QnDp
uygrLcViw66r7pa52X2jrcaWg7cCqsFJix3UI6fqCtX6/oU36FqxKWpRM3Eb94uWRqnShzqw4GGu
alsWWTnzarexUYFnlUmnfdv7NotZaTeBd29GRahQwi4yqao8vg/C4vNAmTPEzSztixo4X3Lq4niZ
t1miBoZvdYUuXR590rWU08QCf0LfWku1bX/j9mSSmZGTeWzumsbSa6qNOxjLoucOPE2TAfjf0Jx3
pbBFkfTwsBqfGmJso7a8QB5alFHthIY177meRxCJlTC7K9BePFsbWamiWqcKxk19ZQ229joVNfGn
lLdXZjAkziCw75Awd8D7OyWFdW+1gT+F3VZAg8NFbrJSkRDZXZuAZxPrNI+I49H8WvNKVRJyPVkG
Wb7JPdqowi9PgT9FM4hq3Hd71eHuzExb6cS0LZ2isX2XmUoiN5/5km9KmSlSEDvlqbsyc/huT7sD
BAEm8T6z2k3PYtnc8SRf6SG9TyuUzUqjv0Lgj05VtCHcRjJPzOG0zXJXsRwcEZpTNhRi3E5lf477
FoH5UWpXwm1VBvAUfn3ZR8kqQWGoUoEKuydZqtwCT+FR91UtLN8ZPHSDNDmLEE9VJ0kwyVl4N+SE
qzKG6y6FZ8sgnAzS7IDINTdlQu7K/d/BmN15RXxGare1exEFqvd3OQUfIUZ+32RBq8q6DG3rmify
CwyxfQ3FA2SAc7cowNQsYCpvVVqKbyLpv0I77tSsyspGaVLYflCfRyVrIU9aTmD024aImx7TXWO1
uz7IT2kGCixFdqKTU5r6C1YC5Cz2730WXFRtFCnNsi3Wlj7lfg/pq88UglzUBNkXK4RnGfLATLBu
rn1/DYT5M26bW69mn0rLOhOZvIjN/lxrkqg+6e6QqNc6L5c0N1ZAjUylC//BxyR/fAAT2rsq1uW0
qcNCDZm1KSJrVQ/9xGPKMtDE47GjRXnuphE4ZZHCQzKwWhECr4z23MDheZjRLwwF5x7kX8tIfaW7
QU+bsj71SjrPG+JPyiCwUeiERXLeNG42qwduD14aqyJJNp5VQ8jyp0UR+cqofc/JW9/JxBcayVjl
w7CrRVuqIspXpXVmJOHED13XBtIg1DBY0Zy0waaMzWpm4eZc9LXScfHFlfVCGzyc0gbndlyW07QL
1nXedJOqwnhmBZ6DaY7mfc4mpaG3OrXqBeUdViky2Bk0hqbUywrgG9oEtgT1MRZwD+TQ+WsauqqX
pX/OC/cq0MW3qC+JqhsyKBJPXThF8d77FF6KmlxaMg2uIk1uXRdSu1dmhmO47bJhZTIFllUumIRH
KpV1Nx/MdEPz6hb7ND5tC7NRbtBH06iddIWTQyk3l0a7LvMQfTLiq4CIQZkso05MfGrXzQYqP+p4
PUQTr+l6J5fBkva+nGJLuHbehGxmdMKH2G3d+PA/WkyYSDc86sNpI+vSQS5fRYDayoArLSt/0ZPG
m2Qo3hhGazo5E5u2FeXcQ8nUCmUIpKWQToaqwREQ+m1idF+sgtcLqBMXzPfdySBEMi9YdBeE2lwW
CVTxaYkecFUU4OSGcFqpE8g1NARC3E9jXOWfy6SYVoWY9FD4X0ZJ0KjBtbawGai1PQ2x7wszTGoL
nw7zCmYRINi1gcoJGpQO+IXfu1Moa4WdF+KTlcBbXkFukGlBuixiUxmFpbxKbEqWXvQuBHgeo3VZ
G80kDV2xksaqhfQqElktRUGhQM9647p0e9toZOAUMvjM4jieFqxdtyn65vckhlQWpPMsSrwJzikU
1p6cljXNloXVZMsw9uMYYsnz68cfEmndRubAJ48/b5M0W1pwjMovv/f4doiCJVRj+exxaRHD0x2A
GDH6k49vIhcYIe3Q6eOffPxRmzdOl/NBDQISrUu8dIV4X6ow0RCW21lJ2KIt9FnYg5CUtjs/ATJb
9egzCB7rYFEaqFSmUS10WW1oVSwEyD4qqBqV1tZnFjRfo2zY8bDf5aSIVd27TinJgrTtbohciATa
v4Iktkp8O5dVZ1cJcAUYM0FqoOau722oKX2nyPBa94G2m4dh0Hwax5AFGoZP88xyKJxjZuuaIJtX
0rdLkWGInFW1hLGKatn00ffvhtgVqmlzbps1r+d1i5zHNx+/wH8Ck0yHll3nUWdMGjPYJn5sLVEV
z5uW5lCuchV3dWd3ZiVVqGWrEPWQg9OkXOZm3UG6FnW5fHydQY2/zOp5VMUXGnbbzMowyUGw0q1y
QU3qpe8vIytOJ4QBOxvM5Damgz8dOEmX+YBTlfrhl0H4lWqIZ65QQ/DTF/PHdxbof0ClPHDiLolW
ojGjRd9mKjXDyzjJtSrJmcHZg2mBBocuK9O7iVtvVUaJUwV4LVlx75fuNQ+6uR/ADe/OEstpo+S0
JWhiGumS4nrWhMOa4FYr2OZw6hn5hDJDmTVyAt3Mgi6HesaJfSh64NmAIsWWYKwL/6OMXWbmJKFQ
6vPgoslIs+zrSWXxSSWNLzn2IDPw9Czo5EPWi0VQumpPERgDOlu4DpfxRY3ZiqfFssovOq9eZ2l+
ZgTeVAYgeiDjS+W2Dmh/QPHzCdONymv/Cx7QmuQV+MjgNaDRuaCmFBWIDehcpDJ3/E9pZLpzUrdn
sjNB06RApOLpUNJVMxWW9lVkZKcUhbOkKxJV5xjyvrkx3XATeV1ud2FtqSJtZw0U1MoIIrhMDk9w
msdXugbhUsdLBlWUiK/6nkJhaLq32GhmrhFCfdEtpbmhvGinKK6+usKIVBG6zAmy+NwMFwRVWFGS
fYuy3paxsRS9KFdmVS9horcDzQaKn07qswwCv+qAtTChF2ba9SrOmmxRsmTSiWxiVPVpnrjXOrOQ
g2i0CXMO/39OtulpKmYFvetd99KI/dSG1LTU4XnN/BRoUMZtn/kMeCNeDnU1S9IB+GUZTlud3Lq1
mHSYMDsOfFBY/eAqo7M64YlqcqgCgHDAo1/WKisuB6D7SsjKtAvLI6qk/bXPIHjTpvAcI7/zQXYQ
w8SFikklRXlPNV9WNMonYRDehzoRDgi3oEz2rWO2axrFXzq3LpakhIcz9YoJbbN5Zfm+nWTUVdr1
H/qe1GcBBfZIMtVFkMZiIW/DiBXKreurMGiglKkH0Ijaz3kc2GEV71qrvMW0n4XRcF/JXKraiPQU
JnchMrjtIhkuY7MwHYlqw6ZdbzNkXAseSYf6eun3tamKmq1QMIOzeT4lHG08o1Np1V80XmYscPWZ
0nJuVLc1D5bEzyZtnS9QTD+Faa9txPFZi+vAjvOgtEXDvhUGWRvYneg83Oi8V8DQ17FbYjWQnoCG
clbGzS4fgjsvPCc4v401zZw0SxJgkxaZthZENMaqadP6p7Jxvbs60/fYihakNE47Wm9c70aAI5IG
WIgguZ0J9wLLTjoeUBELl5d5iW4pC1esSy89M3HKuIUcHa2GPLbLgl8mYbGgld5GeR8pFLhYaSJL
VUX1nU+lP8sG+tUNrURx0Q92wvSV70eXyZB98yFQmEP+LTNyG7nVRYwg5nB82pUuBwnz6xB0X10I
Chgn34TE66rOlj3nX/ow+1IPEmrMwilpqu1Mg/bfYJ1MWwxhJRoiFQTKvCtoF87lMFyVAl/GuU1d
OgHvutaovYiF+JK5UWCXQdOAkC8xGDisRdfNZX9dJ5WYer1epnuq6mbpt8qoZsissSIuuS4gBdQe
3lA5aIVqrXCfTvXAp30ApWA4eGtIfVNQ2y5i3CmD3ZuQwjK3tuEJviP4rAb2ZvXpmR7aRdV5F2Ez
fLIokLIBlOIaZA+WO1YbnVPdtnApxqarkmXJSKgkXQcYdSog/DIPrdAu+gUjrQOKrwB1Gt+1SH7y
/Ux5IjAnHLgh8sxBtblZKB7D5ep4gLsdhaCH9MCg44nlAeEZdHexv8V1kl3JWGa2BREhsvypWfn3
BtRlTp9poDlwCf5dOGDQlMvUqXrcqzKU12aH160FL1I8TIqhgOiZDGzB4uRcBPdNyfo1DXypGDM+
x0F8RwKxL62kI4bopvDCWLXXbaoxLAs2j45UxfDoZ9+AfFwnAdcTr4udsEJQo4nz3MqJansJarth
mjacmQz1R2GoHnW33IKLMl3g7MYAxaJVQ5qMhrWJoS6yolNoj8HfalRM4ImBjJ7bJnS7Zn6Nvrp+
5uDIPw9a/DXmAoK8zM89XIHfl+2k1xl4pQk3sAhBwd6X27pv1P8j7Mya3IS5rf2LqBKTgFsmDz13
esyNqpNOEAgQQgPDr/+WO1+dvJV6T50bl40xYKxh77WeLRPZ+Nd0IhAERXaLX//kxrEt0gZyiLcS
njcRZCOBL9ik8XHD3FEAI59LFj/Hin5fYwV1x39mHAKHW34jxn2x/bfYOlm3W1qyhcoSbavPWbhs
OWwnzCtt6pV25Q3iyO3M5giDghC/44WSSi1pLdbtsZlw/t46W082woQaBD+GlKpcL+dui9lNbO3z
0q/FoIm63VXWH41uRa7JVdDve95TJNrZ0ueD3WJIrohLNcQnkubc+TDd9mJvlax5H8A6HJsOCp3/
vvsfw9K9YD0/ng+CQWe4jJBKv3ur+6BhKvJ04RUdnH+d9ohD+3QIcjSVOV9lbDCOmnJlmFvdOkJ3
D6IQ2Vm8Yf5JCpX4BWyvmlq/zee4G2GIWL+CwN1AaUuHcjLcP7S8uU88Tqt2MxfpVaRnw9N66RM/
71r+PNtwxYg117PJXneyHcLF/LQqjfI12jf0ueYu6bMHHUAlNeE3o9bXKcxuXQMvo1feGxTbmIw2
X7kcj4MHiZLyFvMsJrS23X60fDu2uxIF0rzfO93HfHbIWeHzFdsatLlJMBEsWVdBX89OrP0B2T5B
F9ohpptiDIN3fVFTMG18rimpoiHBD8eFqPapcI2fPOZUG1fzQL7wyFbS4AIcJ0nuZqjKe2Yrf5DN
tRenpc3QxH15cTddo0o1hAcVubg2fvYT4c1zsyPL1btXNnZ3iEm23ys3P4c5qk2bIHbN2iBnPkUC
yWoyhvLWN/bFz5A/WX23DhV+3qukgZ60yeXOkzwsrYMRrG2W97N4TnYBMapEsGSj24Sq9cqRACpt
I/1rPgxIHxrGX8gUNJBBmqyCwzZAIP+IdqqKxtlzwtzNuEZtGaU7bhxfIa/pGsPzVsYL8nR4UOdU
Z3nrrU9ETDdJgzEvk0jQBN9OSTZ94E8IDj5vTmZYIWK5X+lEDvBVXoXfBfniD8/rIra6VQQqPO/q
mE6nUZC9kv52u0n9a/RUXHs6rCPo/P704hv40rRNIOa17Y/patWDO6eOHLzpwOPujg4iQGSS/rI6
hf4PX2+EXO15lxFgiGBBLxUubagHNcy5cwPNxUjybmpaBOXZK11xx+cGK2Harc2ZqTJ/5oUJLSng
2FdaJw9IaJ84Wz4CkSb5ZtIqHFNzMCR8n4dkOzBjm8Kt83fdQ9/yW9uVfI1E5VuNycm/i2EUxoxM
BU8x8oWeuPGmtnYrjyCqd5WAm1IFDFM6QvbpqJMMJs5MEYL26XHaNWL0eC0H5+ma0s8lIshgEpL7
NtQlAwBbdoDFS6e7TwXLrFjG7inpkTYHUAKKefQwskMExJkDOAKlg81Vrp7+HjPe5muIwJiwoEKh
bVv48/7SeB7D2BOQYkmXtqBjupWWrD8t1oUu4iG4Ty3vinQ9N3BeSghj2Lo+mtjuVcKBGXB55TJ9
nOZszxlNTeH7c7kNoZdPgecKSO6Pm85Yufl7U05qNFWQ0qFcWnKBChBMxq8sCR+itekL1kIlxH8q
llkyvsumLTL7Yjs7llxm27F3zL8K54M/JqqOAovY9imZgqR0GGDOw97fYnioW9j69Jb16MlwnsJj
l3hx7jURqVnowtqumGQmOm+Yf/xfLZK/gq+YaLO4nqXEkJ17y9CfxLZd80Uvx6Hf+6qP6GnJMMV1
43xCLP0gLcyebuE3Xgi3oe3XUysyeHQ9OTW9vx/3FGEI/v+hSIK9WDPNDp4VZdyFbT1qhAjRvNap
sxITjJmLjiIh37X3Jufk3Com6mkqtZJXpJnWgjQQVMI59ato64Kz653JmdgxFslM15vZfgSAJ256
4kq4Z31Jhse2WfdCeckNs2KFSYuO0ZBKyk5cj6z9xuyCwCPFlW0cql0Upzms2mPLRd3BnczNbB+R
x9aWkKzyOzi1bkz6sxvlYW/POhjv4xHGwoQ8O/fS/nFxTfbKzBkajpxi7xPqXLUbeuhdUPgbppko
03csSF3pda494Hwf3E0YNZ3FSD3Ajo8mWYdu/EE6XkrdNeXOE4yxXmiqDYpI1HS38RicMYU+Tgk9
uWQcythYjtlEyryjiDcZ/smpwKcgtiU/AYqPx9gOAqN6l1Y+5igqdVDJgMF0gMKzwI9sEv/H6DX6
yk7enRLzFU+S53Qj8NxZL+68rojnvp7wlY6NbPgJacmVF/UR/APIIUAjTkIFBZCjvejIcL/Z/TpM
2r6EuZMTo++HWcDqCNccVYgOs4Nqi8SZBuYSMqY52atd8G9hOoaFakZ76NuJPKSsgZXohc8qk4+O
G4u0gyPldOFzy1S9R7vOI5iOJ+dPspizpdqh+ddED6Zk437fe7eRZ8YD2t1NKLxbQAUgP9b5Ntgd
dAnkcIB3WnWOd+9D8e45fYOgf9V7L0u0nUKJdG9pYloEGaYe8itc3IqgoH8Ro/jSguA42A+C5ItO
IISANzw4J6c8E/gl93BF5JoOtIqoB3swXF5dkMJ+G8N62ycFuGU/dtv04LYmyHmTjaUYzJqHkqbQ
kdJbnkWu1gTRXjDym2Huk1tPJFdNFwOCCgWkNfvegh46bFO6opkzCBU3xOPvUAeRiZi5KWhQiMCm
OTKKsYhmXsH5iG57Z4vFFpgu6DEZhqAYYC57haJOlyaAko3p9srBpCsm7X5QGXl5HKmxDN0bxvYJ
/qT/6etUFV3StfkQkrQaMnszHFLmymXmR+aNGjkv4l9h3SHrpUJ0WG22RUoFUV6FY1DCsxxL5HRZ
kYmIVb7AiB1byOoOwjfW6MH8zNh2G459gjl7uFon39XCKlIANTlGif7d+B1kLvE7knNaTvhFUkfD
iqr2bIHEYB6oEx792NrlLou9c+B3FdsS7NW6ZyO7b10E2ZIv3Znty/OGbxM4831rP0xspqoHh1Jx
EpScJmMdjWNfyY2gqbvl8jN1jyYc6GEA/+P79p5lWTniV0O6P3wT0Wryaef9wcmkKYwUnwGHy0Oo
fGJsPQKbeLew33MtMBBlSn/sHT8ikibJnhz7xsHvlvI3jKqX3dUYynF+qLY5a+xL4q83ektZzTbI
dYsbSDHKobBt/0G3MMDIGVxh2bxPRkdEtIj9Ed+mT44euAtpLbvlftvUbZYZmoNAOgKssRWDiFss
MtCHVOhP4S8CySci4J4k6sGq6KrFChTVYEStEo+dez/4ZszRwVWBUUg6TNrsFcbUXEOswG9jOASn
oCuFnuZiwOQZQdEo2nX4DmLYVPIyLaV8xbifnTvM44Xtu8M0OF15mDHjFfnkRGmXy0H/ghUnkX0A
vGpGmEjQ6cYt68+NH57pCmd7gdkFRTMqqEODw6ExMnQ6OsxXNFFQOqLsm8f7GPCF/gTahSSqNwgD
6GYOWxhq0DyUox97B9ki2PT9l514n3OzRmc9ydNMMvGYXqdP/srHK92k+SI7Cr2z+UbDX7Tv9L3s
9ofGKlPItmQrX2/XPUcXQcalxQzeLhb5RvetIOqG7YO7kUbPhzScSNGmDckVNWOhtHzFfx+QN6rj
xzmMf8hYvDWDzw5Rt5Eao5pLHmMIrIcwE90V0CgFJwcBJxZljG/ogAFSRGkBmWkuSeJk0cTpaZ1e
hd7XE5uoPJNY/ZDaqfMwhYVl9t5MocHAgBBTWgg+0+zN1WymsmniAzdAJDc9NZVSUT56/S3bPHHy
3bbd+Ul33TdmPrN2Jie6kzsIB1Czu/0wy7JTGIwJt+poIl8jL1lIZaDQF1qIoWgWjQB70dey7dgn
H2CxrWqqOpodPMr6A4O/VJLAq6xalxLiyGGN2a3nNZizQjSD1HW320a/+ZKFj1EvT9kyR4e18b+1
8KKOKxkbhKbsLLFG0WEcxrODsX9GneGNlwSsJKv/7EMhjCO314IRrxDj4p+x2NdHN0F23Oaor7ch
hnkoaC59h6zF7JUfWYP+Po0F+C5xlZH2xd81L1lqPnQfZQeOkWak3lBuMxQyxs1BhKsu/D4CsyZ6
l8djpk/gQAiGku89kIpiWEavhvc+F1MLGwjPNsxh5F6rQSDr9ovd9h8uVv6db121DD8YicVLz/qH
tg9/xD2tzDR4EGOdhCpdCZXVli+PPZoCiFozl95X9uuVLKGfZjavnrJZ1dKxZgkfYJkG8UFhXibT
/EmbAYFplmjkgdPdYgLMlO68yGmvnGpOGKeQTY38dek8jL4h0L4hY4f1knF+tqkZb6O2fZ8k5uUB
cnXrjWPea3Ee0KiPWCj6TEAmnUKF2HqRqy3nKgkRPm3N/j1EMrwmsF2nTlREwsVozRsL5rbKhHnX
wcwKBgmvQIT8a5mn/iD0yIsMS1qVWQvRTo0IkO2yiSpJ6sFDe90XqwHdaoxcMy42GLOiadsZ19/B
hkiuJgw2iYx2qMPklSC6LxPnnkgzm1xdZOJItlNppXka2szURtMNmlMcljG3W55gcHKdYOctHknZ
af48BvFQBDICOxuErph3b6wJx8gHlkRVTbh9zGb4bcQ6AZRK7uVMogPN9rju4TsUAFdeRIsQcNnH
F7vgvkWh3cs+kbeOKGi8wb4W6bQ8Eef2oyoHv9z6EFsU07EoYFGdeNas+KIRv8qGdUAvj4fz1zPo
KYA1/+9tAbJ3kf/dcbsc4e9hJoRCBVXcjFd+N6ria8evfSZFAdp9vYaOn27F3zMyMeGtr9ftxvHW
1wf+4+nf4/95J8ZgE6Sn//Uq/lzknzNivtN79Z9bmoh1ZaIi21/ROUT7uHzrr7P/uZCvswWcyuH4
98STJxBCfO2qBN3nP/fvz8G/tv49ytczkqwz+gMa6Slz3xsa2XM6aHkahzU4GX+VGGba6fz1jIF9
+PPs77Z031tQXf+zTwfICqra/+z59ay5jNR/t2nWFyvrouPX9j9H+Hr3z4f/nuvv5/45TOxdsB6/
8QufQkevWuv7iBuau78XogIPDsTXsf7jqdRoq9Xfo43z2NTBGj+LYUFq7gTZ6tSSO/TC8fz10G37
CP8BD/9s+/vy69lokutEjFn9z/avz39t+zrI35c7olDkPqOB3IKT/X3j78n+bvvapYeQBQX+svc/
x/ra9s9hvl5mRqnc1zEvoIAc/h7vz9f9ev11qNFO3V78c5g/O/23w359RuzZOdN2OlBJzVmPCMv8
yHPIvvAyYS1stMvDPy/JasI+/+fthdTdntZddlFcyPz/P/T1ya+Hf7YR6VgerlFc/D3DP6f5+9l/
TvXf9vMzhmv6eyzwheo8n/evzV8fiKYFHuA/B/2P9/85ydfLf9/2smE6bp2t/ust+G/X9V8P87Xj
32v92udrGwdBVi1J+Mu2NirA+QIjxKLfwCUWA+vDH8LZ3Ddmaes/w8USvnix7tl+w4Pp+Ws0kJDw
zryT8hSFIuGYwaE+DFUghAdJESkbDb3LJCYqdLgPg6qDA9zf+WoDhnQVX55BrZsjpNh0qpwv4gO+
820gIJ2RdHgibCbHjHcHsbonZVtIjh4kzWQcYSNq0H+WNvXE3J325U28Y+JgFjGzHrb7bXKfEWOl
4OAJws4g94APCw1QXXDdrSSpApEWEHYYfPKZ9euTP2Wi5gpQxLBKwEVznG8+a6tgQJTUiJtBKp7P
LZGonpn4NQUFddNcfBgZarggw+3ggwWAiR2XGR0BBCAUhos+VZEw7GFS9rSSLcmTZScPEVYNOO4L
rowiXV2TV4QmSG2M8IGwI9AJUt3UrblEYvDA3YBUH/e0lMhVkOndYXF2WsDz8SrmGXi50GNQ1ALQ
f38Oo/40TtMNKN2paHX0rhZ1lnLrawRQbRVjbkeEcs0bOFIdh+yGjF2Wejxt3F5DlUCO0UEG9IjU
ZdP5OQnhAjATtfWicO9iEx5ZyvlTAw9xn4Kl8FiqywmJuU63O+HW3zrBjUld9g5PHfaoy66bTXRF
2+M4Y0fO/jStB3hn14EjHNBTh7xl5q/K/e4YAkhCEBGse5we2J4n3mSOJoD97c3poY0o7nQEOX3S
S1QhNn5BLLnWWhFZ9EZ/Ju390MC0BxeIz1JIyYfQ27bHwGtAtSweIvN+LxImvmuX8Qr2/XCcPAgE
k+Vzne7+cohMX6dgNKogwhdvwDUeRfqwttl8TDUuet3BfDYoBTiTET/0VIc8yQp4kGGeNimBbYC+
ZAJk9tz7bdiwl/N6c2lBQUfNTc/3X7CwESZr2AMq+m68hN3KwP5UQ7AWWLIlKYABunzdgMpxnkxF
RLoI+VRyDZtiKWfUhkRar2UPfCuMhHfYBQHvbDaYIgO8RZAvr6wVgPlpn4NZc6AHfVwwzkVBkpWj
2V1hV7edZxuDo/PqodHsYfNNvqv0x9SPUd6Q5mNzXm1SzysWH3GZH95AT+BXfEQpV8Y/vQv5KlcO
XXvd3zK1EdAnR9/7lWQj4JM2bE9Yk2Eoso487IalRbj1JePuafNT1Kdl1zZF9C09KK/CzbnyxE+h
fFvvCoExhMep9tIXfomg425gqJIabRm5EVqIJ693dOliMQtEcd+/a1aoEwPcV0s+YhUh7NkSV9n5
mxbqGTB9X2RQKmk2vfvG3cJDG4o0NHVv3IskLCwi3UEZZ2SASOOQb/grybNGMuBTsDu6hB/jyCOI
k/1H2kUvXgdRFGVrfY8cSQ+KlGM3ncPUbyri26MfArjs++21ydwHa9QM11h+dvvbHogFmBr/SVoO
7z54ThV/dqg+uBpb49fLVebXhLrsw6w2LSFXrRtgvA7lizllwe+xB09N6Hu3xLfgMl9dn11HAXYb
/OUmJODvzB51lQPSYiZ9zcCHQJraDoJzmrf7yI/bD+oOjvVPYrTffTvCFzLbfdR55WJRM0ihJKJI
AmN3BCNMuRGQlIXAOi9lgzZRzNKCjus+HG5SPk8AYVBmcZpWlGChTEsVBjkiJ4jZE9T7aHkVTvU8
xOwBNIqpFpZ1xcVCputQhqPFQOBBcej7t6Wxfeln/YWMhxyh9fA6YenCIjZb2a+iLRux7CWdCQSZ
FY4YKPtKe/0L7YIHt17E6VdH4fqqVqCUEkBEG3xKT3wObfBTqxAqxwzKncRNbpMBFTMW4drARNH6
AGnSHq4W35o3H5TCOoDrXDb5jXTqVumtGMbterIQOjUEq2DBBfOgzjRK74gJ5mr1KHRNMt3Bt8pb
SaMyTBrkrc16kj4mhSEfBZ1q8CKQRw1tis4/zXDVE52geKiXt4OAsBUmJ6Xoh26nSq7RPU/7oYxI
f+R+ovKGGVPahYH/SJezgbPe0DEqFWbdyoYduPbFiZJ68G4A923gG8a1ZKH3M1Uw+JhbD2EbwhlY
wCgl9ADX+yny90Nihuggo+AQ78uN4OPzuJI68nuA6Bx4yKb69zZGM/PkW0Zkd3ZFw9M8ntQjGOCn
Ie5ftt30ZTTrJz7vP+VKXwMJrgbS8EBVTZv1Zk/LREBw9TVQVp/SGzkBo5EaTqqEKUMjfRIMhEpL
D0vroboEpNo7XPvvWdM/0clerzTOO7IAcO2POurfxYo20RldBxaxQeiu+Q6IaEOdG5khaokpuG+9
uQxn9E8BnLY/IusGfdjD62sXCsRebgX65vfNrN8bDU8w6YGEphIyQQvHdxA/l6R9DtX67tT+q4NJ
65rwsLv2ZKPhCf4qHDkiHydUldrWgzsufDyE/Fu0A0iRe+sq4Ye2HFDwGmXNh071qbEoy4G6WY3p
APTDJL90pPfSYIbNrQHCMEawnwhwCy9acjWSsWSXGiEzPoiGIEsCGFGhKOqw0uz0PujuIpClJ7nC
pkeRWlN4WyRz3mJu9oIr1VvkywxAO/4M4XjhqNXExnxKxJWJf5IBhUdkebO4qBOZXttJqJxs/Us2
e1cY+b61M5tyaxPc+ubWnxAmxMHBdMtxlazWRw0JWeO2YJAAKtGi5CpfYBN+5xuMQZtMt216oReM
rojeaLlm10LKb70NQTMEI4pU0HuXlP3q+/UsxRIX4zq/ggq5DjJzb9O+SOzyMJnmezwAJrAZZKhu
6d8vf6MFPkS6Qu8QtfAHG1u+o20I/BtdjkHsVc3+gohmrdKQXKNLHiK77acMlclyuEVtAGgbFAOh
Zgbdxb5SA1lu79M114286zsIJKjywd2MwHOGQ/Mkaf9ruhSuDKZfgF7b5xZC/HHmcFUA9CSoWkCN
AbjzsXFXQLd4DobxO8pgSgy5QU0HVSfa3YRzdmPkJErFwNL3LWq+YK2HHrgClFAPAnRq2iReHu4x
RP4QNznBbUwSVBAMoKxKGyRZrlHDDp0FzurwDTz1hDYHmAkMdR7ruX00rjKMmidMcIgkH7JPslp7
7W+m0EbGx5SZJy/akM1l9juY33zbvBblsvb7rLO6cSlcjXbDu0Dmeog0M1yRXkpVAptH50EQpsAE
qgb2Gbw+AKmDOA67S0/p3r8mCOonzODWTeDAERtvC7qndJgM2+sI9ViuWe7WrENzUe2jj+Gn1BZ9
jTEBm1BdN638negW8rgPu1yEz0yntwBOfvgrqJR91gi9USTE2rSG3XtjG3VFESw2ENlc1twiBMm7
Ob4JWvGCWPslpeFUxI0PPjpYf0KVgtmSuvU2zTDV0K0Uqf1ophazOX3wmg7yOFVAtxV6x1LQGdpt
7Aa4TbQX+WVFqYL2Ud017W9XZ5G5iqU/5/Ddvdxfl+dYLpUfxCsCKw9za4I8mNp7lKHC7PXEfQht
HJ7rD0hi4wE2251SO1zMnbsDuNxQw9/20/EZBNEPZMqqiIUC9urD8U/QaLzfAQs+WilOjMIdbLm5
mqLbYSJRkXHAxP2AQHSPGwB3Ii0yFOV0e3wz2+xp8OwvWDtY8ve6XVkF5L3cUCmdo9SoMq6571wU
ASJR7+vcne24P+4hxBk3fVeRB1o1AzRGJH+eIiCj68Se0wUArSIN4k4U5YOVRQF4CpaDYAkBwCmw
V/ajo1vejvFHZweeu2UrooYGdRRuTwFB8VKHHshxh0XUNhfk7FcMoKTsTZIjR+Q+BQmyft/XM3yf
5z5BLx2GRVWDj/sULdFtsw43G0qZL0lSgHBM32gRv3pYYyBCGRlwVfcW6CvPrylZYQPE3rdIRrWL
kI5hkJIoDExRB7q9pJfa3YVVkxAY2LzwKuT63fHwR0C9rWaB+0Y2Vm3G74qt6fuinRER4u9IOpR0
bVmFwKRBDxEIqEJMFkD6pAh/h7ArcrraXzC1v8bNvFVxUGwBeWhB1+dcJaXI4N17GVoJ/uLpI07T
Xy38JZQKylMYLEe3BRmcB/9RxRnQKT8DVByidE7I+PKBqm1jUwLAOq6pgDEebIUPKDLxXYo4oJsK
PwPCA7jjrfPVaWbmygOgqCSgP91Pz10/3nBCz25W5S4RPy8mgwfvByqn/aXkrytzqfdbSAFvU/S5
AUmahr0rYVihTkzbh2Rc3hO9/GwHc9xhatPA/w6+My6ncBHFuKucrTPK+vYFhgAazxR9cyJ5sDBD
860bbhwqljx4lLnssvcuBn8C/umJmUcbERihSN3zcU57WH2shKl008fRNRauRNdtTEX3FYUaJLmb
kHU4LCxRcrgCWbQ8B857Jpkd64Zvj6hwcyWWNngYWAYjvGMnpFpvafaYQmsHZDIk+QgfuTCmQ4CN
AJMmqEvqAlluS3wGNpa72R5MwsEPoeq5f1aoAD2Tjh3RJot54mG1dj4yMQfgDfUGY+UFFMrzWTco
uvQ16vyadq8yi9rTMakWRd68vj+nsw0ObN0OcmW1dD2KXlRigVSZn1zpcovDE+IL1IQjwFiSPEZU
iexruSPihEg6PnkX8sS1GQgZR3EaWiHe91D3kb2NKgSDl3afW8LfuOHVtqEg2XM2LLosAHS1vcqo
7SsWHHosQ5KPbhxyjaoW2sHai+ybGOGwM7idJevwq2V0BguTLah29FHCmRyxW3eBr6h4XlfM3rEE
0DotCDkcNUWW6imHCTACEsrOkfycWNLkgk+3puF1KOIWRa/r1SSCH1gI4sh4Z5G0gUdW5me7bM8C
FFvtySzLFXp8lXkJcsMMXWlZ9O241VmPatWtbcB6GgXnq4EVKllTKFZFvZvyDkV2Zc+ghbTtp2T9
NUnANCEFi5HWx1O+t/rIV2nyFHF2PsvgcwlR1NE/Y9258QDw7XsCmiXZV+gn2XAS4fQp4QHView/
ux6lvotbahXw270BqKrwUOiLf0/2u5lnx+R+xWyKrniLSuWPNmB1ELvfWJLllmWo82oxRvnJXA0u
ecn89WqbPZAcClm8DOc7N0fgyuD+JXCvRBYcvIsUzqftugd0WeEvZG3dAmCkMJvzaVpe0EdBg/gT
IJclotXcbAd8Lh9225Si4ye/J8+oQfXKFu7fSxSAHVkUezD8M1tfVRq+gp95SgaLaBOrrsTgLArN
WJsD6gCRBJYyQbaAgBd9E8yuVAc10zp8JzRA/Uf4sg7Www2dHyVuHkTB8MHrxVaaKHxzWPfDbxZX
7mC18MtkzTVKCJ6anR79C/cWNVwjFM4RAVC0LPwcAZgzZcMBOhyqHl1wn/HmYfqFgZc1gPlUeL1y
99BHyNToHIDbWRQQAvLGZx3kWyBv4355WsEp1Btv77vEXWOlWy9P4clGsGFLJIHXC8q81y385n8A
pf5IULmsCRqmiF8STr8FdCxRn3/Ds/0gDEpQ+u2sZ/SWBqXT6XrUIXmzJv7hJUBC8L1OKKqqUY0L
MabD/J/sbZiTwJ2UvRWK3mgMAFnUDsVs/Hd2SV5Tr7neZ7AavrwWAd0h3Omfk1ovrMBLbxVYBg5c
a8GCOoTEgEUYWguiGDvK7LhjQWuQJf35/1F2ns2RMlu6/UVM4E3ExI24VUV5SSXTUktfCLUMHhJI
7K+fBXrPqz49c07MfCHwlIEkc+/nWbsM5K/C7G5F1E7wASzGNO29k5knRBbNmiQFfSqk9i4ZSz6Y
omzMPPmgA6CRlNHlykzKtyiP9omVHmu8xWpqvUduTZyqrsXGzLRwO8Q7fRTXqZ0O67rKDqIb8JOo
wq9K6zXVmmOtk4n1rNhPUvy3iTR+RUFxW8eWz0c4tdGNAw2hmfpzoUC/SW2kGzH4i964C6SCOyP4
nArlQZ89azh2HpT0pUPjYE36WglVQZ9LR9uZi40htTenlQfdi+8h4oSHskjfZTD/2FH2MmrdU1pg
VSkMnMZNyXeO++sx7a/KJL7HQvFKF+JVnWXOTtltLTG+tCLsV5D3k7WSe+k6mkpzPcF6X9E3nyOV
w26gydwYI6FZNdaPqNaJJkQvHpagOad6zrPwhAr6Lnd7c+WoyvMU9me18o6RV1zpNOFAUXayLJEY
9DqqGunHffwzzmpz/VlZ4s0ysl+BEAEd+PI2V6oVEjYaFxt3TID5w65OU9H7AbZXm4helmriZGT5
PWLIVeGgISlQv4w9FqZIC56SBFWs1UJ+mXrnFE+mQZoaMb1Shju7Kvq1upbTkKwcJ063U+icANC9
2mb1gnT8pssD14+5T3lCnnA7OL7SbryivIpbN9zpdbJ2+jb0HaVYG8l0rQTFsci6aVdZhm+1kH54
5Sm+la1dnacLFWW3tzoU5rOeenCx2M1fShje3eAQvAHTxKicHh13cXFlZI8QZDZRVl7qSP6MOrSv
8y04jZW+KugebUObG4VY/jV2vx0R8Z+BI6+J3N4ETaAyStB7WifNtxJxysz8Xkb6cz7YJgO9iG5t
L3auN/mRKXkxFvE96gXewypBGYLHYs9o7F6O+U8hkzdGvw+9K+XBwQ9iFFOwgSDw0xLnWgTPdA/a
QxTRRQkI1J8V1/RrdFRrxPYpKCZ9XysmYb1kNOgyVOE5H5Vz6QjlmrHm05AT251aZ1uLuNigtOgZ
0yPEwVBDZNzM0n1RXxWlQoKAE8CwUt4Y967Gtnsw48DdD5NyLRiVH8I8JYjphscu7hk0KvXWGBtl
LRJE92K0dmOTa0clQ8tcTVVIJsJhoOZG6i4PtN04etXBUlzk+KPnrnGA5XfK2KCpgcyxWxa/1gX5
PuG5JH2zcbI4RQssdN5V0mIYn5e7LHI3YTH8dM34isRPu7UdPFWVNx5KJ09xHDgvNnFkal0BGzBa
Zc/32U4aHdXWDIj0afmaoc3jlNXNrqOHXve8w7qaAGQs78VQvrYSBFRs8/aZlP5gap23c4JPxxmB
vWSkhirixlNTdcglURE0eFOUdpRYmOja2732gRuYh4Yedh4Ev4zEBJtjE0KHqmR6WOQjFQlWbdMs
udUR58gcPFcQbbp7J3DeIk/H/GKukpFGOGiDgzHFZ9UkYiU9/clLr1ukCHiEr6r5cvGcgTFsrUIg
+tJ77qNrQsRwi72J/2bdjcl5Uu27XNyIBAwDypr7IsThjpHpUAuTkKZzg4dxVTvuez1YDi9DSF5W
dpvMqQNPyQkbDvXJVMMeF4TBE+EVo9+q8th26B6rsBpW5YhkDaEbj7VxKDrzg2pvjN7gp6ATr9KI
SKgdtCvNEQ13luGs9BHjHQipmzrpfg55Q3doSLA1GvlnH0/NlUzlLiS8rVqMlI3Q4wU7AmHBVeV7
kfozHp0rL/xEBZWc1Hr2IjDgFLFb0Dwm93n/GBjYUjqXMVoUIo8tsX4PskQlXKLM8BLGzg6yPBgy
uyRWtafUo7VOJZC6lBALNChrp8UnsyX6YnfmNWPsB1vNn5rczXylxmDQaSAoQgVWmKvv4lkKl6DI
5E8MGbSre5PIIUEqdJqEPTH+Thm5EizNQqmOk2JfD1aa7lAGcZR+MsiFbeFyv04YEvOeUGXQkVzp
Qo5qZsabHBjDKQaEpSJz16lta34wdQ9aVtJRNSqcxZB+VgYBK0u8p0l1qb2i32fj7C7K8Izo5kHm
skW6Q2KqmQg+OU762hLk421TKphNiZhlZXQIk27uQOvPlo3/lWhluGPv+qLmaJZ6HXnbnHoKXioi
LBiXFPqu8oxxANMghsowg6ZHZ+Q2APMCZI5gZ6sq3q677pQZQZO3wvcKq6bPT9rD7nr30FZE/OKp
7cmXccN4RpjC4Kg3iOeA39Vpe1vlJIEaq+Gv6csTcfmr0IKr0BK3GTLkyD1hTfpS4pB0WGgYTe2i
ygQ70MbqlSTtjqOURozyKXhs4qvCVG88YRo7U22rbTeWh6lKMGikhR/pJki+kJdDGJrNqSfenrpY
GpJ0eLQLfKCq/EHWjP+/mIDNEZEN4iY5ZiVhdcatOcZX+1Qb3bZQjXrdV0V8lg7506omaC+MQTnV
3MUwwIAFSuSeDCB+el7hF9bc/yyldZq6g5XSkmZx+VjYk7HHc5bQhJXj0WzmnFCtKqtWy/FtOWlN
vzazVjAhO9+MuC2U3tRP5BtzyYPGMMu2HvMM25ijFcHaNdeFDiXC6gW+WR7RRrjzI3mTDVwiHXmE
jay21nNlU1R01Rl/7ZO0+W0DTdpQ9lI0NDz2m3x4rG2+cWVxST3FYDaENs0aKRnb7Z6oaashBc/P
LkHJU1jeqoRQuKNIdPOv+FHaQHkEieAHXFsT49aoaEK1uZflkOvxbRcleBJ2e5OB+0pVcsXXW7PY
kSw2IqvYesgwo6jjetWrapvyLtcDv0vGJ3AMZ9E5HdSEpERPibWiGEkRTQAEhnhiJ+XTzBV+ASv8
JQy73ThuewzJoRI49HSvBmBB2NwW77rM+InG5NLNTl03cB+zqHP3+JQ6P6yEWEk0qBu9qvZtcaoL
7mQrwDXFgwSZRVyZo6S5GQr94Og4O+lWWNxzptDeh9B6VfXPbpje26K69UTiW1Z1mRpbPTYxxvIm
eEW7x9GmbmPofgggS20GQZOZ0eOxlb677skx2/inkqjzm0h59mrTRapQq2vaOyQFpuL42eS+RalJ
Toe01xplLH2Nib7ISI+Vce1OL2kr82FMN7y2D4kRjEcbK84qZuhjFi2d2bActopQdpmI76WSqdva
veimQsdQHR+7AUBVoxIVHuofsiMjYvf47sKiAQPkgdcZsolPH15FjXzObFJkxqfexRdKgo8Mgnkr
dt3wZOoMB1r8aqvIU+iz7+vSim7CEldCaZA2oK/SN+h5y+4ZeASa7uAqbdNuZbbvvUtAXySE4LtQ
eZAEBUo981ahXtgEP4wfXcDwMMlk7qMFeVUYuteRM0IOi81DniS3iimA0FjQbZxJlKvSI36tdYz5
oMYR/BfFh2r0v2Sn0mOx+71G27NLixLWZ/YLR3nAsZhLFJeRse7Ud3yjhLsKX1EtrGwXGWA8p2qT
Ksk+V2EL1YFxqRovOZboktdGBR8JL+AovBP3UbHWKrw2kez7a4E1y6wRsgygs6L2dRzLG96wCb1g
Y4WpJIaJWqADEdsxKZszzjKi/l4iLuok3pMGLYiMkntd9YJ1VBF6jUoLQl9F4AQDXXtT2Os4V96I
tfcvSrgn+4qMXTGvu4Y02zQUb44DH9QxGRrVzXU1O3MSTZ12IVS7m3ieWETfcsVzjssqfCpvnUXk
QaQ237ZxHwAXDPscgfgqRQJBgCjduooHWbDuxo2oaIcDoT0kbZxwH6hPjYj6jabrzjo09i4FZDfm
5D2FcQRUpiamXTZ579cBA5m8n+gLreqhrA7V0Dx0jph2OgYkvwOmNKRmSO6Y7BwskGrHw4OL2MWi
JF28vxqZOLpwtLE2KntGXmnpG3XTXnfCvcsKftBiwq8qtPpaelKs0hgkJccjgFck6Y2qT27qYCTI
T5gRR+GvvtVgkjqk5ZNWezTsykHd8SKqIthFAwbrEnRZ7dzkZMQ2WNiRE6OcD4Sy7UixapnSbEqg
ZQmmrcDusIaXx7Ruh22eV8DDgmugZFehzViFYRk6WAEvVkmJx2jooT0h6OQMHzS5wNgc96IZ9W3V
poRhbEgcI/lPk/dSmElGAngzg+6SBLjGY8voNrLIw62SgX+rNPfTsTq8h/JxkCjNzJruhjOisG1G
2mdjejcHd18b0FmTT4eCsP6UZ2/VAElDdSR9PwXVfzGGp94QP+oUMYXk5tKbhyFtTl6Nwgefpo/O
/IeWwjVwPPPN7Gp88oYGWs7TjXWgO2c9FKuM/IvfhfbBQ/JzFMnwQ5uw8IVCIdte8gM45jvcgF0b
KWucItl2CNxk0yfZA4QI8qYOTn5k5GjwxpvOIHtgmcFzdEGBQquyDvrJb3W5Ubr6CvBYtkOWcRi7
4EY0JIgdYhGpNiDVcTgnNqinvLA+6mm4MsEb0EvdREF0wpBcrLg7FQRBzTY18Wmlc++MPMqNnURY
utMGw2Zn7CtLHjSISW0+3CvjpF21aIF0YfEaiPdwKSw678aHnhrgjGFFKKWciHOlvAz43fRqnVeI
nmo3OklyacTcXnVTyjP6T1p7d9wqUnqbBo6yZ0bcLfFtVsLlC2nry3rXmNrB7jJe5QCS/UwTL5kd
Y60bsCvpykdota+pmf6SEJW5+/VdX/G/mHG/homTbu2pAVdLEDJJcl9REjJoBn4+vQQJYuJiI8JA
xtbiZ+7QLCN8ooU9JjL5wf9/5/yq8UtuQuIFhGkJ+jeeiu+QYZUVfgzNcNfozofI5JM7NvdkIaCQ
JkrIjy7JO+MuqwKGA6Y2q3fIoyp4rm0TvJEaee6qzaeKIb9K1tkJjJOotF9a0INZKtCJzdmsQoYI
XzIXWFghDt1gn7r6OBrjzuEJKlDv5TTcga38NNr4s9ZxYsOyHnYloOY+wD1ffxRO8+SJkGh0Ud5U
5lYLeHPSpmfw6/a52V0NACXwzvYkT/zWjZHUqabYhnRUK+FkvjXbXGh83h39g4Sm60eTdzUgSdsU
mvmW5eEtZuHoCEPoOFjTYii/EgDC6LjnZxtQYFpU+U6Oluojm7PoXUBsLOyd1g/huZGi2oZNdYcP
zFetksc/NY81g9JQVgpGedADuVdJWniMZMlHBHEN04I8GIXC9wanaNpEcejeMgizQ18ZeywQkXci
srEemmJ+D8aaPzjFQyTqi9EamwGoAx8j3vT4aDcu0fJ1TczPBpi7qkiXr+MRhp5jpOfErm5DWLcr
fRBkrAaSGEOeEKzKdpVUAJSIGzmpGtTmbotrArxaSqdMNPuyAPXREhOOC8g7cih8N5quYvjV6yCq
Cl8V8hi6ySEIVYTqKI40AIw+/JqnmMFiNuB36Rq6ADKEA0enHwDEe0hCr0oAK3ihEm+UUX+1ZXVj
qnKfe9noS43+biZxh9CvVtZFVsLa7i8yNH4J8xQatJpD3Dukwz4pQUoPzIJY2XkfzihfCX6ZlftI
BmU3FCG5kvRkMCiNQroRQ6jfOMlwE/VIqvsWtYd2EGGWbzXCA3ZuXwYdMxzhqXonKvUIVwa0Wa0/
NQO8m4qAqZWDWZFdsvYK+7qYjPvASO5M2pSt67S7tJ52ntCOAW9y003WbUmCzAaZlCREI7HAJVgk
9GowNsgoWXJDOjsCXUwDz1iV+SEuQVV32taRkl4JwUavGJAAKNnZHOr3IOne04ZcRTKttOouq9qW
h2bEClP+RHf/Hg/WR9uVfgDp3FAzsVOVgXzZCMiwYtRuR78IyZKwx0BG8Ey5McrpIbKcx8QZ9qpu
HDBlVhtF6ue4V2a8LBqdlhei1eC1PX+ipfYrVfDCaOp155lbq+INq/a/kKxfsvSXacyAg/RAUPcW
S5jO/1c+TYG3qUEfYHXSfnhljRrJe45apO1kOs8KmIQVQrsW4exwtnL3Hq8VAe7c/aHW3bkNypsF
5f9XnYF/4uW/lWKs4zCSX/j8vxf/3+6jnMssNP85H/W9+p8XOeivk84FAv5pwf+zWsG/qEdw99G0
mfwXG/93xQo0bt7lC/JJ/yp48E+1Cv5/HZNa/bs26cz//zrkr2IFmur9BxFRDVezY/IPmhQQ+0ex
Ao0qvoTTGNBpVAsg5/JdrMD5D0oRUAxJJfBE6sWjiOJfxQoMjVIwFD/wHBSHFpXj/i+1CjTb4Nv8
XqsAK5ZFJ2KulcC4hrEqZRF+r1WQVw5a09Tuz66RtYST5YQHnckwpNNRi/XpiDWnXBciZNSnqPSy
qoaJ6v1jbl6MEYwUKOC2vZxJkCNo7mPgjfDG5jkEhHmT06LPNgW0O8XX3LLYz4vLOqIO8z0576NU
abvzYOepQ5Jsw3J8gF8UTmvGHQWiXCK5P1UgpXokg23iAmv7npCwRR28LOeTx2xn5gydQPi1s02o
XpwSjgSRYocKU9AwBYJrYkamh6llmeiVxEBPBI/l71lGTG+obhs/bAqQL8tmzEr9X3smiAmndZYm
IyAShoS2nmDeXX4xd8wA1xFnTkD7zfFBfsWvzQgwTk1xRJzXIxs4WmOAYGOmEX4vZguXsFCi5FiR
hp1ResWUWup6mQ37OeK4zC4ThRT40R0qoKVBAdJiAsTNsIBv/j0hAc8XDxEik9mZf37ShijRcuFs
2tndE83WHKdLhOq74EBxQYS2VuyX1csO33uBvny0ekPx4f/K7VhVd0SryYTMML5lbsHwLXNxazDm
/mOzio5F8w0jybfKoD0EM7kvlYIfadlxWda7+Yf8bdP32X87Z2HMP+04e1sIruEemz/H99WJX/zj
pMvK5RxfV1pmv/dcDszFTozca6mSzsgFaGzLnGJK/WiAWjLWy+yycplUU/ZCeRHsifMR35P870Wr
UsZ9UcL/mFd9r//e12pwWpRiB++mPNKp4Jdvwprp1/yy+nvC0LtEozBvX1b+j8u/nWqZjRmbbVPL
QErENZZDlrmv8/x5it+u+99mE+/dyPvy8OcVfjtTZo8oGzpGq78d/dv2f/Phfzvgt9nvD/3bof/j
9mXPPz/an3vGdoKCKDO2jpXSdZ/9at+39zL3L9d9PRd/bsavWuz/WKnMtrfl0RmdDPfZH1cQi/lM
WRxzZj3YO50m7fuY773/OO2ywZ5uo1hYyPW4FbJQL4/LnIZ35rfFP9aVWAixLc2H/LfZZddl0zK3
TJbzLqf8XrSUjhZwWc6X0y2z8II487+/+rLjMlkuY5nkjtseP8b8eXSS7t3PZbYjXKdCgp60ndo7
OyNTIa9arjiOkwdtPmmz6risXCZuhqR9/bVp2WtZK+MefJYz0cGHxNtvTAl/hGQsp5pUtG33yyzC
8by8+e00uo1VHfxCuiEgUWZEeTlAKoSHklNd45xPYwrtkNG68pSaOLU9/EKc8RxMQq5yAkxFBGJi
qNtfaYa+rJbDgLTnfTaX5gRi/Vxp8vUoCsLZbnxCJU6kbsCOAwOgzSHLh2/G1BES5xUEbIykW1BX
DiOZvz/l19cYTYJGYwzjop1fad3cjqP25F26vGT/1brm761fh81HLMf+y0VvcRj+cer/xWkM10Kp
a7r75cyMMXjnLFf6ml3WLqdxv2yW//aTUBYID9pY7n7/NM1QboU+3onlTfZlYPvbBbyYYr/X/bnP
9+bvfb7XicXw+738ZYud7cLf6/RudhMvR3+f4v92meW032f8Ps2yzkvS5zx1i+Po0V8Y5veZPr9X
l7ll3bLIG/xCRnvcfq/vogag3LLL1+yyKVneq8sxf5xxWcyXN+Sy+WvP5aBpvuwy97X9e/nrnJGp
bEbFyjYTGmFChcq1RfzmpKkvVKrJT9GUn0uKAtC7ACw0tP2wa9TeIGCmeVt0KJvSTdXNFBjtGsiS
WCeR+JV26L/c0YvXvJ+RCUaYKaAUUFgnz8+N55X7TlKMQqjdzCR+MaDPbUR8TJsXW3EPWiryA/Fu
fV0GeoSY424sDFyBgGJWSlO9UY/G3HT0MPzYuHbtcLqEVbBrxOASVMyALcbVA4IzRktlAz+RMlZ5
E+9GDaRAOVnXYa+66wSqE9yqxiu8HTUXPN9iHGylEcL0Er6HOpsSCkyvxP2aKnpLA6xGY2/vjYYI
mxX0yBrSbS6Gxu+GrN8WjonvproESvyJziEgu0e0JbHtM0OEaBX0HimBNH0dMxd3npsWCEWGcuPa
zjHTqSNjpMN1HouzOjZ+Sd99M9rOfQe842BRnyKiCkBVViBNPGXwTUm9iq6P72yihhs7RA39Ctgp
30RtGfFPwneEC5Aw/Jx+lln86sjJ8LX+WW3u21BcgEWhc9yXuZr7wpnbOSvaTTXxOTGSB01jleSN
iw6+DRCGo8FbO7emjVPDJtmpA3NdG7Is1q1bvpQ9dgFXhgrNYmCguDdudeM96zzjmGMjQy3sILJG
AJpL+1zE1bMFW3vTujCKx9swD4+JLk6JGD5Frs0jhpqkGfEB/gsht5qEZZxhSV4FBeBAObI1HRFr
jOmR0mD5usL0uMVlt85bj/x6rsOGrLy3BJLfSsegfx6NHI9nFW4sr4wPkaMjJ76lpkBOODluEc7P
EB4hd1qg7szQcnwDRTnZvsSiXk4b87VsgKND7z4XQBJuKJ0y3bY/3XsCXt3Oiccehb/yoQAPqgqx
zSL1sfSmcldTDy4j54wXwrgY+ClLVLAWtIjBo3CPtEh0gM1adyJCMYhTnToMPYlj09hGRdYcKijm
qxgC46Zya2cToc9S4hgNYBD6vZVXe4SYz2HafhKLHjb4dFv4kTcdcQ9Epo11Y2knMNJd6gXXMFPs
kxsGiCjB9Q7iXbHDYNt72TbLSelVpdquZath9xafBWV2qC6hbQWVRlDt1Gg6zSkWOy+9UHqog6Sl
42BsZp9UlKEjyYU3VxYiTV3yiiYvgsZjFp+4YcfDM2l3YsIciVSY82AYRyr4jA7q1pZ27TfxxKtS
b4/LEaOIok1EDamibC5UoxHPLs6gWJuICQPK4PkAtQ0EFER8QyarpbdP8iFzT0ja4K64OeXXqPXn
6eaxKkftpCdJsOb7hL4Zam8DCDA/wOeN9WAUl6GwD+OAX7TOPFIVLvWwhqy9FTxVQIlyqBiyJLmp
xeDAYv4JE6k+pdHcH1Pf8Q6vVeAZbSC3jhFqyLDMB70dKkT08h6Yg7ufJjB2cULesYY+rZUWAzK6
0BUS2SvVPeZRZO0GI7sMPcO/LjVHmG7Wj0hBKV1PI3x0VOfwNVeIsbS1DOvGF67cTkn3atYlGo0e
e03Dg4/ovQa4lpD4RlBlKcGutcJhS24a2mcrfigtwlpswOY5oBYBbssXg86IbRALNh1K7yguUgf4
E5jiuhqEDLncxqwounAi6ItWqSZKj2h7tGZpBNqpddRmT6WKO6uH30sQEheX2VxVvUfaqZNoJSM1
XE0FBh1VG35K2eVYTfq94M9d6V30MXXBR1GCuYcNYifDfVBUlyYQ1s6VHvSyytkKTak2dNIUCFDy
odQVboqgrMmHI4SXhnHfGZq5mWLvgDgNZbMyjJc+IQ1hxMqOAkFzeZ0s3cocv6EoZ62FI7Yy0Ntt
mZPQy6RfVcN1YNg/yR9qa3M2TFAhCWz+9LwZC/0OBfAjTx8EqroVsEcxegHVIiKOOrw3GY+mcbEO
KZ+DzGxHgTWwbCOyvyEPf8Q8prvWoI6INhBAAXGuVRQyJPB0PwReCrYlctejjA5dgq9CU+xzGmoP
WkvqVXodtQhfvCwodkKP9p5ENZUH6LC0Or838CZTVmF2kRVptY7UbGd70rrPoJx2rn5qb2zE8Kee
B4wnDXBpgluIspbrasQc1uTkW8dOX1mO6/qhfdtNgwYnnWeyDxrK+1SKfhgsAJFU1hpQV1QO916f
tuSyqB+XyidkD4SagdkGNHdSpi8MEIAtdYiGJVV7SvCEYIOxUJkp0V5Zk9iiJw2ICqiMPjaX1I39
MTETrHJkOgsi/5gUwO6UEXYCEpVtiIior1yqacXJlTHh0ZMYtTuki61jEsUNHicb1Lc5eI+4NiZU
zFUKqzdbyzF4rWGHdzrpTGj7xLdS+wPmnLJBFAe9pwgLagfhXwiFfk85Em2VkpzzM4cUdKSuzAoz
AlJAjWooFNdJNCg/iq0/V26rUewIMhHGOSrcCdWljBDukaEon4mo5Yepo0fU2vFWsewfQzduUYz8
gPJurmDW7ZE5gw8gfUeOfzrDy5WM1puHogXd2xqoaz0jukZj0/vIsxGva3FAnYWC6ip9CKWUvOsd
zlVcUbLcEmSX1Dx0tk4a9FsaErmR3WvXxn4YmMMGod7FmIWdDPBQsaTqsUpl4dcEJ/o0hq+LvpN6
CfFjkCfZcUqUa3SAv0xkvhEoz6Pq4tG3SLuZuloj+7Svy1rJdmZMeQ97PAfzLy207rosHAZLgpYP
yQOV3HqckrW7Mtz4XWhU78J1ZK3QAqKjVc1yU5eIHEiBozHuKD6TFA8uASKwbOHRplxH1OCFJgEK
LtfSW9/si+sWJRH4IYExRy3vG3oOuG2R+kh58YyqXoWdAThAFzeWrT/qtXoqATrZ5PJsA/m/kwiK
UmJLqtL7NtXO7MTfZtwOlpatpzw8x3r3S/RcSk1cdErpuHYs50jZueqs6dGdOWQd96jc9kn0Psue
+vQ46sNn1itoKx0F6V+oHZqiH9aGmYL2M/N2lljX6+HTwJ6AugSKm+6YP1wvojKLGl0HnausIxfP
Q+V0YL6LBDA+lS/XcVoEh4outFqXZyGmwrdVAPcYJ2Foo9kEPdVG0J7b9OxwRbhaSIBjLWs2JmVX
DpUzbFFLQ+i3XBxYXnBlF8mda3Zv8PG5AdB5xy4/XJTF26TFaWt57amKbJuIr01Nxn2RjfHBM9RN
iLXX6rWT9KaC/jzaMtSBVNwC0lUKY8fwgSTpCyJ4A2rH3HRmUBrsAaht270Vak9jQuWAKg2oC+U+
QDASDOt2iD12Y2iC6vPyu4E6CRsFcVBoqHc6iTWyKcW91bbvYdMhVhUqrtfoZ5ZQ8codIv1MYVsf
vXe7j/IBPwa+/jJKIkqoWNcpYWikuCvX1H6il/dwbVeUC03Fmfcg3S3b5edG5NXOnpWYjoKgMCCS
L8h6pErWqFkEAYS+3ITqSyfHF8XqtqExu++N8i73XOoPyDzYFFa4bzO4yaiUBW3e5KzQbUy+2uk3
IF4vWcjLOMJR36ZOciWS7tqK32tXv6573X4yCgcV21Eo9LeHlFj3lHyM+PfWkpINCGCp5udaE/co
FDTFwSPhZnNVOpvaoi5Q06jUWooxkSW0cTFRFIOeya2m90jDAv1aEZyjlDWRbjhHq0SxDVynATm+
jEhDn+BuU9NTDNd4R61Bvw/HqwA/7Bbm2BMehXBX1HD+UdBe68QrwEmeTJ2iIjxe9A601tpkPeGO
gfpCTRq9wlUGM1ZSKSLoP3UKEztepx20sfu0wx+E49Nt34yffT4Yj1aEMIlyH3PHcjD8XoP2ilKn
vYJyrOneHt7VSWnCs5CU+vRaNdy5ylXu9b+8sQGr3PZbhBrmURtm42BcQSULDyFR4T0x+leLYrCr
Xk7WqoPeFwXY4j3MfC62yQxhnQotn7pzsB5sgjZebIJhRyueyfcaq9m2GoaTiwcmrvQYfzsvBeF4
bzP6rkzg3mLktJxmh/qINyYWiiYIb8lzPoKY3fea+8MEP7KithMiU2d8qIOKf7X9oYV43rQAl5Oj
ppDPmjOtdLyuJKG7OvEzvXxEyvYalf1ZKZ3ViLGM4id4WNN4wq2fUX1OatG+07H21x5/maLd1jJV
LmpiBRdBnYhLFZxMFEcUdZxX9UN3oGhoevW1TnNQkExlT+HMv48KgeJu8nqItmJet2zoJuNVTs6w
qWS3MaLpvqnu4f/1lx5+inQwayyC/H5CX9bbScIHCX8oAnXZKqAXm1St43cddNchPlnmTA+3sutO
G8Jb6FvhLXVJb2v8aEVeAjfvrcsyIRwJSnec6ImWzl/rCnusdlMb8cj/va6dqEqtm7G+q1xlVbpW
cJPPk5abUTjVhYdCp8mXAPdyXb9M84TQrNi7M3pwWQSVbVwSihff9BgXllXf6xvbfMKXaRyXVa5S
6ZdMDBM646ZE1vOPUxrYeA9NiJtp2eW3DXBi0Pd/XXhZbekImeKxLA7LhZd1QYQ+wpMGWHpcO8uq
ZWOcqsXJssf7ryNzEV87DgSPMEpuiRWWlAG7SE2Lb/tq+BzARR9mdIs6Jtl5GCzzskyQ07VrUELW
9ntdNnbFLmgQiqSqkoBBJOxyNpT2mFqpdYnnybJzG9ukc4LUH0nsrgvEafypGQ6uyRLu7mu5LqcK
YHaGgnzZHqHZoWc0XJB030zejI/D7Miz05oXz8MhbcWncF4wGN58TRhaPVPSezqOZsYVsnBqUFIY
vBz+3g85uLfPJhW9/rzOUUv7FObxJUcXfS3KEUn5fEdNAjMhrp+Vl+XNTUnv69ZU3PBWT8p7EYQg
8efdloldARIN3ELsl8VlX6zacmNV0DuXo5Z1+qhnG6VMr7J2GKDLhN4lKwzvgnhjOhpG+0IlC++y
rNedHF1YD40gcREbL7sF7XgQDnW5lj0YBV4oVmsQtvkv7s5juXUsW9Ov0nHnuAFvBj2BoxdJkRQl
TRCixAPvQQDE0/cHZd7Kqh70A3RElfJIokhgY5tlfsP8wz6rWwqhpR/qqjQOVQExX4rMySXHMg6/
v0CvGg1NoJH277e/vwhTUQViWEPlSTuBwD/q0KZRFBBwTyK3Xtv+89qoBmFnYXmwyOQan+DnrKgt
BNGxKuBTjCoikooRoMFgdMDYIdk9nLauY9Rv+aJij7iipoQQ5ohOzv/fzX+VBvz/q/u/wiIC6/f2
v/7GBPy2///6o7/7/6bx36qlK4rx2+Cn+f5389+S/lsTdU3nx6ZuSWhZ/Kv5r8rzr/g59Q2DN1P/
rfmv/7elo6/Dn+h/Qwb+B93wH8gLkAp/f/+/oJseyrjo2v/9X5opKf/Z/VdNxMcVSxNFSzU05Rdn
8O/d/1iP1SST8KBSH5eW+AeN8B56bjslzvsT+Renz1WEpiCPEI02kKdE0j+zhnavpvGPPlZ/JpBL
Sy1qcIGhHUFuQUoWW4dn2+drM2sxn+7whYFy/axUQO5yO9h5DEwcGl4lJdobVqim9I3IvXEaa207
YXxIVdGYXod2MoGGqpItS2JAfQnuPF53C4zpZpodbqNN84SzMeHUobRz6fYdIdd6NaDfUfUyXIdU
9IomAxeWXK2nJaMRgU1blpFwGhrhIvorXwKFKRuh3BB2uKZt2yR7M5Fr3YjKCgk62R/DJSqxyLvo
aAgN+hq2O0oJRdEc5BwVXU2xtoYxrfKgG8DHZZGTKBCqw3FYD9lD3nYiTqQdvCYMw8DUBsgVa/M2
HKLknFpJc0WbHcrbyFIvFPheSoX4yUNDWyuCijkZOJi0Qf3y+6XT5ZVZ108vFWk7wda3Mnnwnw8J
l9rc0p1eSBQvTxRhYRYNJYpYeCVsRDmfz2sb4L+aNGyqhiCQ6qNXSyD8LV0rPaMKKbVZs97eA1ZU
Bcb5WUwSgIXnvRmeiPmyKWetgClIViLsOO5R/H5i0IOZl5GOhybryWsGwRn7snPqXlCcNlERLYOe
D7jcWhMVBnHoNbJqeEDzzzl8+FQYiw1eYOhfNEmGNlUxs3HKYD1Ze7rtclMol0lsyZWoQnuqBqGi
zPGX65AdyjLBzhENu+JCgxE53IYyxCZEMN5FHCLSoVWP0ADYv9QO/R6KywddDmb2pfkZaBH1duBs
8iOrNrEFP72mmM2MTB7oapCl6XqVufJTaHfoPNudostuAcavm11DILLm22LUs7++cGsQUbJTH2db
7JLtrEUVugqrPbj6jyCguTEGFLLkGpqw+UQXKaiWeW3GSzMWFE+JAHwX8oOF3EPRM1rRdDWQt21M
DSlN610oSq9gMlEdnzqwtUjeKXK8S1PFb0NF8uQH4iGdMJxr4xm+YHayElJE+TOlNG8pJxrJ3Tan
WIP9BgFvZKEPQCFYqeUVOmfJXTejHRjMGw5QGmxVCWB70fd7tHYOQi1ZqG2PT3cSwe52IpVnKhaz
qDT9D91aF0BppTZMvPGB0RHdmG8zD3NXgJMIFznYlWO2hETQuAYEP1exYFBP6pbaF0rRpYp0FnpX
/arKKQZR0cN1p0PaQE0aP4WCszUldDhy2IpOrZX+E3snJ8qdwUKnGXXDaZK/tSY9l49O8Kmy8dcN
AQKeANekN1seJ9JfkYqGDbEFdZrpWibUFVVc62ZfrYMIAAJ2QA1CF/GFEhFLCeiiHWJ2tgjzaj3K
Xo0NAiVcPyAy11Wck/Bj30cgfl0kgi8oVUBjRKHZEVpuUY8b+LODq8tK5RrScJOV8g21AImSQrfU
agnlW7V82DoG9liN1C0c2OZFyY9jnYELIOjQ1MIZAGBRUoc7H5m3JvowVH307zqxJhyyn0LAyQLS
hnrougL+0ay30tbvT3MiZTB7FNAmfPNiVaqAIUajjeyE6kcPyDJFNB3EIvtTh8OpnivJKnS5Gs+M
GpqsGYzrWHmMm5Q8bvVQols2Yo9Ec+oGK2AVViO2Fd3wp6GFMkuWfHcZ7JgKIT123nH9YNd0FUXT
Ec4jGZziYvGwYDgXeXJAXG9Ee1JCaDA45WH2BwcL/kp9zoJ+iNBPZXMopmkhDHjMW+eIPpAdadPV
Uil7VBBYn428rJlvT2gHetVeKBB9UoY7QG5FslGHjaELoMWwy7GI5x6fefAkeaaUZM4iKgr9Nxv9
fI4qOQB3HiLIT36tRhNafv26Q6I+D2v70VQ/xT0awE5GaFbJT/FF7zQW8qhsktyEDT6uaObTRcT/
L4k0wL0ZpWmZatbCoGYN50G5ykH2iQ0q0k7h86eKxVU1PD+eFeJ4da+8h8iW4WgeX0dResEvB5Lk
eyUOqVc3oeziJUMhJBZR5I4NtAHAuMdlsoG+ioZASJsDsCcOQu10mor+DyIPqGEnjhIER00SVVuQ
KRTJf8qJnk0Hi3UJHbrcW21oeHoGeG+IDNKjdznTE0jNIUNcapaPpxa00AgpEos6YWei+hL3e+FZ
eD0K6ZOpjk6RJA3KUzhZd0AC5bQnyjS/4jje9VIOvw5VGJe95SI07UkeOFmDpLurWrMhiRVeFEPw
RyvchxqVo3HyKuDMwG61YBMJ03IosKCUZUwdsl7coKzG71gf2PL22O5wkfGfuNW+1AcKXlGsXmoZ
06+0bOlf9uRbeY+96TsM4tdnWKu7R4RtOqTENcpXJ7Yes+XdW71O3YFzo8vGTWFNF5zcKZ2OtGOf
+t4azC8ALG+6CExXUe8mJ5AvZykNMrD72NHE8vOjBtTmVrQMXUGWVhkGpRi5Sp+EEeXqkVyNOOGZ
gX31CsTFXMiSHzlZ/QuXB+tReeJgxMEBrmhrKCLuQJIJTnfew1EnvMAPkNwBFZgw/2GpTishQrrI
UmFk84ifuUwoUxsLqxmK5diWLtHSRrOSHBHY4j4o2QoxTqp8MUptgS6+t4H2Ks5meWGlwjg5BrWi
u9PszffINbhJRFEhas+bhwE4ZdINFA9htWmNI0V7YMEwUUKRZikELjmR7o+co7TSJfthOYoUeVUc
sfGgUxnV+U22sn2nkW02APw7DZW9t7HHaT5GLM2QPU2dO3PmOUiXXaRdUObTvQeykIVuLIoORUaR
cjbxB2zHndGA2hyar+mJ8EM9Hix8OaU63Mlm+SPX+qqtn2tqR/ivUpjTqqv0NDE7YYqJ4OjsGrsi
NPEqcYoWPWqyi4k4fRMX5q14/Omi9kE1EWvZfMB9KMzK7xEh+/RbeUB1pXruSqGBxVywI3v/0Q1Z
xg3PuMfZSzX0wg71VIplCRVEiMAfIEkDao+MGDWICr7ackBpfC7KHJ7IXKE4YXzGKD6BP4Qg+eh2
IakwDBeY+oxS6RjYzUbK5LSzU0WtUta+TfRQMa07Gk14Qy/ogmzP2pzjSrFW1sWPqoQHDQYUJPXc
r6N4P0L9554aPzQ4SBOZFjAsxJIdvBSgeQiRH+fvQpUepgl93yLwBJOi8NOVUMUJWmQvh2mDqPPJ
SDTcM0Px0klPLAOpLEDbFs+PJ5BwU1+lQ4KK0nid8gatIwuBJHOcy8ooDVJgVblkDZpHZy0kK0Hr
1kITqk6R4KBiCgqqpKQ4mVCcCyrPQSRdswYec9BjHQiXiUx+0anyJ14HuyQUbkZkvmoS+lKFpMM5
yu0mnKgiKuqqr9Dza0uaoemJivKAMph2lpAycIYEj6O+3cltgq9SxuPv9WZZqMUKN3r4MDHaQhCO
qOtzDuZVMnitmCEI14YLpgyiADBfoB0nDRApvV5H9YB01+8/NfOBp+w448rmX5tIi/39m9/v47qO
XPORYRs//+Hvl99fyIw9UhL/+uE/v/nnZ1QB/EB6xsvfv/jn5//28b8//L2w/+s1Kf4nivwoFumj
6OiCzB/ECdv+/U/2/fbv6/z9Va1JS1PB+DFrg7VWPk7UiiqkeLml3y/SjCP659vff+kIdv7bzx70
odegbTW8iKi3ml/572f8vkr9z5f+9TMsL4hTSZPBKbV0Rdd0jUoKZw84STF1RXzwwGD//vD3Nb9f
NNrk61EHS9Hq5xKFaoxq/uPv//kWDU5a66h3OTXEIBQY/vVCqdThEzFCv8DmcQZnRbQhwR/Gpvv7
M6MfaT9mneKkI7C99tkeUbuqJwfQJJjMfMT97PefDyE8FB0ajI9FjXevsGvVF06rSduRTyS4ZGHb
AhjJhnDc2WtIJePHcFROuO/sS9iOTr8hcqG1fkF+NnCq63QlIpXx9PkubFJHdgsXUP1ZQo4cpRNz
q6O/pa/Bt7B47Pie7K0XCLHT9bEbK+OYnc3D3G//VhL4ZDinwFu1cwdeJhLFlVvRy7uzfslVaJ/K
MLc/m86JN9T1BRj7X3C9AOeI+QK/Jmnd4ZkLV+q70Jz0aedPbLjdssfNGc9WfCNj+iq3dhdgWuO0
C+XKVoIKlE8TCWqyHbxV53SDVLUUwW3Cr9yeq2KnGvglR9ouo/3uS2dVXeMIOkqjq0JG71/y0Dlk
e/MwsVvUdrroHr6I0EZIMhvtATi/hp1fvmIR1mQUuW1tW8yk8wmDNfl9Vp4RkVl62qOw46sEBkiw
2zt6eJP+8ME/hf24Iu/R1/EiX2Si3QpLywE7iTolR3LRpOuZxmOSYC4VWSG1XuOTbiPMTIvrHPR8
GV8T8SJ8HdqSBr87LbXWUTbZKf9kg84O6GcuURo/Faf6GDk4gfnw2kjNwiUKHAS5tmHnX5b/blj7
J6iYEM91wZ59onx6VJa+7tBlCSE8ygBy4B4gtxa7Ve4mX5gLLRvv+a7uK++bxDTcoh86uM932GPC
Jxj+bUhD9XhFInyf2SghIIexrjyK/4gCkR7aSEUcqKk2S9M9gOHix1Cc569l4uL+egh+zBWqHm63
BIx6NlcUphf6Id7pK/2nuPFf6rF3BFlX2S2+SPUi+BEefndVE5epGhwwlLFBC9jzAChLC2TUZ4TQ
03oWi3Dv4qG44qd7mPtq1K1Xggdtl2TUjT+Dj2/rYh7Mg9h7yHPk3qjCQ1tbpZtiiqodKCIhaGD4
EO8yG4gcZHk79MpLfU8/kQhCvspV3M/yZR++vms2EIMmczZwGqU9IIgMtVJtqY84TmEzTrMZmTFX
ckYHAsZCen0CQbkEW+3lrry+xv1KcO64mTU3oLgGDk372EPT2ZCcx+UMpkBzpc1kgymZY5HjGC2y
j0ZxUQXlKKOa0w6O5c39tRr657HYw4HbVvuytqdlehnAJW1idpzFtIlHRqrcZe6IHqO/Ki8dxSR8
793/+SkFDT9c56YHI/xZvD5KVoBfK4nbMrzheprc+sL7Jnv02O455e0FomnLGMXcwcVY8a3dkqHI
1hsYBpqC9tOZvpls37tkO/qN26NIZ8cvj12z706dwhby3Ju7UWWOv8XLEX3ByL8Do1jWCt7Rbty5
hvfXTLmnzsJyMnJUmPtuc/1GOmSJYsOZmg/nN5qqbcKlIJ8OiFB16bC9BC52eCP6PGxBM6IBjedV
v8EcMVzPg9neVxK/Hi6plwKJKPZoLAbhyqDGscbFTlxr3/DYRiddTUfkmYIlwlcoyI31Kn6JDsAk
QJuUOwCenxRJEme6gk6wMz/9jL10jcRGvCbPKY8ETIxcuYCS2OdHfAps40YXDiel3YS808YvdR+n
+Pzls6wO8vHxBwFyRqURfHTe6iXtZj33GvpQL6Xl1F/tS/wKNhBd2sAdmk/5B9UmUXoj0qWUVfde
vKA+OblSJSHe6Vf6Ypy2AsAO9av/0TAt7XZ154OhsOzPyRUnx/wTi/tEsW/I8CORrbrAYGs/vQBT
udYPtK/5CRpmWrGiKUwlqrOjPXTq0pnJqHdQf3C3JUe5DfdCW02yh4UtWxhoGLveMVnKBaPihWvo
ws9L9P44Dove2DM606Z2SrRX7eaGGjfAL6pFiH3hp0gaD5AJ4fbnVu0/yp3EI2qd5D1Fv1dbTDbZ
eL5mFYZOOdrZtGWNxJ5YvCrLdkGbEp7pWjW3newJr8CdBsmPMNtEqwk1+gUiNSOPHka+S3g1nxgn
5cZhyREIRXaTuSGbw4DU2ydAj1TjW8agXkDr5aD3x9uTSFVEpcOl/MMG7czPnlJN+ZWvJ3tcSrYm
/iguydKk7yK/X6rz3ENcXHi85cjbz489JsRL5FcKl9n5E5Gg8is8Zid6x/tXLlG8NydueL7pHVvP
GKww/2O9rRLTDlatP9AOecHTz/7r/+Gwmm7oIWxCz28vo+jGqNe61Flf0NFygmNxKC/lBXehSF0G
A0AxMBmInDu0USBsZN/i42Gb90kFPenVi8TnClJIqOADag8RHsxpacmjWyQsZLwtLvmdk4Ft5PqA
B4oI2MD1ONWeec7xFqxBw3miFy6ZVsmP+UfH40sm1eSM8plCLWulXnBA+Zyk3OBo50dsTH2UrzBq
uMn3fG2wnUNVM3JnlJ2A+hxoouTUWf6k7eP1SuUg8n3oGxpUq8xe6/XCzeGxO7NOivGShF4HGC84
Tqv4rj105JbmpuMLxG3a6G/RGSXPeQ68pGcS71t3RZ9yXd8jF4J6uFY29Wfi1g6bJ3sGPiyyo92M
zTCh+Gr74ebxpa+xf15N7+FX8ClslFW9QWLBpQBgOr3PEQtPDe0P8nE7O8hf4SYm0KEC4gSG97sx
uWxOuKn4eDZnbwdUJ20KdDBdG6t/4eG0FxNkpQ3RzJsfosKRAW/DPc/TtF70VI3samMqYGQ9dsfW
H6GPP1fZF8jdib0OvVq/XaBtwMo3D9UGcLJD0oAAMdZ2oMnKT4wZCXj4KubLZ35Q+2yDLYCLF2Sa
uXqw7RF2UXwpXxpIOpqLajhFlH7jCCgi5sA8Wh1YtrpJYl96xbXUuS9M3RGWG1dc4Ki6FU5gUJ4N
qEOvs2zJn3jkih+C/vps9hFuSIdqaXiLwKea5QY+zhEOs/xVQR/ULr3hOKLRuA/rW2Y4+XctnJuM
1uiPQjYpK0hPI/AsrkEXC3HrYmUgPaDC1AgYvCVT+aI7zOV8aX6FCWBRdL6EZWd8ZSaT47Gq3A41
rmA6q1XmASYqEb8hc3NG40SJUwu2hWarcNsWQvEtnxs80nRUTH0ZrSKMcKh97xDc7T9Vl0pCxExh
25GWmV/sE3dSl8qNvY3zhEBaQpyarY3l/+DJ5UfAbY3lE67UFwTAagyvwxWBKgtvz84TIeC2ftxx
h7jADMfBtWLjcAlBCairns3jtVVd7bXWt9TjCw2hAyJI73vaoOGBzqKJkHLqStqibyETeJN8UVja
HFcerpAZAiBHGaU6pzlN1bLy1bt6F3DsdvT7sFBMwoiPas86N66p163E1u5XVExkwJpcz2RTXbHz
VwkZ0MGJ8L3G2qVbUypJGyrQ9kgJOnT1J3sFBE0/ZhdjxaPq5einB817gu1hA7FCphJUekmxklmt
8rge1T0llSnbNWAIX4MEDW2HZsWn8R6orqm+jMhNUAL+EST3r/Fg78s4UlJP5ZoXnAl4fTLaGQ7H
e2vTJqvqROhC+VEcVlhg0v6resBqPEuP5f9I39I1JFzW8xO3Wu6lts/qsNTCLVBZ2dF3zzU6DA+v
mpARP4wbEEcIPlh+h/9mtonEu6BuAXbmhfsZi44gedjn9rKH9EuMjQPn9PSeYOn60hyeF3CNg+zj
wdDjoJsuEKShqCJe2niJ4NGDK9AJ0laKvlPa01N4C8YPnBbRnGdzAWubf3aiTUSIChcHH4rFiF87
8uuEmpVt+YblZ7VHgPFchI89Aeq0yRclc17bU2g01g9OAYSsF4kLGhT/0nn0Zj+mS3YS0jNNnfUT
7Ydhpd1aToLhgEptSf+A+WPLDxglrrTsq2WTH3VkK6qlEpyzBBYXKZxTAGyYwxcQADbwQqSQ2/LW
WGjNZhuDbEs5PKQ94QznY4fRTOsMd/M+jFg2ef0s7IZAPtYruAHPbpbnKKS1JfjIIeM8gKSrytDs
adKG/SIx2NtQn0XWxy9SCC1LI9/AYUBjYnz8IU8Y2GdP1EJUWBQ4nqA6AhdHcwaN4jfC/q5YLUBB
B5aHDGbREsl7rYFH+2I/T7+ltcfIGM4L7ZgUA+7vKnpNVoWxRJ5dWlfJFhmEOQjjHNFcOj3QNGqY
DVvK0YVF3rpN4aoGLQZKkDrS0EXCDnl8R4fIQ4zI/5Ls2NHMvPAAphvRIB5V+jpNOZfr9JCni+cD
kXZ6ybRLNhH7oPplGodG9JGJ4MiWZKdSb8OnSm3rVoFFJJe5cyqBbr0DylJKHJmX4kHzdJpfWzXk
LCeIHaEUFt7zzmYjYtiZ+IPic0zTOgYtrcbLJ/GycNFAhvuIQ+uVXVwbycujnwD7sztH0oiDzyoe
z1w0ew7Ia6Vah9RCOIoImNjrpuw4Cm5/5njgfLK7PevGXCu0sP09QmPErzX1cJ+4ozvlS+pXTm3X
L+FX+tVtP6tVaX9WPxi+Xr8nMrEPkLHdT6Wyg9sSSWn8FbMxPXc8hKtBTMMUfaMs0NrgDQ/xMt7l
R9B9AjV2KrOkd1/CCTDIeNIZpC/F7fcjSMhvwi6wpxxjxvZc+ZXgZikbKlqXt/7KXopi5TFm7iF4
Brx90fakRnST6CITpfK12Oe7dM0N2d1JW87Fg0Uz+PPBS9X9lgg+2w2ZXrou9iBvhtfxBx9yQhqw
tRCzlrFuaxQjmNU4A7SfgE6QQglK35Kpe5geyCtML9ldGVCqEnwHmFxdxeY2pZ97gOoy7OaDZDyx
tvgkMvdFfWEbK4+PBQsu5frq0DHZs7bFicXLisx8euXUC9jTR/Yg0GSUCJaYRNEEX2Gsk8yz7HmP
veoHLDf+t4aHhH0O0GZOZJ36j3iRjix3PiUnaTjg4ZP+YKyW3+NjfjQ25QK9AVRNd7/XE/b75Fv0
pi2Y9zltJsivqmW2D5AYSz4mY93KPjeFDiZvl7tm8oLf/JwSzQ3Tx0UhoLKuyTs5ueFLWOwu0c0B
b35LMbP+NjBxPcoekQ4bZOGb7JmUVccDU6vbk6lKV8JLVFA/AO6qlAv8vbjiiRuLZk+tBH9wKk+x
X4CeJaJlcGIaUo70TeEoBuQvIiLj09HPAhKXCNi2X4JUF+34U/9oITrR4GP/E+x0R9CkWee7ATbW
ky/j4JO094qH/pr5US4k11wY5Yo0QwR8lO4bfR/nfyTbuvLh3YAHB5V0AuAZFpJ0YGbdCFnes+CX
SGxxVGvb7hACqH0dXjAxklfAU22iWVU5lMFS/NCpfegHk/V1ZwKtcPyLHRmJWYct6+HI06p3069m
C26xOsNYE74DuIaKkwNcQKLQtw6YLD1VB3FHG7W5Ld7B1/pbWwzb4RxtgmtzGTgwSTrRC20RkLKj
oxN2zqkxrqXoSqXzNa4TkMScOrnvzsA0QggXDd/U5bAHhJ5+BX/6U2ltS6ZXtaTMlcanAQC/7rIS
S/0cW67RUbVHkfF9+OI842M+84VGLNR9XKs/OURIjXoTOZsq/KlamqpO+pmdzujjIXp0JBp5fOoc
1xDZ5Q0C2PxlUS5BXFBm7IhjqQ609yeauTDGED11EYDF92qzsF6JzTe5R4ZJX9R9UMOUP+SPxOdB
AlENX57DCtebp7xJ6ehOW6Aisk8ywfFcnIgF8k/5uTgbdMOYqbVDBYQCBpUe9mkbJlzkz8UOtNsW
8MbcFrOPBT8V5Q1+a/G4EmhowG2asb1esm1TpJiWuXGpAm9QDyW1mis138oADWOPxKFmu8nfTOQp
m1ee+g6to+qxSTH1KvZWQySQ3UoOgpoaXALOteLVBqzIdyp0hb4WjW2Avdx0439UZCwgOPN/XpRg
kytoJFcXyziOLcQw4lA9PvS2sqzK5RnmjBn9YNrVCxs+A1GNxyL4U+yZ9d/URixcuZdtvzINlPdc
NrQtOf5cH4HatAyQmWNjDVzeqH01go2p8bzweLeDD+p0hPAFNQ8iXrIlCpbVWgicFQONHGN9CYAl
Bk537a78Z664LbWr9VoXrzD0NoHm6B+INJN4vTDvO4KVBeK/ZG/Xnu1nwmo8YnUlezINs/gSh9nz
EsQtN+CO2Y4dlY+hfE3WxmKO2NUJf2O/WSY+QklYgFjDG292I7lM0SBHPhSpyd+CrrzREicn27TH
q/DCMYS3JDsMiBMaPwRR+CqGyIARSsnpS5y66J+Ny3lAPrmidmAjpREGWnLOojkRQYfF1DBMaHZc
Cn6bdnQiV69OOVmNnryMN0arvxJrsa2h0ZxAjWH2sekRlwYfj0v0TepCXEwtlw0y9tmWjKWcbEgs
NvescoOPWD0RYiYU/egJtfQfb+xu43suLXA32CDNOm0Gmk676kmiTFGDpQU2385A9+6eaPcNS4lT
+irBYL5BkBQcpaI0A90xXaxI7QE5gxVBF93t8dlmpR2BVMCMSc7YLMWpJ8T71vSEFwYZiHpCrRCo
OT2c3XBRPcCbtU1c7bPIlFt3Aku2peBRU60hADU/iO4z6sK4Gos2qRAhhUTNihhB5xm8heSKoDrw
CAUdtMQ29AFqysYN5E9m+URUqe5QclfXw+BpATUYwhKQEUkPx9It74N2RXgApBVk2tW7cKImypaB
oeCakhKXxQNSkfq+h5Rz/qgcivUTKVQkWhH5t4dkwYgCTElJkdI1SVLw8Rx2yrXYpx5n2wfDJibX
gDiL/NukQoNcfOUK4m20zY/4Mw1XbA1cTX4Zb7wT24pGwo70Ajqmjz3ydOMZYD4i0wiPlVvlhlav
zAb3GZ2Gl3icZ2D6FiQkCV6wS9K9oaFVCAbrxK4lMzLkFidl2Z/yNzrJ2nNbO1jNMQl5fQWhgEl9
gxhnncYNC5liNUiwF3NHiXO2sePwQUqxkT0GhL0rJ8RCLl535nQE7MbgobSXWLSUFmL6pjXXHBX0
yqcZSv6annkthZ2a4CL1MB7hufM0elzoB2+kJERaXYPFOkREfLXH3w0PlwB9WfJqPHwYpgbiLPJm
q5DiqHalO2OuCuujxG0UdMwTwxAALWtq7aP+ibu0Hi4r5KrZYZRNjnsSWz/XLMBIaSDULLNmgSvt
PHniOfNgyya1BvwCRIJZWdD79XgOqiN2+6knbfMiwRU4CZgqJwITpNoVihXlkqvnWnln/qFIzGfq
6TzdmgJpPY8N99spFz6QnYzxqNhSxjO/zRun1dxC9qgm8m9SrvIijo6KrineA2q/pLFesryjn2r8
YVAfwwd/zufM6YrLQHek51i3bRhW7oj7qgh3ep6IKyhLLkmiX08LjF9PwGvmfo7RHzgLGXHGSxWW
jFEiuiZEY/Irm4sxTCANFHvIiyueIiXKT2Yn76mPR869QFiW4jt3nVFsrNM3yv58w+VTWe/mcAQL
nAyBgR07JScfKbVUceDOt0mKUs6zhGfGvZINgqMncuShcs4zqjIXTUED4VVWPB1voC0VEngw8xzu
irkFRd4KcHZ1uEYeEbsCUynQ2OGOQnuC87ioPy1cV/3kO8Kn9aMvlyI6zZTtd2a4lKih9T51EkqV
6B/Ok9b0dOmducK3lFxlbX7vvz6ZT7C6FZegklaDdMOBm/44/H27UuyGiYqWLMXYmNzfIZHlXfE/
Y/j5eA7+4vSE6IEdKFwLMlkeKLKHtce9J7HLY+R2mPSKx1WxiPgNL+FxDPhz0Bqeb5u7RRWUS4Oh
xtAxBFwjGtbc/4SPSehw5/wR18skmB8StLKHW4Bsg11pq+SgNjRf2jcIH2wD9ADo33H2ECVRaHHM
h/vcDZ98cH+iSyCQMfl8LrfD/6b2xBvqlHm0Fx4PdeGUrFlVT4a2Z1Vo6oolnysbjJoedAU0GJ80
gUUX/BsPkTebFwa8ZhaD5j5qmnVnY6OS/5g+D5YFwmfwQh47d8htqjZ31OsL5B/lJY67NZ5B+bEG
Jjn3D4CBEv26/byUHQkNzcqZAn+kq2u50lnPNhRPhJRiwok5z4cHoJ4FoJze0zgknYNvLEQC7mdg
KhEP4n205THwWgtfVeYiwBTKz/I8pWboKxV3wh3mKrDOy3DXmgW4UUaZq+B1PAbJXPMYJkoK+CsZ
uwjEpHLhDyJxO1hb+nXMDx7l2DtBvqhxqKANaCJnSMC9xmyW90HQdwNRSIKU+DvBuexpS2ODZYEy
b/fYMMnwhHylQRo2zrwWE6c7Z0A8R8bYi2rCFlA6C1psiFDiZVjAQvoSiwVXxzqGDEfkOD78NvFE
C5l85DWL1etk4SC8tB7HvvtIgIm1SFVnq1zdAWkTZR+zgVbedbz95D+LRSmuaI1bCqZLiNoi4e6L
2pVnzGX2wZm1Z7QnvuV2ZwRX5YDhIC4PpKXR243gStAuW9pc88CGG3zX2B9InkA4TtXqd/jt3KOC
gxI1c9KsL+q4+muE2UuFbgmmkvFJC5dcOEX9HknPt3EF1o07w/WbR8JaZHy0FsN0zKTpOjnNQX2j
hsdotJNXpktEJpmFYAoM2ZUFjwEr8BfIfR4dA0XXWok8sDp4PlLUnHcgvp8J+yRShQdjllHn79MC
3ShHUgk05snBgmzxprJ9anI/3B/PlWkZ0LdT5/rkkG2sW30MuCcSJyZjvGZgSfO4JO5/BgRBPgHI
qnsBxXw7RDw6QPgfnNC6yS/TtOHj50nQU8p00IYwR4fquRYsVKqcZGU2nQu58EbcQxpKahhQwuKz
amfB7ok5KvV+sECvMZZ2eJVtom9QqvnrPF8FbLds3Cufup8Un2QPTDISXHJglaytHM6pBRV8K2Kd
WAtXEYzn77IzVV/v55FGPJOdjCpffuTMJLRQWqBwLqLzYrHC3qKtQVR484DrrkpHynK0t4jcgb0c
eBcdRtBTLmYnwXPTK0cg/fWZOhtIDsvcSJjwSAUVoqOBHQ7LYF4/mDBDcpVdbKayQ/NYlw8o3y6P
uq43TU1S4Vo0zsGwvARvjKgo70B2JVTuZZcVULKHyLbVLmF5Ke2yMW/zvFaOPEsKrSINUdqedex0
FOoBvQgZ/D5EEH0Al1Ry2YEKyqTAuXJrHrfn01yzD8uyxe5Pil+/GOD7Zdey8KRzc6yB1EXeuWno
sT2X6pppyF304YIEWiBQZ4HO7iSO/km6WycrK8IuDgC4H4osHq9LFlApWGkgMtGpLVGZ/waxwjam
3uu1YGGA+JqXXsuYEt5Y70ZzrCBmW848kx4rkOUK/VOCFES33JbhmTZK+EJnD9vQPto8C1fr3/vu
PHe9KCVEXhQTIzjZbGBEIf2VzZR5zVpMRUf9ooxg0aZZVPWSicmjYMqC+KckhUkUxm+g9qn1EWQZ
NkukCC8cRiYy0sLcxBvQDoHNTmJDzBGt2qNw43szWvFWYXTWuYVqxVPjJC9ETvu1kKKa7uTP+S54
JZLE87e6i8ZCAzASy3XA1rPCy3KOpFn3AtjPDyoifLzRosU8rx46TpzbGcepU8rMRpr++LSxwXJm
42cpr9hJAChPiCjj+UAxSDv+H+7OaztuXVvTr9IP0DxNEATDraRKqqBkWbJuOGzJizlnPv35SHmp
bO3da5++7RsOAgRLoUgAc84/8FoCTvfqr5CY+d6L7trgo6ZVE67q5pUHnhqIJ+94dZuQye6KByqI
7gf+IMAOvBXork8lrmsbJCXhllxMHV8YGJh2L9XW77c4a+qkzv2rQrvj2+mTVdHtzWlLIod/t5bd
QedEDp5JismIl7W4Tb7xzPBK8ZsxE03owvAbLNM5kxEzB1+Rr290/MqgUM6JqKNlXbI+Mozpsv4O
IIQJivVOUzuGt5ueuHl2obpMwaylSL7fMI214bFywBmzN4eyfcm2gR/GT2XtI1lGk/8hmzPeFn0g
Rr2lgqNc0vZzkYGvlbtSH2IOmPGjiwrcTMmJBpwqzK8aWDL1Y97v8VFsQeINU0gy1fA7AAjDKMeL
kacf1x+9xaZySz4tkd/vwQRQkmEnxl9vvzLJ35IbJVgnXp2X71nsh78Pu+pLWHwot9Sg/nYgLUgm
szhXZJg8duTVZaMJZ+0MLiY0tWlmF67O5KFcdAv9EpVB5HwG/plzW6tmidJOWREfzwSLQW193Vao
YlV+xA7J6k+Tk0QwhRr7WiEw7MuoQ+8OJCdCdeGmsMy7sBjktWhziXmrAEYWAaLKzHQHYe0laqBR
pM04S13yTOllvNP7gEK3BqkltCpMNKu4RyXW7q791vOxXTcM3qReIlyjM4kPLomzykKif6zimyK0
tDUq29O67s3H3sKJ2/dqG2LFwMzVYLDSBV9K0yGQ+lA5tCcFUdv/3nssMoVkdUZsbAPvOGJf4/tO
hkYB0sZYoiar2BYPg4Mt5Vnb0MPbYO3Fzs3SVcV4ULhSf1jEB9M0HrcDmZtspgVlBjoaaW01130Z
8i9rO0QhwFTGHwcD7ioArrndBDYIUaNw0HDhxa3MoryGNPr3QdYbpXKWkn4s2W7o9+cBkRW9OqPV
IuOBfONyqLoRiepzeznrMCRFBjfdjfhSUPdAUAm+Hqd4l3Oq5UUESXfaa7MurxZjmjAgXA37yeYd
CcH7Y05u/vptHQ1EaIXuB2KO8+nyJ7zfON8NspMr584i9nZdRQzW1OR6ML9CvmP+ycshmr+ZePl1
ltOlE0WuJ1enkjhI2Ep+qpfElax0xfyPXQ793PzUt1xY+ow22MrICjcYPh1SOxHrrPNLoC4lYukY
J2L1imh4XH6tdKO+iMrAvmqobxh+3V/pHYrkhgXK3D20KO/idGfnm1orHnsyMzgHacqZ09to9/fZ
8FedoGPiad4PtOYSdgQlNo1us+pLRWEEfZZdRAoNU0oABF3m32QaQBmJ4A3enYD3g5qcZ+FEbMlr
mE02OP4Se/d4bJ0LJORvi4YFudMVQvUJ3ruo0qAhdaqGmU3o4HhTd860dQfnR1o/VIqEoKpE9kWn
FBISruth2q99p4w2qOtRCCFJgvDA3WiI21JHFVGaAF/LflaGZ3sygjncqAobNxeCFiEB+bl8XMsg
iVahyZKWd+19Da6yIGvlxPjEwKfeqW43k5QpwuEm7A1ozacOsZarui16NOShCnPlQu5bpQP/aX9c
11nTXFVtBmDPnhWJKiLy8m1o8YiofbZBFtk2v6CYHmkx1XoWIbiH9iVVheBKRESFGlWZKSnqdemk
/FM756rvyI+6ulwXPYiQVBBhpHn4NdebHXj60Opnp2Hi59y2w52YwCAhRIXzgCSRiJqIF7UvXc4/
rSp7k8zrV+kSO2QDu01McNlJDVcYBgBkeoEf2ALN7ED8y4tABs/l6GkElgGc6DY3N0ke/UDLZK1E
rLaDRLavSNg8BhkFmJZkFe4/yAaQ29HDqQfTFiFflbfYrpTGgzFHXVAhdg4pRKBeMGhtkEcuZuk9
b02n2Rs96L/lLb+xpsWAAjXngK+gOumsXXYbXGeDP7GxB+xZBPE3u2E3qqsfbuSqg9+ywKUKoimk
9ydhERmCY253mjHi2tkh2KBn2d6VHUQJvQLOpvKrRMzbe5F7K7/PEiyQ/+rzvjvUuNIfM6O4m3rs
8kIKvVBQpr2w1XNpSKAEnbYp2jDnBXKQk4NL7vt3fXZTS8t9QoGnm9TK7aWzT4dsF4V5s2sLhUxS
ke+VVh1tW/XbuGxeLF+Jdd+XYFV4eS9LDQNpEbLuhWOIC4ODCXSbEeeEdkc2x37L0H5DzwhuW2Sa
b6XGds5P5RpVhxoUXZbhEWoDZkjrbIdjGQaAQu16kLTRNKYglXrIe1H7LQ6RNUunJl5HgvV3NN9s
3+63fQWxD9rHSXYIHUkkzpF4ZfePHpSSFnSOuD/WnY83xBeU0XEaFy4+kuUBPk2zh7eyTzyBcE8N
gaYgccaUT60BQBJeZEqJaIPCLMpeMI9SUV7r031jQZ6t68q4zgBHQPPbOZ0Nis0YCZKKKLmsEqu+
hiHVohij3vQ0Tzdpbm08gRi7rOrHvspeeryiZdeKzSST0/ykw9R1dYTbEuNgB+MPJy7CKyNEISaA
8tZDUSlFvRnYf5vuVpNi24cFlGYLqk3mgvWopj7cR6wjLmZUqG9C9u6JimfQIjAQu4QBWyp7p7Xs
t5Cu0NeGb1+nRcfCYnvjVdwG5SWk4Z3QtWnXy2y8MwPsaAu15xFJfySecXQywOtNjjlNShzXQnOz
eiprfU3aMKi+mfWwNZ1G208hMA1tJkiisOGvpVM/jnoy7KQuDyVfDSlH0N9+4F6OrfypeuIbGFc9
OQF2RUKMp4H6bu9HBEKhmm6UKZ8qF11RF0XlXRVK9oQ5iahqbIgJIWFZRQzerOqGHY7H4AYDqsja
GiKsvMpx8bnUS+thhP96jRJRvwk9N8DgIsuuJzYyVpIf2rCQ6CREXzzhlmsm43hnRI+Wn+unxisO
rj/J/aw0ZsWh8aUZO4o6QLHqShP73n5BDuZtGNtwm/bhX2OA+pwhg0eEhaCc7nLnRQun7uAW+dEr
sQSJIB3DHtC/JzNEQveoZ+GxdNCLIjzEIsDwriPOo5IxaxELhIPWhYO1tRbbwUqkxVee0sui1Iqj
lTaE513PvtlVCJ/ih3vZ+OrB1FA0m5SFAHHxMxq8Q1RjQREEKdJXBdvOvA+bA7qswAEou5QmZSAn
Fta+9TpMxIx658PQofAwp0jgDvsIuB3DuFybdvpXbQv4AeLVg6QOCbTvdzV+aytlGU9N6s8SqGrY
9F1hYTeI4bIaWWpNTNyQ77xM7Mpcp3ryVXSYKfv1eKfZPkUxiQhQ6qDLmaMhGhhuczAGxE1LppbW
7Ix1rxvtwSjS276fvqEDeFOlNTkC7KzwXu4OZlj4GzwvOnLQ/YNJ1vAmwr8kEflGM3D/SBvfvrIt
lZHqHIG4aBJmtOHtjAEVnlxo7O4UhKTaIqlQNkbyBfrPTT8OB9SwMQu33JU9pbAg2NCXRYkOImTJ
CxGRQYm07C2L8lUSqRX7d/O7p8N95mG/z0xBqtx2diE79G2KE8uFFbQHbXTvBTRkP8MnSNNRLDQL
9EjqaFt09aNrCaZ2jayisAi2ENF6xa+PJIyD3W9pkaeqDH9n6aQ0Y+TXdoiujcjtDgSHyLFTvg1A
muYNuTmn5J3RBULNdg7KPOqOsB6HOPsL4j4eLJb6XkzPZdU5l36I7WTW8fdbMF6myQ2PY3DjKMRP
mG1HcwDMOhINGPtxivZNWQ2HSsPXIAjefGWxMfer5mug3fcKPHrs1uXaw0olHE3vwaWypOeIqpoI
XxxRk3z1a9vbaDupim1ZULo1moE0wJTvsLbE/kcgLFyl5h3Wj6+i6TYVMoWkUkiCV870HHoAMXB/
9otx5DV+wd8CLc+pWSnRUW4WOF1qU3wSw3GUGKC0BSVUJ5LrXrgUCG2CHMLwJlcEvHGAwmeOpKcI
7G9V6O56o/3GgnNvOUaMhx6KEsWm5z1dFZ6nDoWb7Acx4dCdzTkm5OgGN8x3ETi4MRn4Iw0IvooE
PbKglAdRXNR6q1xVeEfis4HldlseESYgrT+yYSFD4ARdvRJDcSMFIrj4ye/VABEnDhBS7aMJbVYj
/uHkXnSovBZ0UITMmqVIuQ4KhYdez7c9IrDYoXo5msyDVq/tUTxJK77BP9Q6iqT6Cm2dddIBvRlB
SDfwcF8NI8m9MXNvY4uvEqEIUE2GvEDrgDqn3hdXlrgjY9agtkNAUabIBGTYhNYRGfCGXJ1VqFXi
19cIv5Zfa2CL64L6OuoO95ZVkb4wC76yhA1dp1OlL0VGargyM8h7+UMTtYTDCsIdjK5d2BrGznTd
27rUw20763Wy+SZzZtcdAph4JdTQsIED08RntlklsXpBPi66Csxq30MyJmkpXiqzvElziYzeNDWX
88tjxeOK4JF/rrLMGZPLllRL15k1jGuzqRR8bLYRGjNT0lbYGJIH8SLzJWfvu5KpjlIkMrKD3qdA
QqpgH5Zb2+UlLQyfaUzygHuUaxFFEzuvS51Lmafw3Zgmsx6mhXTgynr1F/yBnGPZkdnNjXybhzMN
AcBnJlDhHbzppOud2BqIQ2yJp2U/zbsCoOu45K1ReQXOCCCMgPpaxFV814ZutAlaiuvoZ1fbPLex
Yca+76B78UaknUXWDLFIVw07q4d+5NgtQR9qCNcJ9uqsV/gupiiKmmKSbE82jsQDCia0/9VRaMBO
cQZ3LBfP/nNiQ8GP2NRfWfYUo8hNOqXsM9Y8Q/dOox3PfAHKJ55KHnWdvIhlCnFbOJBhTbY2eCWn
02qoHZjyEi0I0/bXwACxx/MmTEbQloPH+LMc7fAaQWS00Yb6pbWK3aRlNSkH9LKnHHsnbJcvXGQO
ryvSaJnPH6s7/k0j+XJrtOpKfSIwVEhx944OjAwB6Cst0tU6z+pnTUPnVBqIS0VFVO0wR3r2iSJI
OYWg/pupuZ7gv9TNSTM6/+jo0Y1h9toXwl3J2vk6VXV5id9tZ4VkbBxqja12j87lzssIFOyWqqbu
sXwnDVX0zD4RDF1lsXzt48AC14zBMiqQKG36E/it5rnzhq+kHRThk8Msp1B0tKsSAoVbHLxW9hQk
kl1McH9tFxVzSxlc11T6tUr3NjHKT3Ai+TqhNG+0Kc0u8HKao1Ad0cNaApz0qRm2bJ2zBGSokLBP
BPJvdtrIW7Pvdh3pkc73wmMwakDb3bI88XwynUZyQsxaZ+50GrbblvZmwCzYOyJ8HkKWVT3gbeRp
4YVmCwt9aECFWOTrGthrLZhGRwvNsMI3HQZU33LZyxVSZy96P3sOIv0cmHgzqmB6FqH+GESUCqeO
srzj9h7wf0r93jhOFKjLlyDEKF4OPkVKsOZotYPBK6l+YGtL2JXGpyGUD5rddxvdHZGbdaYL5wci
hhOq4gVQDc1K2Tyg5FwFdwg0fp2mEQqZSwK4zdNTVtePU5BttcT3HxL1VHfd6xBhPIwgDyqTpDmu
+HWLC4PcrVFjPDuksENAkIgcCW3due6c+BhUByn0l2pCkiGV7t5GbeDCVZYD9ra7r920u4v1/qfs
oZE4ClZIF7rontpx/KDC5NnqvxZoOb9N5kMWxnf4xJa7NpsoA0XDXHSmElS7pFtj8ziwIK3IRv3V
lW63bVxqeejWdKz0k7tBQQmXBQGiEf2W79pEZUFYs1gs3DOMLO2ViJ+YsLp1G3kgJTPm96ILX8M8
eStshN199Dgq4bWHDCxlx6pqT86bW+tiZc3SIGEzff3eOmI46a22clP+SehW5JtSeuAAVlUSGrei
6rZ2jKZnhkV3xgx+iVfJoetwOTd8yYY/OE5p3pFLsCldFNN2QF3jchhHaActwhGhtUuNOecyExP7
iiTG2CAkXrXlVdBPbKaQcoXjS+mi5N0NSvM5c92fMtXyddTWPzKLb9wIPbREJwtbD0FGOrLXtcau
yCa2KxyoNKYGG7DNSij6AMYHEyUQF94W3zqvjxlc1YMN1iPGt2rokLmVvJ4XWjx6p84t3kLKlE2T
/oWQvw9CHg5qBYCZmcZz9e9aCpxI+NO4Qq2fKjDFOA1JU7eufmQCFpTnrMe6zHeVmTO9moRyXhc8
tXX9PHTTdJOoWzeFaRy3aOmi+ZGBXURUSdPYMdfk0hHb5Hus75q4CtZBX7f/X+izvZI6aarx/qcf
5tnvUmuGiZva//lbAW22ifvDm+0xC5ufb//rofne/PxDom2575dAm4Wkmq1LF0tV18Ap5EOiTdgG
0m2mjeCaMvCzttwPhTZb/JdUpi0taSCgxh01ckMBzm/Of7nSUMJ1hWELF4v0/xdzNhTI/1BnMy2H
TyczJaSBZax0DLTofldnS0RUMVvH6mcpcarGJf0R1SDqhRhmbkRnGY+9Wc6A+8rdLFd1VIPfry4C
WsvVJME64/967/JRy+B/d69wv4c+vhB+V8DTmg9OkpQFFJq/20xz5d6eD5/6In+ihvzeqdUgapsB
NdepOpwPSeH+3gwxG99T1HZLVz75RZIeSDQhXT43yzHTVz16NhvDKs0nw27e0LiC6UR1lWWAtA/I
/XjqxxfSMoBVhPvUoWhPAaBpPBx4JxPJ18nbjyPyqMuZVbjeHr8AIGbnNts2ed11hBijDtCWZMdF
U0kSyk4/sSdLhI3KPZp6+6UdWO2Nlnv6D9RZo+0YmdkhQornkMyHwANSn+iFefnpwtJcDkhH5QiH
YQQNIGaWdN66fh8flmvJMGgrPxgi1PVHAJRyck4RGbu1X3jOKZjPpmEYINqQ4CvEJq9l/dVFG+W2
SfJ4E2tw6oeiy/Fs5uBpMQe7BMnCtAzksvdbqOOplV4Vpe9uZNOchN9MJ7/QzAeB4OHK6Dx/XQ2V
eghI4qJqUj+WaYoGWKCr7h5lCoxogksixPq+1ZPmnr+j22aIsrz3LRfmd4W8TAQfeB5nTYZ//083
LR+UkHCWVZ7v+kEC+VRhO+57J/79sPQVhj38dmHp68zi8dd37sjTGHVbU/TJTUWc9+B5GnUX0xKX
lWkFD0M9iouur4eryOgbhCQauRcCV4mCfcTWEWV4UkNkoVY+5fcGxaNLpcXBU5yQ2u8Ht4NJV5Ih
MYYEUEQdofvLWfJxVvcaeeu573xmS8PYYtBhrQi8wNjbMHHdwGsJL+d2nwFY81PXR5sUGFk3BWD8
6z54sAnIt1PVsTwPunNf1NQYOy2N3oIBBkYZwHvyRsF+SgvhGxjewZcxyGI07teYh6qLFBFUAGe6
ri546PFMQmb4FIxBftLtKmfHzoGcGtx7twKxPV+onHFxruaKFjSoapXFq90OxxKxKyNKe9LPbqld
z80M2bjgMrcn7Vq2+QuvJ3/QR7PKzOqunnZCTimCGo0sqZqaqGpkCQygBs/CObKp3jvfr0e1+GEV
aQB3SYWrPNCoe6Nt6GyU9qo16XCMMTY+pYN76UR2Mn2F34pCQxlS8sM/hIKVUAWGPyoeb91JoSw0
HzKTPLkb/t7jAy3KS+xi8QYZb+E7ghwAy57YfniXe+jEGmOVvoY9lYqoHZ5UXZ3srNzE8zyyHJj1
vL2a55GlmS6TybnNF3hDSENdtxLRoSEZxC7RtImaFPGGpx+s2rDeAlwezEmFTykb35WuiOXzqUqP
2Ar9GtoRHxMw5E+/LYX/RvxTiD+1P00URnE1YQ+KPikKpIY+rz6v3+/DzEcrVPxvW6DDGViB8zMm
kNmFbhxBMFyqx7MBZEPdj3LifLocfmt/Hvpb+19OP99bj1N8qVGnWply0h/b0r8n+TfcpGEYwf8D
UVZjeZaPHl4LfM3LQViTyRyWxodsjvGXr5/ULeoG86kz3zFolbdaxp1v+7jj3K+MyQda8D/7GWVW
HcusB+joVFCqury/C42qOnhWANfFagogzZS3B+l/xVsp3JkYH0HVdYrv3b4J/fh7nULsbELEjKwk
rr9qWrpL58zN1DxQ4cluNdTm7tOgPfqj3T6PSgXbySIfIeymfc66Mr3AAx3NFFXP0Bm4M6Iio0gy
O3jpvBoNO11nZ50540OKfZQ999eI4SP+MmEUEKrsaWqhz8z9yHDZ65Gk7cZL4+BFNHPiEsromGlb
3EpNIlG6/Q4ccVSEj77rNPvGnGLIVn74Io3o6j88fQ7mtr/5zvL02bZkxjOlI9nh8Cj++fRNEelP
S7fCt0jEEvkylq5Ij6cXU5+sy3402DMUnrxH7JulPB9f9IQtuuY3aGPUo7yn8Ps08sKuBUZXuPF5
8aEiEY3kZfXrbOnTnPSWyAhCwp/9y9ihtahlLuPOlyOLEEhW/Mf/zcctfToiGUXQ3iEiixJC2/YH
vUnVIa4o/6b55D83VnRjzy+3gp9WWqb+tAw1AvPX0G5CUvZjaG4n9luuIUgOkPHJ8sZ8hfJEcFUF
jW/O1RHiuOzWgaDKK4nRhEm1cT7TExNAot8Gv87+vPp5nAZLYYhz7vhzXO7Us95qa0IOcXUyz9Pv
B6y0d5G0qt2n/vNYCn76YWkiJnsgUevBeRgRqDsPOd+79Kkc8kyfDNvl1uXi0v/5ttTV7/FKRRIl
h5M6JeMXFs8IdKqonq0RNaIQ86sfftEcp9gPYM8ROIWh1pLJJ1xvlFvdI+NZXWoqexTRQBYn0I3H
j9bk+vIxDMtHo0ujGzG35mtLy2ClOo/8H903zT/h41POP8/nJyytj2vnnzdfO7c+fjOVJfaOmh6+
V4Jw2SGJgiQydfzUNv3j0recnQ/xcsEHxW8JrOHOFz4NDgbP2/7zm2yjRv37i0zsJKXpEJ9YwnTn
oOfPF3kIZtBPJbW3MNIfmqly7hw7ivBjQG1peaPZEry2mXTu2PqER2w/fvU79Ncf/d0U9nB8jHHe
QrwOduj+Nn7pl779mnjfw8q9d5tkwoTBSQWcrr+f2vezuU+fagzfQyDtADN0Bs4P9XJ5OSxP23K2
DGR1xIcKLEeLRhwf9v7hjoCbVU6kl7WcTXGZLOguN9uX86aYdLK+CXQZXi1NPXPgLgukL+aL+XyQ
eJGBPcXhIFQvU5NcOt6o9knZ1De9QZGrCWMUGhSK0Z41vKRsk1fnEZZ689Q1oBBrZ8+C0o2w2GSd
24X8D7sBNdt858no4zmAZbk5f4tzsGsYSjdcR37+Fot2zHFvlM6b5idCoXslSOgsgWEuNkhZa1+W
Rhyjf1hoX0Bs5Q/h+L1L7T06oT5AvYpd4Uez8HR+4aj33q+6IYBOF/VtnfVGTaVxkGbib+tCNw5q
PpNz33K29J2v5oWnYc/497jlrA/7e6oG4aG3qc/apjFAW6nqm3jyfx2WC3nrDgSFf/ctQyYWWShw
XEBenxRyNd8n5s7lY5bRy0A3xrrjn98U61/fFJvg0HQMPOUdg5j+zzfFV12o6UMg3xRShIDlQ0E9
+e+DVYc8qUu7aUx2hwWOTk0IbG8esnSVGV9MEs6Z0lCZJ1xezFMM8iySQX00x9Y8GfNh6Q8jM1m5
I2iRTxeWq4ObENka4BRaV2vQkgzt5KTnHeQ3I30u8bvaAVOrb+qhrW/kfDb356Y1bt/HxpEZ35gt
6nAUXh8nI3dvweTsq76QjzIendv5GjLxv12r55Zp9l9ynssVFm3lru4L9Pvms6gff50lH2fnq+cz
v7ejfWzU1eafvxux+Nz/+QI4tmOZ2APrIIxcU//zywnswEuiUa/ecMGaahNZdBeRmVE74rp5W2iz
j8rceu+yBWo5VYa6tS8dFALe2x/XIwy0rnu72o0ZfjUyDVS3QTn2t49ZLiyfFVroRTU5BGOvwE4n
yiftmzIgeRYVhEMSJGODYFrly9vBIBeOiDig0ibTH/RgGlZZrnnHEs32nRFm5c6xAnmMWTRXiN5X
DzIFhjHWgf8yf2IQ2yj7VAfT8+N7R0JeMbWZydGX6aup62ir9ONz2KXeaiKZfi0SHMKWEUkFXjSJ
kBBolsd1fjwHs9WxmZqf2R67uAsl/WTdflw5D8ypaF5Jn1Qm6M/6zh0QdSuH4MEs3QDx4Na4Cl2n
RpuDvo8RmOAhyzJ4sF2JHxXp+bXheUCA5+bSFyY26qguez97iTj9j3ZGpHa3DFz6NDeCCSqi+m65
cP6sdAlcs7mKXmvNNXWVVYkH26n1B+Lh+cw20vxUqIzaaUmq98/+ZcRycb5zGXq+Sc13VvOdHx+7
jFj6l2FGOLx/7NL16fY/P7bG8vafn3bnX2Z7ZVimo5RjAbggm/5pzW6sUI9G7MReY5DzQthgBVuE
gPaTTphuCSfdL81SeRDAqgiy6EQgSI2Ny58GRoCO7Mv34cugYR60jDwPXz5yaS4f6RTqJjGA3CKj
PJ5CE/e2i8ZLMHXZLz1TL8dTvHTbReSt/R6gOThrdJ7O18naQgSzk3gziXA8vV/+9SmCLBIi5alC
4WxVVFgUkjFpq4OIcurVy+lyqCmK7FHGXxo6WNTDb4PPw8b5SqA77l4DPlMUfNzS9X7qtSELkC29
tVcn+bHOshENjQmPJ3Jvx6VvOSgyC4hqzmOcHhlmHeFdK2iCX33ngYHb/PqEpc8tlHv9zw+AMD8F
/7auXN0k/CL+Z4aSzqfpznenSLlFo/2IIX5jX0ZYrFVOiZhBO+AZy8pyXkuczh1ODkR/Fhe0jhm6
rCljiox+PE2/xi99y50T/sSn7pWZZP7U82f9+fnvPzSM7L9sHoJ4SGvqXhw6+z7QzfL2fc8wbxwI
wc89vpPGt4jNmFSWBr6XO9DL6sHVOnS/TaCbvueqh2yyor1VUsRariJOCtqJG0yPeWDpIuPKDQiT
JTDCN8veBkH59op3Jt8uTT8t2ysDdNAWIWf5GHh/X10y7+erS259uarPgz/dK7BzesxTSq4TXsXe
aKTwfoPs/aD53dtUxGK3dC0XWyTmd5FR/ZWKOrtNdGO6miuV/CVpnrXIlvhX3bxzjLo6Bv4xqpty
1Nu9XatipTAhe6mB9VReIJ8nBKJ9v8w3gHlRMCmq4KErZfAg4mHl+o12s3QN4ZCzkQUEQ92YNa7t
gcs1OMoGWgg/Q+TuTWm6zo09nxUKfXayKcnufGGIXfMIogZLZIad+5cPaRs8Ts8XyBXO0oMam43Q
MxHhqgBmqJjdXDRbM2jWazPaw/OIx8IaWOe4oZg3PnttfmO1Tn8fgzL85/fApobzx7aXrJhumrqp
gLUKQphPObC295xKL6fhx1CR6YdiP2ioEpiDOrJPu8tVilCI3Zh/yS5w91Okdw+kbWtKiejEL83l
0BVfrGwq75eGgVnVlWnbHs67jA9Epo5+pO6WVutl3UMXen/FSdnujU4rTuRWzfc81wjvL+97bb/k
sN5zVQm+kOugQ5DnPE4uWSy3BWPkKuqB18smLHXZKccF7Jhl35X/2US5HgVfTG0pe6mjBGqzJPeX
A9r7t35XFeDRCVw8voJVIm1cNZdqQFRZ5/G5oFjbsRu9NqMB/aD5LLUG50s5Vod+ztMs/eYYm9du
4zlfGqf43C97ne1QBDepF7rv/aednJqrYr/v5MRsm2RJ3XIdU2IN8+k7dUqjbsbayn/UI8jlzPOq
XYNhWDSMSCAPWTAc/bwajstZHmf1zqrqE/Fcra6XwXMz7T0MN1x5n+iJfcQCPN0WrhtcY7iCdn00
WSs7S4cHVhYX8YYw/W6niD60BcDgCtqODbr4zR4RI8t0dTLICR5J4mdkuJyRuhI7khK8inNhJWN2
m9kxUJZp06aecRHgSRj+NKhsXmUgRC+neek5H6wgrA/OfDj3dVj36GJATNVAVsJle9fc5521y7xq
m4KQfJJRkGN+YqqdSjSJPJpz8Ay3uG+Tsb+PGm/PFBh/LewbrIziA78KtgUfB2eqkI2Jugah7QTy
63wBsUUqRAZcrfewmcLTF4D8YPY+Au0lNj83vTmwXuLuj7FL1zLCmvWeVNfs6sIf9+cDeJBxnybp
NsWoeiulX5SgP/4e8t62AwpWljftMIw2byarv2qztDzKubV0Naw6e70ZjkuLOeZXP0QBmO0Rgh3n
vmUINZwX0Y71pifHW/2IpJ6t+mawdjJDPTIpRv9bKjN5Se5y3Odjmj2JCuGvuT/3vHw3BlG0IjMX
fJPIkF+klnBvwPtYd8JsHq25X5EgWcfu4G0yzc4oIo0BkHevHATM0aG3HjKZh7hsrpfEk1mLpbHk
j8zACeYrSwOvH1K1yAHPea1lmA/5PHKD1T/PklKnpP3plWJutA3Ldgx2DpY1v3K/lQoG2WeFm03y
Rxrwvtim7hyWA7y3aA1WGQ3Ejz4zAPd8YZAIfx+TJYl+4M1THyOWsZ+ay3iFJ/YFOu+oGJTNA24h
IyBCl8TofBgV1E2Tnci5ywqhwoylkYE+yc33YQHwxrWl187l0if7GCHEErC27kKEK4Y63YmhdL+U
lqavLFlQ0Z2bxWRW27hxAALOzWjMqAfmBXIrc7N1lLjpdPO4tDABzL/AF18ayyGdtX6iyL713fA1
0tNsn1oknVtz8C6WEtg4ByCf+vS5D4zl7+POfZqicv1ea/t0Xyudca96EKiT5n9rY3RgwCxB/zYC
lpTRx9h3QkArUbH+DeOKHfhe6+3PobHN6mPOQ1XZdVfhMPQbp8KA2Mu74OTMh1InnavrWMviZH+y
VIlN1nJ1affOcCLYM3caBmo67EXGuJ0KTpUWN/At0dT77T6cwvEidMABlNis38ipeZlsV/8aWWzT
TEB9l0uzKnpzY8dBhvMZV2sDCxfp9N7mfXCCz62RwGxZmpg0PMM2w8Pcr5BujlFtkepn67UUE5VU
D6Mqw2NhgVicV7Gli9rcnvg2RFjctQ9+bN6bY06dcwnIRIpyTiHIJZ0jtXNYtlw1SvJGn+I1zdPz
3SBCB7Six+zTtGN0XYbmLhh0dFgMKJzFCKFzPvgpEP6lOeVxzmznXp27lrNl2DJiaf43Zee13DYS
peEnQhVyA7eSGMQgipSo4BuU5YCcM55+PzQ9pkczO1t7YRROB9qWiEb3OX+QF7UR9RaHrnpF1T2E
etU6K90TSKvlYfhm5/mIx8s47ePehyY+HgLRhTihzQYGHmwZGepuivKqrab3MsybbAuO1jtFVfTu
1fZXXBbEnW97w8YN8vSMB/QWW7fxi2zHKRwVfVP913bB2gPt00BCcC6HDraLOvMcypqorIbKjmvZ
9NrWTs26mNR7jMOMvacG+ZKXH5S3ObxegJ/9Cj0VaRurNJHnntt8ch/jZTTM1mgP48MrSmMfubPG
Eg7SC2MynP3AMfzG7/vyncQB3PjA9rYdmclz0Xo87GH5bsaKCZMXW8F6Uov3Ujf3IW/2J8cM3Mv0
aR72aXraKneyna2SCdQr2oWlAy94hjrIiwEV8yZKhbGRITsB7VBP2kwxwJUtE1DSJ3aJgPZRL2rP
ISY0yCnO24SAYuPdEELP6CIKWLLNsgF96uLstvnfhmXW22x5l98EheIezfE0kdzLkRHJlLtYR43E
MtrgSXVLb+4sZ+yD19mH/35DaNacMfhz06VzhAciZasajl8Wp8q/vyFEClCzy7riS+GZsPbYf23V
LswqxBE0rpd727OsbScKFVM7e6Z8zV2XAbLrcqmsYhX1aIVS/CxXXZqh6jKfwIo5dPhuLuSRCyfr
YpUrdbKQBzK7y3/1Rl2aH10eVQlvkHgGedfW7bkSbXh/bb9CIcDSXTrleImJuA5z1f4cTfUpx1No
yuLwDCxzIbp0etO1hGcqTJFj8avxze0nhDXJ8T7Ebn8ZpkAd2qcDlsRyw8PuQgUarWFyMW+JZNt1
J/SponEd/Gk79Sm8fjLvqdnp5q9Pltsr+Cu7xoicgzs0D7IumYb9UYPq9mpWVrnAAbTZuUrsYiE7
oqyiROlbbVQPYU2Cv5UJ4sxv/JPHu/RGK5ryYFrsfXtd3fDWHt+M2kK3FMc2xHcI5TAdKNOu0GYV
Tg9FDTIk6eP1u+yP6bkrBnVz+TIbdjGsjXSGnM5fd3lp5rvAzs9tn6uba/t1rPzMy0OjWPnl8yLc
dWHTBxXCA0l8IhOt3Q215S4KnDBP8gLT58uUmuNWRh5e3Y9e/CYDOScQ2DobjQupfJ7zb58zZMjD
/vcDZM2owU8PkKG7ZGUAGRlzWu7TqSUe4jr1grz40gR6uiEvF+wT0/X3Qz1zkTh83Fm1hTaIbPy3
btnRFNZ7XZsFHC0Omo17aG2/O8kgrir0PTwnWMlQGVptr3rD6XLIjWP1R4lJ3K6rHGs9olp962EH
Da3ShQps4FV811ejvS6j9jXk6LPIcd+8ayACQbrr8WlpJ+PVycwIFUna7DldEI0KtTivXMloGvH+
AGsHtqnvClbAPK/Rovdc8+gE00L+o1KdzIMa24hDzGdnL2+DI4XsWzv3+yc5ojLhvuZZgg3b/D8s
he3Ay+erI0PNSMDcx2G/Sswp2xV4NDTslrAQHMcHnGrJM2qBCi+5BakfOG2G/ubcVSvqF7dwTOR+
/Qn1AD9Y52PW3fnDoJ0gVaITSHLn5MdA+Yf5Lprbcs9BkkVu22E9uLwjQ0rpSfBoBTplk/lSl9SX
ZDuHPmgsRFOoLqhju1vHjsXjpHTvcumoc39adoWSrrSqRym/iez7IPOOeNjVewlZa/Qsvg/cyrux
5yVdXpTUO8axqPcyuo6QkDc56/dnyBGhDy4daDVSpX8HgOmYAO8b7/unZhmKTg/2pKpkcF0y5foo
+7z2+3WxlHdY83W1U9kP88sKXny8M6jVbTg3AoaJrH6vajlgGScZyPeh7TGoVvTSBiZaPk2Zfy3T
5hFHOO+n3Xx02YhQjaJhQwCC8HvdaF8y283e/RhAPho2xqbQOVDriiH2ox6JfSQasQ8B2d9nWnx0
4gwmAzaBvzoy58kO2AN2qjIfwIdZ4KXT/dU1NTdkyTJ3O5howdHxA/Pb75vEjy4t0V83c1ejiYMS
dPHWngk9Cu5zENMrUostPGiOIjS6GgjOuxKK6DLrRXgMI8vaFOoQ3gRtowISNC0fnl+MTPm8OWD1
qY7ReEgUZ1WCX9td1z/BT2PJfg83Frlf6BgdOMpCQKm/78M4eWb8m+aZ7QdG7vjfahR7LNOtN0It
4INU1JBEWqMiyYgcIvZdU1XxPm1b8WB7ZnEbl0K/VxyotxhQW9uCk+u2mi8yvF6qUl1hRoht0zxM
Xlo77lfGWIXTi1bV7YqE94LkW/CgU418HKhkPzrwJDlSIT/cCRPuYu5EHWQOGxfouducB4ZDEHHy
8ClkQgtywgRr4M5wIdRUmFqmWbZL4kZbtlrFl8c0TfhinngthfVtmKzsRxEjIeUC44MYOa6Vsho+
YgUshd7W3t1IUhwfxbx6yhX4z7puH5PaKZ/yqA0XahvHS9lphI04eAocq7lTNvkavq8NCUkY3ExX
1AR5fh+Z0LSPGwTb+uScREayR5oiuyss8LjLssaJK0wphwQJxRXVtKmhyFvZKC/x3H25U3X8+YqM
4st1jAxZbu2VYw7KJvYCHaUgswo3QRi9DfngHjxIkYduviv1EMW8uBiRrSTs43xYexUKGZxexG2M
CfO2dYbxDQooJxnxiku2t0XYob7NSPGUqRlNL1MG6aW19OgkL75ybr3Se1RIOp8aKxu2Ghyea79R
IYzXF4N+J9t0tf7q5EPERkH047BK0Jofe7/42ljQGfE0z3dhr4oHmNv9Ld+U9Nu/jCjQHVn2hflm
cDw7+eQ/YeLgzDBHkQVJ/Hc097HToOQ89+WasrhGc99o2/GPlCTuNsnb6LEFM3d53sqEpP9AJvSy
XZfA46xGVdcEsOcV6cPYaMqL5aBqWk3ds6fU3UnVMnzucuXFzKxhV0ItuennUVHRixXSI8VC9iZR
UN8hBwK6uABCID9az5PkUWvaPw4HXd/h++OhmCWf+Mg3sGnz4wg/AcfYDZN+alMxJfxmQghaNqVe
rYcvLC/USx+GAt9mLFoPlgSuVPUsxRSiQefOm79LYzJa+arTKaV6PvI+k61wNtPj7LEwugworNIf
ouBetlybr0MDzUofZUeCFMc8VBV4OnawOc11mKuoowZGfQO6NPlRAy5DYeKHSFG90OymOVtQ9Be9
1k67odC0rcBFqr1lk4jZywzyMRL4ffbUnVVfVJvOd/5oNwcj2udT/oGrtHHi5XOrJob7LDMtuQOJ
MeyLk4wiT7xpnedd8jI6SdDbri3zjezs/AbbAWXCAX7O4YSG3ayiEPE0+Wn2WI145SgCmTivXnZa
HpHSdKkVe5W1U7EqPlQCjYDea4IPnr1jp8UIgRm8wAodPQo1zMs9TFn815rZYF0Jv4vESFGcS9on
b/KVFcqR4xoUUndKJgdR/HlIhAETGDX1S9Ir/Ea6APCannb/Rw7c/JfNpFCF0BzD5OtjaJ9OYwa4
Tl9zi+RLCFcdLZv2UTOU+hQ3erxBswCDAeodJ9lWiBrt6DJpVzKUHZMhPs8aFG095m6jPFk2HEI8
r9Chgi7aXm/AVqRHQ/XRT+wUIAHCQMlKXrwUO6zcUr9OilJvM18M0OmEXm/V+SKHyNDMGubJ2+vk
P+bIzxnG6v2/N9+aBHfkf6CfdMF7CPYPOGiQqf/4edWVWgd9avTvepely9THDt2Y9xPafJF3RZDw
WsfB9lSFIrqXbeG8qehLiw7qAPVKKAZ+dHNjG4fOPtUNhHE6PJi93OcwamuHT3cdPMdL2/D77v8/
rterZWP500rWKS0AwTeBSWJNHotl6JtRvJVnaBnG5hD9Ecre6+Dr3CbHd/HT4Gvo1xV/UYJiuTpo
YufkeX5wxhiLe5Ac8kK+Ho191zBWJGCDp2Rys4MtsHrX1fKjipFlB6PcHOFp6Osi5hAZIIXEucBA
hWjo7O+w42p+299t6HA4wg/RptBYku2iLm6cIcne/JElXwkGbSXDbBDPSi6yY6ZTjAOd92C4RvoG
rxxVTKWFaiDDCOEgu/fGfR9144uR/YjSKXvrE4RzDBOpHPlZMA3Cu9xRobHPvaOJoUiQVQBGcSWX
/wL5YWoaoicy/wsuoek+59g0H1s3K091Z+GGGVgLy4rC+xZg3V01CIuSRuE9htGMkY3L8IOH4z10
cuPJUCPj3g61AEniqPriiA+lEcHHp4leq73+9/dft+dq/5/ff0PYti7Agli6qpuOBEf9kd+fUJcp
FddOX+yBvciLqSH/VwcREmkzfbhrva1io5MfdOUx8H1zJSPZTmVNVPi00Ctj2DRk3oGBrfsesbjR
jjjjBWae3gq9neUKp/re6KzhVJZ28Zjb7a1f4Qcjm7Ic86JOyRqkmBkhO0zdfbKrFsDg3CQg5+zq
YDrLSF4GD/HlxCOrAlPeXUQ6vCUx1WKVt2gdDhFQSTaZWHuoTYLOQmy+whaeoaPjGSSdf19GIroN
us5qZjjUdKujQoEDHA/x5ZGXj3LY5CsTSQG/VRFj57W0itypPpgUvS6XIjb1GzOxoH3/7gjmOzlD
zDPk4KywPzTDs28Lt4Af1/ktxSk3LrfN77tK9siYQq/j3DoOooGFC+B7HqgMSM2o9uOnPIAMr20Q
3CdQbKi3kELIeR3trymDRkc0syZPdxM4WbCBAaK8+JH3xWTtP8iobQ6JmTvnVPfSoyqCA2Un5QUx
tgFVKRTGKqtVXiAphSubVGvdg049QcDJTqzV0bHmFxLEqvU0E+6fygAZEqSOyq1sSwt3lTcIfHsR
apGKp7RbJR+7rZvoyPNcY3l3HePMo2XIse8hIMmsd9qwvhziApIXm8ArzhJGIYET8s4M0Dkfchek
+Vhw2PNJJV/HWTkMsFqJ8BEdNPOghcjF2RU7KGMO5UVFJeeQmcVxRvSiVIhG1U3Txd6+Qjrz07Co
RPviwo5TJ8/cxnUVHOQlG6r4wRkfZUA2kLQzmeWXvMWXJJt6rBJkjwjn4pOpkbadp7p8mbZOE+1Z
cWZVToH3U4+nzxwVdpxSvwjn1Sg6yUuaUOKa4FexvfirzSwC9vJoEaZxF+yzavxee51xju3CkRE6
e8Y5UqY/Impul6hOdR3DNe+Pvg5S1B2p1xQNTXvaWEGkbuRd0w/oaP1ug4eJIHiPcWnYJuVGWA56
hrnmUW4TLbb0l3vNhKeYRmj2C2re9045jvdD2iY7VDvg4ymwrdsepQiFUucpT1G4MrOgOWdoVN14
PXWLocM6mfPkNyvT+Dojd3UThUgYdOiKsdmq0HvzMe8ZE0zRS8X5sIP6p2c3zlvm5u6NWWjpOYcl
duc5kJH+e0H9B3PXMUBUcXhkUWUxpfsTvCq2vSDry1qcg8ZTb+Srty9a7G36KNnI9PWgwFQtVDXZ
yFev7E3D+levqiW/eq9zZa+OgEer5wWeUv+cLz9OTgh0EMZWhTLONitxVMoa/JUkLeDKCLBbIPcc
hlEsuySxnMjtd6YeYrUZtv25qLzq1nft/mxyaG8BuyqKfjCRUXqdnHDaDAJzHhmSKVRRpjVGFkl6
bV8ApS8bzEsbLX9F8fK2HMtk1VqNu/CbwF7D/SlXVqfb53ayTvIgODZ4HToAnp+i3rLWta9iGdpE
4qx0xgkJh2btW6jaGwO6anWevVt4r2NT6mt708j0beDqyNHldveCVOeLzHL/HopU3K+hosPRWw51
3OE177G6gjEp9qYDLflOS+BORXm7bdyAPV07+s5epwS7N5re+dDT6WTzUH6oRvlDBIP9bqCbiNS1
N73CWoMSadvdeRCQMFJXb5+SCFPJsiVJoSpNt3DKwDxkmdItAQYHD15VqKuhNZud3Zv4lSiDu3Ed
kW4MBY8gVOzUrVOW+Xq0IQOiIhSu2qEQD0VkKQvbGadHHVgwJcC+PaEslSC67zTP6Mxxltez/oWF
CwGndNDeQqHMmhm98kVM0xv/k+obG4A9EpoCPbV0abYoi/gUbTB44L/TmVlyGPOxPGZF+YEMlPau
+aaKpCOCdnENEVLDT1S2p0ODixTYtuXgC/U98K11kDjBM+4dAw/3/eSO6FVBlYYphRUTRa34m1m2
2HzFOJiXjn/T2m1xDr3EX+qWgtp+mSG34lvpIlFL/zXu7ZfendofiCQu29ZCpzuP9PXImeY2N+IW
wWjPWBqt2m0FaFYWRB9Hqioonuo0YrkMjPTDKqelhmzKNs4RaxFx4Wwp/IvLRYYIJiF/W1n4iM0d
mtDwgpG3ahpxKwddbt15utFM2TYO//gYOdgJm/4WLYzkXlfc+m7o1erBU0N909qZvkSPNn0G8Ij/
hmJmP4zgvUft9lvGi/l2qDL1qJeI3yiR6axNxdcflQCZCr8UJWaD2GfMczLH+dnqan4uUjNetnz1
tpYBM1vRMgGENxhIR1cqr8Uo3bAaPoVy9zFfjHmXIturdnoC+fmr6dpOVfJJRr2nQ4pIwvryGf9r
m/wQ+TegjfaWGsAE7NBBj1U1/Oe2K+uHJnUedSUKnmWTbTWbmmLyQZ2bHLfCPhAM8kp2RpaDR01E
MUCGrj6Sj7ORJFMjXOmHbgG97sFIpuZgN0rz1ATh1k9i0lhal6xLzUIdeM5qQZ3Gtk1360NpGO2T
3vp/DGtHkJap+2rEYlwXpOlStwfFq5dOtRsssGvyIsM0Hvn9WVZ2R/rIePS03H+Mwg3UXPKVsgn1
0C+G6ja/2tCGHO+AAeDHME9gl1Fs//t9Qp7h7xt0B8IIGls6pVUeTk1TPwFwSiNLpzzK9DP1T4ox
S9baYtNPzsom73ZEl9g4T667grb5K5r7rtHcJ0c282t9+NvIf86TI+v5M3//Db/nhbFSrRClnBAu
8SineG1PeQVXiLoDM+nY44NskZcRUBSKmAlSBH/vqO2EU4BMFDtOqt65VbYJYgsmw1xy4wHPH6wK
SZk5khezRn+fhaK61aygj0EgOu1t5zrjKsjQ0baFAwewdQ9iDL1NaETHMIvcg2ySd/jddnetPym8
Mf7qILuFS2bqjw+Ri8pROumP/rxrHdMSibNYwaIZhj74zUjdsn+Ib8ZU/0A6M3kONeyeGz04Vxp6
iyPqkRvNi60H0zQCEMMoYxZ57y7IRsHeaqyTKNLiKS6yVZza+aud9dHOaskNynAAr8iqZTXLasiK
13HCREHRNnZetA9KkqV35KR08Pe5zWPeW/mDXy0mrQYyWivKPVuJZtGlkGDRu5m+Wnre34xx12Bn
ETrnttBPBsXWb+h/oWWTQwkBGmSvE4NK+r+MILuZIw+t6fg3FpgPFw1FDT1N95yBi0VaqOkL77Lv
EEW8H7r+3jZt/ZjALMYXW6DsppsIwOoCEZs+QaMrIlOygHRhvakF4rqDlX7TlOTXCP716mYmnS2E
TfmqLhAhD9KYLfgM+SWl3iLez1lZLwC5gDkNFaffXiByXtD6uxDdxUH1S5zyqKI0Sg0ftI7Qnx17
/aevmQ+kmeOPCl7wTQcU9tUpyuyWTWn8PHahdufxn3lMQheJIqDjeytIUfxugLKMYYfj32AhyObk
zp50I16RFZIA/MYQZTAoKI9+iis3e/Bpb5Qj3Ag9N7B2Vsa3eOAdUAwuOXOv2g/wD/C3pN30aqyt
goFh88I14GJ8HabGJSbU8wqmjBmf1li/hqFCyc7d/cmrPX41+REiolC9+8gdLBLbCXZNVFYPiRbj
pwZB70NDecRX7W+hipMjwrcUYX1X39QN5mKFrZevMWJXqR3b39Ik+ZEpPZ41JTra/71UGdYnZgFL
lasZpq6RTlMtE7rb35EgzRBrImnz8Qxax0Xg/MUxWhZe5DI2VufCGEji8j0NI8RYlaY9dH1pHAdd
Q1qD9niKUavqcQqrkM1DivJeHkRkGNbWn6HstfNmW4bF0UXOfudpYY/b1lCckgpLlYFsx7uRTsdQ
4nJd576wRPmztouvBupMrwoUz9sUrbp7ij8/m6ZWcSWsKd60xfglENmpRjHoqZrbA8D4d75pjF+6
XRl5+aFXSb3LE30eT+qyn7Dkkud9efynwDXsQ72w7u1EmM3KylUs3y0jWomkY2cJcZxapYOS+iWZ
LnrtDrR0txNR5rNBUoceFiqx5+f9zh+slqoEApKfOuQQu7CZIgc2bjUgkDqcG9N+lEhCiT2E5Z7s
5ibEietjgJM7EhNOfwepUt07Ascvoc6HIVXF/dQNh+9NCHNV962fwilPkecobwgKWLdxVGmPE2R1
1n+NXNzv6aEHZkxO5yd3mW5bvvmzCrvTZIz+oTWxLBLhgHg0tALsy+zsrarCZukIpEGVqs7eAoGd
oWf2jwihhk8utFnZPLqZs0Y8AYmfeVI2cvoz9crbmYHavIbY1Rle+oZUt72lSoyV0BwOyvgE/+YQ
zYJAWeU9iMgqn/2+SbY9CngoRdPuI+IOqK58Nhqsj91Jw40ZxzaUvTYGO/kd4PE/L9c2VaCnauYV
9vHzkGuHDEGK9gs4S9gm9zXa+3qaHN0ycxdsN1RelGG3CqO03PnlmN/HbAs3KciFrcEDitJ926IR
kmpL1e/gUkRTuhjTaDglievdoqBYn+MmR/1Z09o39PfimzQaja+6N9eAi/xHhZb6GHsepsLWyrHA
ot4YuMW1sR/6N2pOEcYTzbfWD5+Mbsqinx1gintZMRtq6gJeGx/VuZqWO+HGY307yj4qOpc+YybF
/+6TVbh/znNRJrvreuze/Bl36ZrYKHi5G6wlAhNurLHJiwBy1kw1QHBXWZp9UgB15RvZPrmqf882
3v8JU/E+8PLwnVyIxkIxxA+JmxgbFWmbZRrp4smpqGKHSLP8iOxbnn7xvdJK9WbSM+XkaFO+atgM
bAYfuSS/ZL9Z6sn4npf+NnSTZl+rsbESZPKwwlP8n0BO08w0fipF855TXH4VbVzclU47HQxRjOvJ
0It7w2sx4VaSYItSCg5wQa1tjUoL92pTJgtAX/Gr0Scv6AC0P0C5LNvYDL6OeE9wMhyDR4gRrDRl
Fqz9qjOOIoix5xl160P0X9gyQzdIMqPfh5KmYA9Fv53rk/3MV5AdIIJ+3aEZjBqyhcOROlr2Y9c3
71XhDm+dM45LgUfHypyBWI1m3qHT5z6PSY/ErIOYptqY4VuLhv6dwddjLUN3qvZt7fenymuaY5/H
T/o8ys2NZI3FB6I0c0jyjsynEnzLrL59oJ7Aj6KAjHQFSU0hmuZoypDL/w22GtvuTkFy6iCbRCZC
bA+CFbUCY5ugUruhFuSuzKJmZVAxA6q1tn2O7cG+Uauu/9L4xTHi2+HfFEghxnEe3GRRsR2Nzv9o
Jg1ivx+aZ3V6uGwMlPgbC/WLh2HIa9Fo07pNs2AhQ9ftWmT0eNIuvfy3+sy3H/775Wf/491nGwYJ
Yh0Ev+aq/2B4a/0ERdoulefeRaY28wzjdiyn7qD2KRaZfeUtoUvmz14+K63qqfhegAv0Gx7i69gR
XuP9GD+wLWB4WGTPRYmxR5Eb9nV4qqJIJT86geC6uYydP9qa2SS1h4/YhaidTRi9J0mybcj4/qga
bTO0efylqfH/CZsoezQRi17nnDvWfq5Fjz6s0VtbyXEfhpHtsymXk7pexGRBwWlM4Cb0eSUorDR8
Fn50o8/1+ADBq+e4p/g7ryCy73c0xtPnvnkeKBfxf8jKAJn7fFCCcWKgYaDaBn9AoP9990H6xjOB
E4png9IuUvVjXLwm+AcBMYtXAMXQUFd7uJnytkIYddvMl0tPZuIdIxv7pKYSOY0IX6cWSFJ72kuI
i4TDyLtPmJhPYd9bI+oRjW2uoUihDdR2+MRST3sSms6m0+naraaUYtfEdoe0o2aekSrB+3b+gafF
DjEG67uclCohk0TULlWDM7+cVMfoQaqBY5xFUrDVTw66XgTf275fOHrNU4J0/q09AoaB3fdVNPb0
5moNbkMwP07qGEOLjUN730SYY8I/VO9jNQ72FnCBpTn1ysYNzJfAI6GWALLZkaJzt+BDIxxlp/45
gxPHu7Iff+DhGzUmXxDweOA9uujcx661CN3q1yQS4fggzpM4tpa/J40SKVAh1VUleniZFM1/03xs
uvxNnq70z6pnUyIBALTqTDddZAA7w5ep8b9qlqPteiOONlMRuWx2yTLWHnvZesBlzJxzkKWBMr5V
ju4lB4m8FFa54XQuEnwSVfCbiqLZb0WH7ws496ZthmVFPmXtWJGYm0sjyh99M35LReohjwZXt671
V2QMvQfZJC8ydNNkSeI9wqCGodd2s9YRP037apGNp7g1xm0wCyBSAYFMPN9dL7It9nGUj7MdK5TT
cW5Tn7J4BhwnnrXTZgC0sMHT6k5m7/TO1s+yd2xVa1e5T3411Pd6GhuvMdLQFOnsJ3UQwbEK+qdk
JoHlZu2utTS2sZLSjYXSogeUF1W27sm/38mnVnPGbO2OOGfKUPamSC972riyiuanNR/NBoD6S9I4
Nk2ESqTtS/CfJy//boxCQQ96FHu5wQ20Jeqw5f6y59Udu5nIzutYu+sN25kYdTfksFFPqwPQ1WzJ
OGX66C4Hwa6IgvTJmqI/2ydOfUNmpU/zeKtN3XdT3yUjCP+0gWOLKwUi+fO/KEyLe7b+2MkYnbq2
J4tfQBpMNynmR/smDvKz0vgLec4cs7a4T8kP3/ax3j6NQ1CsCseI8AilUOjFmPulsenuYn5kr1n0
WKja+AL67PmybwfrZdxNhqIu2RtjkeG1yt7pGo6XUVO+WU386M+5zi4qNji1WO99PEQAxd3wUHqh
d+8qdb0KfdfEHy7RbxywKt8bjEXj+mcG1+E9y08kg3NIhH/dKMrnlj+7MtAL0c2fY7KyEe8q5D5Z
cgD7MteIENyWNYKsni0sQs1fyt4OmmSZ4yYibrKRs7rHr/MWKkHzkGC4smutPER7rRbvbVot6qTR
vqWYoeNkHU/HhE0SQEDbWSZh757TpnuWI6o05MAaJuemSMpV62ThvZa05amdk29yhEB4orC6cY8x
B+yZWW+kmi+9CplGDVLtztGCkXO9HdEobOM2aUV0TofwwdCT8lG+fHIiJhSP8ns7912jBp/Aa/R7
nufxRfzvt7+rin++/2e4DZUfjULdP7WQDEupFV8dxufJ3VSK1rf3YQomyXVNPGbyyN5KYoS8wxaN
A5AJx+kuqvHv7pvOW7YZsj+QU+Dhk5vYlubgUD1Xn2MRuwubpWo1mk20tL2MrPAMJpYg42jWuGly
3OdKCGshokZbm5X1RZjuS+bE+kFGKhYaRhY9xyFZG83OvA3rdoXFhLDeYVx/FwDljoWLQ0s8dcNN
CsPsYXSVkhzEcAyarob81363UKp9r8isgV3oxtfIaHH2rJLHePT7hzyChR46Tv5QucJbR1pf31ec
TlPOkIuxLbunAXOUXRK2X7RJ757GEkfUqOn8pe1SVSh413137frG4Ge3jrVIWZde84F2u3FKzbTg
5+Ebd73mVl81nvZML8SriYPECjpwtrLLoj0GdrFPgPK+JykS0jPAUG3QJRr7PHgUUXnslSC6HxCZ
3noZXBR54fUJQjEvkVubeUIzr6r72eu8b6nQhKX7FuQeQpuGWm0dMTYHSmK8Slu04g1rKJdV7JmH
itXptvdK/Pl6EAU3sLZRbWpjcXI8FfuGdvqqAZi5yYs8u/FEgTD3NC5z1XkNrKz7cJwQz4q+qhfR
1EYru1K1W1aA/tW17RAXuQBPDOjwlV/2wU1rPHeZ6f60OuXIoXjdUJ2/GwWMhTHWb5tGw8YwDZxV
bDbuNh+w2rEdZeNNebbQRljsSd3dqKCrX6esHZYduLhl7rWcwLPmgHMdeTRAhx9t3D86FFt/UHIi
ZyMw1fMCB8fXpsFqrgbKDduPAX/RArNx6qAtJLvBD6KjvJSlqm2VGAjf3BQrSnUbpo61KKxc2/di
hH/QF2+DUzyWdlY8A6t91io3OSCipJ5zRXvJfU086FFR70ereoQIAKQ/jSKOcD8itc12auifXHjd
2GemoQkROzd3CglodzEFdvre22SNixZfNxkqo31wCo6Htt71D63d4EinZNm7qWA2XKltsNXddg9M
0wH/jIqYpNEELnclmk1xEfirdOx/tcvOmCQm6Zp5iIxRG/uiCAw1O288UxnJDmUSndmd1A/jgM8c
OyFt0/d196JikHQDNDxdkST5znu3P6ZOZ+yHQaytxAzCWwS1SOiZQNDnTnX0+mM3CLEppviDGiMj
ehQS7t0QXbJLHKKIixWgntx4Q9YtCjLLL2xj8JESLq+1ObQN7ElVVMTvM/SZl6FbjLd9UyvIv9hG
tr3cCrPlmMSOy7nt59bY5wXlIGwf9PilBe4mq8fHcoysg5M2K06fC9M1vue9xg4vaj560+oepwYT
az13qmUVvk8Vz2HESWfEwuNnbz71jujPdRy4u9LDLkWUWHANcQuJJGJJR8LPW6t9iNnH/9B2Xstt
I127viJUIYdTglmkJEqyZfsE5bFnkHPG1f8PmhpBwwnfTO3aJyh09+oGRZEgeq038HV+TKW2eMzm
M0tXHlNu+neiSwx2eZ3u+l7D6WiOANyU3ktK9UtMSTivLeOliuXu0NcmxvNz0wr9icxb/B1LHvMF
beH+KW1zN5lbRQ5jM/S7djPIg3Sa5gNosrezJNa6XReY35euJWyJdWAUU9rg6u8zLbO+A8X7W+kV
9nEo6+hgt54DJXRI96Gu+Oc+DOtdUGnxPaVEjPoKrXyY7MpCYR9pj773sSilFJxjDnaHHnFzDPj6
77Fms08aSqlbdZSnh6Fs8o0H+OOpnWKkp/VefimSS1UZoA5s3MbRtY72nV5Vh8h3mocxbPGKdbBm
UL3sLJd802OMt1olq79FVau5IPXSR42y6x4glbzvijZ2y1yFbkcW9aCYrNYb0vyT0ZeubWnKdxTz
N6pcmb/aRfqs8Azh1mQFH3tNwpQsKn7TIZUF3Au/+h2vsA/i/NHAIWCPO9e9zVdpF6s2/vAGWBnZ
ssktmIH6Khv1L6qZRr9l5hmUJgILfJkfTWrPX61AK9yyU+on5F7abZk0+ckeqjsnoibo+VL9CMOo
dbOaSkCZD26QV8mvcsA2y8l4JjFtTGegF+Z306QZZxUcyTpweuWL3o9nciA2hUpH4Za9rWWz/B4G
xrTBTaQ8kqa0nrK6/xVuBTdKqvbsiGvzktZtdKeFPkp+aTfep868fTGMXyKl8KFlNCOWFU27M30e
kZAsurSgdH84wORWSpaOT2Oq9yDMK3lbZV37SnqCAgkR4fzgbJd5elH7OgcHUO9ly08O1uSYuCBG
+Yn/Zbwb5cZ8cPTSWYf9LFc1RM5+VMPxlBXA8YfQ8V4MXa8frWo4xjBTe61faSXlXn9oknOIAN+O
CnKzEeAun/dybfZheRDQrxZhc5AidoOoFdCvGlfLFk1TDCq77En28J4tZge8CqMsTe/6Q9sq/may
lewrRIxfqboMj6UDtSPXgp/hfM81YnymO6nAuZg87OjI5qELu3E3dHH25Ku9Q76yrX+YToWYZ6v8
KlGywAPI+lTK+rRRlPirPVbFOs805zGdDxDs+5Ua8UH1TEmVViSClPVUWcUm8CrnUQQ6jqnv7Ajv
paUPZTf4LQY3lnkVEZYYg/loX9e+LpaYys4H1dD10+so+Rjt5UV2lnwSgPADeX7utOSEP+M3K9ac
c4hvWB7Uz5OGMbg6qQjWOrDcK+9oObZyLiCouBP62kBPEMV3klo9ZF0yPhTzIdxnY4qTSpOE+4Kd
wlo3W/UVudPvWjUMv1Gfm0Aq86DCbruScH6pGyff9OS+uV0m/nSUEm7UumRcBu4jexlXl3VSmson
PCqtvRfjQ85Hnu+rknwBCJOsJ7vmgUsuxtPkgR5JNcPaRqY2oAcU51tbHq1TXrYtBiNN+2zkVroX
fctBqe3fQ2pbJa9mAf/iaQRFwrp+teu+xnxWDz93iLrjv2loj7ETsEUFCwGee4fPDBQBCAngexCC
7FVsL6ewOfeVxhaQDNVzSp1pBSl7OIg+JdVMzCcbSMWS/RhpofUrtShcENzG8+0nX+MpOVTl77Ik
jUeQp9NRl3gQXHloJ4fjnJoopZ4HwfiLVIfJ114OAKwDB5qByzYJ8OAIKr1D5kwzMdKyq40Jht4I
8CdL/DTEfg+7y3DK+D4UsrQurUmltOd4T6PV4/Tsn+FG+wHiQBIJlrjFs6nKL+TToCRLZQaPrYE2
bvLUBKW2+mTmY3QeyGuQCmmqT3GR2/dOrL/w+TFfJmzAZjr47wxxa1aLWahgJbu4ddlRABYEcTEQ
lbV33xQ/RMMMAnmDI2a8tqxqeoyRxlppSjPATNCmx2sfah87NbHBXswhYoDdAhopEhow9BQ9dqey
kfEAPAuoDY5Vnto2eTtLtCLeIBtpIPPV1w11WGKup9yJ+FwlcrdFMh/dRAPJSUmG2p0qjncWBz4G
zqGFaaWhLXI2KpMfgDS6NKWE5W3ObZEnWOuiTJhve7wzB6MyrIvoa+z8qMb1tM8jW0VgCmZXm5hU
4QfU4HBAhWMy3lN10h7lcTRczQv8S8Cr3o3WmOwltpYlps2w0cY5hfAAgnXdGbLOzzTITadQ4eJE
+tcOUt856H6OWk6htR2LrWOTuC3C2DrWXs2z2HymxMjnXDtFWxwa654q77jt2rDZkDalRFHAhOyl
5KsXB/E3zARmRRSp+cz9HsvvyPOfwaKEGz2qvAdT5kMRxt/ZXFGAbyvA+63BT8vcFIfeUUHVGg7Z
AXhtDKmDZR6zfi31ifqo1U+hXkNslE2kVzzeYCQRUE6WnSo5eCaGjNmkSKFbTOQD9BjPsXCStIs4
lAGUQJ622q3iy299VdNiVT+o5WFIKozB5+BeUe4p6JmnODecbRHNOHFL0Y/4K04rBw3rFyUw66e+
7lcyIrgvutVtnFiWLvODutfWyqsGYvVEggALnLlpFGnqRuPsK67iyoXXIA4YBfL/OySYEmqx+Q/b
i3KcA3pMwy0yzX2jDxcDJQ0cj5NpZziefRdX0ucgyuOnHoak3lb1iz+O1UsOGqnQGuW+8KXqxdF6
w+3QqOYOSxMXFm+ndKRmvMa7N3JAVVC3vPssMn9iMhy9+ilOQ6EcUBFy/PgVv+lko/d1uBejMCLQ
7sTNCvQKo9hMoHIbS8+yrctP/H4AY6F7sDp4iwH+ZyYbzTtLmgAMdoa2N7Q6WaMiYsKYirGABMC0
hgdufkpJJeBfYcvYANI0RlnZFTk/7xIu26RYAvQ7gYluxFzV6fxdoRTt5jq3BXTGrz15vjmYJ7x6
m08g48Vo3JH708cJD8Z5ZWBa/GCNmDWK4KxPqG8OOnKG86jsx9mmakmMXecOg7e2KGjvRLDWNeq6
CmzvOooTWIu+RVrur3ND3ArLjpKQ+BPiKZBcKqzxDjOevWE53UOH9P02DafiZMd3oE/CF6l2O0Xu
XyTFwtSvGj7DonLOOZaK+7KDvClpQ//QNkjQhR0+W5oUmte+RvleTuipXbs6xArudYrNnlygcxux
YwZoHhzt3u4fxBpZFSZonmThzs4GF8vunke80FoDn07ufB/iN6y3HxnJqe9FgQsUKA/jIfWMaB8O
9rFppvSxNeJPrRz7r/CR1SO+FihbO4P/WsVNsyXXPm7FKOCB2qVG6BzFaK5Xz2mdd4+Yzmmf2+91
mfp7NcjlddHjjRalZrWu4a3u6ogiJ54WyCA5Be4gm8iwfj9N5lNdwXDa/RDw4VRPlWIbj6QPfOPJ
g4T52eTPoyALjHdw/M8an7aLl+DuMLcko9cfcPV+Eq1oypBAzfofolXxR0PfDkvKrWXwearQDrIH
anRi1ajBeNYDmbKOTEl7GD357aBLB0vq/Yelmwf+4ph4/icRtPQneqtsgpFK8c1A7kfyqvRgCyzB
IoR8BHsddMz698t5HRtGo1KUT/Dht2HfjF/tyfTWUwOoeVQy+SyrpLvATq9ttF7gv1eBG84keHEo
Z1MUcZZohs3XO+M33ML/RPQp72dJnjqboYNQcjMggsVo30r+h1HIPtivmH1NVoLc63XVurZXST0B
3GshFZNgGafsiFzY2yHiUeGYzAdxtgwsccvATdy/CFmWn8wGZJtYf5knmkvMcqV/EXKz1DL3b1/l
315teQVLyM3ytT8D826Gb660LLO8mJtllpD/9n787TL/fCUxTbxKpRvLbRuET8ufIPqX5t9e4m9D
loGbN+K/L7X8GTdLLW/Yf7razSv4T3P/+X3526X++ZUi74AdoKflLiogPNqF89dQHP6h/WGIUhSz
ssR+m3Vtt3qcX1e5tq8TPkz7yyuITrHUx1l//4qWqy4xMnXnabOMfFzp//X6bGbYevc6zq9/ep+u
11mue73Wx6svr/H2dfyvv/t6xT+t1cCBMMq+2y5XXa5x07c0b1/o304RAx9e6rKEGEnmf/lNnxj4
F33/IuS/LwWmvl2POPys9Gis79shsDYViHhXNINulgzQsxrkDqNgtAxXLm08ce06V3dJjalfXTk8
Uc7DInAYfTBxgFdOkNSro5rj2bQWw3630fXEOYP5hUEnurrJSe5Kh6fAQi3UnTpq1lqnqOTC+3Mp
MwC9nO3armZuwtdNWLrB2UPSU5wawxRL7mL0plpvE5euxQrO87QIleM6+e5hyHvQkXx2szSNd9Sk
yEfJaf4EKnOvl1lzj9hS9iSRfTkZTvMoxkRUyTd365jVsIYWnj2JMDXGSiwg2XIUIaon84iU8WjK
qiIgKXIwXHqkrJaF/uXVVYyCLUP1SKL+xZWdEeUl1fvFzzQycJndnyeQWOPKRPvjLNqYTQbukDhv
w8uA/h5i6hIh+UBI3r9NE3PFQcQ576sYZRxscx3yrlLAaNGqiCqAOBUHsoSIlC7tD0GxbZ9BX467
D3NAnv4e/qEXccXEdgcNc1SpRsMf6zfzvlNC616cJXhXdF3Wnm/6eSAK1zyf8hm6mTA0wamLfdQa
fl9DRIhDwfYWFSiz2y194ixIrG4PDfLXm36xSFHbd1UxmUcxKLosPKZTeewPpdIbYCapE2LkZPAW
WW5mVs61XwyKfnG2HIDXmbimM3USAnji1KaY4lXR21wxrdZDbx1qVYPnWTpsgQB0bhhNqoNvtVM/
rkqFJAmmRhKfWiDUpO3MYYsvcfPY+3LzWCmFdbQ6+0V0Lf3Ib70YaWOz1yBUHFLgyFtT9zt3nGeK
vus1xEpLp7iObfnj9TpiQC6mL2le1TtB0xVn6EBd3vi6N9RdRPicYnUdu54Lzq5g7yILC9qhWTvo
cgbUcI9yo2kJuuZlWh+lUjI59yS5+sN5o2iV7Ipwr6m64a5RVHPl1126riPtjTsdSy1u8vLMjl4O
WlEj1kk2X3R9CLllXotxP7KhY38I1SSvF9MFERv5glWIzj/GaeSsdQ2idJ3Y5l0wgyJwiJS/pTnq
QLOTxhIRmIqCaHCfuurhBvQTp4DPt6LTmt1C4b8aJEDW+Ts2CE2ju8z0qRzNGUC+KU8hVVSEK38X
yEOQPcVXrumuonmF0JOe4xqqYdc4oBb9BtWTGum4or7MCgXbsKmidYDUe+CCFMyAg6TRuvec6lL0
Y3URfcrc10LqxnKIHO1WtMXwzToD1uh16/mHzqz7Uycb3cnpqRCvRDtChf7OVu/zNh+y9XWA5BN4
gMFqfwkwt6Fwr3boL/vFelmhzaK3tW76gnk9T72/6TblUNpJ6nBp311CP/yuvLmIVt7kkkPAmv49
SJz9wy/S9Uem90LZ9QE9uTD80MeVqJimSfjawwvbZbOpnDgk72ejMJVb2mK46/Hdnmfc9IsmO+hu
B/L/S923WJeT+IQ15UBiTvVQOi+HzKvfmrrfrFpgIicxKPqvczvYOK4/VdNmmUZW3Vt3Ram4iCSh
dqtDOIQG1SMGqGthCAhYKTeSVX/Vxjb1j01m9acsytiYhjXGPFNSHmItseWn3iB3IA925oqYag6M
BVVhdEBGt1TdyEPeiy47UHOXh9EeeZBakVPXUU30igdr2vMzpzxAZlUfxFmKD6g6he156Vexbjul
qoF2EaGODKh2pQyFsbN42VD86FwOpPX4S0B9r0PJmSsD83CoO0hVvl9N9NXzJYdcoiTD1ZYXEFRZ
fepq/Xq1D/1ZUoKOwRevn9TDlIQlGh/47jhtilCl5Jk/Vew8gjbtf7GbrHcrSP2P3ntsqFnTTWxv
fam4TFKip+wrlADaGnG0xKlJJ2X+XkOvqb8Ol2ZIRhKkw1tfDrEqH0ocduYZ18linT6Yk3plYK/q
eaRCx0xZixXNIdiLkNsp89pQa0NU35khRnOjXCeqZQ3mA5j1bGPXCA3zrzN/mgE8ESUuvwdmhK6H
UScPZRXj/YuZ4daA5/IiYoVcyx9j5W4yKNMAfZDUSlpZCj9JgjNQ43oAGSamOcOIZQ1dNTEq2AZi
1LIBOohRMTdvqUPKjqY7leuxjqtTJ19Vs58U+Xoy8CX4qaUpRsvZiUqMpjmuMpUOoKlWUPl12pXu
JfUDQiUweOazZWDpC+ZREBzKzoxgK4g4cehRY74OwN34OVHhm/qeIuoyQVziZiVxiRG1ExShWVgE
L9dO5hcF+qo+l8CaNEsvNuYIHC80h+grPCjsYOSvPm8AxcIQqeG+Vb6WhgLIqhifx7yHnyfFCZVw
X/lqZbJF8VP2zn4yyRgg8oGdp4tVsyarDgP53n+3qjeoaGNIEv4+PDwejN42dorXwcwGn7VyJqk7
hWrovwbFdPBLsv2NHU0veZm7wyyMBn8uv1dbbKP8OQrSIs/OJh4zYtSJ1ZI/hSXFqFgSVl5/EqOh
Ln9YMhszCsWsYTf5T0oKCRUGJwdBb7VPMoLjh9YOzC1mV+ZnaQrvxe/wEpEA/DwUoWVsg9pAdFlH
napfVZNR7sRz8hSF2p1uZe7NszKkSp7AJ1nW7ozobfStT4yEdfVhZBz4ZVldH9Up+Oy1vH6OZ/tG
LUlQ0dHrYyP3Un//3qQo6p/FYcqsA+To4mxK+NmxUL6vFTt8EgcHgEcRg8UTLbQt1HOpN3dap2MA
k47psEvbvuMmy4SJ7/+TlSaNO/tv7XKk6DCJaeRj0bTWWYSMqtffm/a0Wyao5hTvuYPCqhcTPDk3
3Ab59GvM9bpT/FDkeXBdREPe8SEYKXyKV2EBw8e23TNWIlYcgEIna7BN/Vafl58ku3AHXBGepWQt
R2i75m3dP49+pbphj/Gt6BtA3J5ARf10Zr1X0VXmOlJBqXy25q4edPo2rkyeIudmwabvSTO+iDER
rkfwSJ0Uyk4je/pxTL2vaIf0d47v93ejN4BCF6fiwO1dkvC1eA+4jSrfR0SMaHp545cr0UbqLNyo
xtRd11xi0jwaPXeZLdY1qvHtdVyXEO0itV7kvvJ3NyFmLfOL6jufAqPCSaV19KPdSSHYwUnmVByW
thgXkWLYQirrLVK0zSXyOiRCKUiMruKjMyKCxBribLkk3gSS5v7l1UQke9QA1UGQibJaDw8WAoPr
aFDijWh2TkBfpw0PnT1Zqx4Niu3NgNcnPwPqLYfb/nw4BkWq3FVZlZjYqbDIYD+rY9Hf+6rfAE5K
ra3DzvKCqH218qqpP4imOMSt/STrXXQSrTKKlEtrDOsMA6GHfG45uu9fIGYuU0pUOM5ta+y9sZ5C
12kbVAac9LsC/Tt00XiZ+IqoiP2J6fOFBz3ot3WYglMqKxd4T3+pLDl4hggArtJ7FgctMhsQRIZ3
TOY+uwaoOk0S5i5zk2p9+5D56rHUnbcJageEwcBoUHRBRUs31tQhGzvHg73NTl1u/bbEQw0E3mXi
bjcHlF05un4XjHvRnJqiBYxmhq5oSnaiPWXF5zRO3q6GKlJJ+tK0DlrSxKBuco2kjT37lqElGvGX
Rf4aiXUcy+a+MDcAES9t/aBBlEOrnwBvDhBRoikOWmhG4Ghyf30zsDTxbtG3gWGCEfysKTY+OaPm
Y5ViU2wa0LE3AD6um76etlThka63w+Aih/YqGov0T6Niro4lj4hNNNt/FvMh99/OFxEB4rTXiOUK
79cXg8sagILR8gWE7iD1vzUCNLziCgu9lQl552xLzQZmho+QgNH/qJrIP0YzxnololsztNwx0IZH
cWhQTT0XXo2sfTM+ZiYkjzTy0p14TUhMY8lgVKdry6aMVkvGsIrF2/E+Kl5d+hejCSmxD3PbeW4/
v3WZHBt7atU+DKcE6k1cVEfggmhLAYB9GgI3CeeC/9yTy5FzNIfsNzF0Daq8dpOUdrhZ5vh9nqzG
zn9bRwwgZvz/cZ3l2sP/fj1tN8muZqBQViaGdsprdddFqnFoPI3nraTrtNNYsgyPXol2SkwtOg5Q
gLGF1E6iqxej1xgRXkLK2SiNA5dkniIixdqiKQ24R6xLH8GnJi7HjegUw9crivABEtIG8lW1Cu0w
frtLFyM4n1Wha+MeT4wN7neh7pLU0I9hmRpAt7nnNz4/eVhM0HbE/V2Mk8sZ7U1RNs3+7bnGG8ID
WT7pni+I/2C3ib0d8kZD6/j3PnkewP8OZk6lXvszlHcwS55DsCX/0qlGcRDzRZeYoPDxWfNJQRZl
ni8G+i61T6Y6StsoHeBz9MUJrER5mhSjOP1VUwyIkBFVa7OaoNb+71ixUhL63y0TRbTKfC4kTXLF
mQ4Y5XqWzX1FImH+9z76z3H4wUqggklm2snmRhtLNFVgvFIWApidn+NElzhUQed/sOFOgBYknoZs
W+qfFcuHfEZ9WddTMM6DrgFgjp61udtL2/g4spd2RdMood6jkSQBYJ7yV1UhCU8WCMHROZgn+usa
E880j5EVPPuQlV45xHxtdZ5jcLgwU/zednlhPdWeiZvk0oQccuh8BE12Uu1cR33Eyi6RqRsnJMKH
xwmZFGPU2jtE0MZHT+dQhxIq2GWorq2u4OY1RGZ8muy3CWKWONhacp0qWmL+YMTRxgJKsy7sMiHX
2Y67XAm1SwHRatMW5Ml0w8BSb+7zJL1xi9ysryFiYGSBFcps2bFQx19b31COpIa1C6KmRzkK5LPS
Nnbo5q8jXLFLMw+NbSOdFXPYN5rlhBhpp+MxltTfrpE6ZC3Q6XruimsuLybx0fqOgMUUYNjvRH/S
OI1bYvGxuy61vBgxLF5gZCXXF7Isl78qTmwdskj1EUxgY6fN+0k7lLo9UH94WxJb+tXSqYwTuFux
XxThYL6JRLT+GrMssQwsfcsyuP1Eq4nvKV73w2dSaK8QKqWXJh+NXd7qxb5Jq+RFmtAsA/j4448B
Q4jhReWTlhFSQKMMT0ZDyEuIAcqBqa3NMv3Y1OemCBajInhpitGbubkJPL0BY+32raGd0xg80ODZ
X8C3Kt7RV5BLh8SDyldVSCNpmkg/k9vVziK6Hpp1XGn9Xd78luSGfgyQeLqDScq/qpTwqYQZmleI
iNGLj/lwR0pIjI5ziDgTh6qGJHUduW2bYaMdze4HlmYmvOg5Tiwn2iSRWqjQ5TEafeTa/bhLoUFz
0CYlkPZDScJ+4nfE7Ywys39LEj29Aw1ckPoM0/SuBhHlxpanuGJSbSfOJmxbWHGgYCX9XBYYHPn9
CANwdkifm6hGjQ9O4LWYkDtvo4bcVZcJa4AzBLxXdp35lzaNppWSh95r2wJHUrp8fPXK0Fg5TZ29
eha2g3nuO7go1NJKMuDsthqMJsoGzlHBnfbK09ajyLs2FSH1gFrNh+YyKnh1/3Zukviha/VsyZuZ
/am1wGO0KlR4VnCsszmrnVA+A8U+UjO86/1yI/oGIJfT+jo8T0m7XNlU8wo6hK6No6jVxq6kYo98
ir2Joe1+VePocw3F4CJ3pfrQp2WyEv1Z2unrVAZG7sygXujPPJopX7ypbPCnBFIHXCv+CrutXtW+
492DBZyeCqm5iH5fTctt4ukGiTEuEtbNttWBEzXobL6G37QgGn72k49dAbe1S1c00x73k3Iv66n/
xHYQDL2ZmT/Db2qD/omIRN5svJgRsjBvT9boTcJ8wtNxjYRFAgfq3X5edEI1SDbjaCVn0HjWQ1ZK
kiv5Br9m72d+RqpU9IXvZ8vo9Swa8nObIY4V+uYl4On1wGdRuxcHSOz6vRF5uDbiHLi6GRDNMfIu
RZHaBxG7RKDzTibMAHPaJf4T4n7Zs1Il0caTgf3nNcSxSCoK1+is5EczRO6kj8M3H3exzVTFHyPq
uUTyjxFCJyqJQjcNA9xEfQnCR4bU5g51m5RvkSQHD9684agDx1obMppgVxPlQGxOrHkbIsY9H36D
FBp3Dpqh7dqZB8Sok9h8aZLqPEpFBSlk3tN8mDavTQ14uKurczNb7aodCV+tdIqnEWDiobcldTtM
hfSZDNY1QoP0s0pHhIfMCEpURn1YmfXWcQH/TulZuUNZt3lCR3G8R/t8r2W8bFfOx3xrjGq/FrHi
oMnJdyTslDvRKttwglPZ7dFzrx/ZXLrdVFGW9DBzE0a5TU0eLtfIjkx1M36y1GwtKNDIo7Idxk5l
LVjOtmopK9s05TMERTcJlE56Dr1x3KC6n5swZZDFFYfAlOWjZMwHsOYpdxFOwdbqKpSC9peUeyOV
gnlEhM+c9r87zXxMICvosPBey3G4hPP9GrEvgxpOYrCth7iQ/Tp5TbZdLD0ncLe4+5V4BY7WXvTf
un6KkCzShrtkDPTVhArHWgSKgWUpcebH9S56X+omLLYfJEdJ63CH5IoarZvUWDeNmT0aRcJGU4+j
XaU2ybpWQ3aacgJxvpXxGdWrX/oidbZqJ09YEVg4UM+21aKvcbrJHaShvoiBv+2T57kw/KCmLjFi
SlLVvduOg7IWhcdFIPpatvxQxwxwL9p6ff9JVC2vw1ft6D+fX8ubuoYl3VVzus1bc9vl7Sc7XCN+
uTLUITn3Y9cFm1iC6mllf2rGM8s468nQJV2zE6330GbmIlfz4b1frChaol9EvMeLfn02SHqPF5cU
oc43s0SAqZhVq8UhLzxzU3fVtFr6xNmsn3lWcwcZWxFj2OgSwtd/m9fYPaQgEdnHJVZafWxt8jL+
GLOs2CC8tqMa9RO/BPNYlsb99f0QTVSvoEXzBix/EVW2a5josjOLKsD71GtTjNz0kfH97vlVuVLU
Xt7UDXc2oS5Q1NpPAPXdgw+0GAyrshIaBLVfpiddRydURIlJlt+hvjArFPx5UlPH57dSiRIqOH3r
GXS3Ih7xkMKeeRUX5nAWbR97nG03UkoUfdIc8zEQ1vWGu5V1nS2GyQkrVBbJv4G91hAein7Vqbwd
pGzUHsVhajprbfW1v1n6Kuh1lBBlf5Vmss62GKv2fjYJEwey1eitVuS8s8FDwXE2DgvMWMOM+psI
+NDddsoWOdvUFX3LGuTkwD3VlnVdQwyYmeKcVZ9HzflS7fv1QAEl22nS+9sBnjl+UHrtDsvipcPX
oNBbPnyOukdBCUmY2bQVUcPqoqk5PGtLf6gzXOgxh6wuc4DoEgHiEFkfu0ToPBGwsnGd+Me1luX/
uNaYN1+cMFKOthqsLNN4s5iMlBzHe8Vr33xtmhxRJHVy9EMrJ81T16XOY5cGc44KL5nex1/Vk4m+
tklcUYvPlLdoCzrOY85W5jZ6uZ6YIc/ri75RH5zHgfVFqy2U1zANXoc4tC5Dz+NeGWvBQTQFdceZ
rDtYaPVZcHjSyPEvkXInGiIoQJkeLqP+Es68H9FPtLeLO1BTlQEZzG2xzlsrNd8cMUPEwEB+u9Sy
1HwpiyQuttu8GKXJg4tXwfOb15BhXp16LpM6c2VL9rKtLweALMDpPwZpd19NyXgnusShQNVph+21
ipgjYWQe0ZKPiJONdryLJas8loMeWTgJY7u9F1uJWPzEiVNxQMPRWzeKoqzENkX0iW2JOFv6lhk3
fWIBnarfSrbzdhNAAAUyhF7YB9EwyKLWoZITnBhmOTHorm+CYflYbQxDRSKzw1xwK8Gf3FZzgXSK
i3QLzSDelnM1dRkdffXHoICgoaQXuvCUrM0NTF40xWhByfE6usDkBZyeKm1wnXszcF1qHo0nPsl4
G5LdgkWEp9HnqUCpy1NQ9Lc7xfjsteo3DJmyBzHYNuoKkTz1pUwr52lUg53oDlKM+LQeHu6ghubn
IZfrQyYX8VqMGn4tbXwnoo42X8DD+/h6geuSg3VzAYqJHy4Q2rW9RcoU1Cs0l+ZkBLFLk7SLaKYG
gL5RUd0k7o4IeNqn1hvDdW2E4S8lRI5JRf8UIzh926u5iahFHn8apOoiAgBQWohd+NrDMhN7wOCX
UmET7Hj6l2RKjS3mLnysDFTrkyFFHybkY9fNOJblIPoyjFeQt812S78TVv22BChJngtzsJupoikJ
MOU8F54uflHvC49PUciHyWj9qli1sz+FOJh5S6JKnFYREKxmPizDom+c/GA99SSCxMDtEtd1iopC
MVnotaZW6Ci+H/q2q49dAXTpvcsHjXTSBoT21r+fQjnspvpDTN6Ewy5unF86f8jv0UpWz5W0FQ2k
oQG+mDyOX/vLdCf6RY84a+Y5fVyrZ55tlm4fQ0k07Siy/mHRD+st/X9Y1McQq8vq0LZcFebUvKcQ
GxDDs83dMMTfrlsUUTiZDzf7D4jCXzD9Ak87D4IvU7dhNJAt/mOsNa9WBuG36w5IjF73M13ZrwE4
2XeRlpakdLLquU4g8MnSBBklLS10hEvrZTRhpiNY8xsWdvYnhfsnOTzFO01RVd2pGkBI/Iu0Z97z
fhVIjfxTah6Ez9c8xyjVtzmeInmn2g+x5o7zcaP0ozumObtiMtrfGu7Pqw4Rl4eq7pDzkH12X0E6
fasttB/QixzdpEbL0erHfE1FJXoAejwcTHuUdqpV5xdbcUp2PvCwNAe55Vk8bAz7x6Gr1S83k5Sm
klBb1fNLU6F7YI+qddB7Z0xxneABEn5QZW1jI9M+x9Vwn4x28iPWYpiUPL09oa9ZwTElIpBk7XPV
d/cif/ZXEe9r/G0EJDbbzWABr+02/oQuRfoogA7tRqa69dkY6woCWPAiABV5IJvHAY2tK8whLTSg
nrhhbLUB9aoWvd1doWWdm+c6btszEiLKwuuiYn6zFouOoCXFogJDAbHTui7aKmO7iTAtAVrMY4ps
9Y++XGYnvA3YgWBOdm0Kk3qhG6vQRe4EhZX5cUf0z11VJGcnscT7OqILQ0/XiiSFtxn5fhPQI8Qr
RD7802Sq8UM9G+m1QZD9aAMQU43jfBsn2VsnbLSuEUYjd6sAkI4D0m5r1hEEqvd8KnIA9UNeJAoD
2MiNIn+6dBroYGNzKbF1EbMp2pQrFc2H+QfZN9f5MJFeG9P0IS3QEhW+5m0ZDQCq/jxQmRJ7iXnA
J6N2nRF3Dp/iecCPCv2kaugQnwdSVWley/XzW36n16x0O1CgFn53a68b5e9N/IpTKBpEXSC7oTNO
9wr4phMEdiTC3gKyLtxUiQSeT4rs3di0W0P+P9a+bDluXVn2ixhBgvNrz7OGlixbLwzbyyY4DyAJ
gl9/E0VZLXt57x034rwwiKoCWkN3E6jKyuz8o6ci118hXZJtShApAmUEjXlyJwbzjwl+H9APQa8y
R+vdPmdoYqffDDDrtQ30/0s/gunjZgc3ztrJM/7yl3hP21kSVkA2CnCRVaD3yLMWn1Kdk6SxGcTt
AmVjF4J2yF2EtTUuHK/oIBnb2C8ClZe2QxISyYELb/t6QSyb4FkBpZUBvkMaOp7z3yc1lgNwXqnO
SFJVoL/VFwM8lYAXQj+jm37ZtCOFTBkUYSRgT6a3VmA3rq2gOaVCqQeuL+XorkVdgd1dj+gCwL+T
CGw6tSUsevOuR62YRqB0BB8HkH2QRI6PN1M6tsVRDuYXMtHF68NqH5ism2eKpOX7snV/QKKnP4L7
EzJG/ZgNEAet+iWI0F3UmGSNfLs2koci6W4Op7ETFz/K3DSBl8nGE45M1rqZBrkgrKUl0X2DfTk8
NKYYuqMLWNLAW5CdbmbQ9wLAWff924RWQGK7mcy7jPmQMjK60Md3ssHwl+vbaK2aOFilma2exMCR
R3XDB2YCy8XHGuyhnmUcyTlJ00RDJYTWyRuA/mkH0epoSd4Aj5qzp/yv6CxWTy64oK+QA6jatu2X
VWvcNRLcYhRZuejOblRp7mkd1uKjI1yp1uRlopcHC/2uYMPETwQcR3qfsvpAy1IEkJAg7DOaRxol
JYgoceRsTrQaclY9SOwbBRotD3qjDvTwXGvAMWzi7DlCMysKHglooqBEupN4I+9t0Oie0ZWNr+Y2
rp8akGMsTAlltgp/tAgJnxhyQWJlxum46+MSgAudU8Vx2lomCW/AiodhwSpuL4BmyM54KIGvpXbQ
bGM4/irtUmuZR8VvgdyHCEDUFBuzbKACrEtwhi7BRbo0lyMHFA5jdyETOT0BAhszdOSGIsjh9SBy
ovlkuy1iuT0wukV/IbspDAlJGmhmoV/fOrV9U+5qHj1Ek+GA+osoreKCgcjKAkfqFKXfCzzLQa6i
PVyEuIUWTLbxoB28ICO4mxFOt3MoqCvLdd+jLAV56lUYvvCqU3e3FIAyHLQFRImxo8QBORLhjBDC
Fu0KX7D2PTlyJlDzrqwXEGTkB7+qSnzxhWzrFH14qTvoGhRuAkGFaJqWZuunL50MqoU/FdHXJmgu
UiIhvxin1xoHPvxVqw4dJEPzI3OKT67MytfewL8W/cvqGeeBYsXLXDz0Q4WEgONa54CP007Ffn9o
zFBClZf965Wr0fn4yq5+ZYPXl1pVyLNU+SuK9h9feeizT2ldmMu0dAZIf5cbkJiBjXtyjK1TKeOr
LfE+D/uMgQy7Ddag+A9P6PkfDqijQ1RQpuZ9BkKzpS+a+rMr+hcN2sb8n6A2QqVzyr4almG+xIOf
rRg+9PdxHhlb9G+nhyRLxXns0mnthlP15PMIhNHcsb5BSOPtx7DwYxhRHH/rbSQB//gx1BT+68dI
nKD67cdosbE529gnL/sRn+dGQr4CRYjiCVSw1YPd4WtFj5zQxAVYvtJX5YVM2G2JVSjsfktDms4n
YJVo2NnjPB193b5Y6qloDECPOUiR/clJVoPNXQjEW8UDjloAJnTuFXoC7nWIdRIGIkhHsrVxrFG/
musKJMdXIIyKBy96mw5JMNQTExfZBKc3T33nvF2EvssAf/eMAehSPfKSYUJuJbeRONUekPNAtccy
9yZYKlek6+BYyC6gBDKdwAYLTT3zO5mhLgqpGB1FOjUUVU5KnerGfMC+JVomdQ0+TCWd9jRoBhW6
sG4YsD8GGXQC+sf9zQFpBESb79FqbNdVF+0g19kvbeTP9lS8yzNwX4FhIgAZKnDW5AXndbinwl/B
JsjxBqCX9aJoPQMHJsn5IopksK0Sq7VXpPduaSM0FYItCbsrHz3xdEdeBha3Rae9TQfsTC87qK6D
JOxu4vYTI5ZaPVKe+UQUtuTTo5tPR5rvkb/Pg8DwHFnbrY1GMsDCIumqddaBQ4m2gPNukIxjUkMn
RG8WqVROlzna6Wx0+aI0f7uEylBrVWP3K7m3Sx3DBkghUa8Adq3qPMxeVNLWaPWDnbhpsyQEk0WT
z/ZAaYaxIFKv2n6Lt5jzA9s3ie8w5F5GzdhOly5j6BaRfYJ0G2w3b6zjCr+bAHag02KZF/wSW3hw
dZ1Ep4Xyx89hGMWr0S7Ygao7fnU/TUq8/BEl/VTXFg85TvAPBv5pve2hcBEkvrMKSo4CpxZmlbYY
HxqFfymVNQaGMxuV10bb8B9yx7SvYNlZG3jeQDPF7U9GjvMaKdWw3MJ2jnE0EWkdG8i+lICmc3Ek
b5e7BwXaisc45g6tQeYB0qInXmANWtJGHgx4pKxYFLzKoGDV82utmgb0OwAqNXbCrxWI+0HWEiyn
Eeyzy8YeoGkYRf6mcbw3b4ZjNU0l09/m6why+miwW7vQpEHvQOt3tf5VxExg7ldOc8KvImbOctPl
7Ym8k66MkxfVcQRz8JvfvPRpoiH32ce5fwumzxq+1bKTPJaJPy5LLzSejFj9606N7M0m3+/+iDNS
aLmPoh23oszsIx8DkO7oNy1wEI+qHtXVHTr7WPcqh6oh3pwt6L5tnF4+2OnNHP2Klym4QKehkp65
rj0fCSKQmBwnwdlRsc5bQRLeXpDt5vjbELkE1ixo3s1tl5O36jgUsv9wWHr9HE/cVRfYkPgyLH5H
l6LKn9C/6gPx+MtEd+B1C5fglM/XFellkrFOBWhTvAAUaL9HJxxg99z7djPbKk5ur1D41dsr+C6w
W5o1LlyymOdrmnEL9oziGstibxhg2UT3UrpoijHddFD5hJZcwPbdZDYXU1d6DV6ER7MHxEBXevGk
FY8COSfILDTQbdUR5CiEs7fQQzZPQntxvxIQN1PWFF0gR9otjDysv3Q1ypEuK/ixiIb6BXpks71V
UCmCIJGzbrK2+VJjr2pZVfVolxHYigoFpLG2D3o6OqDi2/QGkqvX2Os/QeSiWkF7L7tKE+kWuiOb
1DalbXT3fxNnVEgvlCaoy8eRW8vQnkC3r7/R3O00qO6zw7g6KhOYZbJmeWEtR4lvlJrb0K9Y9xNI
sEOI8BggyNu0IrW2JHQx+fbFtSrzMSvG7D4R7B8yU1SQBOa2dBz1WUeZob+1C+BhKsO5Yq9ZHi0X
XwKox7tXslWcr0Y0OT7Yru1eUwg1r3ygrrcUQRMchXSnFoC9kk1PGDywt855gIDFCUB82Rqs3fwF
cOl2Hw0tW3Od+vJhdzv3o73CsehVx//NLqcc6rNNtOAj7y9ZKYNNxoZqXZW8eAaNob2DLmW45FFX
PEveomnZj/2FEWKYThGSEjXoMSnYssHnMxTyQs6sTqfHDCRkMbZOEjpbqyKu2BPrZfIg/U7uhswL
TKThvO5Q42GZL6QVR3vH3lquEMM/5DAq0F0dCzZ2hzkcsn3Qm4EIFdBTDVhYpnq8OEnVv3Qrb3Tk
i2mIDoJTY76gYVz3mmHSgAys9kKVtIa4AlpZaFiMUDCLXXlFZTp8CHrvTGb8dcFQFAPkXmctlgyg
glZACGZHXt9Sr5Gjuk2W43x3e9wiO5KrRYIMCbQAPjyG6Wl7e/hG41o39X4IIB8nBRY4J8i8zM9q
msiQg05AhnRywO6OM6QlN4OushX92D0mU7Tpeh7fkak3A+gd8/Yf8pHpNulm+31SN07N0erlPxT/
/zsp6YEWA9sDfrReBMiT+uNdmMaAetRC2s031cZHI8Vu81pGXfVUZtFPS++6Gr9NFgE2k2fQCdrz
0Pt9SN5bMDJW4nwbygwdZ1YeN6vQ2EeO7iwe7WC6xyimPuPhryPbL8uFzL3mEZAQtnQLzh4CZqkN
ZKXbE4jghoMUEMsJ/UDcIb9srwwAJp6nBkIaqmrab0HD98IC3nZRAc4NfgIIhRb2Nyjv8M8e89ky
Q7ltXnIwNO2jX74tKScAlnrpvi2JlvJTjPdu0gn52ajYAGpG3Cn04C2gcyA/lwKvSXdS2/4aV9kT
aGJDEJYux67gG9IGi5BWOXs+KC4aECevadj2LYTCochJSmGkGVYXzD+/20lazEMCAw/jLMVe8ByU
kA1e4MaJ8PxZQKpjvvno+i8xJgA/h2FK7E3c2/2KT360T8JQffYhZ93Lqv4krCo952CIXozQ9fhM
YUmSGXtwBENn0/EXNRvCXZqxaMvRrLhCY7KzTmSN/3WdT/3KrnLoftBYdU4PWhHHWY8QFYIuqDet
bdPfAsv0T+SqeE+89QBddXd0926/mcg+udYcTxT3ZHI1YGSEHU/VeE92MpHzf9r/WB/v8Q8/z+/r
088ZEqLjfW3J3E2IrraNZXgO3pC/LgOIbBXr7/oyA+97IwOULsr0W2v7UbYGth35n7YHyYieMMfY
Uwqhl9SHKkyKb+l/L3WzvC83T09B6euNBRTCtRqCU7n6XSTqZWgF+YZspJ3Qg/n0InNzYQ8MvNh4
lNpObO1RGjVn3JgMcmfhiqA/+2CZf04a++0BnNZvYTOMTIeFXdWfwRriPWe/wqZu/Ndqv4fR9CqK
8S/28O63JxyMocB019UuNOntxn9IROI8AO0p0T+MN3plnvIOzBYUKRy723meHYArkeFQouPbKQHV
IW/BdUsxynC9RSuApmOoscwx+hXAvux+eAVzNYfnMppOoI24p2hadgzxvWXPxSFTjIfRB2rFiYxi
l0MH85NZoyQR+VF8piGo/rZt0SVXA4p010LZK6V7XLPcZuh6EtWChtNk2TuQMZuzNx85gDBjWe7I
S0tyCG6caaiXVDk4+WjJEvQ6eR93ZzeOQItihEhW8CWjvIm+iLYATBxycCfKpfRxPUETL4k3NLQy
Lo/MhGbR0PDyKUbd6OrkcyqFAtoGlM+36UI05jL0+7XV2VApjNPwYWzQqsa0WmgtB9BO+B2Axv0A
9od/R8igO7YjHvV/RAA5hbS4Lnn8ZQ0f5/fVmNjQh8eepWBrIHGQUvFsB9dJ0+4PqbEhIv3ZNvtB
qg+S/aYFC6xbGtbWbRxUJRhYTVEHa04+DVEymYeEsCFMDZfubLphat4nEVqHot5NNKLQ94kM7Qgn
HqOVOmXVXZ9nR8gP+ldAg/2rz9gntHG1Z5DE+pAsb4I18tvjmpydb4RnhZRVp51kKsv8Uvk5Ayst
ZmeJm67RUt9uaHpgCgsn0fbbPFtPgpTGFvD+5J5MZjBgUwXi5y39BOMQ9EcOPeAFeWkNhhpcabLh
gUyyNtBBJP1sRz8C1LWbg8s8EwCQXz8RSH+g+mU8kqUzC6g+Td+iNBn2lIATIMjdTk1fzwk8mdjd
BQ/aB3LSmwzVWIi+p/yB3mA869D28ft0UdT1insM9M1lFuwTPAeA3Q32XdgUTy5Ly6cC+yR7zMa7
uLHxHneZs3QZFztyAiE97WwQJSxpwvt0fF8VIHFV/jrwqvRi21cCTTA8hFaA9E5g3wHffdagqNzK
MfkGGtyvXg99HxCNhPuCQ43Rz3PrFRPJTxNVbQQrNwVoplwZZsr2robgW0ajdiiLWxp6IR5QF3YX
Ud3mmwCsBRIySJ/7LLHBdpqjgpFrJSkt5aLtQNayD/bf41EzPLOw5f0ercsjIKwZkAo68/dHDrD2
k3ppJyho3BwfkoUtZQJ9CVbNMsF3+DBU4NKQ0QNUvKIHz0KVBdvjcDtAxvYBHAHI+Xto/ZJBeKII
FqXW/dh/nZTrpss85J6mD/8R+dJLl65mB271khRLa9CSbtNCs0+/QjMwJG97qHdHA5re9MkO30se
ZPzibk/DlpkrDlbY5wQnD2xb/h1Gj4rBhYJ2WHR/DWv0agRkfg/T55h5NbLTixq9I24vSqv1AxiV
h0wCOAFhsm03ZdkRumD5sbAMZ6uAQrjjsgKMvbKCax8hdd0wt/rCEv4l4bL+0aTQu8v8kS/sERDo
llc/+rD5ogxefimaMoU0TuZfFcOHuTZ4fgeBirdXaazx46t4TpKuUQdrQX/82tjmG2sMlKblEZgt
4oj5YIY25Ewr8zcbTdIUHEFsQWIjDNY5cm9XiMRUBxclGwjzuM6VbLH43ElneJQWHgehC9nhdgIX
1i0e0leANAoTu9TWah/my8vQTRAtrZx7V43ewdabVQ/YjY2VqRRl7Encodg+Au36u3EWjyejrSPT
tXMYRRD8U2XmyQTLye3G96zZEv66+S2mSkP1KemaV9oj026ZNspqgNi8iMw92WUY3HE7APYhn770
MWQHbuldSgNru8Mgdu548YY6D5T8VMdQqoBUhLVKUGeE5Fw6XexImEsKcMNPWdc4S16iWb0Vcb4U
kxlvpsR1LgYQt/PFChk/hcJZD0WE9BY5KERCbmlZ4kO2IduA/r+V6SYxhOl6cTdI0IV0bjZuqlLg
79dUBhKQQh2waVSfwZ7rQ6LSNQ69HjK2acLRf6lBXnN0A6j3ca0dbRWTv+wFKPwn3yjBhFX/qJVt
vOqbIKvfbizw42YCgiCuhepiaeXWpybouhXvhXMnLWgLZG1SHFAwAKNDNIXrmkEVIbWicpnXIN+J
tTxdqe/6AGhvAHkwNi0U/dLRtNb/OYYC6ZKmYDvhOvq2GN3x4mtZdiGOW/aJjpxDxad7ZkwnkiHL
UqbutY9OmORrGd4t+nD67vtv88CHApb70XltIcuwAPERv3I7CjYqAMZGgsbwzNIwWfeNsD5VRv+1
qEaomSfgwcOu7jvonu3FqCcZ7NckgG/HMxp6UjBrGuanaRznSZBVnSe1FRJagJsY0ZAdk8Y1lvkk
0yVyTtkxjkaQtJOni1L1dkuuKTORQHGL6WCPKKCVuq2yMtAInlgQXocWWHIKIzBoGIVoHw0nrZdV
LfirKuSd76LXazHIr4MIuh9omfrJAzf45Oc2eJiD0bnLfDOD7pPgB/xl63OmbLYWTuBfWSpekije
Trp+RBdZqRDYGo6+cRrnNsrFmTseLKpAfYh5d/OAqwONOhOK850Kpy1BgqoROuVDi4zejBDS8CFQ
svzdJjwwUJAoNQVT3Pg+l1BHtB7F/cf13BZ79CDrTuDfQHuK6RurW4ZlcMwnsKQDc6OTNKUDUGDl
eqAq0+hofaFJEbSd1jfblIYXy3htcOw+JEFY45RsGiP+hvFqHo6y8O6ULFJ07iYh0gUgTkr0hRxg
sosWtlvy7Ydo7JZXrcqH8y3Y9TWxd1ZfP4RByD1Zj27Rggv8BQQx4VlUtWsvOuQD9qEdvdSMRRcl
cG5ZAX6/8WwwkM0h6LmaFmkSGfh2UcUKeCKIGty+n0aW1yCzXtMXU0d2R/XOpcy7YiV1MHmiHBW4
hSkAEEzFHPzHlx+tXjDbAtki2tI126Gn6RFjVqIvk25NIj68ucgordQBqg/YDD2FNPA+xPHBqviK
At3EQnuQXfv2njlyts0r2KretZBpc/iiqAvITViWc59kU7Nzky7fl7ar7iYIQUIjLm2+jJB79I3Y
+BHIZudVzH/t/GJc0qTCS5udzC0wj4S9urOx5DypML0zfSM4ZbdDjsibJ0XAtd2HqVozKPQtCt2p
4OlOBbrUY7NE0io82460gKvRR3twbXDQX6H1AISMb3E4NYG5RNQN8OZI+SzeJ5tVIrfQR4O8Mco5
d8AMj3dFJpsz86BQL1jhQXwHFChm0qpDFZoPNPK0ie7AW5Lvek+3J+iptAg5SiPONmYN+J0fteXb
KmGedyvWI5OaWEGUrEsHB80xYyAkvL0Uakv4aYCg2dFqo0p3UZqKiwCpwjoIZLKmT1SlP1ZmUl6h
5MZONGqjsDuXTQ/eP/joEjamXHtAXKzTKnyzoXP1IaqMYP4soqu2PNeTfUfx9FEEebxYx1w269tC
MhL3NmSLz7QOksOg31B+iiQTKFVqzX9lZclPIVP/3h0g3i0isNaTXXiuv7Raix3buByfWcq3nQqs
L7m0oGRdtmpLYRlK6LmFg307Dezwn5admFEvPAkaLlq2iGR5sAkW2Bq9vUPXYLQu3KnbEAsZDVPk
1j8MuR4SZZnZNtH65o0kkhJm+TPGY+F5gKbQQWT4LWnocGTLKy9AI4L2pq7miOQ1cIl6aKbAHgpN
009DlAySc1Z32TyMlTTPcW38mFdCxeOSxuVXGsXCdS9DZ37yp2l67krR3RnQESMft2x+3+bhhXwj
kIv3rbLBGYBXBKNG84AN1i4CwcpzYkwGMEVqQ75iYNajB8JAmte7fXtVXbIkXz3FyZNX/KzxztvK
FFj3PiqHqyzKDLRc+XD0NLkTYMP2LmVODS0d8EXNIeimaWzXfaBRWuYMGMDE2tBwsIDhLrPwQiOa
VGKDvkCCYDjSkJb0g/7Bz9InpWlP8qHNHg2dtS1r7myxwRggd8Pr/Yje/QuFoCjDL9Cg2N8mdIUw
t2gEAIJCL0KXvkjEvEhcNMPeBnR5AYaJEKXs2lukTQg0c+04xoIZLofIlghXTj9F93VeRffolsx3
CeSNFibFNAxtdmXdX8hLFwpWhzKMvfs5KGvx5dLiPTCvm4VgSjLdLN7dJt1eq9QvY6WgsA2z0l2h
4QoYkjA22dHFH+d9L1DIBGhtGn94+o+Jyte9jyR43ZnbtM+HnYduoWvM3X94OhXfSzNE5cCvngvQ
pf0tIGv951BV9RyAB++wqxUOXXqFHIelRx88MovEg6Z9acX12c8N+4WJzRQVyUvdjM1lTGLgtLW5
LyXfZgCOb1CMsl9uk96G2K2nyGRNU3Wcn4wjC/EZSXiF9j7II3249BEAb3xQUPmFo9XPVrqDzLt/
wYEnscdwRZaQMexzsqraRnkJNTzXCSHrmou1K1j6LApsBZMu7v6pkKsymOP8FChj1b5Kv7gdkho5
8Nk4afc4HmL7fbDqFs12enoEsZt5+hSY7TNKHsM6zbHbbzUWwtP4CNE6eFz6/YVGvgk2hanLxNJS
FvAd2tsH8s0bx2iXb9wKiCk99X1+GIzlxgzBYJqAwhq5ADTCD7pHJbdBq4IPyBV1+wBcUTgLDD4z
X3v5RP4I3G4rZofTkSbmemJHzS3T+NTkiTr4uq2i6YLy4uo7GsZehM9pNJysCVrbYOEAP2NTyROF
UcRkxNW260EWuwf4qF8GbtGg4qmMuTcgytNqkVimvLeGoL4A+2IAzYrSqSfrCu/PWouT/pphx1n4
AEJAcJjnzndfBOJID6e+TcILZNC2HceTftmyeNiASa9d3bZ6eoIn8+5IJgmavo0Z2ABJIz0qUm98
jfJ6D+Id44flWicIl05fBJgFlj76/e/Am2Xs3N4cdmgvBWpTT/Jd9C2mZrOfRl7dTZFTLjJV8nOu
u1KzBPBoCUmgefRud4VbilUhi0Npg0vxRjIDWCh0fYzeB7uqWR7IkePtta5yBzV+FkHJtTfVuQFD
2kv/s5ZW/xKzMQZHLljRwia0XwT4vzapJccNBYG19W0O8xrnxfruxPlONmXy0Dc2v7LCBjA+N0Ff
1abJNRdVe8I3zhdyTpzXZ1BUn8vRy0+2yvIVlHEhsKiHYY8n4IJu6RIZKb7CtEeNGTw+hDu1UI+3
JuPgfgMkLn9wlN9ccuBHF90Qmp95OxqrqmHlnoYZKhZQx5TPmaWPYMDZLjiYYT5HaTMCW2EGe58H
6RFdp94S26FFnwnxaSpifjYNFYJAFzAACMl2K6MK4kOlhzpM6DAzbvgZ+UpoosUtimFAYa1AZcMP
NHwPs/RqAIuBG41ABVP7DZ0dYNiqq6+hh5y6zpinZiuBtOqDyxiW1Qkdcd7qPQIlCbQApFIuPR0R
daCUpwhoElVf4+ZtDYowoDgHLiJwJOMLyXzsUExbTw16QMaqsR7RSm895iLctMhS3lFEkaQ2EAfh
uEB2Cjy7fupNC3zbqD0FOzZ6soVqgbnCVJrR6jWRjmzXTiWnYll7xmYc3C8Mmlr7DHRMi04zw7hT
VB9pCJEa+9ntxdswHlWySdCqvBob4e3qEoJhdFb38FvvRCWTFR3kyUtDOq3fgp1ORkckddIFVbU6
pwNVcFoOm6QNDICUi/4gHDs4mkBtzdWxLAIl14gKK00gO5XOWjUmWwUM0LzSbcKfayJTBFXCVcax
7WE5gG68GLL7MMMTbZz8hyYqYQKG4Diy4PVmGlIPkghOIZdxl/fp0ueFWKVGl23mcR1PmrM8sffz
2Irw8G2q8kJLVIWX3auxx/lQTwbebl4/R4stSOrGQ54ci1hmJ+x23i5TkALs8+eYV/VwLNoj2WlG
F4U2aFRNopqxL74Gm09DBMFgH72UdmSwBdlc7cC/v1qWAEWtbzQgdIc0OsqoQNrxpLhOrnKfRgGY
jEruemG4T2SxjWkP+oj+XmjTYJvNIq17/0gRJSoSq1ZACa01Wg87KrRKigYcUjSVQ0r2gGascEFD
tMRal//xSr7d9PcJIC4tqvBhn7volJ6a4tjpSzLaGPeKF8AMTcWR7shdOf0IcmJ7BG/j+5yYwslP
kfVUg8/nz1vyG+3QrCGllWydPM5WpBu+L3R3WI33yYq1pjz3AOCf3TzPVrnJ7OPoVT9ElPUnS/Zv
lzh1+hPZvAD8eq6TH8k56YgebA3Io72HkGdEBx0oncGrVhgPtzLVNPj8aKrmi3jvLHdQZiATlano
YnSgqNRRNKJQmjjxbp44V7R+rXVb/ve1yP7+ire12K9XpJVZWdpH9GLj6xNfRk2GzltC8AbvQxx3
2HPa4Wvl5sV24uOQvCiI85y1Z8c15HlkItrj0XboWArEDtnm2wAAlX1qWQey0aX0avQz6wvaDEBS
+sI7nCDA2yV89WwAfh+kxkvdNdW30g5eArwRvoEKer4BnnS++c1lRqP/CVIZB+0u9cz/scT/eQwk
wNDlBf7utdu77qkZPWdBRA8Fz/mmhU7tzA5h+1B2qWvTvXT4lT+x4CmZmP3yt0lRwNqZHeLfk8a0
tl9i20lOskTzZV8Y4z1dusTPoZW5vFkmJOLuvURvyDOuRV9NzWZZ1tbWSnBG9aSlPkzN+6URNVU0
LzlY4OowR52U0K+gc3r3TcStbRaBCJZsDiqUi7bzS1CDlvV6QE/9PvJF/kkZ07ZsGECt2m7aWXiz
y7h6s/tgbNs3wNd9ciucId/tt/jf7VWD/jWqXs2FL129AuUlNJnVXCxrQFt76sP26VY/ywfWbAc3
GJe3+plECRNZ2CTY3IpivRN/yWNnPJJptvNlFaGjjGpukxFlJ27XT7eX7vGFs20arpa3Zdpo+Lg0
OZSVz0vTQiaonO97jy0nCx2CwpuQGMwBSbnktectjVYU6AMYo8vswTeU2qOv5bnQNoprWQQFRSBI
trTCPJcWeF9Fgt0HDU160fcLtqfzSjfTbc0mybZ43vhHcgIH9pi6eX8a0Ma/GgsfO269kZl3Hnjw
1cpBaVabAvBM76pcgapLD2m74pYxam0yyo5k8wIQHAAUfkfOOUyv66EUvrnZSvbztqyhgo/L0qTQ
QDIrlSLDOQrbIFp2AKM1OenSvS8bCRwVVI1d1dgZ7r7usLOj/UwQAwdBQ9rP0NALBolGJJQmbkPy
opcNn5fsFMQ49QzoIN5G4/Q17HAkin1zOIFQHHs8GvvaSHd0SaISErFZu6WpEVjW8djQU2h8WyGq
QPBvD+3jH/Z55Q8vovIwWfhBKTdIcQz70Y+vzBnMVx9CrGHkJt+LPh2W7ZgGFwj+difQeKCdUFXh
V6s5U4ALVeJl5YNTvhnr+lxCR2RFDm9rQ2PqG5Sdm5XXyOQc8ri48AnYA5S2ku8eexpqa/pqoyl9
BR3bUm+boy1KxMg9CAh34pmrXgvTEYsks+P7svScCzlwBEBvhXYYaLGbHbUB/uWIoY9ibA6+xUGt
6GoI1CjkI9lk5wJlpwb12CAzuLFjQ95FOWd3Vms+CL2pTVFKopHsDL4xwJgPRWA0tMS+zw7Iquyp
qeXW6EJDqDu7B5Cfz06KJztdFEpLBzfxdn/a9bJghzYOldXtPsS/989kk8GPaMiZnX9MR/cu6sem
nH+8W78NhQESWR6nOt/elmXA1J/TQC4bQ4xnz0NBZwQm/26I8LhGo1nyKLIQsN8Kig1jG5ZLy7Hq
F1+0aOOTbf4aBEABSFl+DzOQJ5Ve/7N3ylWWFT70Qx9RDEpxSsnFsg7t6CdKZ4Bx59m3MfkHPXrN
s9P3as3x1XhqzLI6WqiubqbAwaYS5AOLuAi67zaLl8aUFz/Bwf2pd5XzEhojkvvIvF88wzT3lYPW
fR9nsoe0DIal7EzrVTnDXnpW/tP0p0OvwuYVoE0IdIH90O/FgsthupqsTLeR02SHxhfZnRPweGWF
g3wFkn6r6iz/YSr+uc9T9WmQo8Lp0ypPodU7J3yyq7U/+NWL3yMdqEPtbtonfsCPTZu4yzpOe1Bg
u+KYBNZ07YR1BU+H+wqNZqg5RU53gn5Y/Qiatm9kxy+DrMzQyHMJ2rqHVnAAqZNgZYRorgMBZnwx
ijI5NxbHYd+2h2+tu/bSpPwOcA1ksnQAE57aooeSr1OWlfdofinvqwgNXkg41MjXu8W9Be21YFEX
+Imn/I5M6OEyUJmWoc0Xo1HtYqNLN1KDPvCvNh5YkCcLpI3lwdbPvdkRoVtgiqp7GnEvqs4F4+fb
pLzCU1/xBCSe7wuVKBiv8GFKNwZBRLChfluYYv4fZV+2JDeuLPkr187z0AYksZDX5s5D7ntV1iKp
9EIrqVrcd4Lb148zWN1ZUuv0sWlroxGBAJKVSpJARLi7Csx6kTrVdyJ7Gyc+ziLWw7FJF5mYKN9m
4rf5SD50+NAuen881qh11aZzgITNQkiweOSJfZlrFkZIYyA4EG2oxsHPrPoMgMYn6iSTDMyzZbfv
/jUq3JEm88XRqByxJDoKnldf8pCbDxaCZqff2Nsy+2iPrOaLSOp3/xIFQEtir8Dv5ovrRdZD7wNN
NUeyMq+t3/ldkQQ5KQluUKpJIKhaCv6FpmrAPeHxe3wx+XMLSaZdAwj3phls88uIB6+vVfANrzDQ
p9SxcRq0GO+gUu2AKAOA5Gkkcrr5cz+NrHMEhnxZzCPJQXgAgdFIGxUVdzqC6Lj6cyR9JlMoUaSR
InDYlxrFR+SAlR6wF/469Sv+gArxaIN/DPfUxSH4hiFevbNru0BeILChFq4Z9Kht0KvaVvwd0kWb
oVCjD0xisAZHl/k94kAWomI2+iRG1q1cq7Pu8s43tu3YNgdZNsMJeXaIj6u8fCjxmAc8r81esIx4
8mIU9y6Ch1FXYAwrVDGpivCX2mDZ8nfXNmr7b9fmF+zDtYWGAZHdCftF0K2gr9NlbQfNYQZnTU1U
zTcHgn3VlvEAHEm9L7o47haIrIJCjsJ1TqXKtR2CMWA2SqRt104fGAuksTPsWhu16SFmtgx6D986
Ges8xDvaF6dxUvHqp0OmmdrUPsTOVdFv7V5lBwMlIedO6v5MZ3TQUQ6GMk/K1a2jLL1vYc28RVqp
fmNHvr13VBE8OMMEaRtA9YvKkxMgnsVn8hi4bSG/aT8D/dMtocfuH3o8SuxbWv9DjH8+JacRTpQC
UFEoNl0fYNsPNroBwV2hHGBQvGRdTmXFtV03C7NBZWCLsqAnKVAizePxC7l5DDSnoigQgWux1wjD
prk0k1vrA8s3Df+dW487f5uhFBEyVko/V2m6BZQbeT3ceRtLBOM2nZpdUiwj6IZ8jrOSHWJLQnbc
GNkLE/0fQ+Q690g093dg0wZiffK3TVcua62QuZqmTXW2Jf8hUu/T5ogb78YUyHZQa4Nhd+OgZmyJ
7GK4p60tNQsWRft54zv1ArERfmgilhnuo5IhE10CXepQ4aofinZhmq1Yu5nLToKqXfGSaOUG8Iz7
90+EOs3RbxCnSUarOQFkAnqJFETVJwh0etbGLwAqz1XfbaifDoYKXyNZWNs+szQwLDiEmd+e87rM
AeVPBBhkHNkvyBjm9buPLbVeFnWN7O/kTR1a+T34L6G0EBdI3kJrXZ9156GYEPpSyyaHRGMXo5of
qXucYuXVbMD41iwchCb7BRmrqYfOHFTK7PNS3d3shWmB+mPu1fbKLFBo2GNlIPAaP9Z0o+EWCs5N
zHHP0WngPBZ2EkHhDHFzOiBHlXQI6f7ZbsAvlIHXnywfRlJ7jEMTmuVLmus2BkJCCMVPBytV9pr3
iUwuoAdrNgxc4JfC9Owz08/mVO5FBzLT2Rh09lJGQ7YOsVJR2IN4zmn00yW5xGQb3KyCfk/A17cZ
qpA9Y3cSgKbP0dnCgCrZwZ0OdObHosnApCBhxH7OXZO1GSuO8t3JSygOpfN62JEPmbjI/xxNU97a
5EPNPE8FX956pKnylSkhKFl1SBh1Wfh+iBCNrICXRzvpnRKEQ/4fsy2hHnIXlco3bWr8oAjkhyBl
HIZQ+QlAnt6gmv2EvePHaOYvwU0a7Aj/2QiNT6iCts+WAX7Azg4GKMUP0bkckgzcS9q4AoRmLcsm
sBDjSfwFGCOzt96P1yhSzFD7EUK4RnjBHzoqv+W+bL5UA/L2hgzYAxY8Drgna4Z/xzze46XVggWn
AppfxWuJlyvuB5Hhu4i64TSfGrY2DmaFNVUWl0ASTT10kB0qswbQ4vXYDTahBdAe6DBeUHh5hVhn
9eiMhXsCWLBakt3QIF/Mq6C8iz17vHdFj/XLNCAAVwAyRrk4cuCLn5wccrody579fKwWPRj5TnQY
OiM9selws1FTd7peisTa5CMKwrusPtfSz59dVME+1I63ZFYVoK5lVckseRZ9kz8j8oryxkI/kKOf
JxdUSTl31Kqi6q3PymGeBHp1oFVNAtyH05z5tKHFg6jbUzMZxbhCLRDfUrNxCqQHEeDeUHMIvRq7
scpZ2dOHgis03CO7YS+pF5l441DmoLegXke24blpsEKlXtZb1R1CBlfqxNI1XBRiYLvUMOwRbMtx
BUBGdWiwOEAoKY29M35b3pnOjK74Ar7sbmeZuRgXVum1CMAPYII3U2wMUygzT2d08KEKcPBCHG7N
3/ndhtEIcqFht+b//1S3j/xlql+u4PYZv/hRh6o7vW/NRy+AyLIBlZB8Qae3A4g/xCq3i34BoYTk
eOtQISjpyzz9cwi1b93ONOOtSWe/fkDSICNpKrAc/vM0QfnXhdGn0JXMxtunklFWJc8XkpvXUYfY
u00XcRtCzdmFTmlIUUSfobxZ7g07zO8bSEMKpIJO2cTYSYdiEKgCMbxiOVj2u62jsyjeGBA1Og/T
HYDaaF1vKh0DK/HXWBqRR6iW65V1vtlHBuz2mOBJRJ966xhAr9PJLr5kToCVuQ5auY6L0F3On/jX
xIhSAbgNDu+OPjvRGXbJpRmt5qlocKBfEtUFd/NUiTaLdRAa5eziGu7FBgnRFgwT+iA104f5TCXt
+9lvbOTSO1wluLExjg7ZX2c3m5ymuc1KHTdbCZbQZcRxx4PezX0oWgVuqgBM6tT0ROw+aAsS2l1s
3QWTRwl5tV3QiHZJnSV33Icc8Za07Nh5HtRpKAUCxIPIF0pEM11nd45tX0CTUr4Vo7gYkhVvXKtL
oHCSweJ4UX1SYQJuJpd5e1X1z1SQTmXo/lSLjkjAbL+ZyIPsaTneAWW+YAM2BImI7kGgx69RGKkL
HkhratHBGMHmnNjNWzv4MTJ9DSryCresl470wGKgUv9YJXzaz5fypfnrLI7MdxudtQmXL0EwJAuW
p+pl7vW3zHQfY63jqxAivoL3Wp7qZjySCeIQ8bVBIf6dh2cZVPN6f0lubXsNQMZ0T150aKp6F9t5
d6ZWH0bxtcryz7nKwKQxzUymvgZnhTQsf3+ztbldLZ2IxVtyoY5EpwBd5ADxkI3mDErIifoNj1e3
T/WVtrdxDwbq23y+nVh7Zfao1zIdXHCUj86Ry+ZKw+hPQl1ECaXS4sPsZgka3mi+hNufEGNH2YH9
63IzZV5137sqON2uTCsvXJigSQQmFV8Y+day8haGIdWHv6q0PJSRWqCrIhc6uCM4QGqzNue/iiZV
rQvRvTTVy9vHsiZzdkaJuvXbX9pWrXFgTvfl9sUhQAref53sb1fXZ8K9y/0Xmmv+N3T7Yoq6Dndz
cyz4AQwb3QSm6fbKgkiCkaf9a1Q3T1aSxk8RJBsPijFU6E526NnZRt5cRqzDUfzp1JsGVEZ7Jy34
swbRHTkxaZnLRrLqHNrCWBkiTxcaAnyPbW9+6pohO3dTSxbuuEGtCJiTS9d8rGRf3TsgvWqc2Hwk
U2uC2stP/fBItr71i10a5mw5DxCW/9ibG09rE0ycKNHDurqN9jQ5OHHjA6Ii5oKaNMDFj8WQZn8l
UzsilJj0bbWlyYE2SU+Rnf1BnXS5RmgekcL17+ZPb+wO1WahXNNkjoq7C+PFhfzp4EbRax4r80St
HsvDraesFnQi+INGo/evqFRZUSeZckhkLnjl9QdqxmNh71SIYB250CV0QMax8ZEMhoLGi1uObEcX
AFoPdvB1j60k9lRd+JmFdnsdudL3xdi9eZ3rfoG0+7CGIuCw83s0A22sQLqFGs3IdU9FlUKBDwjq
L+Ap5KDETZtj0YYoXbOus7mFAp8uS/CFIEazfN9xg0JtN9fp3WrzY6Q+jm1WLD4U6tlRDTFx034w
cNmF732m/LXPsm+61vlTgSTbTteQ+EGU1n2aHCi1jTXgN15/NRDk/BYJFEDGHf8R28ldkwzWi46a
AXqgVnaVdthundLqD14pY8QpYgbWQN4/xQOUcTMIdH6fhkOjlP8IMVylCAbjJ+ptPDvBTyNhgCRM
OPLQMcBsYcYAnyVB/wkaFeByhv3m1k3o88RVSCMioDa7SWDvyQ3oiPfZhsntNlsYffeI6ACSxwNo
vgHvMBbp8JaqANWlrvUZssMlihLNdFf3TfypbPlJFWbwDXieZFmgPPqilcXOuTkgtWYP4be/RnYJ
xChoZC59lG3bNlsZUYQEkZ8ln+gs82U8n3W/sf3Oz2cmw3OzSD7k2QxpD0cwg+0+ZPXmHJsYHg0x
yj2l1+ZehSzZWhglYCZ/5ejImWZJynpH9j5KFtmIxO6laItiK0E/8NlKi5nPSiaOuY5tp9qjCgni
vEk+81lhLQ171IBA23KNT5O/gzgZUGooUxAkIG4VnbWeaueXgXTBg10G8b9pd8tIL7xQe0c3huwI
SmXi/JKOAgkXs1tRB/KE+SWEhqC9isZ+hRoq73hz8wYRbAY/UcueA83ZoVDjqNO2fQo6K1uDpazf
zM0RRGxcVrgkS7VPujNHELgmJ+qkQ6dAGAZQ15VaNFsfm++zcbN7n823DX/T6qxBxMux4gVxZkF+
6NQ5ZnWhVs2Sehe5abWkJh0Q5AUxp19feOmiYHPyqEEgtuSTlAjZfjPH7DEN+HmO332KXUL7tWjB
PRkMvHg0YvNI3Awe1El3MbBW6366KaDRF06x6O6uhGj3I+/GI4P46xoPR3UMaj9YNs7IT3Wc258Y
6NJn2jqd5QewUBYrH1VzX8jNS0p+Mpm/day8BahefqM7pq4hXFEiZnFtGGuOjd86K+bH4TednvPS
dr+2MWhXx2YMDyxNssdpIPVXcQ4NHQvlQnYYy32cYB5ZW/LNR8AnCJruG7Kl3bLlbnAfO6YJMdcR
LKN2PkJEOX73FVBk0ZBjzFYmkqctGHrB/cHZqqczG1vVLtMOwgU4m3unMzt4FU0PFXcHMKHpAFJM
7W9rFPRuRcORlNV4EjVYRoDfX41bF8+Za6mQWp/40uZ/jKAZVrVE0JX+LZOgja5Qlps0uO6Fy8TX
BFy7EFPsvlpjz5Y6jjpo6fndrpGtsWPIdN51gIQvkZcbX8q+PxGHtpuBvTPMu6+sTCAHCfyF0UXp
UwboPaDbOPOrArKheCQ/GZF+t9166SxjrF53WQVmII4HJSAa6YEu2ZNJcpJl9Tpf8fSnyAJkX+SR
BnoHxYLo2U2LU54b7lMEwqcDnijTXdgNXyd7wvC2sIKAH6QCVcrP9hGJjEVu1uUOj7/+jAV/fx6F
7KAPzfNtbBXhomQ9RAioRwXhuGhKEWzzboCumQEdBMedglpT82ZTcTLsUNtWXdvpUINYH9kL2KhJ
HTdbXqt6U3pWu6QqN6p3wx74qrj09lTfdrMbKhq3DLXDi4RoWm/KVq5dXZFbq9eZxtPDN0zrLouF
sQ6nM18O72dk+10vCktBn4NayW2EX8/BQepgU4+qeK6q7M1GlPEtLOsNAnHdVzP14hXqp4aLdhxE
9sy83mSJkksrG42F56TmySFGBAoUU1sgIod1jn8gEx3UFEWmM6QpoOVajBCiRfHqJlIaaOUJcEdF
XGQDAQD0b2x5RiAnv7jT4zfT1os1NmwXcYFHcmH08Z4zA2+JMoYGelv7HGI6ZvTm4a5wLCleCzeI
VqYQ6cWNmXMMxrxe9zrTwHoDLw41zzdepz+GvG2enCBstp6Xp3s/FVBKmyYjj9GG4npYi1eE9qOV
p8ZspZgz7EAhSDXqdHCzrFx7SlhranYA7z3Idwdui61MU5SLD83jmHmA9sdhukdOAwBDKDxcoQzy
bivV2fCifRbI9e80Kzwbr9qpc5xS8SoL2Aoli53xiOgavoUu9IsVYf9jpK52yPVaeIVB5QlEitU1
QDBmtlGTOlDd3uzspaFAgNDy1noGDLw9cKuYuKkdhA8rSEPcmhIEivhe7XNk+6iQdqS7jCeGcUi1
fpJ15T8q0SSndoi9JTF6yz/tOreTU25P8kyIwK/B5ZtAlLBY4LY1v4FvQ6Pm30rulZYDuF7wD5GI
sH1kTgXCoelROwTvvm0ARmPb0sFDYIK8WntIZGFvOH7lDMo8vR4+Qy7m3U6FGODInO3kP2aRt/aN
ERiDpol3vAuDDZIcyOs5I56LyJWD3QagkDhJdmacNl/II2hCvo0gzrfAYitdztTzjcH67W/bRDyP
fBlQMsJxd5YENVwga6if0Veqq49N6kXEv9vT91+G3d96fxl7c26nqUrH0NvRHw/dgKQrpNDLY48I
wCarTPsxQ0kYZI6z8S337oq+8/6wx/KHLRznWScmdpZ+751QBV7NY3RaGOtsAFKJ7jc28GobGUGO
2NO0BtLTgqebDok72kvGXm+Y6RuuugCZxD4tIe7DgbzuZFpDoHjQ70jsmx80GbA2b9NnzmqG32lX
gZsmtTeJQHFxGJfFGSD4bI2yp/JTpczvBG005Hc8tuK32xgWjsHK8MSLlvjHJNQaKozLza3p1n25
gTxysEmU75/EAOiV6D9T9Xuet5CmC7zh4nCnO1kaG5mw9MzXOp4d7P6R9eYC2YISFSK4JXKsMBEW
5sWJZGjSqSmmJvXaLbCd1Iu9ovVMvb8bG8sAmYs0A4GqkV2wTMC6EgK0Vtk7x1IzLDUne1dJEAYM
zUupndz+oWPlPECPdgWGWz+9Bv4EYNDhCUzdgn/PgCFegVaD3xkFVP8GQ8XPfpJXayhJjWdAvpKD
LGK5HYvcvrejQixbIYOX1soe0iTnPwDsR32jq9+C8s/hKtAo32hjC0T+eFeAH8FFKMZNT6JpPVQP
9J/o9ie7xTO5VUU1qw+5g5XeA9t9zDIII90EidIiaLZCByDDHSFIdOswCw7BD+MeDDZgoipQtY/g
yqIUYXekZjPk702CHuLt8LF3+LlJvREDPOzfjs1H1OiUWboCte1J1Crbu9MCC9WIUGRzyjQ4U5sO
k4uXj9k+ilV4MrH4JD6DSHd/eCIP7mXX8wc2xhciQ7Czzt6ibDTakNeQjn8ApeffY207e5HZGmx4
9Qm8ppXrX3OBv2L2yupCbrRT22tEKFEg3Ffsc2iDGw73tXfNghp83Hj4n4GRQQ7KawMEXTr7PKJU
HOKItf3Q5HWzzM2s/xK59mvrqvgPq2wwfMpDiaTEVonFb9KF0GrvCwZBNh/3tF+DG6UbkCZpzfDs
mcZrYnh8XlC2sZme8ih4pWUabRAcoFwXjt3GB1qsuRy/QYDhizWxeRGvl+695GxUeFVMzF9kb3oN
aMdk552zvLmSHTKdCV4MbrkAYe+4BWgm/awgL56ZTvAt9QCDVuBiu0RJ0F0cAKhRatAE3yJIAwgG
7g1Lhd7255GxGY73WWp/zrCyOYOCKTtj1ZudsQOJdqI3Pjl2GB7tKNz4Vlo+JknU3stYoaClgzJo
j5jLsvIY21Gv0Yrm5PvO17mXDfKtBvjjiMURdi2SG5C8RISMfOkA4rqN6DLjjlph6crVv/7rf//f
//O9/2//j/weZaR+nv1XptP7PMya+n/+Jdm//quYzfu3//kXdx3bEYKDw0K4YB+R0kH/99cHJMHh
bf6voAHfGNSIrEde5/VjY60gQJC+RZnnA5vmlwjdunxnuxOrApD0D008AIartXpD6hzp8+x7a6zm
fazfBfERiJVtTCusToh2h1IzkVzkGKRbh3jlIJfKF8FQhttZZTAOm5/awBFfAhTC3JYZUSyiFbIx
KQRCwExEBz/2PtrIuUyTFcNv/AB5YlTPTgeRpf3Zng591FSbHA89MDL92ZtU+gvI9NOdaBlW7CKV
FeqRnHZ2obHkTBNATYEt/vmr59bfv3opucQvSwjkoCX/+asHPV5udLWSj00XDjskgX1UTZnjOuVG
+VLFSJpMy4luBA66dHh1Tx4SmCdAtRnKxH7vVWWecUgD58M8HZtoNuxeQ6zYOAhRBy9JWFmryI67
s4Ik5rEswJMxIDf1aQTpM75e+Ta5gn8aNd6TK/OgNOInw4luM7Ma7nQQ2QfOLTxzAWlQ/+F36dq/
fjmcIeqLb4ejNEQKKX7+cjonLh2UzmeP8yJdFgK4/Jx/QoYiv0JRtr0Cqv9Mj8OwzowNPfKoOXmh
XCu7DgW0iq3AfUUMWK+lSDOwpuHBFGQ1xBqEaL5YujqraY2Il+JDFrH8szAKSAYVHVyHnB9rdR8Y
eXWPQvsNEvbiMZ/Y9Etw24LuIPaOZANlWLxtCvA/Ui8NqMJ+IyZefkTNoFpbhRy4PTtdIjgV7UeV
gbXfywB57D1wZthdXC1rDyjCoHmEdr14/MWXm/e1tPYOlDt+WdqTwpylhXuYOkl+bmx9oJM6BD2w
/GUnk4d/VJ2bPjXTAZHCohIRCMDQSEPZLlpADw+pW2RPljarjWGO+Zp6aXTXJfPoHOS9d3O8kRcW
W1u8iT+Qy7eNmp7KZrOhjtJiwX/4RXD3p1+EYMwx8b+AYrYCDFnZ0+304UmFJ4s1gErGfxR4RUE+
jvWXzgS9MuEMw/KT6dbWKy3CuNH2J194/cUIXCzRjApSkFF8JlXZWSWWxGNneVg6rdyiKBbNpPYW
oggQ2jtlBHGZuDzSIOqg5r+1zZP5LPa2de2gymawnWSnutE8Mu6YRzrjfWyXiywcUG2FRBHbcSfa
37r/5jMbeKW3/+HZ8/Njf/oyQQAlOZOOa4GIzpU/f5lxUDEzSZn3oPp6QCo2dRcm8Av3Vmi4KPpO
zXWbuNlLzsSa1rrkUVUBUHod78BwC+JZpBELB9jjttjVyDNMz9lqerp+OABkdG41tNzgQGZofCDo
ZAYIp/ljtqxiE/SuFkuvphuHCwq2UAdLjfcOZGdCRAlA625wnS2jogCXjecmV4k6l3/+Vlz1t5+Y
zRUTyrRAucu4/cu3ghUV97MmkQ8McrlnexLMALVJjBK2SeWWOFF9GUWrvriGckxWH6iXcwgaEF0y
2cCfB2CsAyp5olb21IA6uF42q7qKDHBxp/WSSgFzAXoOSCH7RzFVDEb+VulCfb551RLVaYpBurGb
QkOFF4EUIzT8HTX1ZOscIJSCwf6bjfyKKdQ0O09+ZBtqB0ttbrxUE733Qvkjf8RjGLoilh+BqUuW
e+oJS2hseRVkuKj3g7fL6xoCudw9BdqafgLDV/ycik1k1eMuEyhUmews7yWeEQgqgjUFO34Q9jso
xhfOoq3d/tGaACQFgMhI3WKnNLWmvm6AglLSICwHibDAz0Dv3JneHuLexUU3IWjmx8Y7Oqn6kmS6
eSBTjlfXKkEOY0NN6jATQKiY+frPvxFL/O3WcaG34ZoQF3AFxy586v/wHBpchtfdYJcPQWBOUefs
c1RX4besQ9Gh10t2j8xPiPI8FACDXy/4VoARA/l976VAWmkD3VSwZCgZPv080q1ahg3McHJTIwTG
FVwssosqxKRAV0tNJxzXQaHHxzZQYBXxs004KeIVuZGfQROLUtOpiR1Gs3PUxHIzNdMK5KOlI/od
NQE0ep+SmpBCXocoNVs7Nn7lhAgKPateh6NsPkCvgRbHyqiqZuAQAlXjPuGAus3Qa5GCSAJKYOYM
vYbaXH7n2eID9Lrw+3qtu1TPH0GfMwCYg7pvK1YvlqX0VVqufxe3wL/2APG82NqCUjhj6QkVCurJ
9Mu9FxTmC1hFmg2eqd6W3KII/OcFcl1d46DeqcUOguySN6+3aW1/RAR4Gk7TFjr3EYovTrXmI+pG
Id04lG3wBM51jvocROsqVe+HGhkBwArUEuwX4RuWT9kiHUvvOW5Ha+UZfXKXoTZ0p/PW2tNMokEG
8DZTx1L/wS16gJOhk9V6/dKCaByC08AmO9OB7KJqhnUtbL005fhuow7y6zHKZsye53DCLUSs6jvH
RwQl4zr9CgL4AylDNlFzFP3ovqCIUS4jNQTAT0A+VTWVuetDBOxNy7ZxBU761QnrQ+1lzwAzxHcM
j8PrgI0RNC8gcC3y9gl5Lh9ydn7+lKdjDZmAot1SU5aJ3tctCsepCRFm+76u2SbSdn5FhN1c5SxR
D1aZJ3esVFtz6NUDmfrQa1ae5Y0be7JZvKyh3DG7e12SXawi21OwFqJBYDdM5J4CRgFlyCZb0yvU
RrcMgHAslhxQt70YmXkNK4GgXl7vba8qf7RW/GpHowPMa+0tsU3n96Vp11ue1AbqgUbQNQDFuSlC
nT/8bp4k3vdpUW4RsGjXZQtJvCwsHooJjYIySKgkT0CUzMgh2lgnGW4p2OggIBxAvnLEU8oJS+Tk
++GLk+ercciH5ygGQMMppYlcC3bsWN1yADRyvEgnckORFCsAi/pDVzUVMnBd28XnOsrLZW0y9wp+
0mBrO0UIxZl8OMUWovMoSVSP0kKiQOaB8w2YqnWS+vyHr91j2yAjQ8NRDuBeuR+EWxQ0jZt/fhLa
v74tsWrgzGZ4MUjTNPFM+flBiDBU2Vi90UIw3kSItfOQXiLIAOim7t1AmztQhSEiQrYW2lFB0z6N
jSwheAOWfKkK8xq1GdYDXZl+z/GrRHEZ/3zzQA2/j0S1F+7URLFCPCsaJKvY/7TumkhV9CRgS2eQ
cIQw7tKv63ReR9ioPl5qPsQXHTTWPXUwZEDu//lrMH9dl05fg2BYN0z/SUk77A/vA9X3qPN2mL68
17Qrd0KS4pZnUD4GiRfCALY1gi/zdtMnvr3ivV3++jCgEUWCIn+6+4MCfHbIlEXLf75kbv6yzlGm
YzoO/uUcPDz433aeQJqaEBoMo8u8oB89VYEJ3Q+/IiacTEF5sO3E29L12PZPM73jKxOlVH83++Bt
nM3M1uFXSG3cvOuoUSsRlhk4mtYU5kyVGz5bAlwuebIeghrEwUh5rLLYDB4Mv3w/gxACX3UaMI/M
N/lqmM5ufhkk8v7Ddpz2D7dIiMA7Hdtgjo2FLV3O0P7559wNYx9Wo4h3gweol1jaEGVpR0htKyw0
EUBSD93YQVB3Apx0Or5H0Vv16ebhGXxEfsjqF53vQbXRApQh7HtIOQUgmE7wzgEKNA8eBUvLQzf1
UpMOPhLBg+z9U8AZtKr+Gp91IgZO2DS/se74z78Ba4ou/Pzn4uZ1FFhCuKUUMFk//7mAWqQDMln+
bsZw2cVyjsggtu+eLT9D4hIcKtV0iEe/Bg847O2QAdMGgupFLMHi6OsWxHxMIWztW/Z2AJdzgP0C
oLsf2rd+woQ51X/4NeMfyZ6iAR/+GMEs/CWua1uI8HDH+TWKxaDqm6swqLeJjvlBQy58iUohVLB1
wv8Spi4o8FB47qgKSEnehwuyowJIbcDFiAR0mAVfXJYnEDsS8mIi5/CcIi9KblkusqMfIOxCzVyA
lrqOOgZSxxCr5b4pDsiYfUOxVfQjLS5YNOKNlPk2MlKe8zJRDS8RGdQP3EuaTcrK8tQkrTogidxt
m4qP98Bm+ys8yq3P0zxt44U/xvF9HssA06NEMrEoLqYf4AUCBsn2gkL7s+PH+cHC3W1O4SENBipf
n0fjuQLvxoW8yEzNQZfjDujnV7KTiTrpMLSltzKx7F/On0DGepqyNvt2obPM35Ltw4c5qtnqIaqP
H2xpm6WnhpUr0ZXQm6Qh9FEC4K+tlVTpRxv5GKLKJw20FgGLv181pKixJ3SYu8VKq9z7DCyICZBj
UHE0gc90kmwFtJ8lTlFhIVwfmx5o8rTRHqmdO7m/bHwzxOp2WCdeLaGqNsbDEgTKeKPIJn1UOlDn
kXt3kgdoTSadeOaibpiAVohIkb/x+dHg6Y+bRyfYD5BgKzzaeYz1IkYiEaf2jYLMMs3hThOBOB2k
BVqcyYMnZbxDbBwB6KmTbHbM1whdBffzJ6XusEmHYVzNc4RY8UZjdKeqbVjHYIqbxlm1k61N11Tr
eYbcK6829C1vkypzDFcAehZbmpWPhXcJE//gCCbyJeCAUKQovGGXsPlzGt/jJ0i3fCZ3mqdHWn/R
gEjzQE0vcPiE2kFd53QJdCh98Gkk0jrRKN/xjV1V4N+EropstgU4AnLdF/IPeQhyDs8MVvTdDL33
1c7r8OSAGw7PmHZjBZw/gOiRP9gjqLCgJ+GuGymCbNkb8QKKLemVXFBjYAPCBjXS0LLytRXxZuu2
YBOuk9ekS5JNP/Jwzw2r+JSMHhYgKnlFBWS9kk1uHaE62j8YbfvNLL34FXVRWEpkjXlxfDe+w+pU
Lqgjk/2PtlTGNfTy+DTWTbKiD0Bk/OhM5Yx5O1xA1Qca+x7/FPQhifeUF64N9tU+2SZF525rbhRf
IL29HFjlbaykBrTURRrHaI5dVCL3oBEMXOLpEu3NWDFgrPGVIfLIFkUfsnLp4SHmmX52pV5Thu1K
Yue/pWZguKhngvDqPFWF33CJGM3FcTV7hCBGuPEsBPKoWWYVuwOkcTf7Nj3w2ZAKyDdebX+n2VSh
jC1EdsUSu3Dz0TJ6/pDaR+qbLRmQECkq3uZLdYwmO2DPAqmV6crtBPsrkIgANlTjpYl47Ps1TzHR
CMm6LV2Hzhk/2Tx7v+ZOOncoJ87ma55+DhtwG+Tr/0fZeSy5jWxp+IkQAW+2JGiLZHmnDUJSS0h4
b59+PiTVTY1ux42ZDQJpwSKLzMxzfiOfmlog2GfHIZO+PGC5yNdNvHm4vq7/9prloLFR/uM1h0mN
YD95t/s2H7eDkli7rvYOJbk5OGhdCbBD6dlayNsp7Wpgq+REysix9p5scZUCtmKeYut27dlC6ogt
N8S1bcGFLHMMIKq3QeS+J4bASFrWqciLipO8vdaWva6ugNoFuZL4ImIBMJLnuKngc9SovLEFSZ/h
XabPVYYj5eA9yg6ABoyNCpVqI4ulmuhPDJYd5RAcwFx/EEO+lXWNS7K4i9ZYoU6Hok/Xv4YxbyNa
cDldhe623qfPami195Nm7249smrq+DO7Yi/n6ubWO/OO5P26Kss72U8OrcMROzZ1bA6yLh/V4TSZ
8edczd3BNarUJ7Ib78x2tI5qkmfncKzZqY9+kJcHNymwt1LzbJWKcvoh5m2aO83PKZ2/c4LW39yC
5EJcBzmYcITv5sbkYKm34eMYoCOT93r2RddccsUMAjDLSafVv8aWgRB/O2dP8snjVFjHOB7tA9KA
u9K1kRfSZ+eujcUPY9Ar0qQK4pa2a50jVo2tWYYabDoss6ek8tZqAOZBaTaViTBHCsriqxuqFyS0
l/QnURt35E2OAQqISC/+Urrwe4Wz64c9qsnaHKbguUGf0seGQYX2Mf96Niz+8vjHc6MudB/hQ0Cb
E2J4AyUMwVkDUfC/nodFN3y+oim33lSiYI76+bZGA8QPUix08l5jwz312leIeaug15tPr4FqL1CN
26vEMt480z5W2TJr7Wlrd8boyBh77T6PEnI5ciSxyEBU03PgaeXRwUx6Iwdk+W7WY/cL1JIUg5yh
OQDTd19mz36Q7bMdE9PVquEiSsLzsBvxO1+elHkhQl+m88LXrj2Mqki2lV4HX4J6ex1ouP1G7+bi
qKlEuDD5+7i+EFCzKyXnjUs4EJx18jfrYpkQ4NKxiLr8bXbFtNehgm+ztus+k3JayQ6KAT8P777s
DvGl6slzMZ+Sj2osyNsNu4aHEAzEyUYB05cNitVsPX413zvXMHcuUqU7kYzKe2HyyS/PROKu8mfh
pqRwQfzgkVxd364CY/UVeJfwyVZwqAkWE2E5oo5B/BBI+mxnO9yNc1nvcSGZ3uYCn5XljU4ydBUQ
wMzO9qx4QPBifTWzJL2SrHqtJhw8IvAE+yJMsA27Jr7JfltoJxDPskldLkIwskELnWdlxJxzWU1r
JbaeyuXipuztKiNWNnL5jLyeBve7sMfmuqCWWTTvCnR/1nKQ7NWD3p3YTp5lyR47D9eNgWW4KPQd
21ztCINq5YCKeU1NRXlMwvJOC/rwfXQK3hzIntdYZF1rwJzUbNzIVjsLU18hdXeQwUeQpD/T0lUv
srTMqIOieM2XGZGnQ1id+KVV8dy/yeKpwG8SUsgJ7Kl76qye3Wlfjfp+cLp7fWmA6waJ7LdmZSz3
/Ojbh7mM8bADl+WeAkv/+3YSNi478/hXqH0ZzBCx767PCIJ5RrIWjmjXLmvkrjJUM1ljx7jTe9e4
NPBNnuZaFWcjU+9/dc4VEn5jl/nXsk68EIZm1eJ0s0zW5PiQqvFjGnnpE6lxAv7C+9HZKW1652Yb
vW34N5MPaszie1e22gYkuroB72ygxGXH72mo2JtM8QqMbShWA5LsgUjKkyyOhr4Hg8Yuqgis53wu
N8WUJ++hqMlkLKZebKSTd9wS3F2tBr9a43RMfBSbpoNs7VXnq1mI+l4OVcLNbKgwFtKqfCD48iqf
k+VmdZQvKlvmhzL+7y9KtmZEH+WLUlD4ZLOQVLtgmtWTRHle8Z5LMScBvgo4yVzFAmSXq4zAb8jQ
UAkIsC+dHCkmcJvo2knOGS2drCyb/aoNNxzp18CS4mdwIPOrAdo9aWEHy5I6FGzRUGOXJVczDsas
JtdSWk4nIyyGB9kWtN49el3uvSzpofpcIS15LYGqfO9GR7vItjzMvmnCiq6q4SoO8+RGzOF8fYRa
pyu+G8FJaoMjsFqvcm8CELK8uKAr0CzQUvdOtuas8ystM8nTyFb83/lOpSBtu1B9tR0vXWfqubXr
5EBqrHiZbSfeJYqq+bIYpmp7duvgw1HtiP9ifErDCbUx2ai2PKowGu+YN0rxMiZ9sc1jQvSydQiM
7NRM/KJdx7bopLjpi+ya5UiVE6hn4748VHRDv8HxISX7zkQeCgxH0P9pPTSX1MBaIE0yzSe/3lys
Cp9fQDncxgKMxYRjw/ZaWQmPpqrRHuKsNw+EHiYs4ZY5VIAgmZF91IM4jDMYdcQR82fNG7JLFYmL
qmhKAVh05sCmGdgJLa1W1LR3wQTiLMiq4lnWYXT1xcp0gFhLVeQNmMYvB6FJTjBpsBb0ouHXl/Gj
BnQqEJg7yqIcoZdbkfTqk6zRBHu9yUqTrWwTUzI8EAa5dpc9hhHD664kkiSLLmFPhPv7p9kZvyCV
055kdasAa+QftD/KYthUJkwj6AKyKC9Drb8YbZqe5ZO8GXpFxOoFZYkXKi+q5eO94fOPkj4M5qhu
DLXrN/zSVNu8LRxfDuwLTXkaflz/2qbyZn+CbA4sj1nm2NDvkzTe6WLKn2V3Kycxq6uz/uvlu6HJ
Gch69xL8ptbwReHjh2ucnVD2dgzjIXEWZLbiHm9V8i4ZnS1IvvEsS9cqDDdIG47jDkLtr+Ho/BtA
x6d+jdLBQZSjs0lNeA4TKNiHPnaz6yVo3MVwITh6XYHMTNYgdzeO+a9+htcN287B2M8TZeQPSaid
yWe3Z5CAmZ+MqfgeHGSY+daumv1/bZfjWZozDn9psSXL5fgVKaK7roWbL93Rb0UponMrQh1Cfmbp
DE2Rzmy/X2+tcmwDLNOvPXU8uGSw7htD+ylTwrYrkGira3snU8Ls2s4TRgRPLbtQ2SuInddpQK84
zAZve/VQ0rXXvovaR8/0qsfUSN8kEqaMQ3frlKW37Vg6ScmuJhtaJSTjYnfT2UqVOjsJji1JEokS
FNDfXaTGVjKKykcKZ9xMQ5FMK8fLH9A9jA8SIHWtkzApe2wb/2ruhuc3AJFyRAHdVl3eNISUxWwC
2c0hzqD7Z7zKVizGMDjG1yFNhnA7hsTpSmVATVPTC/UsEm+jkR17MJbLhPrFQ5iV3ya9To6yJOvd
Tv81VNbJi2oroz9xaLu3DLSOI8Sp7yan6V+spGs2bSWa7bAUTUVzDnYcRmvZWpixd1/V5lE2yqqy
733PULVHWcIvB3neKSvu8GD/fTZV20ZhbT/ilN0+Kcm50/PhUVvsz4eMFLoXtOpKtsk6O1SwsYoG
AkJLf1nnJee27vRTH2eX20B7GtWVLP4x0Mgt0uIMgg82EKaYfz1JDoizPNgXuuuml5x9AqILGiGs
0NkrSq7f5cFg/8cdO/yt5gSgv1qiR0TSiFIsLATgAUPVWydZ6kbFusMY46ssyQuQ/2kd43S+M7IB
oe7eDZ964qnLYDlNELXK8u2O/L5JUN1eZmyFZZ2GQRFPtgAkleZ4QM5vuvyTYmStfVPYLhKovH3y
Etf1XWoYylmWpgEe7Thob7JUO0N/qgt33qVkzk5RKHCUXC7JP3dW5HW7Nqk+ZY9Uq371kMUpTdeW
WcbYEpotErSQgGYsa1ceatmXoUq9e3VpyJaGwgTMiiAsNP1i8O4hG/8aAdv151zq0HWs9NAvEAVD
m81HE/XLWW+esgWm4PDTvm9Kwiiyg6wbFjEgBSzsdVBTKOaj421z52xb49pO9AiwdG5e5GXwRmzY
8NDd9hgqcaCnQbgL0HlaWkz4i6NBSE32k62AC196XNn2Ulkr92wsUWz3TgpreRoa+yvZIMtLqxKE
38F8wr8XeAnl3qA/3+5CZRJ+udQpIa1m4v3eeus3FtYJs5tvYhiqT4KzpEP4+C/kXfWnimykrK/x
oCds1pR7dYyqT8ExKRtL+63v2PAgwcmRe6m/Dc9xqbmrgWY/tDqKNTM+Tu8cJBBAX+7qpU7eyTrZ
KvsNfS3+bHW94dfYog7qtTcIfafMBiS5ViCShBL/EQDKRlbd6uVdYbfhuXPNZudZyfxipsFZwaTj
r+UGyOQgbzCFv9Y4NU6+VyvygE+iiztxVGrtIQ04Q0Tyk5O3jTdj1uNOAwESPlN7ucgGY9bF0ft7
hMtferlSgRyMW8B4GLOvF2O7G9xKe+GjVHZDGua+LKYNSGOLsM1KFpsx4ZjGTiGsI71bG4q+HYY4
BjvEUA+E46rim3entIb2Iieu44rA6lIUNhN7ObH2gAgvOsGT+4DA2KYU+njxFnJQMmIRqlqh38N6
IpUdtKbxjmIYkoZJVq41LzXfFTsnWqvkFTy3ynivy+Zzsoz0IST++fIvgxRtUv280O1zjq22osQJ
eyU/DEFd8o3xI3kzzD4rlr23DdvaZoqe7yYw3sTHWXxl0WhMTlbL4iuLLX6q6zkT1eM0peZRTz1l
jQzU9KEimrTuOys7EXLp38Gk5SaeCbKXKE0Fupk3fnguor0IPmUno1dkLzn433oZClyQXLMF0ZCk
fzeVs5yhbLtfj5XFPx5LryYdim2lDJpP/jC73C6xgR5cqZ5vNZnGOr4Ck7Wua6s8yQbcRfIL5Pfu
pCLs+5FnfJdZZ15xCbP32VRZ24TM50dfN366YJZiBxODsGzdU4wS7P3YY3l+BTMxMqjj5DWt2l8j
tSC7jpQd0n9GVnpmXEdKtBMWk49T0e4jvCq+NvluRLDqZ40T5aoqe/vVQqVjU/RDdK4rJbmrlVHf
epZdPBNpIbfl9Ob3bu5WclRSTJ+dmKP3lmC8D6pMXIRJalWziN9Bgk2e4iYQ6zBLq2/R4KLyQOYs
CVhRlbL5mCOvQrOlEffIRfYHty4+2fRnfjWaxKIwXkLvaXK/sOEEU9tFPxejkwTW22eeac46KKzo
QWsDfe+6ib0vDI0kEfh7bHqH8dO0C2xsWFs1JfjsWBA6zfIuQaUVLz0UgnWJR8he84riRSVVBd3T
m9elKcqXYRrU+xa3RL53xYvsYY3uPpyn9EFW2bXXrGPXFQfZfw57a1dlWurLVoL47QV5tEf5KFnl
itHHaqd7lKVWGB58I3xM5NxRVCtbG09lpGF5MXZoFIBgyy+y71hk9SWLLBjfkWJgphNlL4SuLn2a
F1+MCIy0iaTPsXZdsLUzpI5GK75MwYSaZ2fyT4GXx0epfpPdFQ1s0uiysZdFdBmcoh0+C6Or9jjr
NVtZjY+p35pxBpci0w+FLqqNnLRXrGPBl/HFzlsoeYZ5AEOWPCWFiW+PCbi7cXr8qYo+YCmsWKuJ
Jj+VLSgjMfWQvPIhWdth3e1R8VJIkC7l/+Pg61TL0/51Ai3EBTRuC9RXFsWGFmY/ehavsYYYWaeV
1krW59o4+2U4GNdudT7+1q1109+72WyWDir75PMUSUtwkoh/RUnrrRpHwy+hnc13FefdHD3oN1X1
xL1tV2I1Lz+i7A/6nQc3YyOLdmWRhydQcJLFwHjtQ7t9E0ZtXsYsTEhjMllvW5CJOyQO435lk/P/
DpvdV/Wc4ATAprtY87wvpoGbHNaJ6hNiLf12TFrlLvCq7g5yt7s1olJ5jCcE3wQc7y9W3110OX5O
kIEaovqvMseiYnTaAYVWvIfLwMsvTjl1B2Ssp30cNO19NimoCmNF8kaC6EcW9+JnqO4t3eB1VJr+
6qbuiBsN3z1lIZnFcaXtYAZ0x1bMuLX2ubWJ0P58UZcfCk7v4zfFbtCyJiaGX2S/Tww12E9KHfpt
oxuvedS6+7IiCCGLE5CyfaIk8bWIyamx170muRaHkG9phvWZrxax+ZqqI9lyI89ZXym2VjxStItr
Z4d09b7CSPHaatdhu3eICF3HisJhn5cKrAaXsaVN9qSZNOwfl1cFvSfDNk7pr62ZBZG0c1VUKJdW
zyujfagp07U19QJlF/aaem2d0zjYkWKHjLHMXDskQrAEN66tlobTs6UjOC6nEpFq7NQWHVVZZG3T
dnPXIFuwjM3HYd7pVoBpyvJcrdfHHfZtULWm5tC4ZbsPpvwV76FxXMGybM7ywsf76y427p1mHk9/
9pDdBJTXFYm8dCeLTYnJcC4sTJMW+8jM1N2zN7fgjMrgnsXXcBBHsaNtFSJ+KitlP3kJi/ibE4Es
lSXZaCvoT3bZsI2X8beucUosKo3Jhd3q5F2rqy96jqXpbe4GZ9Y7V1jHJgpY8WS3IIZzW6GV48uJ
tYwfn1UEezyDZX13e1hQYD9SKcVDwoH8t+dD4WgQOcrjjex7e5ijJwfLbcrTrb4LleyIdvWbfPJt
7ijX3TWBMe06h/McOBpU0cVuRV6UCKcV4eGSPS2ssr+r01RY7UqWdawy/rm1SKWh34LkgKFkvgrA
4nS9lV3bMlVWosWPT7b8l+naNNrpQUhqYXnktMxjhx2nIlk2J8VFYsTTN1rssjdDB9cbNO9QhfyX
y6JtJQ7nJlGcVcsL32o83GS9NrrGoapVtrGArz60BiqY3QB3BuVsvmZEA2R9knnjYRYj5EA5ObY8
5EjAFRIDYUOrkQqQl7KNvVO9XGSxba1qqwYQxWXdUFUkqcnxlytVV00iU7Fzjp3WOSdp43eeMd+x
CJvExpYGO3D6DYEv1pUkZ58tO8oWLcK2cektlrG3ennnBdqvYbJ4HVuH1tEs0Fz9VqXNbpp05QSk
IXXN7CwvkxkhWLVc5J2si0gY+eCg6/UfDUiNQ0BcxsrOsdLvJrUsjn/Uyx5yKGnyYFuzXb4+8d8e
JsdqtfeNAOISmSP0mw7BtFUXe8RpuYDr+nUppYFiCq3kYIfqppbFW5/BCNW16inDTm+ceGVpVoSh
dB0enDJLd4MI07coSB4lpWRugph/i/b3Hh5g9P/eI1Cq1p/mFnlYDwVRr2sJXrVhftJVZ2MaeO3e
qpw0RhzhVr6NqPWk2xtFdYYek51k/bWzM6mO32c42lld1z6gNQ+zxcSxYyR24pHuq509tlTFqpqs
9uFaWebNDkDfIuRKXbFcmjqNNpyxVV9Oc23QHPxjEtS0Z3WxcVq8nUZlUtdpGnTrW13sCse5lgvp
3XRr0jTkVFdypKz8rV2WmwYtjD+m+9eO4/IKZIu8yBltzf1VdyvyrWNhl33cvMIRZptAQPM9Mi7j
qgyn8jzixkhmp6jUuwpuimoIirKlCxq988O2hlvJp7yVlXZtL6YgkxH7SY32qTE0T1Wk8luiR87B
9RLCJUOdPOruh2yTNSBO471D5HF9q7MtfDyiHDadllj1kwAr8FQ8ye7ykhoe23bVda7PkHWmUGNE
Q0Sz1wt32GuZCgYmy9Izwbj03BD72AtUIKqg0Ab+d12uskX2AcvZgsfu0XFeessGuJPatugNJMOy
VD8WVtI3L0GG4a9VYYXnueFzZkXjp5aBWa+trCUPXWFKl4YAJPJmOk4VpHo2juEDQpoYNCowMBOO
zqshM6e/INqvIaEM4SrtBrBGhgdmyURQII26FyUgidcbNdIdDtLbaprEB2XZd8FdKjbGOI0vZQOY
PLJR1tfc5HCdCaNTgisBgo8dX780yy/BnCGi2pZ3hqWTx3WmtCQ79HdZ3slLEzXF3mwMxJ7C8Gz/
cyG0Bvd95Gcti1x9p7rNp2y81f/Rdx4rsWDb/nWO21CRuP0RT76NnPtWL+9udXPpRqcI2ezlFfzx
pFudfDHJjPSyiwvhP13d3Ix2lZ0jtBVazRlhWIzqndDYjm7WbOp4Br+fPXoORE6laN2XMtcfSuyX
7lUSqS9Np82r2WnTu37IvJc56BqfuIvDe0Cr2Qz21mD7v9GXord46c4KEBw5U9zXGr4x4qtstJAK
egr4urDnPtWJVWLDFvJVx3uda7DI2ZKBAssgy/IWmfThCKJ14X2M3msW4POdjsNFlqByPme5Otxf
S8IksOWOD9eS7eyzuVAfZclLiJDY6AbkhvMO/hza8NDO9/KiA4Td5IGhAlGgLq/MXw01iEosV1x3
06pWZ8PwX1oQVVmF/ELtbzNU6ATcx6HY5WmEGf0/M0OO9za5AfrSw4QTulNmbtAesx9aQDcPZuHE
+8l0YJb1JdCS5WIQFTlnWM/rAacRdqXUdUa4M+p5ZHtKSfaNI1Nf1XYEXR17n4cO06RYGU9qNA1+
RmTrGyo8lWZ/q1Ha89Uk00+GUjqXqSetJhsq2Ob4dqqf/WDB4ZzbHxCy3N3UtMUxw6wBEcDbbQw8
+0hat5nXcagXx1az8e4aleCApQMxZwiVtlWXL6IHBs4KXx8I7pUvGRucXY0Vti9bM8iF53rI3ghG
p+26G+aV20XNU7kkVVGZmVeWg4tjH3qYAsCQwlaky9VjowXz9ZLkw+/Fb8psZwj9KuEdUSF4Kctd
MBfit6Js+KMuXfqVbo4FrRyize2G3xZrXwMHGoUg4zFlYuMItYYVG8WPmlXDhKma6lvT2y/eqBov
STea+8Qxg21a9sG7Ao1gBErzrZqRHM37qb3EamacR7Kd66oe8/sxEmqzC0OYaDkoL/QwhuCgNQle
kY0ePOjLhVNTdRkWIltMuH8DBpZNejPgGkOj7MYS/YPwdXyUc8iLsCNA4OEWWiq4NGHOeJsjZWga
0xejLFHaJJGOK1QX76IeRHjQW+ISo+NwKSqB5msT2EQiKN4axFLMzBbok4EJ061Bsa3qrADcdKoc
5dy8cT6MMEBrWdTOnQ2x+H3ovtlLdYAH1KFbgoNkCaoVCOZwr8F1RQFrUHBHtZUT5GFzM4QZiZ+l
QdbJVkvjmItYO32Aw1ZrNAhXSjY7914LQtx1zOibOqVPTVUpLyXQrn0zm/o2rXLlI7eUteww4bDt
d1VinuTIIAeqI61XsBl5yjSV/O4vK4jWSlntEuM+ti39nojksA0zBQeRf+rkXR2Lar2EM7aTN/Vw
CDkZ9dPo8o/JWHmx6lS/eMWLLBgFPxCrDNDfYSycv5x66pIN++50Y8Lg82+jqmV8aJT9qpkCZycb
5EsJwD5g4RMiMr+4YjtQ8ZWuEW8Tnu/3famFKxL6BJzredo5VeNsZDc3IEVgmx7r7tL6/x5l9VH1
2mG+pBh6/4A4Uf8AGwGpDwOfZDJJp1t9F+UkiufZ5ThIN9mQpKp6IsR6kINkPX8vog/tsIS4HOOe
bDcR9sG131VL/ZCiOrG3Q3fA+aGEDfL9mlu+OY1i+70Hvs4IRXtocIzag8wy7q2y+TWad/QD9PBP
I+x+MF14vur8SQVAZ5GmERYuTlGAoedNGlA2tP14n6eJ6uupBhi4cc+ThqqaVKSKe30XqpF7liVZ
v1TJXt4sgt018avnBYA/0xbP5aQHj0r2BEgYystymbFk8uNqjLayCFx0sVGupl0Vzwhbut2p0drp
3pozhCzJuq+hVM0H2Rg547TFhTnfyFb8bse7LMeHR7bWGYpeEzgu2SirYFoAtTWne1myAmIMQXMK
ON7kur/4TaeLnUYPoNRPAaSvZfHmV301upHlcenTVEq7lp7WquOOcKO16dl1ke3UFYxM2fLOzwqs
Hg4T4+u0lGSVqutvyMSmZ9m/4V92h008q87SwwVG9NgLkwA+k3mQKRDZACmmY6OjRxfssdgCjvz6
lOnjpNrsHs3oTF5K9XlBwyOydjob2xW/m49j3ZeAK/VkPWUTfntKj0tA9xG2lveQHG1+bB4duN3p
NJFtTTNnZxJd37qOZ2/NIv0o41IBpG8ra0F6ck869oAQcPToBfy4a3AUv7gEus0WhWZNNw00Lszx
Iu8UC7hRVSLgqNt8rLEyZNi3l4vosbcm/sQqTSiWyBlL8qAGuB03gem7hU4UN1mQ5HtnfJy8ZUfk
Ie0b8nwkMKbiaOj1vH7VI1jeyGcc+f6PK2Bs3wsk9p5K1QgPoZt9en34VcShtwsizdsngUJsi+Mw
q2TEf9H8akVTurMXNIPbjIe4Lvlb0c9xI2yKTWs1ISf1UMJE3ApkD5IA9HmlvXSG9sXTdHelggjz
zS4g2qk4q9ogQaROAH+GsFv3A98eogQ5nlMttl1ohqgPnqcif06ecKXPAgIQiYgNoGcH4mk5Nj6Z
js0wdKzLahrfjcAWV6Jozx3h+JCI/V+JlWsABo12ExZatS1bJVsNJgBTPe3X6EoCdIo+Nbubv7ZV
t8O/8NDM1r1R1uqd14BtZXHqN15U5ystmn4G3dc6R32Zs+8PpLB5L5pPVAZ3sZe/9xlgEr3soOIW
TzpotdVQYy6vK+9hnqytumJZqVrsx4T5Nc0/0P3aGrwzuYdp3ug0P1S2Cb5lvsEGqI5AjjmdYPay
MuOekIGiDGt9zlMAVtYXPdJnAN/sKb2oEGs6fEIm3ZQ5C+yUYTZVlcklskFWzyF5OyvBo2Asuh1o
0a/KkOcvXfCzQkJ3BwntVSE6yj5hvpQjAaQsWgSnxpTFY3Z8VdMv4DH5S+YKVSbCC0Akhx9pHNYX
bTIwQ0tfur7XXg3n2IOgXCuBeNHghfgFygb+yG8AEU/zgL34xZzHYyFUnLiS7DK0eD5pUGQ2c8KH
QaK330XgSY9RePCqduPomCcGRY1Fjjk8dlpUs/lsq11kIzrY990D0A/frKcBFLJ51ApXWalRlIG0
656duSBhORWz3wV5fRTxcKg7sLlILZGaBb6udOp+GOCYFWYO8BVcF7L1ZPsjBwuVkjRR2+EW1+PK
EAX2xXWAOeOaI7rK3rVdhHZmpK5tEJAC6YX9PMNjMLEAWmlBrh05lrvroVPYugf1gRj2yqzaCRSH
eow9AT+8qiJ9U01Vc+wShNPv5W0F7y1d/dY26yoVeWH3u0btDkVJoAt0JKPkLJpsvk4Q4hEUB/oq
G+dhB9kjh+1s1ius3kd0NObmKLxI31qdeq/qZXUESD7zDYtc7FI4H/vNBMik06cfrFU2NJnZe2zE
oibPzmDF6hcebR1xhTxcB6WDB1Xq/vWEn9Nn7HKAm5wqWuX6N912nkXQrXRyeocQrurGifvvZcPH
I7z5oTRtBHxLtJvJwBf5IpLde/d1mkToB2O8aouXPJqrTdoBRK67H5mDZglAXQfZ1LLczErk3vd1
cMhmV3kOEPgNpuhOM7rX3GqLLcoln22eKhsnaPjwEHZE/ac/q7boSeGTqNaa4rmJ+i9hbbYoGUb2
LrFJqJRDtw36Ol/zepO7LBt3XsQbkpVotuiZ1Z+rgjdLS8VLNpDX1yuOLoHYJXG2nQko723RnLKs
QNonKV6HUl2LxRsGn0psovBMI6OZbNsiONUlqhIJX0ZV6x/KQPuIdIdQTVPfqZw31t3c9xuYi9ZR
0RVBzD4xD6lA5KJuq59CK4oVntSGWv9EpSdejWaMNXmTYpgaPra5oe1R6K3DzvJRQC6c5llNxVtl
qtHKM0aOvm52iRw73NbGgL5wCDa19rKDrrFJSNzko629edUl7rR2mlPZpivXnuyV8HIM37PS3Rak
ey4dkMU6bNpLbnVEc5EjQUwNHlYrVDQpm+6VmH68Er31YRQhjCxCTvdC9fZDiuaJ2xwLZfrhOehf
Wd6nNWTYfxrDISfztIoE6WIW53E9WcD5Ct1z14Shxz0nr5TsGmo2aVbdxUPLb7A7mlvMM/RVtzh9
Gqn2BqF7BLtan8zJ9fy47PHOSCCniiG+k5deWPEd2dG7NKttqMN2Boy3f3YTCBZEllaZray6tv4Z
G9abNUzfa70lBxaZJ8DYdyUsRGcijmjabuWjg/DeYDa6cfL0BVlx6zKy3K/aOq33ZdhkD9kEDk+J
ukfRzSuzy9JNxqbO1yFmIYoV4/ClDWBpM3vdaTgrV7owEARyk32dueEJW5oAtR8jupu9zDoE7NSO
Ikq0YzwYMDSjfL4r4mTY54ggn4CGGztNiOncR1nIZhZaK/CYatsPGCOSa9I2ZZw4D1kbRpuwPlcd
tB5T2CRTMYBEO4MtcV7hcxgh/rteUJDrNlHJm5tA4i0hrBfb8LALnEX12jT7XrHxG8hj97Ulab+u
HatDbT9CY7gDBmRMWDIhka++zxUnJ63qiw+lIifqJe14KC3T8qG8NquWn8uP0YLpE8Fr+YBW3AJO
BvsAThXXv04YHyxgOCtC1foY7a7Dw1eoeGta+GcQF/kIEURZ8bM+fBBP58CWVP2H5gX9KgMl9eFZ
SCFZs1t/hAU/EegYVh9QyEZEtZF4CxXjiOGgfkF/0iMg4QS+LMZi1i+5AotojD7mNinX8JJMMN1h
u63MkUXWNI+RzZk4CM3+0iLiemn4W+9Gt94COOOszALkl14G1TJ1rDN7bSJK3oMy18pLm/CWDea6
t3mVSAwl/8PWmTW3qmNt+BdRxTzcgmc7dmwn2WefG2pPBzGDmPn13wPp7nR1fTcqS2Di2CAtrfUO
SHmPAxrJiMJ0kbFkQVHzARoF7DfCQc8eTS2wgYzvVFVpME5pfrh9RokZbRA4/uWTms6069ET2YAU
sgPcsAy/14zsVluD408iNbYpKWDfsPq9XqYenuTJsJura5/W06FrkvA6878oiX0Bs/iexaF4JZHa
+WhSsWRJRb0hhY6iXzG/2ubEgl3KKSCRALoO5W4KU+xk1T7pAsgM7c5YTFC7IglgxKc3e+jKozfj
tIq0Ix4s1fx32ZX4jJTzvsaVbztV3gfg4E0nhwTiC89/OIP4nWpX8K/YYEMwHG5n0NqOvQ3TOPLD
jERrI9HBEbzcJQmUIRGi8aUN2autpFd9mbqjjMSVnXdy06EdqqDDxsItID6QEECLNbSCzssdX81L
CpEsD20S2o+h8kiqW/mu6YzKH0qSGqUXuZsUAzi/obK8beLK3kyu7E8IddgvidASbroZ3EJDukwz
mVALQuibUyaXwqgB6RqXCWm6bW9NyRluR70n8Lf4ZDd00+qDhmKGUJrw3PKoIg5V/TKducOITViH
HimaOE5IIU+Otm3bsNyXkcgCM3lvbK1+jaZR98mo/c3sTYV5ENOpsPx+6is/biLlZldNdx3tUfEL
yvUvjRhEgGYz/7jqnWKsN4qSNE/ayley3YAbOoA/pUSBsrAw0HY0DWV6NC99RGldVUuv0Bt33BLj
tW2oNmKj6J2i0MUxNXdfEHLf95GS+b2r3kwSOlvDniZfa5VT65XvQtjOpWiVP3LkhxotzXgxq7rY
NlP6uzHA70hExXHOeS07mVyyfhh9JZkcf8RloGXdRxWCZUW18xNG3uF2CnEPEj1M6S4MMV1DukM4
yh9zNIezGQLfGqs4iLvRChrBfdJVen5SRA8F1CAxOo3l0Z16nEHcsr6gOXZVJVsqA6iIgSWijuUG
YFkiMpHbZzl6OLqMBE+a7Js9JNttPCpQ1moxH3Ira4BWVm9tU94VFcAbAtvN3mma75rI9MCQmskT
lvHweeZt7kZYcnN0dCNci5acaNfH6RY5aCL4SJs2KruPyovFCY6SSvVq/rtpDLByhAUbHgo4FPis
B/M44j7Ued+zsDD91unJdSDTNGZoQzf2jVLpeB0BGaJZ1OwyN/pwEKvZjp6Om6nItvMY2WyGe76g
vhc7OwrVrXCyDwyBxk1NymyL5Kq6zWLQhKUSIbSiV5diRA+rCVmicts0fAdJuJ2S9E7Q5kkbiDDe
k4PLTinSu7aq22di/Atmly0y5smroWnKvuJB8sPpNQPAMeSJuDfsZyOLQrPhUjcR8EraumHHqkqd
SJ+dXWVE4z6vbG2TALDxhYucbHKLxGgR3jR9kIOQ3FhOeo89cbYtV25bJHKpW+fqroeOd5gd1YPx
i8gJczhUmj7Ndx3C73Nnl8h5JXgxoKe+Cyd12ziu9KErZ7vQs5hJQhFtUXn6rqG7s627ZnhqOWmh
HPZNretYfXkenqUGwl91mIwbzB+f/FQuORb3B+nPbCcUnC4mY+NkYGQiknKg9R2Jo4lE0E4Pc2A+
o/iIyc/Acw0UsIGA2lsZ9IQUu9pCwbxGCQJ0eNk+6gwKl0Eh0KPmL0cQ9NloTr5KJG12WIMx//xE
ZmE4iyS7K2E9B72qhS+iMb7bJnX4ua9OSZeKYzExXZsKcK6SakblnB12mVBPz3jvbjRc6IK61lBE
KkOocyE4pbQ5tXoByGvM0HSMaj9EYHWvKuxZ+tqSn401g4IwyxxrJNu6h1467+BoYoaRQkjtZoWd
+pgnAAG8+ojlZXcaB9Gf1ldfTWSb3SlPgE7BqWGldki3g2/fT0Xm7vlxq5ORqdXJJt+1a+fyOiH2
e0ISaT4lOZs2D15SsF7NbSkGdNm4rykwIkNzJnvh+qT6r0Lz5Cmtiw/p5iRQCnOQhznO2SJ7sJrd
bEKWuJtOg9GhZe40eOHaWp77loU6i16Yx15ZDPGq/TjNxYlVpGATNIZbqys/7BhUQNtHJdcn1dLg
s5ubZaDEZcxeyg1Pa0P4Shwap1eLtPsuVFR5mjuJXtZg7SXT4UmqKdjFmLDUr2X5lqTtr6Ytus/v
an21fk3xbKF9PoWzi/JLJ/bh4ka57jPWV+7SXaz5+L03sipGPjSNPYbDyY7eITVVTHRbDal/dhdU
ZT0n+TCKqNCCRq3TY9vOFNznjTakd03xEtzs+ccovlnIUKIEQQTfNGEYMEktH6C+9WVzTRWmCyR0
gzidwtyP1TDcz1l9GJoaYYUCV8QkPg4tvESFYA0Y7Gic1k+AmAd1YWd+p2xX4VdhuHOwvmy0uGL7
Gxp+3AKiRCoE+vdbWXhsrQaTfA2GVCeADvpJwDEPKgceW/3TnbOf5F1cvtkQDblet1x2x/TxwMIG
NRbH9beq9LE8yaVZu2tjIubBbb78lP/f4RAj+v86e3C8ZjcNguRisdeqIcBs+Tubky5oTFThtrZi
IjBSpIe+zj2KOpwQVfh/l26CWPrkS0+CzxRODeSOpgfxt5t+CzwlqACOmtJewqyLj5mSI+d+67AJ
3HVxfy/C6pIyD5xQycYhrcp/ICcXkShvoGl1eMzO+q1BG550uOJunVQqPsBoyglRMj/COi+Yu+d8
pw3R3aEqFuZPfNffpeoa+35JE6iWlZ/GCJlIKfXzpGFts4eI4Dw7yTPs9S54ybx881YaJPYDRQSR
sh+OSmmnPDrudBUTgmyWozRETeQZPcQb6j47hapAl7tVCKsgY535ao5owSiWP1N19pURkJZr6H7q
ReYTxaOiqtKTV86/+bHxpwG0ejSHAm9NPWk3MSUyfWi96yBmY09SuYI1FiRsITaWbMqbmkNq7NlG
BSKrEr/LovJmJVScEbJCtL/YQ7SfN1RhPM5C8NkYUbbF40Z35/QvUP/yHBaJGWCJXGwaZa4vKcIZ
hlYqHxXT7M4ZpXvM8CW6451JTdqa219jKvbO3OI935pPxxHlnkegOITk0T/KIkQxIVF+dKFZBcjT
9iBGRXZVVPY9jddvqywWP6IqfieTFODAbX7vI3FHENX5kwvyaawLeqHYtywkfCmipPalim2b2dg/
ycy75AKYoxy17Q4kSx6UBuG4dDVEK7IlmzJq0qOO4vzGyc35gIrpvJ8pHWxAaRqbWWmbLeHjpqyG
ZK/WS77DIyNVkGltRWdfAfpjVyj6RwGfxEjK+HuoVDZMcIoJ+jOt1HIhr8Rb1bDnRzOo39tG+6sY
2hp1cgiTVPupw+DVkriJhw7QUGzQXE7vIklzyK3pxCS1bac8O9d5NZytJXs3AfUdDFkfvF4q71hf
b4VnkFKFsbcJu2w7Rkn0DlLwp8Bo6sWUuvJmqJaCfYY6bN0uB9lolfEuk6P7XZK/lp4Ltr4JpzOJ
z2iTmcgp9VSQDyjyb1yU3H803mAETupoN3YAxlFWcbNv4J49Y7OF9U4l/I9EPtjykt8SQ2Liac24
e2VWLd4j5sEzenE36pDUhiKKX1n1B1mBmBppXPmztL0naONwF8UOhOF6xmNrTucbKYbfk94e50m0
z6Fp3XuHsEVcgGfGaFruUQJnOlrr3xkf9rTWvFNqaZn/1f88vJ65Dq79tVlP/3r319j/e4n1sD2H
6zyPWJlyjMh8wv5YTI0/X5YDdsdrf321rjd9rHLS2v+vl1/Hv05fx9bmf8bW66xjk9YWG0OtRp+9
XYb2W1FULKrLS9UhhCGd+u9RozcJCJbjmQJkd4sf27/6n2/9bMVEGVCxlF2Uivq0NtWyzA5mifjY
2jeb6d991KuJIvvkUk569LA0lcfBzY0AEFH0WMeq3GZ2T8xhv46tjQo3XY2H8PI5lNvpa8Q09vWm
FufGo4ma/+fYeqBoZkl9Z9E6Xi7+OZYoja9pvXr8GmPHGSBmb9xKM9O2sVtFe6tCarxUauuqVqZ6
DXMvZukb2x/S1T5ygMhPXVXG0xyKfGtjQHQvp5ntUzT5SLyV32MQF/sEA8gDhRFYy7ATMdnbaLrX
b3qZkUsJixe77JuLmWR7lzX2jJMnIdKcZkeYY/uULf+5QLJ1j7jLeyEz5wr9UN0qbLuYViL7ZWjH
hAhffUnH9oQYSn7GvVdgqQOQGxTVvDU8zcb0JEc/rpx/CAfZSb5o70lC/6VopfodvbViIwa72Kqz
9kq5uWOL2SHTWKZj0KBuuDdlSaVHRZBJ0yHKEXpv0r5X32tnADDapgubgkxShj8UFlSR8VdS/Taa
rmGnDKCxi6yPeTCrTQ537pHFiBRUY/mTXP50XodkpHdXL8uPa29tIApHuwbq92Y9fx1rO/3ds3p5
WXt9XM5UmMaXtp08cGqt2JR5OjwKERbQYONhq0TD8FjH4pJgF3DUde15uHKe4zr/gwzNv06YR6Sq
yUqCQVmusTa5/k88WOK+Xsar5vioYl3of53Qd9g9mIrMjutYzXN7aZXw6jXU8Kdyg15i9KrNuYqJ
ZzrtHDda0hNM2+tYZMX3vKCCug5ZZQ/qNit/rfP6OhQP8xSolabv124yNeVjIiv+eYUCC2wdoNKK
eV1BrsBBX5MqcQ5Jw/yKZMu/QbefpzQz8bkWfvsa/9/zSPEXwCENfbde7+vEXoufI9U4djb5EKDg
VL4gGWgejXHRz6nj0V/H1qYv1fKlXZooUYBz6tO8aD5BzfnPga+TtXR2DpWuvn4Nra+mLCxfvsbc
JP+jepLoR8ae78omeSl1SsYCs97PV19jttICIpDeaT1DocL0eVoR1dlB0QHDtDqq40llYoai5u17
RCJoGxIz7NauJsocN4QO3rVjNe8iDBeQz5IrXE6OB5EfEiEAVS/dQXQVjsHgTJBqYu8l7HfDy8C3
lSYZ5qVrUlQ/6A3I/Xbo7PexkMNBKERs69FsbNJDK6tpE5lw5fvWdk6hJCixU7JzqqIJRNIy+83p
C7ZgnvhYe1aupc+lTrD2Yje03wzTQiWpze/rUNlFRBN5NV/WLogpM8DD8XuNzsNGH2vvzYp7BUmw
WNlanue+aYRGB7UgqFu7JVIv6K8R5KwnG0wXrzAYzuvBEETH2zed27oPhsnguaqqV3W5aNoS7rae
V1zWE7ElJqabOpyRMC7017GBlWcrGlSoPPb3Xlz1kGhY8sZ1YVvXJld3QtKdSxmn7aGLBIatzwcn
a3bC6TOwn1G8L1ALeYuGe1XJfOcpGENnw6J7OdhPkgQWxV+t25agst6VtCc7lanfuihldZ+K/N3S
xok4n1kO05iMWNxwznMM3Rkd0ey9V0aKLV74gRw0Fhwj4s9eZ+7XXl0N8s0xjsyO8dbGy9IBFXRy
dN2DvpUiRV2E4r0ZyWRlNSUpaDT6QSsiJxDUBJYsnxP0IF22cWZ2O9JYS27MJZzPn1NnFIGp59HB
0zeIj7qv9uIHszZ6djBM5WYU8lunK1jxuPV040Mjw1GO5Ksz9i6KAS0yoXgcRHYF1VBHQxDVrPJH
W/SvYVirbzgZrogbX5pe+MzJa6U1sbqq1Hw/kwa6aGnWV2KJMezSfImKKPsc0sYwPilG/0ia7Fdl
u8ahwcbiKiz04SZC3HNe538Reze/XFNc+zHX/mCzsUu9xmKzdGum2ScgL6hhty1wCSv1PcSVv0UL
/loU0o/wxng3k+YYA+T9peUIwymvGTYmD90uzyjzFrtSI09bKEmxdYekougdfyPoq/e9C5FBtJ5A
nz5tX82+lCQC7PiXFD/UaLb3XqMt6PzC3UwqOcIiESXG2S5JWxVkrD3r9zkZirehSxZ2YSZOazer
0RsFNHGBeW+/ht1EHaobargaxvgaS3PhlyXNDlRwcmhqNEIspThg94SJQ2bLA0k/uTUXWjk7c+NB
6M+fn6lBUqDYAILaJgqFfopamZ/obUzyxvZN/Y7r4COamYEMptpdFOolbt8FqC9Fq951p0WzNi/u
Fru19352tXvb6Lv1GNKn3rnDQ9sf7d8dk/O7KRzvmVfI82OR8d5bxoSLNibMy7ERIThyzbiaLj0V
vcVH3ZO5X3o9xeJHgRPv2kMPuHo0XroTYWW9t2WN2W6R79djnWepdyeUh89eZdb3dpiPppqqyFro
h7TO5mu+NK06nOek1UnX0Ku6pt/1rmKjZaTb11HXHPa8U+6T0UEzYB00liOJxRozTfk516V9VQeN
o+HUzlszjnsEa5f+emhtKGBi89Rf187npfK6sSiqlqRR80Echj4nLdkIDNNcSwoIQyiHrd1y+QMU
AWzevcCeqVoAJ6I7tjpnz646HzsxvX121yOarPpTbKXXPOv/MsukPOZkvK59X/+rQQHT2eIrVwf/
c2BQvfFF56N8ndsajmb4zajVPgBypEWWq8QtyaBRTxAMMMPoZqTuuBM9ZEotU6MbTxIkAbufp8vi
YbSOree5WAPd1q5bm68w7sgyLO//Gp/rBvkiaSvoMkaSUC7UNmIKBYxTmiJpCwDGUCyHrKKIvIzF
JrMnQkARcA67fcut4r0Ka3Fde543hQu0Ekfy5eDQJspeGeyEjXTRval2ob/Y+H6AGGkBvXBGDSyV
zfFz7QhJjQm9+vmydrUWKAdkvGy/dqupSI7h4IEcXt6JjGd+m4f48w+vQ7Y1BbHMosfas/KBFOuA
JsrajfF+39rmkohe3i5sqzrBxbD9tZvpjvUqoeCuvfXztZF+yOxcvq6fPV9wXqOVKPhpLp97ARZN
ulZt126FuTy3ZoHbzfrZ7BwZpAQhqKW3Xi0O+9esIsVLYZnSmqUVaqDUjTzZFAtIJE81c7VZNgfV
pjIUYf757ozl5CdR5PwAQHyWvMKTjuepseZ/yFt8TGRCv1cddBGK8uKJzzdLPaGhj0dndQXBkR2q
0g5PrTGLcxgq8YE6ZHEoEfG86XnykSHP9rudnIc54dfuuNXvIi9tLJfT8aRVmBq7Cegbcj/x7yOF
+IYMPhsDLXKTazYWCUicKDpTIt0n4/xmz4XhI8cJfKPK7Jd27srZz2uN25sntc/y29ootp3dyIYi
kR3+cFB4DPoUBro71NTToroHcAX0HA6disZmB4vFa8czYPn5KJv6J7aZytHS8unN6mpuu/FVww/+
A9+1X8XsBhToUe6uwp2wxZ+6y9NbnMTo1maOsoOmr35UVqIRtLY7zdXtd2HvKYll34x5HnaGEidb
V8nOkeL9IlxXT6aM/5hx+bMbhUl5p3YOGohRqmwuxlkIjY0yyVBggvzgCSP9e6BIlE2WCxSppljp
8GCn9ehtdEF5qQYI8CjLPRn5hJIfpudtkWD+gjoxVQLtWz1H3sHyqHwCfM+2tUAe03QAKw1g4Zum
Dy/W3y6s7+tQaA9DbU4Q0WufKlS0U0syYhZylyReRvK9KrG5dIzbOP6t43hi3MvWdg9T3iF/OAJQ
lgF5RuWgKdTV4DTVO7jzOvIgoXH6BdRDvWZkwDboK9mbwi4WH9n5yPKIxKYdfa9zVz5nnUWbIf3m
ULgH3O0IMqY0ijmKy+glv6YC08VxQDsXq8V/ZmgwVat7uAFGTWD1or1TvNX2Vm2JU2QVZOXjyt1E
hWp8gPz8OVhJ9Y+JCia1oD9x19WQvwXJ+rJCHGJoO19FpO6Ic9/wUEstfq1Bqay9tamtVttBnCc5
tpyxNmGlg3QZvXMIWeWBjIoG7C85gI3YJngx3HrNVJ8TpdWtp1PrXrsWQorXPEELfjnYgy58DgZk
7NHuL+uQAftg78R2vWncVHt6vdGC8gRAtPTWIc2wEHxrs/S0vmFZfY4GKzOxS3wotXBR+6y65xQC
aTXj6r728KSKtpkbYqGzHBzZ2VCvbk9rz9O17hkrGQgBB0n6dUzHI+TYe4UNi4Y3rA1ByY5HA3vR
5Q2Rq0zbtE5V0AicQVSdvHY61YfloLI040DiT4E0cFzPINU9nMISFaivS0ZudkJ8Nf38zHk8lEHs
Tc8pId0xWZr+bEKs0QopTlkuWOnKNvnHbm10pYmdHo6wH9nwu8IT942cZjAZ1og1SWG8VWP1S6QI
TazHSNGqAeKU3gHEqPlma/gZKr03bNdzC0OPTjU2NcF6dFCp9GC/bu1D85X1vgIMI6f85AkiCKho
8WNtEEcpt3Ualtv0P2P6FOd+VHuId9t6/JiiEZRX6KH9be4zERtPt+yMZzorTPpgWo5rN1G87qjN
wEPWU7TBNp4sYJOTx5/nFw1l5BGV1oO9vL2O5A64e4ggOty2Wumcx9qkScNs1wzj0YkS59GijX4d
EwWauQ4ArTQj2NE40uzXk8kIijtacuxpwrYIQP02W76gcQuw+V/Xk90/Za6EW5j9AKOwTXnApdOx
uGu6z+461ppyIzXWs7WHiWm5n2sAdp9dPeRdc74PAW7c1qHRmCnndYmKrUcdPdexaQ5PWsGDsfZk
q/SH1pIlZ/BH16a3p1sFOOTlcwgWJI5Wg+cbThG/Oi6PeYt2lj3ppk9tl0qxMUSPtfFUsVdLY76u
vTF0m2ss3X2pZ3EazM2SBZa1469Hy5hVPrN0UmdNmuy+xgwv/eOpKoteXzV3LYZV9sfBW3Rs1Mfa
cB+h4NFTrf4aC83hXcbqeEHRR330UZhcpGb/9XVCyj4F5Y2m2X+NudiVtePnRZt+QLACGaHAGu3p
osfJazt6+ZU1ML9SQj/1kCBOaw+jTFv115deJh5aa7bH/xpb32Y15U/ZhtFGq+ockE/h3NfGlWQJ
HQgBMNQZq1QFkC61GDlsUjiqT5mE1TNMK9JrXhLv17E8LshVJkDMRVFWwVSHqs+9Hx7Xk00Dj9YS
lWLDBP5TqdhhZUyz26iL5VPO1aMlUfiC3qt8likit6ZQwkCFDorXw3B2OrPnC+CgAD61oZAKUkqz
5VOdZHJrEve4HlyH8BnTSN433lGbhuo6mePZlqLn9xyM98YcqpM3yg5U0BTlLzKqtkW1VdSh2jSN
IzeaFc0Aj8JmZyqG89KnUDSSPkwX+7EtPm7fGiMs4cP3l7DqX6w+QrFdUJOCl/Az7JKdJRA8SC12
OiURgFdp9WGM7d+zW4Bgk0e1j2BOKAJMt9rrm5YYJGiIPgoPfyE992dQwsEYKxBJQ1bztdoHPgZ2
vQkGXVWGE4iJd0068T5iQSDBrQJJB6Tc9/pZndGaazXFoLgAO8lV9tmof7DvYrIBvbCpDPWad9kR
M2rlUncV9Nh+cI95DwHOMN6TZkjY/rnsk0F75r1wn3NuaaeJijb5jpZkolH6eTG1cKZ8dcRJF3Vi
yrcTbgBe1ad+O7NGshl+Ufu7JhrvdRHhmyAx2FNtwnuMjIvZJOpOwRjFL+OPeZ7fqAht4lardqXd
uuc+xw2GRAAvv5ppQAHeNuozomXfQFiMuNC1/a5yBD6uuh5e++I3lxEn5FYMH93nIXBMg8ptqWiX
nFg1t0b1bmRceajz+WwhOBsJQCK5guViqsPJm9JDow3yJLtQbrGPHDaN40SXzJXzRm31b9GIfwCI
qW4bzVA01Lm6W8A/7rVuvitJXB9y1BovyCSCK2FN2WaN016qsiRLog/wt+YwiOqpvwAkOHQSQcZW
pkEhq72Xj96xMKZ6kxE3sLUyhW/gphXIvjtY9YIIjDptaw52ugMg/BOpph+LmejBpEoe8G31AXC4
LkCdjQwe943dKMD10rY9a7ToJADXQkuCHXtnsNobNmwb9Wed6hO8OlOeB4AGR2VJeBjNfY2otSWs
JkThNuqog2QCYZYiRTIiHlr1Xc9/9LZyzTJ4voijBFlyB738z+wa9Yn6m8pKmEo019TTVNbaw4Th
YXLbU+615ZCCv3HqwChEfOmKOjpFIxFGrvH8TgJfnqyrkNsblru3yklZOT2aFE78jlEvAWZKDtWu
pdwLe/rpmqp7Gd20DUgFtoJU6CfYAW81aku2c4x6gSNEBJlGKzAtK+WSKfkGEaAIhiT+3eQVLtmx
eWAt71MQK8hbyR1f6D8ywyJmJA1P9QFTjra2XkmM6H4CumwTJs3Tcxs4Zm6D+5tqlEchmQcTxQzm
oW+CqiMnIItXNE3VSx/H2qVdGsfEsNKBhJkVvtCjcGt2IPWEprNDUZyOuddqtlGaugGgrF1cRr8V
Kg8oMcQoCpHK+NVbQ/XRImvOon3oCmzsHBdOkx5RA1FH6Kke4fFL1ADkme/sSNqAumddmVdszXMf
N4D3LFEFf96xFgj1ZoJcfBs9EuxS7yaqwtEDYRWWz7YGoRSqHTh8M7mMIC99bLOIKtgUdqkKh8ds
SV7PWbSzvUV9tu5/R26YI1BmAG909QwQg1kAPAz3YsaqUYcw73caVKb2zwBpMAb2u2084HzSdsg6
O75ZtGqA0HS5VcsOhHKnYMCiqQrykejFRFFIYaFyn1M9PUZhNxdSjXkwdxOiaHl7g738INPc+BZ6
8kdv0kGB6qF1dGz3pIS9d1LS0D1ZC06nTrofjetdqphp1mwUprGsrg8zCktYqP49AETd1133N94H
BpxgO9oqVTq9DHgVXRySx+VCII4y/Zk57hn8w0SUPYZ8g8PfI7t2shsR8KUk2epGF/pNCYkiT2oS
FW1kUnWrrEPt1qVvpXa7B7peAorzLEA3LAY7yMwnp6AopZdobiEd+6ysziXLU2qbNEn21dSa+17W
3l+Z9waXqVPb8Ndsyw2cd9ZSb4HIKL9iow8KK49O+hjhj1irzYadunfoAZ7tLXCg4E4oSSkhm7cO
wr1jlSQ9VHNDzPjijdbwmg1oFDn0EJNJt60ZvRW5Yp+/mnoonc+uTeR/tCUUMWy+rlZI7OgNFjhG
NwfoWXveLoxCLxAe6msaU1/AltnX1YhHMTSN8ywTyqZEH7+zQt8WUTqd1Bn5JoSi7loS/bEWhyio
Ohd0i9ebkd0ZC/HSLOI5ZjFqF9WU7X3o2+naJsvMTc+rovYuY0LdWmb7KnJUEWQOPyOYsKPSsv/o
+ozIw4o/0kxH59AsXy1jtHdjEbP/XprQfZm9Dh5aqyXbprtnTpOeBNuDUxY68cYoIQDAxo7Plm3e
9ciAveGN3FHYPQ4grsjvJdtBkfcZg0oSe2zOukXgTMsPKwbMXirSUIWBJZrW4nUFAvM/jdJRL+rR
Ni097DIMgaRWWIHUGHOvJc2CX4OD7PlSCFBmfauH2LpiuAVHAjNQD4511IPGmqJhYscZ8l5SIxcE
pY/cqOW5MadXVcwj1I7Q3oyo0gTT0kWmYAp6kx/LzFyAZo7I4JV0SE/OGugizyzPIDIOwwQjBbjS
tTO7u9Li/1SYSbrRMdGcgxUzJxYCvwX+bOsMUwGnYHavY6ZphIJdfvMozZ2Spv6YgRu947UB2rD8
IYY4e1cLXGK89rdbhtzca5bAWVIFctbZ6WTcUI7nai9rM7GEAbDylE24no0GOPZq1doqgD1DkAKT
LMzTehlcK99iGRXHPKmYssfO2WDYDTyEkgIguHIOShTTYqe0eS7swGTKexk0KL0SoAD+a8Mubfh7
SI6ELwkJ1kM6iw+BFBzio7sJa7mN44wQ3Be8EQDtTarx66L/mylB1st/2Ne053bI93KULJOgAlMH
S2s1hSTUwuOU8uiI72VRGd+QkEeRc3zoaWQdskF5zCQBFnqruq/NxXgg+VvtjEPijYJq/cZLZu8o
YuuaUEoLMh1ZpVYtEP4zQIzbZ9fUp4uWJW+jyi5V1BEyigLK8GLSVIfo2qQNfw8o0MenAkSUy25n
U/AGy1XZn8IR2fRPNzjaE9iuizS2MrERMJmntQVXX2R9sykz23uFBeDc1OltBsH3agBGsIuo2dVJ
+q0iMEC+MgZaWVFMXbtzpufEfFUOQFNR9mnnCuInIwP+Ym2KqDOCuir7A+yI8q0zZXMYYYsEa1dP
nQa8sbTwC1WaF8Jl/p+2szd6Ff2ebGXal0k2nxH+eO1nwN6ma6e3CCmXW9RoksowUphO72RbS9r1
voIGbkSwM5QUibmcj7cwNdwBqWBHUGQsI9+Zx3zLLvpmkOdgFt/k+a0TgMV+FPYbpmXtMV8wM9WC
qxMgLI6mc4sX3Kg0JvUIMEIsSNK1mfT4Q1GMcJv8Z2gdX0/Pl8dOnqqI79VrodP5eZnRrkDPRgc5
/X+MndeSpMiWrp8IM7S4DR0ZKSuz5A1WXd2F1pqnn49F701Onu5jc+PmCogAx3HxC62ugoN/mnCE
vFjhW9yAFPBfxyZITwF0Xrs14BYN4ytC5agb4nm36moIRkhwQ5nJhMGNHZS8F8ENKej8FJLk+Mfk
NsEduCxrPjJY5ZdIVN5oq4JLdpFoMrOCBAuLvzfUBWhft9VRECqV87RAChnLZndFD9w6aPB68HeJ
oi3rCOQGYLGO7Kp8d5T8kKgBDrl/mv0Ainm5cc1yRolt+ERbS9T5KFBFyRznbMouUjNyWu4MsojB
38e3y0mklhaq0852svQgvzJBa5oNWITPFle/c9CoZ1EYcbw9JPfhCobzV7c8v9GMnEuOGrXsAUuQ
yP2XaMwUmS0tjO8kmWXVOSwVHf+Z5Tfl4D4DvDMuckn5GTgvh1E1IE7SV0evLP+U49IxgGO+PMb1
CUum4KVyn10XayGNbnljqXdnpFbwZAL0sWJ/pTVAu2WHepzS8ajq9U/BA0swAKPuavh1rKciOZJV
g40ZUeWk9PFuc5RN7xXnFarBjx7m4tFrQp6ojYToqU2aV3n2duI+Daz7nObaoFu3hgi9PYbubG8V
d6nD9K8N0WzbHhrYYR0IdRMc5HHJ05BYicdnspOotAIr1H32lbudV/T5Hb6OHugziS4BRATahnKu
8HqnbxmSGSACMGeshjECfReVox0cKUAiu0Z+t0bntAcNZUcXud7YNKxRN4e4Tb7Oo34nd269S1BL
d4WVTge513JXkrZg/t9qiK8sGAB5JnKExCRvbQ6SlsBIcQxpuhCIJqKPQ/dJHvzaNOXWbK1BSmpW
PncVGPaD3Ar5kXpfc3/aoND3rKAzyrWqP9rFNgS5y/X+mrnTzwCvjFPGaIBW96pVeQvTNjzlM0Tn
Vp8+6UvXIZ/tLLad8xzMIIGx49up0DlRwm3QE7KSvPh/LvzuN0gU2yvI7nqorzXXp4eaDA6lvaEf
pAuQ73uH3PjFBpA1fkrh8q43d4VTvHtr3oEqPt5Bg228IoI1OTcnI8y1+Ri74Q+ly9TjdofpBO90
x4XSvXUuav+cYWJ5kt/S+9VTas/qCY3Gft43WXjfDroCzGPph5bXWo6U2L/meV05IxwQJgdpCX2c
nhjCMHVZGoI+Iu1kwrHems9Swa5mKpj6fkCC7SIteOys4TLlFtOS6pg7A8ZH7gKu/Nfr2kV69UOw
wl5uAFdYAClb25vjB1dfAIxGYdeLvA3d29ItS0uS5JZXsPqz9EiWPjtH36kGMCvpsxMo9JFSX4Lt
bX3XRNeolM+VN1y8xtxLS1gPwVbgrHxpGzYIpC9kwt6cUei+bm/41pYlT5LB0grVvj81gPTOoROd
pMyUxi41tuM/NkFJy1OT2HqMpNfoh3JJfshbm21Z2fbfXQ+2cmzwp+Y1gCu3S4HHFCkgt94G4bx8
OHQPommgM1Gd9BM+FOzTMy6QJz7YOsagzlM+ty8OYwPmh/c6KxazWuCxnbzkgFKGurtZC1Z1HsuX
fHC7k2nODCUaXT2oQcHaTY/AzI4N3pPwDqZ8sYs056E+BFH55GBevD14uaok19dpS0vm1kw+HFIM
aXvpsR+UxihBvXTXEtMT6EtmDOdJ7r6cpADPOIFZodn1PrT6vbwlsNrJlei73ME1vuUWIkoyb5lw
DT5CqvtuC5ci5IZ1sZJeWQeHGhIv+IYx0T9HPXB3ZEyOco8lkMceL8MThHKZI0/pH/mk33mxkZ3U
ebwlZolAmdddpJPR6LVbOLsl6rmHsAjWL4DR/gkpP7vKCeXJS4yevl3YMHY0/DkP3jNmce6KWfYT
+9XH8+yUS4vYOgNVU50rx22/T29H7dBPEO+3u1hmDj1psnxmMjezDr4FXUhIJfACvoFLNhiJe8iP
ShX21qCcGOiijJp1XHXMZLAFXrc6T65znQDmsJ97hh6JRnFk7zMcw9bR1TqLirSgYM9N19ZOGC71
Y20kxknOL7/Lt6Px2upPs5G3J9U0XuSpbo9WYnnX/YqNKdqNRYHSPxTyvydoW8ehyLdf0uvAjulp
iSMN0wcw/kcts3PY+W0+PCDIbl6AplV3wtoZoq66oy38LsMsW5+vPImtj9keDB/ov1Lomebk1QcL
gjSyGI6Bw0nBS+DSgx9QCDyW3DJ5MtKsA5W1Rwt4sF/gG/LfzlwqbD369iTXBr3099tN2EolJlX+
/6dirDbCXnrYunr5MZJcx+JbWmJr5hxh+8GAFmEGGegqnX1R8ViUKnLZdcglURw2edXWKPvaf8Pq
1w+l/M53o4z12DJ398AC7tkQxB6DD72MX9kcYelaXpO5QA5mH0zmD7RWWE8O++RSNGGoHqX6GvWX
L2gEGKQL0nUcJy1VRnRbsOVNc8aWg4ZSpAZMbBmEyd/ZghUlKel3Y9n115fzCBPnYSzQdeuJN8DT
Tza7VPMevd6CTag/XPkhZn2nu7p6lWGZDOokJsF66mVYKEk2gtC8DiCAbJWlypaU2BZsj3HL267x
4dgo/9wh1EEfRp8pHWcHECC/SFrePO54wjR+KV9//FxqxS5SBvXdMFIe4dry5p8BRPurNNcIJV1A
08szCLsOyQ1pKf8claPXrgpQTnNxy/TwkQoSwBTZpnAfOCFC8JDSrWCbA0qBBFs9SQ7+r0Gr8+v6
65eWvJI9tndmHc+sjVlyPT3v2D/573snsbWWRD+m5aD1rO9qfbzAx6MUjY2N1n7TZqRmpV/ZRg9y
7D/lbVWkdB1nS3QL5HlsSYnJcf961nfTGaktFT9c6p/yPpz1w5WCpcPHaK7uQhh9yyuOhzN7FdW8
zlXlhZeApRTImdCImLwvy2xbsOXNGZ6g0O+oU7UG0bWSdLdy8q3quxKJ+mYAQogt+LVFy8si78n2
smwv1b/mbYfJeyf1/inv/3oqf84Xcn8Rg/YbDy4ObQxrl7GwfLi2YJ3Jbul3axX/VP1D3jqfWE67
XkHO86HOeoUh8e41Zfitdl64l65B5qAS277R0odsSYltA7Kt8oe8D0mp5/cIBvS/tBpJhKSwIfLx
crL3zvBWmvAalVxJzyxlM63Oquyke8Xr1r0DpoI2vqWVeaGRS1p6fsZCAStKVma569KRH1jtvJfu
gdV/JFkblIH/pqutnYatsoYgvUtRzpAwEX87/FN3uzUFRyb9W52tGWx5H5qLJKV0DJqUJQsXpteg
zuahc/R03sv8NwFgwHJRMr4F7RCd1jdebsoWrN3qlpbb9a9JKdheXUkGLKT83X1L+sMZJG/OErAT
WsJrtHX268B6LZfnsx3Z4FXC5C27WiyMGMsKybuZ41ZNjpVABgZbUmIf6kknuuW9++NS8uGQwauU
42w8gAp8rqFS4BogNVgpNzSQHMuHq8QRr32VrsvPkiy7yJ0pkz7PLrPq7JrMsS7ysm9PdH333y1m
vhsqbFUlJo83KnpW9NZK6yJX7iB6YsQRMik6WtnD7JVsx6Dmok2P8oqu65TSAsZZj5tv8iL/vapV
q8ER62y2Tho2B/M8uyZIBMMSh7QmQd2wW7nb0r4VKOifhdauXHSHndnCgIwOeVv5sHQtOJu6fxPO
tsUGQKSiXSN3VZ5LnUFl0qvirYzhmQifXF8e8NwiutOu65kfbr/c1HePaJ26rndd5iwSXV/ziM3J
2TOno9xluewWyA/YknJjP+Stszop+Ujm3GpK8faX9DDU9zbWejtsDLGKC3L/S1fE49lACPCow5gl
CfUMAdLiis8kpZbO3pnhINOzlHoeME89SfBuqoPXSMvO2nIONamzhzKo253UmrtsvChzaR7UPgOk
NwzFrol41SXwMtfc2x4ATw1M0X2auCc1Cq38iGQQhsvM7I+sSoIanpxrowfNE5ws9poRjYV4njm4
F8XqfeqPbwui/VOADOwn+Df1AdW4EVUOkpKXIXiUJWxP1CMqELFdpZ9iz0FZ0OwephgtBAfYwkln
b//sWf78nFbNL/iOl97Uyi9jbuKqlfo/8pIheY0P/J0fqCDFs+at92brp8dqPTu7fsCGg9aijjMM
u6Cp66/1DKaXKXn5WVdTe4+iDvCqCNkutVhsAUyWkufcqtBvUtVDhUQwylAlOG6MGKvHcSlhKQkz
gQFHgTDRzk1hl4/zlFSPEpMgKwoH3bM8R1iYRXiriINDWSE/5E/Dd5PNs3OrLlJ+mVoZ2JGgxHFY
FoB3rs/MLS5iVK9VCJ+Gj5GoioLhoc0KMEFeOzAfbgr3DqQG22sei+0tql9TP0XPwxJAdImefTX5
gaymcpWsMsOkG91FVLkKhM8Mi90aJ3huUMN+VtkJfU4VTdtP4xgwg6Agtj2gVanNvcyxFMVDdjcN
Q/eoJZ33NC9BnQHbs2lbsKupsRWEepbutdLBFW1gd8acMJsbRx1dGP+vKYnmxzUFmgPlX4c2tx1f
RZb3hMpMtK/CdofuqXF0NMs8TFOTo/EGmL4wNPPOdoA6A2vVDrqtJ+0OK3hkMHAAL72wvK+g2t03
S7AlaZ/npGANdUDayIabVup3+Wymxl4zDe1OgmIK/pNZ9JWynzxY7l6YstiMqMFb7wMYde2x/54M
+TeDrXRw4dD9ebdM+MwgE0ErFBUqMf38F9udX8M80b9PTQJaAUGct2DMgF2jg/U0a+wlW1Ni3So3
7+/0Pm4vaRoXjzwCDcp/q35qRoXGlaXmg2r0bzWqQQ9ulDwNdtVAfVXqT3HPxpGD2ONRklLAVuhn
5NfzYz3ueow7dtNSPdZSTPlisFzLcexgk+Uo0G7pMw7vDrbyH046mzc5Vd2Y2qPjhRfIYTh1Zsii
nfjgVIftF7RB8jsM52Q9b23M7VPTtcdcRdZm72Ox3AfZK0aFM4v2RcNc2TZvEC2aT3DP+0eWjq+S
wmi3/YRpHWSobESsaakheY5Rfjwocd9UFz0uXAMBakP7YcViiSow6O7RT+vv64Fl5TJF7UQKHJQs
rshgJqDZuBW6qbRnxDa1vSTl9mSpunyqHDBhy/2xxxGgS7UM9OKzPf5e/06a5P7ZLmo4Z8v9Q3Ua
RF42efjT02bGwUQ5RaISVMEMw31LS2sbWyQk32VKsZR0kDsOwxPAGRB4wbAD14WlQlnRKen1t7oO
wktvDwEa72H1oyxPUh4PYX1KdVSbqllxWLBWXNzCWQ+8NkEU3HdLMCTonriGf35X0PcpdjJfAt+O
j1AY4ls5ZngYLoHEJM9klo1lg42iWqxFDX6D/1JRDllrb0d3I+aA/5dDUncAX6Fq54+nabsCkduX
8bFUWQ3cf/h1UlsuMhWl3tyn7cKjYNvRtFoYsChSPkRLkCMw8SDJyfdRLIz8AfK6GrO4vhSXKsrl
u62SxHDQu/Hh69hH5uDYZVUlLCsPT4xJUe6cLxZQfJSlpPTDoZKUC7eojl4chMDXQ+Vq747IdPPY
lQA0PhYsv2oqY8iOL3Nhf0uxJwW5NLvprZ2q9OaOEYATDeXNLmOfUWW34pgUofaqluFw7+r1H3mo
qa+DXaivelg/dnSwj+xNw3RBdJCvX2+g/+XUrX6zgZZ8cTNOxWZO+ZCiZvAlqpSv8JGDJyk0y+DB
L2L7WcpACh9TCHWf8qXmWH9JBs180/yo+KwlV6nCNyd7VZsG+uVjWKfTfR9o6cO4BIj76cPOTGqi
djPv6LNB4y1JqQPRlI0c3/1LTQbcS13WLmEupV8yr0ZHWzPavSSNvhkuBq6ph9K0UMTf2VbXf8LG
Cukia9SPEYTKL02PLYIKX++88Cu/AAUrD3bmm5cRy8zn0h7fgNB0363y5+w27ldLcdu7rIyQTrL1
7nszA6RQHSt/RkQHLd2w/x04dvsdyJZ+mGNcxO3Gf9MAn6Fh2w7gPYnFYXucsYaFL/yfLGiRfxd+
yNMtB1RsNt+Xg1cf8WsrUZhzirdMsey7Ju0mNLf74k2HMf0J6/edFCrA2N5AYHyFyas+SJbtN+wv
uEN5luSImsRV86ZkL8k6ds3nmV06SckZu0F9UNF602FE34JpBpdQWKFxq9GKgRZd+6iw2fkDi+5x
dwCLh6wn0rLHyh+cOynpW987mtpg0e5wO5l9eh4EY6IvvVr1ezg+0Z0knUi1gSlE/U2SNkZE+EDq
/r0kZ2X66fLNf5TU1GfP9Nf5sxGD7/HH4BJGg/KSZq36EPnQiEMfu6ohr54B+hyRnehfSq/9nMSt
egOsMLzoesurEqMqXyXuvVSQfHQRT6VSZ4+SJYGJylFkQ2CoOx3D1QL32MwOXqR6DB3tOTdfmqY4
uZ1bYVhYH5ExL2/25BS3qIMst4gFlzdFJWi6ykVmVp0OsdcjOm5HzVOoOViBT9YbCmHpd9WqvCO6
meVFknB0gNTrxZfSHJGkNHqwBEs1rZ/8HZp+oGryEXdltQUoXqXfQVFnZ+j4zkln7+O7bRm33FWs
VzPMnIcysQBYLNXaSf1rAi155dOmPTCs03AjIuYuwayl/p4VvAb87n/ytioSs5T2r6rXtfM/Ha+3
AGA6O36qx7l5HJUKuHThIn0HqsvkS/RXrvqfzXGwvzTOiD5Qrhf3WWjYKBtXKYi4Yf7aV+6LVB2N
9L6ODO9b3eTqwa1j6yEtPQxY6hq1FHRhP0NH+qUgfnWMi70LbOheLXmp3DH+2WkAxCzDbZ48swvu
FNtJzlEaqq+oqtQ7Ob0zf1NLr/nVsW8EjMiM0WGcjAtrtiWqu6X14tlojvO6OwhbavkuyeoCZVw0
qu5L+tR7uwwPva/HdzXi5H8XrHWkuNxy4ZEAfkbG/6DOgRofpDwE93gvZ4sdl0y7gk5YOeZ1TUqx
7mnJeOLVjtaagaa/WGZinVV7gLu9ncJyzJsNvPzOCS3lmGqFji3V4Fws8L5XvG6ae80wnZOdZNPz
hI/LoW/V5jNvowr0x3V+MHZ+QZtH+d14b+6QMCQdC+v08mq3hfkLTiJikSb9PK2PlzZLHEgqwXys
q6p+jPW2vphGNdxFbmvh7uuX2BJ0DvpYgFXp+GBm6iWyWH7vf4+D8XMSmcpfCkjL9UJZriEVV1h/
TunwM1QU55tmNxlqx9r8GtpogzNECZ6gULvnbBEVVxU/vfVpbJ1ZDkifXKhAYJwbi/UzOjLbn8Pv
dMA/IB8qf+oBPsigkxhhMwhPAtf8K0MZWe/6twBrjqb91HdgltEpbt68ljlh11faE7iNDngODkvw
rpwDi2u+f9F1Aw+q0VkkDdQUtzity24Sc5yaLUAkEB66BFkX/Gs+ac7gveWp902bYuXB7D2Pe4B8
bx2m9Z0kOwPludyJu6se9whTaYzLrl0J1K1oXO9zACF9Vw2h+tBXpf85qufvuhXoj5KaFwS4o1tP
UtXTnFukWf6zpMI+OLdpmX4yC93/7M/sJRZW81oajvPZP49+5nyP+VSe21Ftz047BD8K/VwPtf2j
BJGFZU5VX4ZgKL5hc7fvrcj9xDzyHpOH4rH2FcTzA8gbXR9quzVvKYgKdpxx1l2YLOMZsaOJlwjh
NSMy/hK7QwsxtdAJus9bhcaojUNld9ZpwFLwsVsCGsZ0aPBGPkhSCtiwLR6bGbctLKtvgJ24ctBV
oBswHN2xdlc8GktgI8V7cxXjIXeq+ROrAN+6Mpp+TNEC9Gjhc6ADheReqn+L52H6MdaRtR+X/GjJ
/9/1XSSXtvq+63Me4Gn7JnARfPvP+bf8fzv//64v19WrAea2Zx7N3Ir3AxP2l3KY6hfdMfWzveQh
l1G/SEHO5HfNkyoIRTYv5ZL34Vi+nMhZKd451vkmSmAtbEuvatQTLSP7O0/FPtrLzdNWTQrH2PN2
dQ3fICiflKy1IEzC+Rq1egiODu/6oUfH5pCNWvEkwWjyvIr+i77Tmuqoh4l6H1QQ8eikJIFCu3rf
LoEkbUOBdL+ms+rQM11D6/E/pZK/JeUIyUPb7pZHANq2rPVMWzql05tH96nkdv3ssf9Akcz7nsBn
olGV+dXz4ZLqo/Npsnvvp4EAHauF3vBkuS6Gowl6K0WqRuy+wiaGeHxtSuVk6N78FUWG4dxxVhE8
/QIt6yrXCDPgfH3VWg84YXuPfqex0bWcG/OKJ5279hnciIXrgGGc9KYd7/Q6RLN7MdwRR53VXMcK
C8i5TL6kQIIere6jC8gKJnrvXM3ULBHXaf2XzEmUFwSiu4N+8bARS+YZTRcD7RhEyB1zxxAEXkw8
1melyvozkz9k8Y3fldn+QGJk+BrFOMEnXds/RU2vXdS4za7+mJqPYaDjiaGU85c0TH8DOsx+c3CI
HfydYpqoY2H9+4KfzNkYu+CxKprmpVgCQ2V4GBbIJS4VDH2hIjVANqy2fNRSePFIJqvHwSu6R6kv
1TB4OmIaOWGAhjhNsniyA5nHS7ZPXgLEOvBVa9JnRIcwiLAwRjM6dTzhg1Y/WkGXnCuoNQ9JBqnC
GM353nFBFsOOt29ONkTXAinjm2dG1pVlj+LOm+bhLqvG8aqoUXnLjAJjH7+P7pPGR+JpcNz7pJzw
eq1ZJIm6xD/FbaviwKDWJ9crRoiuiC4jANU/sz9RHtPY6V581J7QDQY7SI8DGqjq+9e5w+oHc+fx
LbKQR+7MXd+FLEoFhfq5YQ96H46q8WV0XbS80T39ivdMv6uiaXzw8aFCgjpPD9UURihhoR/HtwnC
h5/OfySNe/TxI/vG7nWDrk20cO3n6BUs6e/IVuc/lMT4g4Vf6OVWwEJ54OqnrOXj7A/muV/O4Mb4
d4ADK7F4GJlQ2RMinUBM/ijAJeqd+dMDa8AUMBtuaKOOzzVG6osa/4zoWv3gWVOHFDJvADOj8pI1
GkIyiPeNjzFqLQzKx0tuKtGbr3jOo6PBphUj+NDsodxZ/nDp02H6ZtrMnTQteHML3hRtygtkA9Tx
WwQA8BiUQ3+Ro/Q4udbGoN3ljjYcWEss7mAExUxVF2Sw5WHI4be7NcucEESUKhJ7l2kvJZL5sWSr
PmaiT8gFtvNIXlW58NDYwNtnOAY+WmWLlWOrdF86DCzvRl/NkK/glmTobbNuOcD0WJIo2nnHqS3w
uVySujlBWjKt4ipJP621HezEeIfJAyQ522FSsAR6HuL3VJpTeRu9pMLBgpgEWx2JSR5O49RudCBK
Qw4a6/9w3IxgVAlB/X+dW5LvLu3gI3BlJLR7l7cdItcfo3K+y9JvzRSGb/S5/q6IHeuq+3Ar+tx4
VT3HPxtDqOznnMfseEX8bFfFRVJykGl4r22XeQ+WpVyQLpofva6BUtjm7dd+dKqdMTjBzzZQ3iAU
eX+amnbKXboDdMD3gZbrERUQ5e2y+DeLGU+og8R/VFEd89lp2m+L3f0+sbrygXXum4qI+wNEgeoh
16rwhJzpvEtMtXrYCqSUAdbf9UwseYrW2avdFyAyODcvZ5BDpOKW7O3R2TlDzZ7lfy/y4dTKmMAX
0v0vKRhVBDOXi2wnkGQ6qBc2v+K7gzsozn03BhgQYR2K44vSh1BIdOfZRMnxObWX3lcrQBiYobvm
wfTFUil1Lw5LBQ+OinFJrCL1vyaXPJy6h4doCSQPCKZ2xBeNXZCldCuQepJX1Wp2MgdcASTZ2kZ+
jJCFOXTxxPJ+Vf8RQVzwCrX+rgUT9Le+nL44JZP2emr813zO+wNQsf5F72LUMJ0xe3INRFViRNwe
JqsfLgWoWhQcIzD72FZdrdRDE2TpxQdHjR7zVK1OGXPdZxWtXVYMWL1OrVphYb3IPvPrwj1r3u7X
xEYBxZpN8weeot/8JrV/lZZ/p7KQGaCEA68pqROG0p+LsrWR72ORgQ2N7vc4efd+nhe/jCb+qZis
UtNbAqAHNWRZPW5YJlILFpKe2ZwNn/16aNA0ZwIhpaMTlrcwgwoopTkWnvd+Pzc7KY3TMMPzEk05
KZ1aO32sFfNHspyJHY/8Ka2rVymLTZc1J4SWGJNHT2WrKo8xTkLEA2uOniQmgZoF32ddra5blsRw
Qw0PMT4+61FbqepkzjlmI2oneU4TIjfpNvBOEQfdb/W266hD9tCYhX3nzzp15xhXKphIr2PilWwR
+WyeaKl289xOu6nwqOCsR9o5nZGKkQIJRhfVoL2y1KkVZapO2zGar/wq5xJlu/+e5l0Vy4nhkMnJ
t7P12HTse2cqD+t5pdhPYy7xruZsK8oeOyzzYNgeRLDl9MpQQxGEwfruQClYLyk/MMxU/+SZ5pc1
z5BfsF188hKaoO906rUJ28M//qet9t/n1f7MAnQb1t+w3AWJvfuxy49bf5OUrBftyuwpRtgVqvjZ
al31VizVpIJv1izzSFRKJJjk9kvUdDukG4Y/PHaEHpRuODHawE5tbB6aJKr2NQYWQQTVLGjyn1bR
TGjogWns1asd+vPZ8bq/gOVOhxRhRTX61esJ1pGmjR+Fhz6YN3TXMG3/rDPfOzFmurlImEaVHh00
e1qkbL1ftoJFdtztlJqOHKFZEzl812ONscHdyq2TL8wzL5DwPptN7+16Xjt0Paa32q8AF3eftWDk
ZND8UMROHnu1uXdi+JcVqCcWdI4pq1uFqf8Mi+FeYddzKrBEnJBgKJcNv0Jh0yGB73uBR8w01Utu
kaK91G2iPKsxU94SP6Pnyr+ZjEWwl1uyhrGHJpUmD2uehonLbi6G7LodFbCSd8hqJJfwTVWepQAO
2s92hnFVtT1Uzvm1qV6b1ByeBwZCrVOjhZ4zJR9mICOIl8X8kOCzUmKygkMOtgdV56Ds0I67Eaqp
6YE3tNLHXhtxAFuCKfVf6gEef1bcnGCwQP0TFKwW7+GYjSe9QGtM8nIUGM4zLmssmP4nr5sZSCBp
qp8rXPQK1/KfsiVAjsIrneq5tZFrSlt0cUbGMM/zEkSpUV7cyZl2kqQHMZ5j1CggDDVr1pbf2ObX
yGqNO8lylUpHl2ycsQttiqPkSWDovs42EZqNUuVdAYp5xtSsF5ZsSy/Y352K/CoXljw/HHa21xqH
dqrZsV5+pBRGiZrfLBsBwiXLYln90XGUwxCE8UtRHgsIwc+tpkUv7Jn/HqPKvw6a8YAQeXo/Ylb1
LIE7o/WPrJV12vLSqc8xcUOZP1GVWIHS6Bt4Xnd3iZVYzyz2W+uxXWQf58LH/ShsG1y0XCZtforH
0GyV7nlN45BUneoiNffgfCkPS0u/LYPnuHGfZo/RQT9X7BVVnfnseYnyZEW3YEkYUfx3MFr1945V
y7vJTJdpIXwf3P8AZmz1xgSVo3Sm65UTOWph410RPWN41z2WxXRYW9RcRgFY43aHKnLzVNRZ8GKy
SPaix8Vr6QfjTapJwJBM32ELVF4kKXU1VNYPVgVyXI6SPBgVKZSE5IE53Lj31MB7TnPDe0aXe74z
jO5H4NeohCz5upP1OEnFOz92Yf5LNRQwr+zchw9Sg5Hfsxppxi2aaX/FFLUXJfDsZ8iizjMOYtVR
C128DMbZeZYCrUXcUy3ZnJGkFCCYYj5WKQNGnDcUlGPDlq1kw9j3Ef1v0lv3W92QtVPMzBrnnOpV
fHInEBPIWYYvJWyIA/YsydFwUEbbO23lnwzPQDkc/ZYXpJ6jF7Nt4IYaCesHI+uhrpFiKrR4mUjA
2GXGLQs3T30eGW2UAXZ4CmYh/qLU5yM8/HdsSaKv9zVv8fLDW8MDf7dYq/iYQ99JDLvmjP3ru3Zh
CXULhFFiEgwClFwCJrUAJyUT6dru7OnseI8xgi/F9BauwKsF560y7K6/qfrMMkvLLHYhPmwBY2So
DpLOhPXQm9lXcyEedQuTpl5+At5EMI9s4R9ZFcJuqEGyKIDu7p0EetWOMwZH9aK/8d+onnq/okRH
A6PJkX2U4r6fYYhKNEZ2Bsn/JGabA+F8Nu1Q2VvvmDthQZKgMxK7NluIchfXYsRebsuqzBntE+wO
YJhBXzCPymQoUOy6v6bO/NNHLSItqvOI/dfB0l4DfB3viq7/5nBbbxF2YKdWM3+Ek+kdxwVVm3Ca
wrvR42RH+b/b3ZaYPAH2sMKjGXCvFFzSbmqnH+okMC8tRm13tlGUV5tJQlLF9U5Ru/Ng2p9T/rVl
jTD0IXWoPGGagFYzJncRpJ8V6xDXkJgXUlq+IK6d5WFJLEO04VghC8J3t9fuGpQtgspmo8soUeJL
0vH+3Y2Bosx9s70GCUVH2ytK5rPez4JbFVq/zCxUjoZ1Xwz1eNeE9rAGhhmNd76+3Lls+pFpenUH
5be68/IK0XGJ5q7Xa0eJivWqxCRIHL8C7eShhrFg54vFjqU0Kgg6DDr+sWGVnpNfowwhgIUjuvxN
CeQPb8kuM1CW0fDN9BcO07xgFOV2FMI5lWg7s+CVZ8502J6MtNMtKTFPG7C3gsBL512gE0hgLLC/
LbA6Mzx3pnVLFuy9tAMJoiU5sMVxmqPmXrJK38LcIXAZjYitQS+OBrbS83z7oviUak2N+6iRwwFb
WGNr1On04Zog8gVJnnu66ENUJjYGEkgyjlAh1iLld82QcrhhDNnu5sbpcUVR4vHmuMXBwKarLcZp
F2RY64b4Ux9Ut2IWo6v+mbWfP710fNPKRViX8Qi+sQWGc1DpJ7bOj3rWwxtNHrKiCndolLFROpfh
vQ0W5iHwuz377c1umLLHTOMTkXuVdfBQWb2pVbunyyjZQmdlsay6K3IDy9R2Vl9g3+uXecBByHbx
pHW+tnWbn0w2YUCxdz1eLE1wilqMKM18p/QZ+yPABA98cOk04idT1+z9pE3K0VdabGF6/YT2P/J0
82fDTK95WbJ+hyVR1Jjfq6HCs3BKT8gvRUcLol/RdvdhUKs7Po4wk8OiODQQMsLuHuFX8CQxW7qK
ytZrELOoApdqjyhbdBqqxSO6NUDhskTB5vR+LvUBf2O3OZRIVDQua439+LtxuDFu72GVwvFz790H
UxLvIwy2/DxW0TXFojTSWK7uVYRvjRh1fEwzq/537MPIVkFS7cfZcs8+WjdK2V5aPeQmoEMXmTZ3
2gzhijeDCS5m+OK5y9IlRpCMx5o/HT7dS9+iaWjHOPY1T86GMkEEVsD7d4NyZkQx79l//MHgOTy6
E/z9UrETtImA6bgzY08Tbo6LPBrwTf54kHvTJXFfRiSQLux4qveAaXHPcHFgUHMedAlLF858FyAY
7AauitdWZ6I5BespVH63Pt4y9fiwtCA9ttuHNJz/sijc5w0fyopJtuL4j4Xe/aoy1JF0XtG9NvSY
NU0D+42hg2OOGpsHFkTvi6TBAdeGJwaD+5CynGCYkMLnRE33drtIiqC1vBv19n+4Oq/lVoFuWz8R
VYSmgVtAyZIs53RDOS1yTg1Pvz/53/v8Vedm1bIsSzaCZvaYY37jNeJ+EUJ59cllJh+0pIXj8l6y
9VKYEOsU4MpZIHrZ57HVtmXcR/cLxPW1db+aglS9WI8/l0nbDi4bwdmYwmsBOEkrOeKV29pe8qPB
YfVrRTaxodY3r0WwQIA0tF+HiES4RlZ6sAyUPC/T7yEuuIG1FGGUTE+L4W4JwsU+kmDF0oROt5Ud
kpZ/560xbtdWjeGSFM1Wc18Srap8OyujTVdU6DNTtbWlVp/WhBecB5TB1DAuscoG0JTLYdQ/2fkn
gbc402bsHvucqNaOvC70/I30mndjmMCzAEhyLUKPh+kFR64F7ChLAlI8S59q0AhW+Ku+R2CqPyyq
9DMn2dtC0/0JZJfMxAsgsVZgkgTzVVAftXpYZaSvuBBDdWPcG1Zs873lNfamzyhuO6BO9U+2vq1m
DnytSL4x55Zhbz4Tofg84Zek6wItdT56IFOvvY1BjW6I1qaW0UEywwQsI/Mf8g0IE/mezfZtrWja
F95JmDytNOazpVP9s6Znm4nU4aHpT9E6EiBbLTvieSXpslWyX75Izkavfsqr8cMYCZTXh+VOZFT+
43rF9dYIgUSj0+gTrNAVkMkRzzBgw5hzIujqESBY9jlxkPyuIRRYs7RDoyiyEmG0wbDj2Oth4SD4
EylwtJptV9rRPdmGw4bWThao1nmWqgytamQh0MDQFsUbGfdFaHg0vPtuSP2+L1/xizLkOLCHVnlK
XhLuTdkRJHzNicUZrTa9VrwA878Hneb6/eskIdC1ac7c/XxwU/On1vKfMjW/+9YiLLCDzK+zh0Lh
3lXzuGzdkmZBauBldwt8RMkSvxmooKoE9jcv9aOetbftVaiqlmsj9tfqHaIXZn7hBKtsPwkf7l23
UZq8jjs3lynJ/LSWqCVXo24bq0NtcFMo8QhJ4H2wXlg1ZRxkxqEr04uDEcNvivq2zOt/peUc2lZ+
9ikbLyXuErcoQ6EXe4wq6EHRQF7LHDFX7843A2lmMajqsMWBvhmtDCLPPOWh1EijN7Vh8TW7UmFk
ad8uZKMkmjCip9ZGECplDo7cLap7IuaNNnQpdqgAO3tFyUyq50rpW0Gq99ZNJP5hPCupzWmm1W+e
Xmc3UxAn7pUh9jBZCbTx4mVZhyKEP/OUdOt3reSrWS/3kwzMUrZbGavzCpozl5DnevInDSnPNRhr
t+7hDNYmHTXRH/IowqYtd3OqhW5K1v37kjYfXlw8yWY8KYmnUZ9fkqHY93hwcsU5kQ39FiQbaJrp
lAAOxNAGGK0r7DBv2IFrXWh1XJ9Q5e1i3/b1jIi7wIyDDw00gOyK2P5YBvVBNnXpO4X23LuAbIbU
fO/L/HsGp2e16p35sl9su/hird06pYdRlE8LY+RBodcPzQi8PIXDNOU4qjkej4IQsV1NGwDPn4V2
1K87GpDA1PpDPI73ZBqRIeiij8+D89uLHjQFd1gytol6rwTIXwDKviZmIi/1CmxTcTKH6j4HzeMb
62xvhOftlPQO72UPoA/a0KFW9gBvP8csv2CPSMjRJI39SChGfcvcMBY+B2y6yRXZRCg7qMKD/a2X
wynX57eRX4qt32uKCQPSZ/HiddqRle8Rc1njj6PDoY9vDZLpa9vcDdm8V3W07ff9XG17DguLBDt/
eofKp7eXUv/PoICd5jZFpdoP5KnpPcFiyjvlNazP0crpp1TbOeXqnd3otyiIUM7xp1Wqe5XjcDK9
4W50i4A8h/tmiD/skn0jI2REN8zFu8NMPXzSegpozZDyIIj+XDk36AiAja8oGzpjpqJRG9fSMRiP
O8E+4+CxW67LW6JHO+qAVEer4nIZX+WAqLwWrvLh8FyKTPV+60AE1AWGI6uMn2pZ/DaD6vxyKOaw
9UYSIxk67BL9MOneg2NRRC4J5Owqno5WT5XdjNHHOHDdraO5lcC8nX46W6h3kFPyEMSd1Aq6oW0E
ShTvFMjdVxiEGJ1iJDQL7bCbLA6yw2Ek8mRlQTfKcDQdj4F/1/WnbC7D8rEvYURNuaZvTQtmQ9+l
DwTADxFse25wVJL33o+uxvFkACJjN2bv3Wh40sQCdtMbP8QAaXzRUnwv40fXe9t4Ainap2QUe7kX
FkgEHQ2OAmN8WOkaFw9FWCuyoI1RBEZdL1Gs8325Tu6BkMlXJwXewx18nJofY6A2XmYuzxq+Tpae
hFaTMDfDUMw4Xdr0wWD5CZlOwtVEfs+atqc4rf8RMpr4whhpK1nPUe8SVFJ9GZDr3LVjSsIgESxK
XfI5q/MYt0dJsRgP1e3k0TQkXwTU1ZkBohdq7ReXpkVgx9esCFN9LzY7gNyd1K3rcauRS5i74zVh
kLu5JEAq6+Gotq+52XJ1zIHsVv1iT6WiGC9yX7jUYLLAtxGn/yb07OFo11dClq3gvan52a7njWHa
isKK0IzUge0gxzttVs0h1fI7K6YgJ5O2Mu1qZ6FMte06U9Am044hbauXZYgg9CyT+Au+FezUHM9e
YrRcAZw02j9Ev8+0zg+RtBTJwAPdytuyAWMG4l74BW7b/WrHXdhDxPTmLMhW+9yNHt7U8dfWboha
PqUEs1aI0AAf8d7lzYZRxrtsEmKrV+07kIWbsVohPtdXRPNHKwiuVp7BsH6dPDfCoRLCA+UiEvit
HlN31imYSSzolbvDtGQTDenMQSYZ7pELUyH2ZzaCgJzmhcx2aW6FtTyZujy1GVdgwhHOBaESdCV/
bSeawmKAOFxuEkPuUqk+VnWDc+a5wJHqkwvSbkqD40SU+C2TGNhGVvbrklmlYblK8ParBpnv6m0L
oIe8mf1RM7aSwCPfs7VHUYvtBOD2ukjVPhxURqEWDNS7K12O9I+chU2zjqAD36fE+jKltmwjcwKW
zAgpREO2p0UB3o6K0PY4+2uN2QEKE2ITE+ZXqPGHNIGRlFv/LDlUvlTI/TbUJNZNJEQbvKCp36eu
bkKVc8KclFNf8zhLHNv8RHD5JUO5OU45XWuTxv1CVFFuGg8A+8oQqwwDlJYR6nltX39gk6IRh6ZJ
Y9/Nd8KGS2sotXeMyaUOyJoA1FwPPWV4y4wWHPVw1FLOtroTfl80z1lRMY4kbwBjhmtN/TwPHqm+
iBS+LJLdTOI41M71VmJhb8TPYnjfTblmIUa2htN0vHeq+d3p529Iovt1WQJpGh+1Sm1oyTOIXoYv
ItXZ8EnmKqAPojficcqd+7F3GcvIyvPkjjRQWp1Gtvee2QOJ9qX1FA0Po9BBdcMQJUGMxB3diUKV
VOfCFidhSC7deCDPiT5GpzuXhl3HVFdzmKT6HYEjz+ZEKqY3Vts4WR6SyJ7wAjr3NFQIcMkimM3r
m+s9uFLDJGJeWXzloIJhyCiwKTDB18VhZtbhAsWWmHN/6kb6DclOa6pzVTyDzfNodkZ7zsmgaxJr
ozKDndhk8FQzrTaaKa3AveljgJ2IfngXyAb3RjwnlbOZW/1NKwpaLaO5ixTMPRURhleAQWudMYin
4Ttpsd7b1oH6oq8KCozZ8W2qSnZf80XPD1TSNtThgpSq1AuMepK8DXkIhacFEd7cqrWMwHWzn8VJ
3hL6lMsyloE2wQbMPHM5OMtrLdJiE5m7QtCQrphDZQY13khyYGoxvuVVfFWo2flHGZ+aJ7uAGwK9
ks5AaSWvTttlDJEuMn9Wiru3Tar3tpkpOSY50CbsaQ8nhER7jgdD+aeJyMjIk+Z2iJOtRZDI1lvU
scnNr0JjYDfJIL9feUPt8I0j6ZmGeL3V8Kj4LVf8xtMc9oYel9I897fVsvWgAC8Lcjt+rjaM8hg6
W81YYMskQkFXK+uZ/SsitJA0/amj4qQ7GlDzrCFZKLJpPaX9PgGw4WNacvyuNn9mC+xU8WxIp9rF
tfHhGNreWRX6iYebx2p+6hrUKbzuH3gzn1TU87Y1k9sV5DBk3zwPSIOFQrBeuoQI1zvF3ZRLkYHD
6hNLDNbv6R/5lreRR8RyyhplEHReTs6LZ6jj0gEjgTNHlrzVXaZOfFZ8WCBR7tPcM3faNXI5aZZT
YetQ39Nq3KYp+zSd2r9p5heuUWwgmOqvy6HcdPGy4+fogo8x4NvkQKzQc26YWkgC1u6FQdLIn9sI
99CPp15b13pF235yypFqE2OqveI4I7qa0YljkXtsU1miIouCl2sTky1ab9thr3nXpfnRGnipSjwT
CLYPNQfPr2brXityJENhvU30LY14nkLSf648FS8+JbZ4ile5NwoKdBETysfqRAUAaY89rGvCbm1H
C6MxJGEEqzsvie+bXxbeiM7PzGSlSqb7QrBTkx3zNNlMLIrQ35KOoIbFrMmDmp8AkBZbPFx3mTOd
aCsw6KcVt6KIh5BN4Gm+klsX69H4jCv30xn7l17nxMztF7IvHk1ZhSImp5AIYCjgBMkuN33H1cJY
Fw7xfW/pb+Ngf2nOhK6M0623yK7LdMSYjPu/s6YWExPToR1v8xYOOAsANrgrvNl4j66bV1eLTyuk
QpDap9yUK8Jd/920ats62ktBJLHvJNYczDWFt27jZog4W6hixqr2GBUXum+L4qaOhq9KMEKRjCtQ
SuxP3fjoFOJolbIPTG2kpqqw3+sAqlWmaaG45vOOnrFhFJwo+qz+TspkD7jipkuTrZ7bP4nboVN1
dAFJUiVKMd2ZS3ObSwJFu7Y4NBORqaPebHCFf+ZGj13UJKHbTjdZTuM5G/C/RRXgYHvDr3Ack4uT
VpiE51OlGfCdpJH4DD1Gs/UQDYxQRNG/tdKeTKKElKyTJy3/gJlY2asZaLGOG2s2bxfYY6E1GN/O
OBxML32sZzrrTAD+DNH1YCfFx2JMr3nFXDVpC9Cvav7mdL5d8vlcZ9jzoviTEuKTYNXEd+ppazfL
x9hc5/J0buRa6eEIXGvY4yZuO2rzq1KpdnTxktBakGb11CQA3kRNSD48m0SKvK9OZUGcUm0/lO4s
6KBr72s8n/QWhLRXnU2WcOG4u6Gu3aCcgdxVwyad07e06ETwr7Wbb9sqvqKmwWtp1vcltMbBKVlc
ZEfakj2Axzuu1byJyI/H5cSsttEcmTN6NLUJczqTv0xZ7JcZLGFCNmiW6Yh6YzVxNuI5X4UV6vRU
YXDFzIJUc6AHw6oykhLTfLvGzpEJyk8p2o9iXS8TnC/aavLMFfIqc2ht2hh6VY0H0413ZpcFzjxi
ONZIi8rWW4aXbqDWrrvWtjY2eAPuPwZ5lEXgmlxd06pPezIdoOhjA1fuCGSdP6qxvAflIN446Cm+
RUXHWVydreJlFHlIgOpdlwxvyUQL/HoKrgsRUxhL9G0sOVGYn7hdi2iHIv4WOcMtyu0lApTPLoE5
tKI1NqQQHQtRPg6J+V4qKdjoJZS1zFO5HpQnMXBjrNLHP6tArCPKIB43e3Zjj4RqvzVD9s3u94kp
0OEANp9M5TUKmXt5s5tT10TvlAf4MRJKlAih/qTRyOkMwlbGxc43bmnucRkh62WLRcnQxuRDaqfa
abRb9pqvqkTbXUdnS152Fda2nNnTK29brqBoVlHk+6o7V7VGg4AX2Li59s2+11+YhRBp5O7VqjE3
WYKsJCQrVm58M6Uzm0bICfT2taDJbGKLF3u39KVxoxV0sFomEehEOGzU3ERnPMPYLYvXHhiPS/1u
IYNJGVb5oC090Hgn73d/X/7nMTD0GddlX0ShwwgHIP7G5F41EDbulDVZBtf0J/XmihQYNwEW0lFL
0HrLoXYYSWfI6UOiIxsC/6ljjdqev2e7GhSqo4hQ+oDYs7V5WYuu301U6N3MPWzqECDT4ZF84c9x
KK6TXdx9Vm0+CGPydk70zyGzM1gK4xMfGfeaHrtbpouYnOPiXRsBqtYWpb2cjd+ocrloqLDLKPqy
MjEGSERuCDZAeBYQZ73ib5IsS257k87Xki3RjomDhy9yvhPP/J567NsLi3A0RgdIzADSUawGz3z1
cqDf9rZZtHN7fbv02oGxJPapGfK9577AzwN7WJEssVbBtGSnVZcPZXNpMjH5WTE/VjHd58J1D10j
kDSdS24yTe64P52ygfjH7d1iF/fZtXXgaSWyoeqOQo/noO8srgiPFHimym7Ix6jCNm4VPfwhpLie
uaytQzUJAnVsdm97K04EsAmcHbqESGA4DUzU3HIgNMbdJrObS5dNb6q8Bi2qbNpFVvlvTtf+PEDa
iJG3dZudshV73GAXi/6AZW28RH9LF+fsxf/M3qIn25GH5rLhbFK3YnnMHsv5JbJS6EIue7QktmKf
EWtfDbAcVK0C18vYOzv27NNT3WWpbrzmHqs17Fh2t0gsqiQfykiPYkR9kZO4ZY/9JPXytS/dYqN1
IsVoEb/BGGGE3TV3TDPpAUYPlsGr6dAhdgjlEJFqDK6y52YyGVY3+YzNa7d11QiGtPN8R5ApP2Ue
LXphW92VnyuT/OWMVBlNNFdAqDDiTsd9HhR7OI3cJbcq3CCX0mCiaXoyCoCAugXyZaobbFUIVnbz
k2ct7Jdq3hcLOrNR2N7BFIehHEZ/iWlM9Svik+PknyMiH3ebWvMrTA99USeHOJuuBbT5bjPi4qNW
xuBOVHenlyWNFdP+qq+tp+ijRWEJjFyjdh1OPZolNtnuJmY0cKQYuY8kZ2VVI3aOOnMn0+3EfF2A
R6XZeJUNJX2h7SGviTVji+KXruNMv4wTBjJCvusSKBWUd77q8vG+JTM97Ik3ugL5j+jy59hug2JE
t1EQNYwZWZNaqjlkUwvxgztC0oooaMdUPw+zvi2pKf3FYXI6XUksF/rFa4S1E/rYbiFEHtY2c3yZ
V5vEJLBljbk5xLHojzN6e+5icM9y9SIrTKb68EzXjM+/WrH+oMhGaZ/dFDWyOvtWOLWZJHpl2sJi
gCLRVulpcOifth2ifWMpjaFYeJCFV27WweJmPPdvIHo2lX2tP2tG49bpYOespEVav1RytfaOWeNm
FvVyI/prT6jDTkP8Bh4+J++oawvyxJnd2IiE00KbBQPYPUIgFxrbLGm/lEVXBo5RRQHIlQovJ1Ov
TRYQ2VYBgLpekpdC8Rb5wiVsFZ0dCCGueQrtyRbZ6yA5tpExyH2W5hiYuOwZ83npJH9xa/OWzBOh
xMSSZY2WjHSnV9uzMRbn5QnUpzrG9b2OhMIZVfkRn8omyXtw333Hdo/3NpplS9DIRNeZKsuh17OR
blMHWTztBRt34oVLIlZHUe1oFlswYrbedK4TwluYlf3UpRgeSjPaTNnyas1MXU7O9NxHzHpiA+p2
FUE0LNHDRaUrT9L+CVKCkHXir8aSY+i4401MDxXh0DMBo8QLsrlsfuA3c4iW7G7SR43waZcJmMkl
dqNiMKFt8NOaKHQmYSMjCZsVZ7IdgVvjQmLqvzmLZWC5UZV5AFRSr5QVNuecaIwfFdufuvlvUusP
6BnCLQCF2+3d2ksdMk6EDh19At/ip4Upt3rBBAUtQ+g1PUMm6B7aPN3O9JglKT5ZMm36RHv3OuFu
RqMjcC3N6zOdP2dTrC7peIKeDm2vQDeodNjnMNxLxcq+dgfYRwQwMfKQ2/Yhs6LlRkY6vQ22PqLC
kuPEtdpqsODxIT8OWqFvO/cOxgWFob68TMrYr72OKqy652GiIyLnITDjqg/U7BkUisXKbx+fk354
LyQtMuufOaV3Lrt9NsHcFadJYTViOzAqGtCJp1Gz7zvmxi8xeSRaTZg14U7h3Gs/XT29WzG5XkV0
zke8lWL8mV0E/SZDgsdd+TQgCpD35sH9rSTih/U8RWwPM+gNGwZ0PrXr9FriLEflEF1QZtm9Jhro
+fbCKbc2tV9jRQmNiT2fc2Xi9031q1vz1zDpVCxy3husPbsrdHuuiy+8G6RXQj+l38vO2HS6B/6i
jLMqyZBf7GKXgMDFbBjmWrYvdQKdu8i6a3svu6l7zm2rDWMOsr80HvZAmuBG69mbZJjn28bdWLhn
Q1cJ0jbGz2WpL9xhM6pgyxcN43NdXeEDabZLdh3YHdh3ENqGQX5tfjKGrNgqZI+m7kVB0iK9JrWd
8j+EkyKux0slmczVvtHa5w8t3tN91UE7idupp822qurbca5sFsHWqOsx1k18Koa+7mJv7S/p9R8b
9a3ESXvz95AsWqKMUB6aXPLX9tcImkjtS+yPeHJN1lKC1V3Ng+LfTUvYtKzDUWM8ZWOacR7orz14
idAwTSeIrb0rpR2K1XuN00Qw5YamXfflvOkiNjLlzBxE5neqbg+t6p8mp1l3Zmalm6krbhWWMXrH
dOesrmh3XDwEG7tjDkdY0aulE0cJxxrLlD6YCtThjdX14+3UuA9FxQGt1sIvG6O7HbyhIcN763LT
dxuYLAPtDahjly5aEPmRGYdEfc2jAUXcoS2fjcaLJXEWNv1H00JyYaKLUqjceJ1zKemIhc0q+oCi
dRMxOjjRYoWZcw3amH+zbgkjOQ3EF97k3ai2gL9xLka33hqfY8lehW3ZNjebJJi1HD3GmG8M8gco
ctQvSy7wKMe9M6zuvh1zZBgZvxQL/U/BfSmGIN1pyz9FfnAWWcZtaltTOFRlvNUKkhFaw/3n2Hg0
y+FFDVPkCzDIgbPogdMvrM/W+iOUu+8sYrKzf47kBF3L4rtVzNbqzkDtpxFiVC3xcbaa5y7HTDFw
cpn9E3McR6/D4RNHySZKOygeo+k7nvi+TpxQiEMn6T3TCiLTOZk4rwv6L5splgcPy88Ng4rPxjVm
PG40uu01B8ARP33BsCVzRDXi61ZFLlCbrHjyJH1q0yGjCBbIjayXy2TRPbBF9J7c4UBhVQmied2M
Jtb9qTsvY17ssGUclim6EBfC6AtaRG4orDoOrxkvy2tZ2b/dqs5CjBeqVLDFyTGPeAZnp4YhqN/m
YuTsvlZn9FEuMksE5WxfopxY+9YeDoYiB71Uj9qyGucRL5CJD3hbp/uyo8QdPOvXzK3Rr2T/qtXD
is6VczPguJlMZraYnjo3OQ700tDcPk0xDCeDsNgscZetNgxe2K914ImEsyW9LyAzBDFrfd3twCod
8ExyK891k/n+5qOQxIlFyiJxWvuN7fEzF/nX0CUrZ7+5m1s+F5ESXkje+lau/UdsIUJm2XWcPqOD
ZpHxZNZuHAgQZSgMdGxtDvPUTVuMT6ywN9mQPfP5PzhfXdN5YYxegEyL6N97uq/NbKvs+Ff16qE3
nd+mGF7dpX+kCxEFZqbByXcIzvIgSrUR2wFhXN079FE1UoOlwJJN5IHrj+XasuXX6To7kXUElPZl
RLMbtBU+sWs3qxoYz2enVoTE7hwmJYE/3CzWsnO4gqq43pUs3JHU3qwx/QfcrEJ5btWu1rG1Mf6e
dL+V07+SM4UaXdWXVmyNiDsnazp0ZW9fign6cfVl5i7edLUZ3RRLnS4achmYO22u8TPagsEuMn4c
85eGprtJVu+ssKSFlQEaAet12up4er3kRtmr4Wdpcm5qjdRKqzxJptXyqi13w2LrG2xzNtXFHIyV
3BmziqGNNS0RLO2DyQtDWOPyz8VNx6Y0ZqKTdMeEwWuvHVjhd0uT/SZ1e4VODQer0vi7SeUUEhWH
8pZN2DUDbZlfjDXxjigbgerJHnft1Ngop3pKmu7OGgmCAFPNr5GGc4nX1UUtZ97bPsucrVBLuzxI
F53gKis/wdS7x/4N9E81dKwUTQxFuBPOqV07aM1mbi7DqhvHqpy2c6XFYZtTlDX9vq4M6lY04bRK
+fRUtXGT9ZyWLEBR0lYbvRluYpfg9lgndgHHkeFp/cYrNMaVp7dCdZtu6ikBhvhOMyj656r+iWno
tRlhlF6spaG2mJ9yaC9CH/alVyybwaDeLYZcogdZDAsVEFmi+W6Ira9GHGOLVZOcQId22D8Pj0Mt
bMbcJ++XjJRPxC/Rui90UHaKGDhmWo4Wm9IkpoxQsXlhYOWSzPolnUfcHsahiYtyayAPyFLeKdO7
WnkoR5uWIMUFr2vTma+9Sp9wWFKOwqGyh4lBjUreVqv1GFnZg2BN2brOuMu7dec1xk3EnZxh0WCs
aZARTbnJMtRIEjuztPPNVlkhNkq+cmOKnQZfTF+imjPLndbJbpmMrTMMVCWIjR6ZBX6jFSehup8o
m37ynl5FtvpG+1C048hFw8hfVL+ZifxJlf07TjW8fjO09KLZAb+nX7YAVmjZtcvkC0mWhn1TdYhn
2sWq16fEdl4yR+110zq0CaWqNpgn8DuMewg8OiM3RLt3R//0zxDaptUbbhigISZPbO2WO6w+f3UV
2MD8S1iCHLb8gKh7Lx2UuGKoX9fIC7tlFbtkMJ49cljb1ntPxqsjPk1O2oyRAqMdKRClOtkluae1
icBdus86FLcxqi8AjyacV9NjO6HFDDHDsLUjzwyOEWgXNQ8lgwy+ty6navTCdLVJUeIpdExOFpwU
2qzu1na7B8suP7uerDJNd2DtY0jTpydPIC9bHmMFtvs4DwYFmx2y5NKBhpGADVc85wR0Mm4CXsy2
us9KH0MNl2pLaqhKzYs0HDJD4QZmaO5jE+2vtzz6Aq9rldu+SCpm0xn1iVr7vrX6W7tTbkCvkW03
oXW+1lp3xSj7TYWnZ3ZxPqrhaI50g2PaKZ32DcmBqEe0VX/uIEjiSzUdPtqZfnlRGOxLnQMSPGtj
ajTc19bdaIwvpY4EBhXpOpG+0xjs7j1JUUKhODOtcm0DwpNKwU7o8YI4QPUb9R+ta2zHTpxGx4GH
0pAMmbNmA7RwagTNcTjPjRjORp2OZwSIlbberO2xj8x+rzXqUPaieciElj+wrb7+/++Bumf+EU4R
t00ZwYKMktgIOlvvd//7bZ6oqWlDrGF7+XsIOwB9CFu8//dFsjnOWMddtbHXvnlAh2kfsIs9Njrw
jr+HLOJdb1tP3//nCddnFQSYbvltk/C/L4SQzpT+bGqHv+dhtlb3qiW+/vqqf/8wW7JPGKikbc1v
9vdYL/shwGFng3H5v8eK1A0MoD6Xv2fA7lpwu2QI2nY+X4Sa/vcf9nb3rqjmm//vcUFtAEpnpqH1
f883WgnFQpzok5q3/324IFrtNsZh9Peif48X9UL0VGLfsRfZNmYb3WVkej61EcapupmHm78vpVfn
1wy4dZOqbHzyurg4mi1aYhXPI3eOwb0nAyEoGL8ZgspR51ln8f370aXz+iDGrHf4+zIrvGzHYIMI
//PCcTSfyCpENLu+bVdAncuN/zz1761cr3ml6yLOf+80p0Q2rpEbI0jw9Hlsyz3baS34+zJl8vQ8
e+Zz2Wr8Hrp+sVqjf/x7HYOfRMro2tPfC9kVpr628qLt33eHzA4WPL1M1RT1/d8/dtF227zj0gKV
lSTBKGtYF3PZB3/fxtFc3/OG6b4jg5lV/PqcMl0TXFc0tf77Onm/KPYD1Q6RwtwOg5VekNiTbT2r
4o4W/NU50DT3IOqcsI7T6SEHqRn2UBUel66VQcT0zRO1VxfEsyxeBtQ3rjt7fk1WeHZOYTtvlbIr
v9DG+kN0zS+hsoxLdtWrO2Xlt2oqxgYz66daMbIXbv1vUFQUJT0VOhx1MOkNC8eq30WKisbvTqhV
WHJLKDRCZtgPiCam3Jl49lrvEnohvzQijtawtj9F59w7OPy/0jl7d6uk+9TZE1C99d67Se/Wz7Ni
2aZNTDSKZ7T3hMnD1SwclqBr4PLfY3HeMFK5ahQ/U9ve/33DiA2HRSJqNn9f/n2jSxGHsrjQKHd4
qf88r4nVRmIxC/++HK4vUDumu5mUC1Hv/70HWc819mn6aPbc1kmwdo6+1SwDCvH1OX+v79ET3KnW
nv7zq/59o+qjcVf19LT+nvL3+krT8flPCf3+usXPxkT6fp1y4iJpgV5ICyr3Y2tnRII2yZnLTNsM
msoegRikQWfYw0dZaLem3cwxPeL71Y2Sf21pf2Lw9l5nabpEIA+Mzc5OgaritUetqq2jY87uls3r
xPVfmvTFreltjqY3uwblktgbpgf4gNZ8va+cRr4radZBHM/rg2ek9db7H8bOazluZFvTr9Kh68E+
ABJ24vSOmPKWLHpJNwiKouC9x9PPh6RalNS9z8wNhHQosIRKZK71GytFbietuwPofmeLa7N3ja1p
vRJlrD6CKIwQTAoupRrfZpOuX4kiRWhBWD2pCXKBbRyUVzw4JIr8PL6K2TptBVoL5zg2km1bopKS
ZCS40rgfz7Epmq3IQBVkBsn/1tDSs9aO+hZlG/+subq15Ydin+IYIkDOhMuv7JABOtkWUPt3woyC
G1YjLOk023rxkwO6EtbXhn34om788VZ2Dc1JISrzV9ehq3/rKqA536p4fG+7xmT2beM70FPRCe+z
be+hbYraMuEMWUfAc9uVRR+se+xCV0WlkvXz+ptUr3FWjrxprYdTfyMP2MvaS4GcxEYWtbmf1sHE
9UVhbgumNoy7I2LZqPr4ez0sh7dxQURQ2dG96kAS/OuEmx9CVUT6wfpfmsJF9gaeErtBZ5fjogLG
socMDC/hRqAqvAK0M6xlXZ873g2rezD6KG6SE6KfrLN7sepH5JlkqQ+89AqJsp0syQvBT3N3Ee55
wJm5hjyYhulh3Mxv6L0OPGdFKtfS9+2PfuQ/VjrSdteyqnCdDEm3apdXWKgPSdKsVL0HXUEApdko
kcH/HXaQwRo2InxMZYqJZen1tc1rASDAXElsMl6+leuyQoCPOO5bT1lEOJ9Q03x4v4RsyE2/ubZI
qaM57SAD09fXmjeqOxm4z5SEm+DB/A+VvmmpO0UjxC8Hyo7yIBvgoZIOngdPUwF8PHatvT9vQMug
Elcd8Z9rPy2BtaAa+JmoYU2Sx8wveoFQhTnBx8lbEo7Czl4zPXdvQh/ijVsST5f1qe3eIfeh3rnz
crcsocUoQUv/LD/mBapQ5ojbtDdm5VrWtwE7or4tnsji2IgTDdirRqQuUxPLWS3olWNt8zQt5Gkz
4lyaDR1S5qZylFVVFNMqy2+nsva9vXMhriWp8u23eln8rc7UHW2flvG6d4ih4ns1HgN9/H5Q1fom
bPlbJwO8eBrY5kctgnygFnHxmaTdV9MorGfFzh4bTWv2hiWMraNFwdpNBaofaMA/GrlG+gyGR6Y7
zKe+hi5TlYRPOF5iasyECSpDWddiPDqobHljJFagwpn/suFqLMv0dSwQ9Wxr/aNv1ioI0txhx94r
h/5pp2sdsqIqqfuF2gt/56UZW+sGapejp8+Fq33Cn1y5RTA7P2Y6MoOhPQFIGNpNmRbJU6eSRBuV
RNsoULg+W96SC6Tr9qmr/OKglVWyUSGI7fPWTx+dcdwTjMyetV7ksJ4875gGXXTrGf43+XGT7vA/
WA75tZ2n3ZXnk2UY5gHzfYCgJKcVgQ3MLN/YIif5JUKS9CwPIhvac2m0wGtNB4kDhV16CUDyLPTQ
GBayD1zO+RSYNhw44/i9+OMSsntaFE9pmuS790snAliwoXTNui2hBgzDtEe3xb2SpSyGgGZ3yN7L
YlSBYgGeuu+d+somIdjsayIgoMPUcJmXSvU0duRVo8woP9kTeetwSOrnPEmfgHn0L1g0n1vWo691
Z0HJynwc7PNpkTvQBBYKG/k5HO368FvSAYSM4xsz3T6FJ97AU57F5XK7RGFO14pFiLX0VhbfG+JE
SfFBBmfZEe6+Dh+VDhtxgSD1ybGC0t3UBRDffrDqfSDagyzJg+xizv1ksZzZRUbvEy9r7JtwUJV9
5sDrSmGps0vvEFHQIV+twrlZ9qkUT10mCTHRyjTpw2v1hS29cngbomvJstJ98/qtM/9PVxrOEmZl
2jcQhrjIj894G997acWTxWfUQAqOQ9H0m2UDDvvWj9Ps1pu3HKFagdX5UefUbbOKCYEB3UESDuaK
fqlUxzmVelSd4LI8sSc271VoVeiNWZeitpGUjcCT2zyIJ9loomq/AgdS7NQCnGDTiWKb2eBdk0b4
D6GX2+uiQxxBjwZ4VNA7Mc/poLoNqXU/JaBs3NxXXjfk17zXrGNJKqrGvE+51hqAbHwaTBGsiiiB
QARS4I5o5nrgWhdhCvNuqjwCp7bODhOSHXtzRN2F0UQL2WoLMp1jY3sn0vMIjIZhclXUVnVlg1gj
hV6FX0o7PVRZZD5WorDhVPjIgUxp+FQoBBDmDvavI8ml1gTVneALeJG3kRYz1rIYa/1CbomIu10m
930CQwkBz/Am8jx0o7QmJ0WS2Nt+tPRjxDsCOEzaktGO8hPzW7MdU9W+Mvh+1nYci5s8wf4uVBX7
fpgli9DjXZSl4Wzr1pvGRTp7MLT2qJ1JdSYELlHdmqsyEPznYj689WsqI8fbQvk+QrY044hDcm94
WBBCbifHvQaR2N5aog3uCgvNihCht7UsygMdDNtqb1nZzywghIfeO8g6OmgG4UAiIP3ec1sDZ9rO
P1pZUp37oE/XcZo0j3oYvcj/ak18C80++BrxrBJMHzG6mMc4SBUdjXlMYhNTqCKjfpzEnD7ovVcj
exuTuYm20J30+5jSApcSJ9kRSpV71JrRPZLyJL/V6yQkyijzNzHvhgo3bJoy2fT7KYtgsVLacJMM
ZdpiUmDA48NVd1Hz16PyjI/66CPCsDBVh2M2V7wfmiTEABjU6/0EkXbdDjiu1+EgTnmmx+vQjJQn
SPLXPU/hVzPsLkbdiyd4Cxlp8fpvXb20vZZLVyMYLoUbfu/621WNScVjPS9jwojPepWJB9Wrinu/
+6kQds9aZ+lvLZr7U8vvYwq36Ld15QFCmcoOZ/FaHXjHwvgnIaoaa3kaawgChPOhcCMUJp1rFd2u
YxXP+zV5mqFBq+Cp+mutLKMMXx0mQcjaHZVDZvpHKCPGNiFVfCArrxxkPcR3gqeyUksHB13kuTdJ
PzdbyF6tpbXmTnaoZa08lYfSMcmV2W20KFDO+N5ftoya/7l1q+A4Ms9ffH4au2QgMKelZXbxMi27
yDNWoY8NydTDe/3g+drOESTu5dBf+4I2/d63Qbt3gcZBi+yw45/lwUTok+coNdZ2maJd0rRwv+Xp
e596JN3xex/ZbKkmYi0dxjIhMEP/XkH8/ZhljUp8ej7VFRBf8kweap93F/CkYPFe1+nOWJ7fy7E1
xZsoRcdMDobiiFLTb9chXEmSpq4tpiuHHNlP12DhZC+zcVDB1xRwtZDr69zwgpBBdvHVILuUyWjD
EffEyh319OeGXdMh4PdeWwhhr8i0ipUcKA9IK2eXelfNPWVF3YMPs1hybOFppDjNPE2kG8+YIZQL
WYTKlG9rgdKSLOoGlFEFruZJFkMrXPGC1O8LV9cvcWrcy+o+RLu1MfCQi8ZsfKo1Ur1sIey9bFVM
9RonzekGo2zjrs6mt0u7idEe+6gt0FNiEBmPcY2uEPvR+ba0BDXB3FTEVY+v0pPu4Uzy97s15rtl
GRZsyCQNT+93Ky8Zc7dpjUBzCUt/K5XQU14Xmyb3wUXPYulv6uiznvp7sawDmGguEBrZKhumIWFm
l+VEzT4lWpLtZGlMyyNTJRSfRFu7EWtdaIFheEHbbVjVxLPXQ22PQJmCdOkhVHCVsxTCOskzST9U
yGfJ3m8DbRGAnS6d2dcjvJhKHV7Am/lsLfqbGP+LEwLyx1YZnCdV5+NHd4B15LqXsosf6rk6c+HZ
VDHp9KaNnaehEdGSQHx4kq2NFeGJMcaPvgZ6ujGw2Bl6xXmqII1tsioaNnKUrveEI9sounKVxH2c
opP8SEfp1BNKr2QA54/yoohEbpUpW1kc4/HThO8sGlZ1cV/73lp+pNuQG9MmnK/bLtEfDVhjceic
m0SQ8VBVyMUYWZ1xyrbPfWmSe4k0ywMXatyNY2IgN/SjeVDAMLwPmaZpZBJFYt/k1SpMWCdBd+cH
bXeH0RKhwwRwqOdTRPIGA5l+fH7vobXeQx+J5Cz743pSb0UH0VIWq/mCcxZ3vpYc01epuURTxN26
wtw27VhdDxl8exYAQO0rhV+rikhmKyz/a3DTBl3+FQ+nFJygP3sNGLBtp8aB6N9HD6ZVf3GFkn2N
PR34i1V+FLpZrhuUCU9EI61zMWklHkiu/TlSypXsWjrk+fRedW6nBG+4UQ15k5hVfzsVbreQn2dB
Ukw6q3z2CqCKSjmwGFNi81hDqlznoeU8ARw4y65NpH/qHBUOom5p3BQRHfk35F5fLm32UX/9DTF7
qLe/IU9ZU8m/oYI19BBm5Rfgu93GK2Njk6jxtAMckK50hD0eZLGr4mylB6r+YDT199bJ9cVPRTXW
yx1Jo3QD25k8iVCiRxWf9JU6qtUVYPh+X2pxvUM2GR1RJUxWNrp5H8exewICbXxz6mOdKNNrUzJN
IEIeQShn9OR61VVNPDNvEVzoRfbcp2WwRS8rRf4u6YsTkTkso+az34otIs/YDBvNkn0AvcuyH2FH
YAPtNal1lWhi7Q1KeCJt5CwT4q5rWV86OlggiM7ZSZj5Om96LCP8lhHCDTF+cQfn7QL9XtgGrlra
bK9n2+rJMMCCzqUy8kHx5NX41thVgbauqg5FgrlBdpGtbqfnRxIIqOhHJKhQAtsklW+eDeKbZ2s+
yGKQ9NZxwlxSlmS97KGl5I9I+tgoU2cR1Pd5bJ/jcRSY6SbA9WYpBdhhuj4UCP3fhT6AyVoDZyGF
0O2pfrBcJ74jnR681ReJvWw1vf6M2gZs8+4rauO8w4C/3PiF4e18pIO2TpBkd3FPkqNR1O6r6NUl
AtDts4pq0woZR+0K6VQc0Nok3AylUj9WqvbgV3GPpA5GWWPmPpkRHiqRZsentih7PEDEiGr/6F/Y
Y0DGzvwbaOX9SeiNdWPOB0MHt2jmN2MUWrOiWHsGgnmE/wfWsjLiaq9PLCve+7d1HW7Uhi2brJPD
ugAU/hi26VYWZYMaVq/I1puH9242SCq7ztNryJvWTVJ69bXTKcv3DijLsDSLxpf3y9TCLrfNBKlP
DpINbRsOqzgJPCgXXEjWaU02YHYdpntZ7HLP2mRhARpCxRvH9c0nhy3dsXcBAchiPY7BGqUadSeL
dpw/NKS7LpCpvDsY6pu6ac2nYvQhsLm32hAZZ1IXSPD76jdgWOo2qgq2NLJOHsIwq09wrqAt01ed
crHxpqrYN132CSww1HPX01ea6kS3/ZiZF0P/0hJbgDiDXcUeGTMor3NjXuXxrWqE6kolO7SWdW8N
XvFJjLp2lCWkFM2Lm32R3WVNaGrqnkXrz9eJklwFFdEo68ruOoikTf3Jh0P1dg02F8C1y+kT5Bdn
WblkpiNS/9o8AYXovd69lzzvrSTnqgGVi/e27pfSj3FykvvRU44j59Tf6T256nkC/NHz7fPmtllw
5x/GuYMP+tHv934/xmeYjfHZjL3bNh27HXIs8fm9Xp691ZUDCbMeZAPd36uzipl+Icv11L0kPsB8
/BnOXmrmZ3kmD3U5oqmiJy0GYn81eJoaDj+VDTvc5aqfHqIeH8q3y7xfoauVca1Fs3bffH15kNdi
UdAtPvzxX//+75fhf/uv+SVPRj/P/oCteMnR06r//GBpH/4o3qr3X//8YINudC3XcHShqpBITc2i
/eX5Nsx8emv/K1ObwIuGwn1RI920Pg/eAF9h3np1q6ps1AcTXPfDCAGNc7lZIy7mDte6FcMUB3rx
yZuXzMG8jE7nBTU0s3uX0N8hlmvtTO86XjDAa2UXeXDS0llmFXjfcqGEvctCBZOAZONHsXFVTaZ4
O6STdmUwtR7IDfNdo5ZkXIHKL7aK5reL936ygZwbBpp5iGRyERIUNbNdmTn92czS4SzPxI+zuQfK
KRnLOHCnAVuTs6dr+yZs85siBErrGeNPJTdT92bgjpv/+Zs33d+/edsQlmU4rikcWxeO8+s3H5oj
OD4/tL9W2LieLT3Nr/pWTa5wt5jPYW/X5DfmmnJtjjiTAdsYkA6ZD9+ro8pFNrCsvbNCcnOVGqqJ
4M1Q37ihXSGhQN3gWSZwUrULYPX9VS7a6qVMqhb3meCxBK5/HZINf1T1xyRu2gcBaeo2Bssta522
ic6aB8VQFhONpMogFMTz5zEm3IO1n9QV5P3WfARrkSwnO0uOsjXL45+uPxQ/XV8R6r5vK4iWnobr
qec1iHXU3Zno8//8Rbvib1+0pak857bhaFC+DOPXL7p1MocFq5+9EhHp0Yvh+5PfsJ+6fKkmUhYQ
+1DLk9/xe3OfI4taZ9nhrV9QtzCF0RE9BMZUnQjrwIeNeeBSa2wxzZwrO2fGD8tTzzPmU1v/3qsw
rdeuZN1V+oW7R7NKrDunmZ6bZjHWxMMnDGI2aqq3+zY1nHvT0y6yPWWXQ8RcL2ByetZVhbzxsu6c
6dmr4/uBGPM9c8BvF0yAH9yqrgBouBwSdEsnc7h0th2c2r44yxIigePle313wecZBb6uyLxFJ1B+
BOYiVp7x3oWhjZG9DdUVo1pNrE92eQTKI0A6BAn7cLhVvfJ+HDQNg7eOWJLTzH+Lr3y07fXYmuon
FfX/HWAh661ojeFVBof1TjiYBIW5mWKYyuh/uuo8vBJoIchH479+mf5qOR2+5MVYhX7Q/Fb89/Y1
v3pOX+v/nkf96PXvX4sM+n7R1XPz/EthnTVhM960r9V4+1q3SfPX7Dv3/P9t/ONVXuV+LF7//PCM
7BXRUTxVw5fmw/emebbWVJVn+8f0Pn/A99b5L/jzw/9Jnr88p89/H/L6XDd/foAY+S/HdZDccR2E
oTXHNj/80b++NTn/MgA9CVtz2JNwZDbKUC0L/vwgzH+puPTZrqMKw8IM1v7wRw3BZm5S/6XryNa6
pgVQXRWu9uGvv/77u+ft2/7nd5H267vINLiMg9+WpoOS09W/zYiRVuhGLQxlB23L3egYli3xI0Qv
o893hb/R0iLbodyl4jk8IxdRJlhOnRe/PRS/PBM/vxL/8TZsV9iEH4Tq6PpvE/OEwOXYTR3yOgU6
8mOiO0dWtl/sGgFKJIL9MtIhHxbKmgCAvWwQUV4F+iD+H9OWxn/GT29m+W24miaEoQvXtgxzntZ+
ejM7hhbVbie8nVoZxcpDyG7WC9X3ircUuOFgL/0xtryLFbof+cGjvZw3y0JLYVFnhAxq0cGbYR+5
/umJ+ocFg2YY85Lgfckw35gtQIaYqsaEKmx1/m/86cZAu5sl8gnejmU5GSK1zbdGVF5reeCccFF3
F8NgDCsZ9KwmnSA5P+vVEOmImZZ1S2ius/K1aRnW1sODrity96QNSXWy7W0M0P2EENW0M13cDHPd
OI0/DklhA7g0eyxpR2dcZ31ushYJhmvSbuMhVMYnjwzmcfCAV4tQyc/+CLjJytVXpXSsg3Fj+rcl
1jlLd+i34ywMo0y9ssdU45vrOQMEMQi54DDWdVPvSIOcPS2p15YqgiW77easpvXXbsBDceqLJX92
dlaj6c4BErBRxhfPb+DWRvlmaNY2ee2ub7aOneSreMS9Md5rDlGCrls2Vio2pVJe2dFXPCaR9usD
hB4SQh+oKy8EwUjSsv097Cokm9vWWtfukTzJMtLZ/yaqYW00N2oXpg17xOlPeRhH+yog4tihZhuP
jrEB5YXmxt4JiBZH3FacfhtLFWOAAqNKEbivzfwfkgUg1sKn1LTG7dC06WryOyggaETH6Mcv+9o4
uCB0VmHjbBHm9bblGL6SOvAXBFXW4K+/2dl0wWboUiI/HRmevhi68ia6y5LyC2zlivcUXgpRDnSV
6eQaTNgCie6eXiD6fXNcmgKmlg1CFb3XLQR/sMMt6SEFBSRRIdjuVTs7i2G5uOadxlpqq2vRHjuh
aLaU7BcFJHMz7R8cHUUpTBfatTIQaimG8gsLAiwMLtpkf/btSdkUJgReJfCeAIwmaPggWc3646YZ
mis7Tl41YzQWTUqMv0one0loFuZu3wWrzP6kFYSqUJ2CBhheR+oXvysEDisQ6cBvBmnMD2BQUZDq
XwdooibBIbhfLspjZCQXUZGAZHVa6NDZcG5HDYCz34qLkWboo1RogzgjCKwK1TDi2y+jrxFXI922
zMf+W2LpGPCCt1kkLX7E6PN5KxiAOGSjpLHBu9VeRUZhnjOvIkPYe6uwhG1RaMBU3EQgAi3MVWAZ
WFeZHODIzULi8ykuIT8f0iYwV2WE3Z5sUMzyyxgm0xqp04ZvM7i2/NrckP3H3HWu6ny2NwtZloem
zR4AOcHi+NFFnsVzZznivUHWvRflWWUO0zZSzJ3UNmbHEE44rxpPsGmsN11uqUktW6VWtzEmT4jN
ahMwMwS7+9DI0buYBbxlRw2iDNRn23qTTZZ9oLsFEyBGuvPIgJvmK62WCGOAjZgHvlW+HWWv0I0J
IfeAsWXxN6XsyWodgZLAPPSnOxlVNdh5o7ZuahXGe6nhajJ/5Pu9OQAb4RrLW5C1o7x5eXkou9yY
PC3l7TKFIK8H7cGwElRHIve1BfAOVpjHU/G1L30MtUsnUbP1zYY9GvJrTeA7GwSWLgg0bPteRTAL
EbJqqADQDt19aNRfSdJ1IEoeLUs/ZamF6nTW3WDf92iIFpxkf0D1EklYE7kxr8CNl51VuhMTTsP8
LtS9wsSOqIzvEEGsdp7q3xqKpa/NEH3Nzo5uYVYuIktce7Hq7sayudF9BzI0WBdIwGu7DcTCqitj
FcwaQqZfwPlwMF7LRu+UZZ+JR5yHwoHFFkEwYf6GPecWr01n47FlVbtMwN7x9AomkhmhvqTi95Wp
4Tbviitl8ILDFCR7oxune13kW0+pX0gN4LJGsKrK+mHJljxmei5vMuLFuHsh0VsERgu0DCo5tEJz
pdqjsgjHwl+NExFRNoZeE0ZMB2oN9xQXN7Ad6EgN6E6Fo7O2w1Rn+p2uIQq9lvx+P5XttRW0+SpU
xLRpvsa2b53ISxfAY7KIkO3QrttmfmlBvm8tA79QB0Ju3YK/gUGrNpsUaVy2/iGCePnwMFoar7NM
rzYdCzwoe8d6ALlsT/6ONLG30iFtbML2a9Wnr8Y0fenU6sFUquxW6exypyvuzo151fnkj66Rp0Ve
w69nf6coPxrfWO+5Cw9N0hxlhwVGrwk4ju65Hshj2FWrLYUd5mtoYDDuK/0YxAQHXPUAepIJAB5/
1/j5ooPfo0zITqRwdBd44HaIN6ywrnNUGNC6Bha+KIJvYd4d0lI7mlX5VXOKfoPI+LooryHYfQxh
x610G7Eku2wP6H2sEVoUCE8+Z12oHzXHhEiRlMMOnMSd1sIr6QyAyVoIF0qzvuhp+YrVvA5NsCzX
hLwhPGHGssqLo2YN58QxpiWqEFeTQqxhMiEL6QpaVgQTloiILVyVJ0Avxaa2xV6LzN1o6qc4GRGi
zXcqkj8rHuxrSw/Gjeqz3jQsv9jp+UbTkfNsu2HtjwHKiQ2uKTmrmX03vE6YCCxiz582gCk3MHI/
h7k6IWyUjAs/uEnC9IWf+L4jChnGdrq2CxNRonSFasiD12QRq7nq3oI50t06+HM7A5xvjwSxUunP
VVfsRAAmSylI2IRO8FGExdJSHQRAsgncdXEdTYgElB36vjovqMFbxi4xlw5noFNY+Rc1AK5mTred
JW7HFFiZJ5yl7eB0QzBoo3S+vdStCyu/fYyfIQ4G+U4JAzzC/eG20kgoWDOJR5nEN2LVPFvkWXK4
lpmduuuuQPYlVT8PJQTBwC1ejAxNPnRGmoXEX5chb7E4vAOyjuJ/B3oBuLF9tkRxPUSIf/D6CaBI
u2uiPMpi2KO9ctBT5+LY5aW20HcbFBx6xvjT4PVn1bAfq5ipyU15DpUDpnWIi/XjZQh9vujRufGq
em1q3T2wW5/HA5YtMH7EMBRUQj2IF14QwDnwAXXa6JJFuHiRktR3hd09oSllLh3EdCKBjkYXJHAg
y02TIeaKZPHJQvzAhmRidSFaZuPJagbkExX1lCXwyaauPVbTrT4F+trRAT77XvG5EKi5Ag9+jGDg
AGIR9/Z0dMJZmMkLzirk9zGyXp1BfR6HZax4D0pgHWIDw0eWtAE2JlhPVii/jyfDdb5mffqUFwJp
vnDnHkfMR8k62+gmIXNyZaN8rS7IemPbXVpiHWYju6m5Rda9NWuJxVrKIiecF/clLxkS9/pH2csr
0mpdtDg0j7z+ryCLtltd5bFpdOLEvgdzETu57GpCev2kDxhnBel4Be9z3ehKuk6wKEFyyp3Fd1A4
D6uCX6MOKdsuXfS5iODPDvZLz1G/2bsuL8eTQHtvHYQZQB3kAYFqnUWjk7PUWOnlyH1vbIKIYZHo
S2vileYB4T9ryn1o2/yF850YajOtMVZOmVVtvr5Ojdcuynh41BHIb02EFcJvfjNl14PIOSCwiYNB
94zFcIemg4uxYo7lVuwM3gxOQkqd/++Jf3NSyI2OhZhb6K+62xNJU4bPSiFWCfoxbJG8U9QMzj4l
N1uHKANkGcwNE1VZfWqvnDQO1+gdfVMU6zpGmfYwNf51rwvBS68RVxoqCraXJOcvKswDhuR7Nbf2
et61h96szgYqOWhsqjdmoqt7cjHpqRjTVeAoNWNtFHTm/8QiTbFCIbOB9hkSXGOtjWunRH6zMLv9
WNlr/HLyhQJTtDVKd9+UBfJoiAVfAbzoMy++Ql693Glj+SXM/YMwkKl0oz4+uMN067V4lEKNJs1s
l0TD4m+BxT26qPbXHR+T8mTFk0lU0ozPuLDPS3DzqcyY90Hj7DS9XGEp+Mkx+V9B57tg7wfVSK/Q
6o3VHe+l8RA4uMPFmgekt6qW2NJ5RJhKk3c/ZDkNH4i0zsujOwb7rHH6q2Q+uHr/CijT2KQqD7qF
Zas7pgtzB9WJzVDDysWw43GpEllECSr84vpDv0PSKT7ZVb5KExVgrT5h0zFcTPcLMAYei/4gD918
puQg1EhKc1q32qQtZZPwW4eXFDu6oDwUaCoc5FkUWHmyeC/LSkOaYchT9N1pZyP/vf8/VtaGu4oF
SqpZm/fLJuDbtmYnDXkWgmn8z0XZBcGH753fx8ph78XfLuUYiGYN+IyzJuOD5AWYv03sKvbebOej
SCcfaezz4/Af65xsBjz807gS4k1o5TFBxal46yG72WRZob/+uHRapvVBFt+u9f5RoTR+kU1GcEy9
ztiX6LyqNqyTefhP7b4xy+zJ2lha6shTeZDXa1vElZ1RR4mvakiUzp8Zl2Dv1/I06ep94usPGE6x
KvCiawwOEhaeAoE2E85y7mvXyMy7iyYeUfpji7ePfPhtWYwhBNBRb1USJQT9SVokggc9oLxZTTzV
LTkhlNvBSRs5krmtDQYEhsqmhHZ9BhBcbZSgBig5FztfS86hgnazEpgDxs29cdJq8RipprGdMFRZ
JKanI+mI9tEKZZpdmFXa3nEccbLJAk9qdYfHVB8Y0a4FoH2KgjA5FUE120fyDtMCazn1dbd3KvU6
sl2i0JM5VqeR28NXQg82IyqazZSfcGl6YCM+nbpMmU7yzKl0Fgm5y5t2btDmQyYQW2XxADg6/N7N
n7TpJKwRQpmmISIrYI5zJ5P5KUyt7ByhnryYRvYENYaDi0J4K+Lh2lptoF4LSz90ieefmvmgEbuo
I9/cR2WpLQJENlfISSrKWWencvDRWj3qcGd5sfEdcUG287xepnw4MZtCiPXT+1I3beZlelS+0p9i
pUceCTMcMEU4PCnIzrFNT4gwDOGjrVcF0vhwUEG/QsU2spfARc/AazGddety5wRgzSfVPAIh33kl
G7wpQTw1d6N0aw3hswfefdNE4cfKtcItLiTqSU0c/MDnM3kQ/QhVwlSnpZ4QdI/QYyX2owj+C7op
RvdW9ipGNwMwlCIxTxbpWKaZdTSFhmKdY69GzX5x2c6fEIOATYQYrzKX2vlJYX9BnNKwOt5Uf9UF
NqEVcLh1198WYBMW0ZQaJ/lgyTOn6/1NZKLpCdpgZOHYkC1orZ2ZTuLk9o3YxlH0NLlI2KywvYhN
7WTPTbLd6gtxcgBGBQmLPp0/JexxcFPzaQ/r61CMObLHKnrttolUz8CP5KSrqXKSZ4kPKA8vEsRq
0wJC/MlukIcNWxN0jjCVbJ0k5RPSkIfKQtkCr3hQYnEXnyw9iU/CbsgMbF1j0DayFrhwtbJESoQn
d6KT/aOn7C4PtnOMrPaeQGe8ace4OYgudVfGyJsYjL16CmaEijN/h8380MuD1oY5riNawbu1YCNo
Rscp6L8flNDvEF2ay2+nqEmM864dSVdlepQN7Twkj9r2l46ySV5NtssizAJoObHQ3j7mveH9U2Xd
e9FtSrEC/Q3q99cbk/0KUaeHsX0SkdPksLTC+Kdbh6fIFsBwN7Lr2/29f+L77ZXyzpOOyJlHLmAp
W3oeLgS41e17P3n22+39VpRdfruN96+ga8IXVFjPFVZhW99IVN676GaYRXwXY3vg9AGJzgrHDYMs
yiUn4LwThfiIByEmspWeLX0iP6C9jHCJ1Zl5dlEt6nGMvvJwPRPq8KJWSrGcgOcuAOS3q8xMtEOe
6PqJ4CMQW7RxWdUHYzPhVvZU2+o2IWax1qv4RWedu3Ys12WSYqdrQBbDjQAfLJ94bKEKdd5bYtKW
bcM8seGO4lne98N0MEIdVaWm4AnWta3RkjXPRhU8UfIxYF+zJbrBdlTgAEpR33MTyDLVLAdNN3I2
igZGcfTPk5d9TtXReer+L3fnsV03rrXbJ2INMJPNu3NQsmTLljscsstmzplP/09g294q3TqN0z0d
DIAEcwLX+kL0WnXRrmomHY3XVd4MzUFrhg8F8nyrjjw2plOEuRdvaLZpkb5EGp9lrOggHdcEksbe
/I4gwfe0z6yjjHQgJYYubjclIBaHlzbwHnJbODvNAqGHtE2if+Y/zT5nc7bFgtPe8j5HD7jUCal6
qNPVHqKtfeQ/BbYw1mUy8ybKPRIAE9LQyOUw7kfbBpOVJWj5dfKtb5Au4IOL8VjwCD4aZWoTQQe9
2QFJ2vsC+YAKmtvUMKkA7UU0eFrrFoDipYd1ZrTi21i3Xzth6zuExzbojZkwbr8siR0+5W26R3TL
2XGT3I4jjnqllTwMYNh2bjPdQ964G2YCOjzK1ik7LJOV8guGwlznNB+E322bFJeXftCKA3zP8Wwv
eILE96gitXsw/6fSt5ybyZuXDYrUkGuR97vrviaB492Mw1x97Pz41BG+PJZDYuF9EbRrgl/2LoLr
s9ar0rm3en6XytwqVla77Iahsh/1JAQeim3YUDq3ozbqtwGWZ0mVmyfEmrCRCiLvXMfjDwOhij0F
2eM5mw9TN/ZbYmcpakPLsg9yQ8OBFh1XVGi0IwMSVCzwxEv5Jd6KXHTrBB3uXWQNqH7Oi/ahmqO7
HtLd0Slyohy9I5VsK+NQzslPfLbTe2GVeGBwRxFpQ3E2Hvekm/udr6G/DWLe3vbZ+I2/PrhKzrJN
Pds4IjtxTHWn+9/O1QKoMcno/edk7d2P4fXvf+Rqfy3yK1mr69ZfwjQd19Et13KEb/1J1pIg/ZOd
tQyys54JhseyPfK0Htm439lZmbglpcp8iyymxPb8N9lZ2yLR+zbxJ0gMu65jGL5J/g9wyjusUNRB
7S6ayryN+FImQ2Nv3YacCTKlA0GtHksGDZOBJBekZl77fknWXRrZN02NeP5iNJ+CUgYZ7XDaOVqw
L6Q9E6z7SmsYLTk64fmmRgbQwFZE06dXPRp2UTC2275v8duzcA0RbXkctOWQ9XqxKyf3Ew7NM5Bw
mGg+XAheLwiYeidAj+3tMDsro7TdDVC6GR8EDGdXYjm1ZoTGV9I9mT0oL9Q3P3pmqO/rPuh2CAqG
a8kW2CbGcBRAKU86pKOd3k/tM++mj7bZPzf4C302fV5KcDF9VD+Ofj9iaTQQXSYVjIGzVd+D+whW
s43iI3Yn310NmE4QIEiJ2I5+DgxePALMlubhbwTzdOMjdHTuHZw8RJKh1IckQ5o3G3wPPwNjhX+1
nH28klDYr17Ksn2IxXy7VFG0GQcGxAbqGF5kYG/VoMOPBv6HdHyxg5gcoY4sCr4m2PEt+qMfDmil
yiWcELVGPmQMPz0km1wb0ReHoduajw7bnvA1QKB2WAfpA37sFf88ebs1d/oY7/U8Q9mrtjjZ1c++
109NKXg7dPgNYOm4W8xCmov/7WgVOBVUD7PIdM4j/pl3jJ8cHQmm1r5HKCPfFuk9/qloajIqx151
xGlmfJnsvIb7G27DJIaTgaFE3E/kudCP2jQ4zK/iImuPS4BsjvxrsIumwI8HzK2N91A0kjCD8eCv
S9GhrtXtijbdGp03nIY+T/Yxgf+VCRZokyx4QA18WKtmTG8ZdidbD1sXB/FYfgZSc5uFPoB0bGof
wkSLb7N0wMqFc1MuCeKLwaYCq7xaUEffZePAc+DNPbYFRVqRMciyh6oW58Auuxv3yTPSEBtyUipO
/9NuIIIgPP+tiK10j8gCBObEdxAljkak78RnNFghsyJrzukJzovwy2OF2xnpHou8+WDemW27HvOw
QYyJsAoJqs9o40CSQ+iVgPx5Qg45A9xwTsyEjye/2xvdKhiLxuEn3xkR/UQ7+c7vBIiCXNyRjWj3
UWvkiB1Nw23DVRzj3t9HsYE4kZZOG6c2s4Mws6Mz2ghwt433wF6TeibKH46ZvZ0HFDSytPhcxkl7
45UlNiPmRzOLejIhxVMWFp+E0IYN/hr2AV5Wu1mmM/Iu4bnRtQo/y8bFdgqrwFkfl2cnRl4G3xzt
VTORuB4hjWfCb7eVzjvECwbMC/muWaa4a+J+xHtSc3denH/Gfbm8zQ1MRKuS33DXTew9H02T8BtG
d5aBYgqvqwK5ObPZhuGigUbSbzvh9T/qvipvXBHcLB769Kh32GgBIIHXolSOMhaIdaF1CLJrnthH
QfmCjkWAiXU8bcepDZF1SutT4HWktWbHwl95yu4DTJcPjhsHx7iyMoTWSWMhEO8xNm2Hjd1pw9Zu
W2MDj6HH+jYyNkGDL4k2TMNK6La+R4Qr2CT5iDVzEEDtspKPPX80JTiGNf4mpIVzxzuVApxH2C4P
HGc3m5wJOOqrGN1lzFzyGzDUzqXIkoSAZHBskS+qIWPuNQdZZn3sunvfnH6QxbSf0hB5mjzptmEF
YKFn0AGttzrVwvk6axUM9jA/8+5Hp9YKEIlEnGyjF0ROVAG4sj31UTvyqyqrqq1qSGowBAs8DIwv
8yFeoPIo22r+tXnpqSbClmFNatabqpo1ETzctZP+oFahuqjp79aIoRkmuCn+ja+Gh3NzT8r/xBBJ
OXk4v6taSTWqKFRNdVLFdZnU5Y5Ay58+HsHdDPrm79Vdl7lOU0urGTLCTh7MDtazm/ULf6N/Nqu2
eNkZNVVT+6Wql82ptbypXvqqrVyqpp+cedzRXf2z828OTq1JreP9lt603x2nWmZqgnI9uYRgr+u9
9mub4Wm2Q+SIr+dRLXY5QNXxuunrOXnfXXV8c3RqmX/ds8uSb1avVuoSbVve7GFVDcbGRsl71eC7
sazV+lVhOXUrcKb555l/t6OVbx0rFG32vAJfQnswLgtcek2WQxoPr+HOhG5HInVhI4F9m6Dmty7D
0Fp7UUzmdkLZR9PLE2K65YmQYIvmeuFxu6ip11kd0Im9E8CSl72v01XNlgurNVznXtbShg3rerNG
FAMBl5jtaarT+oxnPToCBEEHD/dlVdVq4rmX9hyTypciRps3E4n5D8e0/Hzpomao5YIIx/BJjOTv
Y5/3gObIkL9f6lsMzHn1R+km8/wzbP/qBHAVh2dZQ48Zd9XebJGuy0hy56eUdGvsB5O0Pmguj3ql
XgWVcWd0hsETCdHGX/hcpVwzxsDF0Wv9ddsOP9z2B29ya0W87is0WGJwuouN+yKLWbpqq8Lp8eP+
t+a1n1qMq4G+7VCsK9ftD9MEQqxt3aNVIcEupm9F5De7pmn5j/cXcoGWOb4EufOEwQuIGqAK+FPx
7nDiSvqwsUnVrEmMITJZYAOyNxninDwk6E4CE7GT7ybtGhg9KvjIEZ1U0cqaVxITXuX5EGJRgHIl
HhN0zoaTkDXVrIiA7gevPJKpic6qGMvUX4czX/MSq49yxRe4gJeFwQNDNw+rGIy+VeEugEGQmsOw
bClO058CH8yflY7HOmjGslz5eAQQpXQemrGNz7OJ3cusTehiVt7GyQLtgJ8r4ZalOFpAqhcwMra5
QgcsxV2EoSN8x4bElm6eXLc1T1qoIcc8JmITmfiqE4BBFJ+c3coZaqBTzi0xiprPGectmR5zIrPH
qIoyY2umCE46NbqoY+QER8HPJeKxJ1+L0AG0zq41VoyNiXPikMOy0qdc1UYEkxvTLA8IueFkbpCk
y3RRbgv+W055SJSwFtqvGop9DLJK+xbI1nBS14A7u+4OYQ/AjQEATm7y/LuyGDskX+rs0Vt4CAVg
6BMyC3iewyg9CMRr9mofZoSkT6lrkwwfZVW1kYFgaMAwr5dgH0NeEbsOMK3W/WZBt8EM151ECvn5
lL8pQA14uJ3m1t2oFYhV2hbwH03e3/bsgYESBiyVJPLXlrz3rjegqr2bNncY9EaT5NzKt6Hvom+v
hTuMIrivzcGqToY8pDdtLNbiLf9nMVYv8uXiyOO+HI482WRAfp12CPZIo6G6hGkTN5Y6PHXD5UhG
pavLdZBzvOBoRa44Cullrw5Y1a6FmgZKwkBWx/wS6Hlxiojynfh/LE4IZoKM8v5MBJwxrIaurTfq
qVO3kKpdC3UOVJOvCcPVxAI2ytcZVmB1Cmve+qq4NudMvIxhiK/3LB66eLSXtWfz5rpUTQtw5+DZ
lmSk1ScDJNYpUXe1LN41ETLc5Yio7LvabniZjW+LmUTOZVpoePWe2+LkEd4DnjkaPzoxN9vCDLqT
KqKIePIUcL3aug4OloX/Wdv/rKC7QPDlflLnDxPQXzU17drssuLUGuR+AhtAbW87u4GQn8RmGDjw
uM3Z6R2AmRXKqclo1Jii23q7n/nmqQMCo8avk95uRgH4s2hl/F4PjWxjICbLk4VkAnj/XQLkfxDG
PcK4yGINrnOKZwuk8Wz0mzQS2XlCaCyMk4/j2MXbsK2yrd5YDVA1DgCYdLisA/lCB3x+UMdzeRQQ
sRsKEBsZfgWbsQ7Dc4/rcgNu96Dujs7M090UYYbt8eq/XGlZu94Mbm0mJ+upmAopOY/2+CT/jazs
Fekc84QCoX12ZaHxM6jVHQDNsm1Onfqq+WN8QvEEVxgfJe3aO8Qi2kE9fe4rX9thSot2bwaarR6i
JgfHZN/EPc4pKnzdoWa/d9vqQ52CI7QWF6HsONNWtm1hWoiiLK6IGL4D9stAxZUYtCxGeohAauhV
ezQTo+eHYMRXUr4sOotXmRUIUFaqrQdYS/opn1rf6YNTUYhhbeleja0fw2YhB9iT/KrCKuJPtdee
zQTdZWO4y1Bu3rqt/+AlDc9S03wcnb3Jby9WnHLtVsnkLA08SJBsd4RqSBj2Ji/cTehKdYIpWutd
x0jHIUMuMYyN/Lq3Y1OdIr3UdjHqrhU0hWWtpqm5SxJhUNZ2HyOZqVqW8FNA4HQHxKU8t9a3xdLm
k9GG+jkHUwY79DQhsXSK6wGYWmsgWUsCjIQpEDvElrdqxwovafd9atyUfnnfEBfYigUAoPYzwg/4
HKHCq7chyIMR2YxwNHYDWkcrhLUIQfCmVEWhQdFcteKHhegf6sW4c7XiyQtqtCtPSdl1WJhQqJrK
AQUYT55AyzpHd7gHC5Vskyjq1wXvkm3RwH66dODpPabOKyzunhTfaK8GEWzIWXgHEbTAB+SxRVhy
rMU0IqTmyJeuLIa8oCDIsskAN2Ey87mcm+dQ63BuiQEXLK7O6XHS5y5yAPqnAYZfbjzfJl3hbRD3
IR/F10GdnXyW711yCoBuSMOu81EHiRTzIlU1z8NUim/y74m+nKO18znXRLRX0w35llW1a6G6Oddl
VVutNY2LaF/pXEC5zjf9VFVABQTR4fy8LKum5cl4jAsBa9T+noq8BzOZ1QjuoskL0lrbtDYo8Txd
IBTp6ePcBAuojUfYbNrWNApc7VwZQsP11QxMXGKxF0CJ4Vs45s9LRd4eUq+36Sc8NytoGtxyKIZO
TvUZKZF97ulbQhbWtomgGjTSRbM2h2ATNtN5xBnmezABFxsr/2uJ9RoOTsSUgqF211aLhCGB1Gar
iXQ6jcOiPS5G9F1HaAjWytfWxLWjC8fgHm/SBm6AppPyj+dXZJJuQMg5nwxiX+SO6n6HAtvwNdXO
av5oZuPW0ccMMYUmeKr1/pMzLXhYRm2EN0XgSkoYrpqIeKmQy2tklI8Fals3YYYXc9XG9rFbsBiX
8ZjXVkAT7tPX1k+zXb84OACFYAZBoN6ptXLWuNVj27r14xI5XKm/pmZ0nvYSJbi0jVVjnDAMSLf5
jH+4ADP9UCI5Hk/+8lLrk7srIHMf6tZfnscKxI08yLkbsSJoY/Omamv9gb8fKXsv3zQO2Di0sdGZ
FU3wAftF/dxPIPPV3gK8RS/ASb/kGpre7tTpgNf76IuNnrXaK2zip02UoCqF+KeHeomH+qo6O1C5
VnEXmw9DOOvgC+bwssrZtVC/tY3nuUg6EhVIdKZtN77kOP6qJSPSvgCwTfPU2m76BD7zq5oushgp
ujCAvDrn5u3idOPakpvSo/LOy0T9ichgeWynBh1zzQlf7fFygUmaWdu4aZ3jMIr+I6ZAj2qFYwVl
bbC97i6aK+cOu0GIIvIa2RhHGyIC2TGl2RZkb3pCuHO6XEDRnv3IGL8ujtfhdAG/B1id/WkBmqnW
ukQuQvPyFuulW5C67dRarVp8JxptPFpijs8kZ0hZy90vdIaXhls+x6Wz1mEj7Oa6so6RiyQj7I8e
sKRZfC9664SpgfF5wqYFfjLSi2HSTB9C+KKXHn1YHG1HS75osZWQV2vAN/FC+tCCbOYZzMvv8WTt
0WSfv/Rx4W8js14YvxEd1Uvn4JvcaGpL+dzvJiuLXhhtGajXggzR/aB9mDuP0KZcjw2mOBm14SWz
iYTBS8gZPxTRQ9OE8Vr1CEHJhGIIXlrfrbZplY9nfgz0e8LEQNPl8TQAsFt0Nb+Gs8HlDgw+9BCL
70UQIRost+K4iDN2tvd1qV1/M1U6UqglcegMDeFLjx792GFZ2levtfEOzKwO78BY3NkBRCC1lYl3
ACnY16z0pk0xaeYNAkPVndsicqk24ktVdTO7UR1E1bcbF1rfbYeZxS2fiODSy4WskszuNxJsOd90
t71NwbpwC8JoHKHtfM9+7VCpYzthjeataY3lbca2Nmkz6t+Ia172p4Zuj3pjdBdoTXATx12/wfQm
+5ZrZ7U/+gI7BZ3/7q4aGoH0eySwvM+M1wE+hTwrCDPDFBC1ddfpc3VjtZivdWEn0Kjn8gwDYWqt
av5mSE4ocuzEoxtGaOMFS4utfDE8Lp42rgbsOTAo8bG17q3X2sylexfrqLk/zwX7SEY51p61Lny8
rM2PniqvtJ8DLdO2ZLPSM/6+1h03k8+97gWvHhdLdU1N0Oh5H9eP6PwOhzINsoNZ4vVZOiQ0VBfk
cNcFwdlXyx3Rrk3r5s7QrfGc2i15+qGqP4usflBdeXo+9qC8ngmtpLuORwJ3Ri9CMda3GPkU7TcT
2oIlj9jkp3bldI72AbyhcWDwpO0Xx0ye3JCQdMEo/++cu1L4g4ZujFVsMBjS2vAucifr3IUoq8dI
y3+2FryF5OlB1vgZgFn8bGGRvJvCST8ZgLTup1YTa7hwcmT0WfVc+oBE8aDrH7Cu8Q+IraXbbmjO
U1/3TwCnQTbLFWJ6vi0tf/6qJVVLrrZDWUSE0c3Uw0zoA3ymlz69VcfiV/4Xgdf0JzdCQ2aB/3xK
4f/f666GHAZhm+/6cKtOUM2fHD5ZS/NhaMf0GEfDvO/S0H6KB/yBVJfAgZ5AuuprIHhXewBgb11D
K29wDCnICLfdFz3Xz6orkbrXOCr4TubgAkC1wlXSppLssu99cBYs3KLKtL73QIvxHtNe0h7U19hh
61TYenRnJ2m8YRDZfcu9D7BO7O+TlvFR9F1MFnJhnKoaE5gAZOznBtllta6oEz+1JEw+kl9w9+3U
TwdclDVuW4A27LX9HYPuwzQH+hffXobt4kTTOUHOBKn8UhBFZH9UoZp96GMbKriZdPlqUovJ5VUP
MzyphO//Kv3YdUwyvv85o70us7J5/bt8yz++LPM7pS1IVlumB1/YdFD7lLnqX/xjXfh/CYf8NZ8J
wzZ9wZZ+8Y8t/S+wBY7DksKHjys50L8z3M5fvq8bvue4tg13Wfj/TYab3XiX4PZcz3N933fRwyDa
Yr1j/grGECLQFu0MNY9kKGGi0yhjnJBGf9Uu03BKJcw6g0ZnJCnrqtf/N28KumXTzDMOpXIt1/Wp
pioA0RBa8MJxF47+Q5f28IHIonyIBpfspfxJS4FV4s+GHPY6D72YlzsTYxlvUUWlfgYunZoCswKe
b+apXtk/u75Z3bXPdU2qNmkAQJt+fJE0S2hQvzfzbqujlfA7eZ2tau/6XPas1VwBsWqKN9c+hd5+
FgmCblrWHSH1Dvs2KMAwLgRR4LemYj2mgeRRyqmqcDGQeNtGOfjXnAXjDl2zw6NaWnXGgzc/6R9V
/drxurJrz0t3udk3G/i32e+m4eyN2Fjq3Eb8IvcOSPLrmlQNRvetK2pnF8kf0gnaBwkLWVUFVMtf
NdU0JpR0gAcTI1Xt3hQ4bfqwtNQpu17FdxdVNQt1/b3QWDaz4+Ik41TYtzUyHq/C84kFRwioBC7h
Ucidqm5C8tYRwvyVuHRU09Qil+XULW2gC7jTUY5S9+mspqnZOX+CyCbjWCo3ghAWI5IY6NKbZVXV
GK0Hp3dHRNzod735VfOyUvlUwMiadO1utBo4qrEBWURVVRGP+nDss9ciTvoTREZop2gN8jGTRaHo
pbKG2zc0FY3cZKyTEnHLLGoOqtpJb+KwDo96lBc44yH1pEJJquj5WgAJAbyhB318IIcPgInoUiwL
VRNpANiqEftGpgACmWtLfJkPvLbNpiQG4xQvBgHLkyocGVJUNROSAf4TFKqZLfPnBVmcrQo6wixa
V35hHSZkVlMJiqfEaWvY+417iZKpMF8IlQzSvAwAXqpm/GGyZx6HGYBdWmbMVWHUXFVVBHWsp+Fo
5w8OMIZdbQvGmxxTgVYUMQRZ9eye8Ahad+OaMXGyLrBfz+81IkVukuB8aqHvub3uPsEJdC9rwZBA
3rsqBaLCcar5LiCd5vWth9UcetfEYTsXDvTKwBIUopI8RznoWtwG2g/qLCQ994Cqqa2JXgPVZrnr
RIYeZ6njKj/WpK/mejuNsC3RTYSjGsY1VTLUiAGkhU1Qy3BP/NngtxtX2mpOZIrwsl+6Svom3KGl
4WM7JXdKXROLyF0ftMYlaKyu0PVaBbulIiqdBQsv+TTLn6sWOd5LM5P7jPSxRsiRqCZAgVUeByFK
Atx9gWs/+xMO4CCWAKyXw37RiNqpeapm6cbWwLfqcGUkqJo/VWTKNbR6T3WE85du9n973dhgyRbB
6zBTjejtleJRLMmT7qXVzpbRfZz4MKVV1QAmz0nVpB8WN1N4o4L5ekEECj3hiRMjY/0q0YGkF9wP
SZi2/fCLkHFrFbxWtWvTW/xqay3RTzUJE7MXD9e5bVQiT7RyNZcIW5YHOzNcbnsdQLWaFIUdJtFO
eZgQygQHwfv+D5vkPb1jkgJZxqTBkpUHq45YFYUZIWug2ClVpxvQAW8Ud+Z6lKqpjlfRb6B07Sav
CfaxzO/gHh6v1ZGrw72kdBjacTOqCWUNc9IdjYPK7gA14n1uJICGrverumHKtPU3kBmkj6/84F+e
YPmg+72Gu4ep76+TLCu/q6EM7N7lDFQyAbnReO3a5HfUVSm9etzVYni4ZLdkTkklV1QTtU8STapt
69h9lsuQbH01IFCpJlUID0Fgra6HXRa3WHEMpr+pjA4kkrznHWiSEGpTcBv5MK6bqphOahoI5K/4
2CSYtwFMV4WTAaTqSqFvRiDwG3OxO8gAfB2nEAlkVXO9kJu0SJvp2LhP+jhjKFkASinrpT1BQiPH
wXevPfmyGCYYkb6YsKQVOt/vVFKY1A1+aQP/CgiwRjzeob5xFFtKXX7Fk1LFMsuMdj0TSzWwjF2H
xElBrclclinvZzB6BJ1JnviIf13SV9dElspmqWbXYB5eCsCyHgxSdybTqIow1D/bA4afi0xBCRkW
VYWKe16nqSau8kRgVVX1UbOvTTXNRBt9b8zOWbWQA+fdrPpdqmrqm/Vcqp4+rp2O9x60OG3XtPWN
8SfEj+KufRTth9Jwhk3fk33BbM0kEhaG69JGg3kkjroxKjJMmRxKdmrIpBOwXllyYquqaj4vlfsg
X4izZw20afk9GWWmDkIMe6mqaqIqiDryvZCFJjzCybx8frVVR9UcPpi9HV9WorqqqWo+6iqsMzWw
qK9aqO+XdixXcl0TdKF6ZcR2AcFTPnhqdqnGM6oaqdGnXCaRNdVMlUbCta06XpuX2bkaN6ueaqFM
PTHXdar+1+Zl9rutJddlAOGX+64nBfJnh97s5aXjZR1u3YB0xw50rTIjJdhyPtMye6LaAD8HHEM7
SDhymirAjv6qqebi8XW6pFVk7bqsmtEvdXQCn6YaVgjE6FIVtoPVneqMzTNTVfUyVfVV7eum+CKK
dZhluEL92Z7q8m+d36zxOvvdLr5f/599n2LeFF58MOTDqsvHVhXLn9q7pjnn/poPvA3kg86G/LbV
cvB1LSyb8EFgz3+rSaKXoCxfDs2uXd411Yz/OK0sSbTFfSog37IhU40X3q3rspV/nd8PQLxqp7Z+
7fGfA1X7ro6CiA8vKVW9HJXso2YDn/4959pd9bF1+G5DfSD7bsKRrdfqDKpCnbyRzNGydvUx32mp
81RVBaD/rAdnqQZ5+TCA0s7dXSuhF7YctIHylRkx2b4Wl4lNoaOCUNcGH6Z/dkJZAJMmtUq1EtVW
i18mqraYs2mrA40aPRcdKiKE62oU+NeMjX/qMGjG0h6F+7qBguw1Sbi17MZcUGp0SbuYGjk09dmb
rGV80gGIunPdHgZLJJseSDbvKwbQlhy29WosuaiRdhRx/ETp4tUs8R9B76NXhFbDSdUi/MUuNSse
XOhheBLKr08rRxe+GlUlhVOtfVOCPLMwFmtshAyZFlMjvkkiACKUjOCuy+x/KAs10dFaDQwmSgWl
qz8aEj2UCfjZ6zjyTmLq5v3Qe/YJT1z71FtldYy74CKWk8h/lYv2DRTTJGHM0IhCnDpZjG4AOB2N
Oyyk7G9WL/rTIH+JroWa5oA62Zi6CbcTOCJp/hrx6dbUTka7ROtMg5ml18mXBRXpba4+x578Equi
XeCCl+VnwSuYG0GeCVuyftWJUTVVqBlZFSJVNZCFjHGDP10KI4sO7YLWsno3KmWbRGFARvlivFTV
VFHEd7OV+Lt5jMA4ObrPv0bM8YbNTHzzn53x5yMFLl/zao6q2QiRm1wMFOq6N4Xkfb1pqrlqWgym
eqX5k70pihrUtg9t1UmQAUFclCyOnHadoWqTPFX+5PsraFC/rq+qXYtB3gPqmqtpqtnpMuhzbV9q
S/8hWkh7pJe/BblCNUMtrJYDoH3XOYgDo9acX/SAlNDPtampT2akfvZQSi5ONein9CIxpLqijQCg
FDX69ZtOGWAusgDbaOBX1V/KoCXWCZoM5TFOvCGNbEq94q/XiVtyIKiAjniTbgaz6m9U0dfj2u16
7+CKiaxHCGSJfxWKPpdoXqTVAX701eUFXkM6+vUiU2+iXBcT9jh9DJjBm08ZkHR8oEaQgPyiwZoY
T9dmv1iwma9tVVN9VG/VxP4iu8jo/a/GWJEyIyj6n2Os/69JX4v2tX0bY70s81vj0f/LsaDuuIZv
+f/UePStvxzd8dF1slzb9mzJKPqt8ej8hf+L1POD22OjfUhk9HeM1ST8isCO7zEZL1rkEP8LFpGh
GxzPWxaRrrM6uJC2iww8bnsOe/FWPrCOa7IfRm8d7czzJPwNF/W8RTjcfs4QRj72RhxuR8f6jnyS
264dU3eOjt+8uFMttj1xkAOKJU+ek5MczKKNs3jNqiwRA9A1OA46eh35GGMT2E9bw4wdYmrZBmuT
XmBJmhj5sEkCHzJF734GVTntfS3ZRla7qcLUO+GMDW3HXW7R18CsQcvRXeM3kj85w8QPJzDXVUo2
bloHiWhveM1BOiHjuurgG6xy3RxWden+TAfTeWoRqoKPsjH6JLqHrH/IWgClKLDjZu4jN5dMwt7n
hgHkzZpQ73HE1p2jB6vwjWMmYCHmX49NFX2qqsU5e7U3b3hU+caTX8q9csGxNtE3SN+ITfshcsbu
RvPwsxZuzm8ikNEDxgmzlAaMyyR+WGzwSaOPvZORTPd2ee/rnqSo9/xOilwnH4UOlJUH05q0yY/C
dn8EromheVN+keYnoEmK4jwu53nB1TkqCwF6cghWdzpZI5zgThUK5eeoaW9bmIWOkZh7N5mfx9x4
wm/I3BR59Bmob7KdMKvYzblWcFmxFFvGn0E23XdN8JDh3repRSr21oAQYDxUzhpHgUPax9YZ3vfK
roV/7/oYaS+SpdIb1Wqw9M9BibxKVwi0ZNJgF4TxrnGcehfYwy6vtXJn+YPYl6N9a+vezqvDfeJ7
p6FEBAEYqhQRhQlvNlO411PYWKKonQ2SfPM6tP2PlU1kqW6aZo8CKUI/VXJYxuIrYIlHUGRH4F/o
SPDyq3MferHm4jTSIfK0+E18nP32zggZayBqvXYk7mcRxdcau+e6Cj+1yR7xxI0RFt+Tulv30fSI
BAPvUOQa+KFDEGD6GkFFX2cO1LfcguQrUJ3ow+PsVPqhc7wvAvIy3gQDuUJf/1ur40/QZNBKw07Y
Y7BHOGZl6u4r9p4veCUTF+i5urVdvrpDBmdvxD4i8LSAvy7NPeShcZuXcyojQ8GZgVcK6npr4AYj
Pw44NdXWi6jiH4uBRpWBjuXKrKzdqBFvttZ5lgEuXDo4gbOWSHbS62Awek2DBzJz6FHl8xdCHwcj
d/azIYF+NmzjNkSBKUeGXfthE8R/5EeXVF1m7dMCo+Oi/RtlphGc2ow9m298aEfvKYsGc/tcJl61
A97lrnoJ+xIo/E+989Ck5nos13rrYzTk1gVCZsl5sEZUOZOy3ATR91RvUbxmJMiVhH5smF+txE62
QzBaBEGR1awaBtQp+hyQ51Y1gbGxIO08DntnGRyGdfFz1Cd4FUJanHigIyN7rgQu2zg0RFgEhDHR
jgqtNYG36Ehu4LGEXKbH3mPCE9d53o0dG3dB4yYrA4VkIh9SzWroNwCEmr3Bb73maUfSmB8szd9a
4Yg7c58QDa17hBvg+S0MdiORfzcGELlznj/UjBa2cxZ/DLWIP0tjvA35V13lBfbmee1PKLmn/Xos
xp9o0U0rLatf7B4/NmQ2TK1JTp4GrimLojuraY7BS+1MI9F4NKespF+bEMkP8UTIS+/snwEozpWR
TVCfHr0qYAwU1NqTZQBCdP/OCmjqeZIAk8GgHDFCwOqhFW1FWKdrXwzHPMhOBNK77USUUQWg+QZw
m1soP5Qws9ZYkb6Mxfw4TbDoeSjHY4XLfIIw2W3iaQVH02Ddyw1qDtNtaHTIZFZ+vEbfA8hVVKI9
twBBcgY41oZFKDGPp68j8oEbAQkTSt83K75tSOGnNpyqMCUq41bFpmyzfNdEcPK5apO/ZLu8T+7J
1mS7OU0KeJJts8mDRDt4Uoa0Ff4xISUV8aig/Y1rYyPdSrplXju8fQ5pBr81+5tgBua4Y0nmwXsw
CICulkyIjZ9idFxn7rCuelAviDSf+zF8NLoSQFxKnj4JjLWwN0Ol3c4CfrnJn+06RhQgrHTn5OYV
UuFOm+0ngEkzuiZ50N5GZH62iwAn4mUN3h5mou2xyNvq8IW5oSNtDbopXmdjFO66On8O0PPnYzah
LtTGWzMYzTU4OocficTYlDFbiDD4NOCRg6DN/o+7M1luG8q27BfhxUUPTEGAjUhRsnprgrBlG33f
4+vfulBlyZmvKjNqWhMGJVFsQOA25+y9tnacy4opVjgicPvybpzr70liO5IHcp2bipJ8N79BFxCn
eXhT+rLbwTmp/KpUMIyX6w6PqrMz1czykuyuxS5zZjBgUIams0u06WCGeI06ixHPhdg5Z4cUdHkw
tqA3COl8caropbEghjRjq+AEKCJfNYmCScOq3kNfxJszXMGk6ocpJ+hkshQ6DVH2A8rsc1q1kDec
I1AlxILQUmF8BaM+HUtoDUfN4fj0hLlxzhwxb5IHOjd3JaKHwHTZ7SE7NySVjhp/NFgJhjX92Jbc
ZHXCdnyCFqW6L+g5nxPX2UdYJBLLJe9M16UA/0JoKG91iPhmAWN5dJsJQGDYtUNmVQoGvKoGqjXO
x2BqXgAoVL4VYvmrVx5YY2rcjRlAxVC7KbPlERT/ndXzHhUGEvo3iXJMiCcelb69xUIhFb3Lt6Ww
3qMmxJ80TydUeO7ZjCZ/BtPltYSZhi0XciXyg1oP8W2YWpdkKfpLR/Z3L8Brl2HiU2b4AVqsSLVz
GdqwJGrjj6vXnPnLHupn9xyTW11DfBQ5hd15cit/SFzhD0p8R6kvv1XPNEm4+MxZvw1X/agmyGkd
Vk1OxQHFWApNMfzt9q9Fisq+NSv4ixOy6F7HMJMXJxWKLXqw5d68G6Dx+5navFsCZp4yMUFPpKbY
DGZ+2tbUqWHyZkRdQaWr/CkcWsYW4ycRtBiUxPA2KlXHxr4+ANmw/PXNFv37UhnFRYC3qFi9nfNi
6faAGqKzmbnv5G3U+0YDUcbU+JQqCsIkOWsPUdicsNi7FCGp/kL1Bx/ahb5edG/gJPF9GPWtTXIL
j3yCnSkh/r+1JiMreTHBknancMp/GBnSoa5mJoVnLC3GDFZd0qXsutaTY7jfMN3POzNnJUjQ0uuS
sJOyu372SlDM4PI6xSvFPLPQgfxEW+WUtgqnx6CSzosSEKooIkC3mU/oROn09rGD1js8oaoipBaF
2251GbtYBQ4YHE6zzreekb7sqzrd4bEg+I5dKtLONfF7Uy1owmQalUr3OKCWwDOLFUMlOS3P2E1n
FRWP1bkyL82BXRETFNlWzxnJCQrM6BVZsrUOT3hZ3R2SaEEgJhCK1N6PZVpBwNTeTLtBU22ZnuN0
8+eaK1MS7AoOhzrF8juHNx0qJ7y8nmrmw7FwrEut2+lpsmS9RzTopWNWFm1cwvEA3pmaeuKLITP8
sA6UML5zJ3CPSMl4S40g1Ks+9mH7EEsrjrmSn5R2q9/wJaBbPw2q/kqS7AL6s673aRnm8PoslhKT
7StIgwnhQOaX9+bBBANF6B7BY8VsucGiR/iiDQFf4y1n7XIY07T3aSSOtzbkabVofg5h1PiokH8m
64A2DeyhmsKHmTOyddOcQAkUR7uFLceu0MY/qNptLyq7KrARxHj4N6zAaGK5bDNYbrLUDI35+1hN
+nX6M+n1jyW29sR34nwG2JrkDtzQQX9rnPI4ZD29ghSAM10hBjcwMk3i3DToxXsNE1la77uptk8a
/R02Q4Og57M+2M0MbKRo071uUzbs5qdsrAkRqUnrNPE8BC1aaHYdjYuGkEaQZWcPXcXwbirpI3VJ
00979HtuzxK80NIfCaKzksWKnA2jzHZ3Se7a3mwBfStP9i/HjgJTDKoHbYXrpAW+OImTlY/nqvi1
xi5+irG2PctxzuxcxdMynahCem1Vtvuk6j5YK72z0itnp2HTYwzBliiYCTtol6EL+hkiphapNH6j
EGVE1exixQQLYTXBaI3VntM6LPCfCLYtPmr7S7SIU6oOFtpbxLTTFH6s1lTtF+acwS71oEwLC4vi
HgAh9ucQy6m+z9Dq7KFAEl8Rxyy+8v7OMEATrPi9WxOwTlYp54wL8NTq2l0MiHIXpf2rQ1whtsT0
nTqLZ6dKfauDU/MKLAP0tcsR1Pd0hjjgfhuW9FaJ3eE021ANImf6LoYp2entesSQ/SfX88exYSi1
SFiMc7aI7mhJ7HqQZ+Iu6vaC8L+DESKys2q2Ma0OlUhDzLy0lxCLupLBT3Ya/SWySQtthqk6WDmY
IObQlV2YZ49nS7sbI9YSkOFou83WLmpFEoBI8iNT+QC0LKiL0VIasSxlRR1gKIr2Rhj6rdIdskT5
mU64G6gFRB7WFgz+OmsSNjtqMNhxvNdEdGMEPZv5fonpJMueOv1M0HecYpoaw3xjIbbLosx3OiAZ
TZnp7FaddMd0+gdJ1zXuJCUjdg9VVs87uGnfIT6/qiLsHxEPPogSNmpaH3M0X7s0eiafhnk0CVFd
sWUvkXtqzYNRs5t315GquhVaflQvnibqH2qmxSgJMndvdayyUCNAXR/gTFTZk2uPFzdx22M1GE+K
iye3bpf9EqNREE8UeL1unksOKYCTWI3PdBEwZhQrCQRO87IsoFuXpa+DKDF/Kp35XKcpX7uGULEg
UiLFkCOXUbrqmzFSy2nC5QNAaNk3meWPOWTYLCI+ugMCHpsg8zP6iGP1ve9IiKgSAVpiep+SuDpX
DAVJ6TgH9N+PUH53pAjUTwCUR6ElQWJZOkuEe9HhthyJIfVJFp1RVgRuhEOhSj9ILX9Nnca8UOe5
XRV6vsyXs/rHVdr3CIMS8Tp7UkIbuL8TGa3YdbRC13ahOsC4s5adYnINg+1jDslU+uvAIMkaAGrH
FBV192X2PvVLftGmDjDXlF5tMf0ayj/a5Lp+BbYKHeewC6G77cwJH8Ss4Fa1UOCu4TT6a49hwZrV
oIjS0esIqram8FuISjm25/YGhX3rNSoBq4Nzi8ggYPemBIVC9pTpOA85lowjIPZd0bOrdBrB9nQZ
puMyWH6V96TemCtjKjWqLi73tiOetKmxT46+vtJcqZSMzNSUwaUK1dus6LVjz4rHStF1jxN5jW0E
Iqx16itSfsIvMUZ5el7eIi41Dr0DKL6dxUs9us+tzpVm9S8WSZR76IcfUxXxCxRCi9FcJoeVw9D1
MciwOTC16Laoi6dRMEQlLlWLceDaLNLHOW4mr4wpy+zSPHrEl3rDXmy57RtKQ329TJxOQnsAhvOW
aaJ7QBVVEF0//VjNw9Sl9cnW9TdLn3e3vds/Jmv8tOoOruKOASwxahoCsnk08F1/3t1+Totf2SAt
yyTFHxtlDWpZpd9uVMs5WFxzh+2nTe/QqCW5GEZ4r0GjWgrsomFcurhKSWkIB3E3JkK6l4ZTVxiY
GmVH/tMNu92dcufQU3s7xGrCSJYNx081UwvALo9mSM5WN36Lp8ZbmulPqXfZKVYtiB9afN/Z2svQ
tZFfO2N51NneqeO4IK4ZzI9Jubdic/g55TUeYIAsY2dKl7VrQUq3Wkock8wUwTBU4DtCbZFzPKMW
j8F8shRQ7Kk5MKKpZsCRLgMZA+mpWnYnL1cvdrMlUB6FHUMgEtO9Htq3ykSYA/vZwU+iGtTQQBFI
TdjSiaPe9ctDqFQYITsQpXn/ABL7g6EI0LZu3RoO5vopf7em6Ur0/ORX6MkhHl01+9wmxvOkO9lh
TQZB7HQILp5Tu3aKIHY1HMXiPUHixIcYBWeI03mLoz3kxAX5yLS+Mz2cVdHfNGnaeUUKUMwxzUtY
03ewlMw4tLXq+th0rllvfQeG/Fa7xUNT1x3VoPEDWxtC1+qcVIXAG68Oh7SRREJSaTnpGVbWOiw8
y884acU9qda3KuwYz6aNRn2WaL9Srb266a72IvSjSaClDDFM62+jqWQHzHoKZdbxrSCOxdbDyJuK
IruZYJflSRph8tq3Zbz7tGY7zRoeohwczqxfDV27LIvSfAqliJvrvXkAIrh5vDclyZec5MspbcaA
2xR9LnebTmiaizHQHOWjhn90A4H6ruNUArvMT6TOPHeF8zMZqZo0XQ7hJi8H70sfZ6BqZpDpdhsk
gMAW/aanVUjjv3RJcpBuNn0mplb2OafVpSO8idFG9IJ+Z5DZsqmblHmdDsnK3m/TwGxvtd8aMvYU
O4ck0olFyd4rY/3Wpiz5v/RIRSaVn18/q3xRIrViEia5nrebpcRm+/mWUw08QaOfKnZGuP3dfRP5
m97xU/qI7svet2F7G3Vaitp4U0zyjKfeed0uRp3wU10DSfhlzyYu4h/PLl9bJzbtBP2/GM4NL5Ir
ZQF4lcNh2gMqtu04bD9vbAZbWx5MffhJNOt5iCmfTCShHcwBYEcsRYCbHnDeukvsx1DE8I7YjAFc
MNz+NCVZf9hM9ds73UaR7ceKFjTwDvZNm5t4e+utnr81zFZMMUj2oHLtBms0jvRb+mMZVoFjM/zG
w8SyURu+9R0Yqk/xJoF59NZn2dlUXKCtTek+bIrNcTEwDyACZA3GmFC4bn2M05WyFG3ApZiVgw5i
AlNGKs4iCY2z2g7syOZ4ClziWW9E1Bde35Jl8q9u+zVq2cvkWEe/FHdIdncVptqjpUCU21FcXOqj
XGFs428Wa/2NW3awgravkMQLWOCsRiXKetPTbfe+9HQCcsQq5VtLGUsNJ3QxgO34caR+4etGA3zk
sU63QaMiXxtqyT3Z9HRS++U5UWf75CoON1Wio/fqSstLB52FXhJgfD7VS4PpqTZ/b/SGIjevDpWC
/QbF2G50eN2B2XPJb6AGvW7oatr6jEjUbakbhV1EvZvRpl9vko6lOpsrojXykDipNIH2wU4SV7P2
qV3dRKGbgHW7FydKe8QA5ROZgVhnE/t9oQNWeYF8DNbALKsOlX4T1bN+M1jPAvPhafu+Nx7Cdm+l
muNoyocymmwFreRnM8HGZ6u3XjoD0Y+J4e4QifV5Bkbsm0lxtyiOfivkTZPE+0HRQBt18Ysw2dLN
Duj57W8qTiQztcCOz5V5yUPIW6siAqdmw1RQkbhYDpWuHPD89gBiTrqzZhG3IP+mFhOetfDPZCCI
1RvlYGCdOYiMcEJSCUYD/zX6e0KhWg9tYHEdDf045m5Hoz/Hx9pWDFChGd82JjUIcx7cAJgbn6qq
fapXj9QWqOC2LJI0+aZFK9loCgY7oOzabSxzRJSRHxVj/ekS0dmk+nDpbeM8duUxW4vbwc0pX5Rq
eRsuf6pBjcH6dtSQKLgB1F2wJLXp0YksgaGc3fM0LQYJUZ2m3jJkatJjhzDZoaGA1OoSo7M/Do0C
I3TM9z1bLM/G9tqQlNQNKVXOqjg7YenAOG7Dxq9n8xtwMVigc/EOCpMEAJG/DQDzArPmZFAn5yNp
i/siq6g6dGN6GBrW2OKSOPUaxFZyUU2tPg8uVlVtqU0fqlbK9oQMnh1MuWQnNL04f93Ys2Z5urOq
fgn/eLSxBzjuNwq3AovX0uTnAsVqNaw9axDkF0PCVAey1ycpVIM+BdZku2ekIIpUSVIQeXHWVyf/
vLEdipyuyeJssH/Pi534sVkEiVt12JwjDayKDulW3mvkzXbv6w9gKLSbOSy1HUyQnAAqHiJig9Uf
Nlf/63Hbs2wPNtTkpaO+jnwV7M1oaNaNVqUdiEd517VV5bgYMS45c7ppxW777ddNO1X25z+VrYRn
m0W2U0edJdps35R9LxDoypmEOvlNFArnZhYaJN9CHNtw8XP0s0vHyTk1WDDGtv9JccXgCdQMP/zB
nQC41QtXjFvrAVMB30uHjQehjGDiPNWMqqT7Ek+lGETeYGLA7ZPh+kJWb6TT7HcFi0k1nE6GxrjW
K1m1NxkFPN1UP8xYcHl3r0mf/6a6squs/k1HALvTcfQOVYdDmD1u5rivUyYJiHpNJKh+pNw6XMsw
/pUT2+3NNuo7fappvWGGky5MWcNE5Z2/q9Ntuky+mVFJG60WbJOWf8yCZBudQ5a33QcGptZz+sCd
9afUfTMWCuNYvuFtGsszU7YGDraH6zNR6aogwTs0vhwrpXLSs88u7MKrjEMTJ0+gO9Ah944JwNcJ
5qp4zbt0H+oalUd9YJJlxDNjE/sRBILepNxWpvdo+29C0tnpsMVPY/GeFKPDuHanL0q1c0RxV2mA
PeoiJMlGXuxVIMguZBysT2o5Ux1qWCygVsJTgKDdLusrMeKe2lpc9SHSFS3vz7IsKxk4OsEZtlLT
/LKPVpPe64th+shaaOBgE2RmmIDe3eXKDDkovZ+r+TCl8Vuz0GNz86eexiknFu0s7ClT+dTaIW7/
JIvQ+3IGMFIeXHcGvxgBQNJB/a88GYBMKkoQP6o+OXSwAQUf1msD0YElYlCMTOKDzJIsu+VaZBqN
/aeuT+Cj6ETWMQByBYdBywZ3pzWInsUqbpsw/N6rlCmTRmYMnGbcxHWR/KjpBNhFvK/K5ppXdHOU
e0Wrb0L6JJabf2tCH6wPzKWwvKKh8tTEPsWz+2u0yys5hbQUxuQHwo1ARkrVII6s5FvoEANEcnDg
ViWBN6p+VkiBVZbIK+JqN2EXHqgZOONBpeRXpYpnoOw3De1CIRDnlyNup3A8DBOwCl0EdCEulM8N
bb7mfxRtPCYd36rZfsz1euuUuZ/Bcey06AV99aNqXTA//Gr1a1ZgWqX+9zhDcWJzk52aGWLdolhQ
BS0dbsWokyQub7Z7282gkyO0OIylRZy+16taeoskfmX4DvaIEF41M6y8FKg6lf44prMe4wZiCKDn
0HCND+LgdOm3Ac2kw+ptI6RsrBRrowluPwP+Wv2kYtU9aT3SL+yiu5QK4zAZDXs4Rt4pyvTvMRIq
L+8XRkrWarrcZ1Kr4MvspRq+lTdaPFGWqpeUq7NrA6nvGggC3cSCOLlAnrnsYxMLescma9tuwOt+
64q13dc9pWMvkQirxdFrtLvzT2sV6S4v2MTY0p4xkvIEbmc5xHUo5QSVlxshPo3tj/NdCrAMIto/
BLWkObJCK8TY7wpKzbuiSZGeJNB4U66VMtYWrzHIGbJLruFMemsUbGtMc0yRqBxAVK/YaQpQY2Ns
Thp1sCQhIEuUdHTR/0XypmDLcyPeN7lWvyqPTsknKRU55W0PAsaLUxaE9JfSks0a7o1NUTindXia
20DN8jDonOhVm3o+TrHBp0z5iefP1SPNIGNAlaHktj6c54jFnjYUlOKlr4Xki4ZZo2I/8/VzqaKR
n6L+8Cns/Hr5VEo+aezR6WZskeaTIjOcndWQ3exuoSPyd9u97UbRqkvFpc/6yMV4pA/2cbbjIMzX
7zo2bnau5Ys5qsmZuUClBEeRqSptmnQVmKByGN5Eh8RVH2WzEHyWJVWcm2wzsvXVWxKTJhAkEIgw
3EQrF2ykzAdsWUJ6s8SNGduBEyrpsd8+YbdWpZ+z5KESkGrQ0RXKWGqa7JNaf84VhsVgzskCJGGt
9etWME4Po8IJwFob3S7bjcSKgq5jROUuv8ylAnXq3cdNgvb/q8bONF2y2P/vGrvdjzz5U7Vl8uNv
ld3nf/3DyQycm96YapuuZejI2EBl/8PJrBn/ZQhTuOQHqwYreUzE/3AyY38mXxnLsmCK0v/Jyaz9
l6nrDk5F4Ti67fy/JSlr/5wtbwreFsI7C180GHJDM6TR+a+I3n7VqxoI1XwtJ508lEow4szGZSQ0
6xDV8fhcGXN5GgwAgk1issJAG4HMA9RzEg6PY1gVT4XIP8BwXEi8xXOvl9fEin12akSElHcFpMOb
0FjeoeLWByQD44nu67Fz6+fJcea7Ml3mO7d3rP1fX8T9Z8jw39nMphQH/pU9LD+YIdCt2rYhDGhh
Ulz41wcDZVxnbjyM14il9WFykXv0xsdqtCZd5Ki8VKSc+yoqjkPZUgYHHe5c2mlWr3Vs/O7jtT67
83hXWYSHaWpOGXBQelYQI6DCrA7E1A73tgyJcw360upMlbqVcTyhE/4asyk5ihlJkD2oT3ZRtTtV
68YgTOvxnDiUNS1R/umreDq3lqN5i0EkS9lMp4jG51kfCAfJ+m7YzXZnA3/MooCqdXhGoHwfKorj
d+GoP1NEo7puE3EUB2apYGteHOXRgupxLA3IPhEg0P9wTK1/xbrLY2rZFqEIrmlLg/2/HNMEAofl
Lv01Wpd+j/E72bsjzbSot6OnMRKE2q7LjbIavNlESQ5lnb731fTLMaLukLiNdu56ONgEft6NQCeO
fdUPtHdHyEvpoSVk45FJO3tQo9bjQGvPLt0Prw3NtyjvxxsaGQBF8FqeEdEHkeGsRGFQri4TMT3R
a8YcZrGQYL3JOg3NzSGPWQ7iVq3IJFPjQ4OGRFIpyKCsnPwOcQWN4LFPfTKqI2/RJvVJtzmW7nrv
xFbxskRIbOxiotFdx7eZWt0t43Bjw9uTduseVZf5kCUORKq4L160/tqYQ3PRabJtk9zXzSjNqcuS
Jrt/f46r//PitUEd2JzlpIFYuvYvAlmbxjzKury7lubPLFqrs5O1bMNGZEhtPBDcE2rJeaSbdjuP
RnLI2jiwwjJotPjcN6i6tNK8Dr3BNrUvAz1WmBZ91tzi5d+/T4gM/3Qp2qptq46tE81J8rumy9Pq
r0vRFHNk1F1UXoWmdDdpRhCxVZiBGSOOGRbL/Q8vt8Wu/33py9dzBTAkw2GxuwUd/P16VKGXtWlh
NfmdosZ3CnGrJHB5iqKZgdqqxhVuCssVEuMfGy4oTyDqtdyhOruCwMLBAGXzoC9u9NLr5EmJSWc4
s3+miOvyHlgNTkvKem1YH6qQZU9HCOtttRas1TTYNJ0Irdv/cPz+RQgtOHok3ZuaoRsWOAxJw/j7
A9m2nsRRWSRX09Df2Q7GZzvm5J8dtWW4ippdZGWIgm1zDDpEYRedkYhMyUHbp1bzkCQaRCwRB73K
P+GbooNTq/fbTWa4v+mz2Cc94RJc1DWD77hG53kt+10Xt3uNluRlVPl0yFCn/TSgRw6bifzMtsDx
Mao3aFvUG5E0xr5r7fwq7LDxwjW1X0najHcsvxcY6Vc1HWz2J7lDJk+/i9y1Ywiou31UY9ikYzfT
6MhBCmImR5M4Y/4CT6SAt+w7EV+Vlh5QqCKSxsSlXhwnVL16yVYEmnl3DiuMgbXRl9d/f9xNSfH4
5xPJIVQDRK3looS3DXn9/XXiCmtgxWuGqOycXR/OmuRHTN8cs32bYoWBd2StNbXOhKpm+ZWpTvpb
L1RfS6vpR5MB52ozw7qLlVScMiBWB9hb4QPK19lL5GPHjsAiZfkF9etqZPqJmk/6nlYOVCOExXdZ
vCz3TY7irTVzRiLUpD8MNZSBvw9G45ikgncoS0ZiyLVmuU9BX13WbB18eCVk1Zfq46RJDbXWUFgm
4We3gjE6KqZo9qUxG+TAWcTvlNNxXtlsGlaZX9FjeqDnvo/ZXN9RjWhfDPtbq3XzK9wrYu3V4N8f
YFzz/+PU1umq6DZRSK5KjJYNsuXvQ0zRIhEtsq7bvgiTXaPm6plNmXoWHXUMKI3qIYd/dtz+sN3M
Thgq4DJ5TKuQ5b7/+h81pOuy1pSZ/vfT/PUQ006JPNie/OvZxq5Id6NNmufn825/DpF6KxKhCb5C
PlOzWoqyg6GM09kilHT7pTK1xYl6CxZy+Ya+Hv35ktsbRPEvMy6Ml8/foUviHXy9+OKSTEH6/CBO
XUxd+f/0mb4e/b+eV/0F3GXB88Mb2/5ju/f18tuPn+9pu/v5okNd3OECUNuRWk3viHO1fTB5Exqt
o3we+e0v282yHf7trsElmzXXmDn+QNVsDaiiXxQ9PCfwdo4mm+RuuB1Vhr6RKlOAPiXc9+iEdhPr
2JfRXP9QgMn2S/+8KNOfsaJZO2T6JTXWP5jg0CcsyRN04R/5jEokzuafdYG2NR1GBOKUb3bzTN1U
1M/hYF/TjpRi9ibRYW3LV42k5H1lrrflIMDuqdEBSfyZCb/GjJ4jky0lJTJE9IBGx6v7lr5owzIh
CyGLa0jAl/nbpDCdRwS8JjQf+8kaqK4lyW7tQ8XLbIrejoHKNWzxI4r5cSoZRolJxILs2BWR0L9Z
na07etl6UCQ3CEHx1mrWKxupq5X8atLxOmZ2epvoyomvDYyf1d6ro3aHmAuGSEpUhejLeldY/eLb
kg/AZeDDwEKsqFcPsT4wIVmAuZzx3cjfnYI8UnNBfAOMfWfqHbU5I653KTkwY4VDjXJzypM5O6Jy
KCxm9aXKGivoktglnVB9W+dV8Rz9JtPta4Rm46z05HznFYRU0x2OLQ3wrmy1i9mQf4Ju5S0LhRd3
IwXXfP6VmvWjZrSDX1naQwp30G16B8198bASIYh/uz40MAcOGMqUMnzCYgBNE1UydvqgHMYPG8lY
m5fZoVeJvZxpHd6By8z6GuRvraNGrlGx6LPnIOHBdVeSJGGp5wrJsKaisVgSbC5HpbHObWxZN8zY
52xQqFHFebJPnZY6qMpxsPn20vkjgdBd2CXRjw6jZEVZtbbnfaQq4rTYTecrMydY6dBRC4H5DdXg
laN5muOoJhByR0BOfyTgm+k9bi6NuRyw3IengYY3o3rJkUbLTTcg1dA8xJG/Dimrm4KhOLOf1QbR
0Iplw0PTVeQzVTWtGwJ7rUgm0QUM3JEkeFsBBoJSdbdq8x+bBN18fjHM9JdVDSQWtSO1tvShpEB0
cUybBA8SaqupcfYNbIJUG3/qdnyhYg46OHnomee9MYN+2WSPIwVxCX5LyNP2AC9ocCFAiKjnPjdf
Zmojd1NtICkeEBB3433bWK3fs9NbRfUY67W2GyrLCqK2viqmBpE1xcSRdNSa7cjdj/Rhb9xQhdtX
PuljfRD0EvyuqltvEBCNe8LXvWXGDtMbDK3Ei/9ajRFDQN1PmHp2a01yUl3aJqvu8ToUPXzaCYAp
VY+6VfKDWKyrqYl2b9mUMZ1YA2/sRDcTwuIyhYuoRHcMWDlNjuxlGWj341VajqWm3yzhAmUuE7Dd
UUwbdi6DZKNvqFtnLi2sW+GPwlLwxLLY2EfIHNmt01xfEPNY0XIdn+w0v9MnvAgMiCgqCWFaV0pi
nTPQ5SHybugMbVegafFSs3tqEFXvCfu9KDaVxdnmUp7L+riyvvQst3pmsbVPU/d5sqIUPld1UUVX
nHqt+c45RGcbldVRp/xJLQ3ddEPsEhO0+V1xOH6ziVmnrjNtb1QJ0gxk896cXRyragP8OqqHiuxR
Y4XqMW2XRynO2mlKg/DddX5PXQPCw+xKX0nsM9uhnyZ5TZU80gnu/8Bw4C0mIJCI634dbePAVgwl
3NqDj18PZpLezsjMd0S7CwbI3E9Rh/hiWYwzGUopFXDTX1Mj/ZbTlR21pbvvcAGlrXEa0LLzBejt
wbJqaDsYQbywd939CjB87lM6rX32TtTc5HEgO4uAvrx/jVHezMiCqO8T3IWyv/Xdob8u5n3VKNpp
Dgm6TWvSqaZ1Vv3Y+tavmhPoC5vGvnDPrSTTwmnbLSInpzEX+sGgfm43jXIe76bR0c5FvaPJAagQ
TXvEeIgFh7q+AeHCw6T0iIqXFWhvoMjQYpnkVx5U8x0h70Ub4Kllpf5kas7FDvmG1z4+OSNOhYXg
Hr9L1ketsSs+HF0BrSJ6fNR/cIGNJEEmzxkD525pIVdnWnOIWVWvAJIxvBuqP2fRoUDmP7ui9Jd2
oOGS8mNr1y/EZDx4dbV+L2klU/dFLummKgoT661t5mvM0FkX62FAWLC3baTolRHvwBeSjBrn9L1Q
xoN8Vg4zhV9YUfNyX1FzCETiniZdZQWt64+qkscUcCoZWaHEPqGrT4OiK1L+1viF0th7t3fPfVib
BwoT93Y6P6bjegSAcAtr9fdQZr/VoYvRRc1HYg+LnarOb4LerKdK0FlioKtKatpB6TzcNuiffGOC
shiR39Gb5avVIjbCY85obSK8bdk1xWZziotLh0meAYaypfGBYu0I40N90yRh0ZWsxVFSF1E946GX
j9huth8zyWkUVjwTpgW7cfs3+f+q5Do6kvAIvlV56CX1EXiSfYgySJCQSP9sz9EBiUTrMbw2khtp
SILkhByUtjtUyVU+R+l8GyVv0pLkycqEQTlLGmUuuZS6JFSOsCa257IlvdKWHEtNEi3ZihWHQVIu
U8m7XAFf0qZqf2kShSmZmIqkY6IGqC6UXaZb0Nuz7woompCF99tDOfS5N0jWZhpD3STqCrGaJHG2
ksn5+WwjnUBonZrkduIhEndCsjwdSfVUJd8zBPRpytdF+347SgboImmgs+SCTpIQGmVMGbWkhq7g
QycVjugsiaKLZIuy5DnPkja6SO7oKAmkQrJIt4cJ41WXlNJF8kp1SS5dJMPUlDTTSXJNbQCn2yNN
LKmpZJ8OGwVV8lCLjYzqZ5KTqkpiaon/oZIMVUfSVIXkqrotugZNslbtHuqq0cBf3T6LAXmwlWxW
zCu4RCSvdZDkVksyXEc6bOzgnaftAKmAXpmumtdcsl+5DiaSaeDBmpIMWwkYsRWw2O2htQU/lrK6
+VBLpqwl6bKl5Mzm2AQ+DzdxJ54TQ6NVJJfWkYRaV7JqFUmtbZwKfi0g2+3ZoiF6QI9L2aCBdttK
7m0hCbitZOEWFlTcHjzu54GUxNxSsnNVSdF1JE+X6C3xAMiUpDL57U1gd2vJ3x0insPs6AYPks7b
CcnplcTeWMDunYxXZWP5SqpvI/m+EDn7qyaZv9sDSuXc6tCAU8kFViQheJSs4IX3uAslNRnHTt5O
6s9CkoUNyRheJG14lNzh7RkK7GCccMJCwZpLRnEoacWT5BY3kmDsIKvd3koL23iQlGNH8o4xFXV+
ISHJtqQhk9O2PYoln7nrJTG5kuzk7QFC8pQX5WF7P1YIc6CUzOVM0pddyWGe0JT8GFEGfr4hSWuu
JLd5qSE4C8lyLiXV+b+5O4/l2JXsiv6L5uiANwNNynuaornkBMHr4JEwCfv1Won7Wq/VERpoqgmi
DKtYDmnO2Xttjy9r+QvqEM3aV+xnBk/nHC88aEWGbkFEL//FUdRoNp3GQ65I0lIxpWNFl8bI9+dt
o+VL1nxA8WPkQ6Mu1NCkNvcfLqjq5b/Mil5tKo51FkG0xtFnbidFuS7hPiz/JVQEbBMUdqKY2Dh4
5lOvONn8mPC/gs5enkdqjrGqPbja5K3DnWDO3bmKut2D316eJ1ZEbtTf41OrKN2T4nU7itzN8uC0
/EUWQfVOOCWeZkX6NhXzO8Wv0CkKuEDR5igueKII4Y5ihWMfMZ/xTyNzhU7OyaNTD4At7ivKuL7w
xtUDdBDk1CWd11xRyXXFJw8Vqdxoz8sDTcUwl9Q1Tszn+dZShHMX1PlyZyWgnxMm7N4GRURHzwVA
VT0rSNLnQXHTU0VQdxRLHcv29OUOLG6grEv6bTtMqeIYKAY7eXu35eXrLnx2ylrWtVTMdkPR25cn
7AG6S0eR3RXjPVG09+X2EgA8Hvvhg7RxVieKDj+McOJngPHLS8SqhEdQ0eSJO7YeHUWYXx7pYqlT
ggz/KVEk+n5irP5zB5h6U/HqfUWuLxXDXlc0ex2s/fKUCPWmja+Y93QTwyepOPiBIuJrPmz8SlHy
a8XLB6dlXWapGPrqvY9g9SnzzG9CkfYbxdxPsZ9+VGD4jQ4eP20OYNeK0T8qWj/ZpcW9Q8n051Wh
d0LFAN1fR/Rx9RXxf7mjJQQgU2kAvcoFIC+CPe5IVgBamuXVdrjDtrXKE4hVsoBQGQMJYQN/Pp2W
/AHoNC1jOZkEToz2f3nWxuheB5VcAGwoP40qzWB5E7l2NpnoP32VeGCp7ANdpSD4xCEs92sGCQnL
T6xTqQnLz45mt/1ppnudYIVRJSxEBlkLgUpdsFgSyND3VqLKEc/CSTg2qftJvxONjOXUVxFHLE1K
Czu2LbxrlbnOzvfwydZ9z6zaPQfo5o6ph753gE6A3MnYD7qNdCMgmpaVn/+Qyvl5ko19FXjldb8K
9iU7WKaY75D9NLy60HetATAMWAN7gzJk2tB++fR8srFaI8FlPPjiVfjBMUEktCrC2jqNPXmyJXtA
FJ5AXy121ZHd0UFPaLzNZn/XcvuTMsYhT33nrTNjjKhm3x86V5q72OMcbZ0KVSlKttMsCXMLa6/6
c4iQUACrCzL1pZUn9F1ICpaLo5KPdghim7GO975K+Pj79n//u+WPl4Ol5PR/rnZ2vI/K+bw8bHmC
5fa5b/gfy8W/b2QYD9aCfKpVh3mCvZPKq8l6FAw2sqBeaykX+O105bmID8SEuyWD6K308MknCTug
WKWcCF++JfE39PMBC+Ii3zQu4gXMBAC+1CHrdNa6KjllUhkqhkpTIUyID1fXNo4/4xbkI9rlZK+o
DBZNxbWIhlyWGcjStu/yjkmA1Ba/f/BsTBjLH/RK45WpoJdCHZZL2VmnOHWwRvOewQ5wWpiXUv8l
lsCYWPGulsOEUHl2gnhFN8bcYXhG+FtMW3JrviUqhYbgdcQ/iBtUPI3t1A+FZ108Aj73y8fDWdYC
UMD7JjKgcFCjzFVa96/Lm6M6WsFBRa9RMXIMYiYC6DtoTnHWVHRO6SWvRg9nqG3li67idVoVwwO1
is9qSd9JyeFJVCDPcttyb9myRHctZJnE2WyQc4MJwkFUku3DQiFCcbJeXliMPmwjlBVV5Eq0TKBt
xJcGJ7R5aTHUArjUHuMi7LfC7G82nqOChCGNTFkQX4jofB9xTTVBOhUREy8sEHKCVUxRqAKLqF6h
QlC/jz/P7jQogpfrBZbkdTo6HWI4eTTC9NDSMjzMRlduI4YqWiwEJs10rTeuClFKlzil2dPWbp+S
oS6bp06FLukxjVSosePebL2Lq00otZLMC1d0oWmIqOimuRneEpu8dxXqJCLindgs2hJWYaxSEnES
IuLpR4qQfeKuHX80Vvj6hlOlNBNGak5bI7bckzaGP4a2/Zl6YbH2uyajvWbd7L6s9g0x7vmMMN4c
h7dF6L0Iupe4q+VSQ+eMEj952DsZ4xmWmTsfysZ6m5PAvYZkffid96iJOj7PZs76MK38Y8dDr+1A
8HLeBvauqTX26Tilt6mXIC3CTb0PvebQdu6Akc50Ublm094xIGlbvdHdtGROj8hK3qTTzWeZWvm5
bO3qeZ5qCHdT5F4dV1i71NLy9dTFzpompAdPP7TIRzasUzjKVTABRU7GkK0xUwMpGJq1R01QPvhk
2Jc1BWJceEKv6mSlTy+RPYSPmQhSWME5Im3khM8acqwV/weOYUfNNovT5GRMdDhSp55X+WAYh8U2
EdvBFW26t1sInX+MG10t8n1rZedUSaOWA0LMx6CFSToJ8+KrAWyBHf99yDSjXBPo0PB2tB9Rlrzq
ATxoFmDhSRPdmxtDostGmg0URBY4qa4wt17/6fiZsZtGk/xc6G5e67AF99NDbLHR2das/Dmve2RQ
MYaN3jSaPZCqS6FkYX8fhItGYMYfsYKc/j2Mi2BVigkNFPm8y+sH2Ia0qc9xkILf+iOEX9TwlJyQ
6XhvgejHY8sJepIyfSDf2tnl5ijJK+SmBXK9XOrRu9FVcN5m5U3IxxGpaqSAwwvo2pwsbat747co
oydOteaxMBKdMzGqCJwKkWhBqIR3s/zOPbyjjIaaoqQpy4CMZv04+Nl0dorxkmEdXelmyOJIQcSw
Q3V/DstVsuZRbf6JraR87opBHAf1TpZDAc1vEwJYYwqJw9OsDpDk8m0B+Ghl6DHhJLO4iV5/WewN
cchLWA4+dpw/l8L/vsSTWSRv0MvPUjmcpFJNLZdsBbX9++pySa88yAVudfhbvW8pZmCGOyeyzRQH
Jlqv5VDUjGMLc/nv2/wMFg6IdHu9AGpDC+tpjGh4FftQ1RkOXrvInWmBgt7zlXQsU9qy2JrFmsjy
EYE7VrAZP5lnVNXZCHxCR8miKzZ03SiN+oztJhq1CrFWZQI+Em92P1OosfWnUOJZKELMV4OB0lRO
jBeR6sFqEgUqUQQ0SpkRl4PLah2MQ1L8+Ug6pdgzFk+1+lUsbydrOIdCtuu6digtnzCeJPvSFeTX
6Um0m4zhsHCDl2ELyj+FD2qGNELCR8prnYoOzLdRPIyERNkj3BER0g0YSujDSNTStIiOGV4mtkgM
2oXHqWaWevHX9aDD7B12+dEc0nKjU1Vb24WFHDGA3tiUW/L0mIuVEUV2Jv7X3CNPOA67l8Uc+Dew
d7n0b7dFLj/EQNZ0XFUkqcThXKE2uKZzkW5BvuP+Ell5oVcYYLNH5K/F4GVm4Ix7r9Al3V02Y6aw
XwhIrHf6mPoPo2vuOra5X/RgAF8EZJIGmSQ3KET6PdTapaYnfe1GSDhzE3G7FR3IFcouFioejF/t
LsFz+RkU5jWhxfpSOMSM+b2FMPYeO8H4XLZzcCvRGAhL608pToGNFdNbsmmJg5dRUYxJND0MdQVD
RgK6CUlWp0AYYFFvzYE2Td5jXURGgNdA7IvMjR+LISvQdZuF3MRFREk5VdsVz7mheBmeTCq8Wwzx
RCsiHXyCBMc2Cic0ysxpZ85a+Vg0JVVi1yJCG/O8GdC6aRKkoRRfvsGNQX9bq9E6Hc01ntvsYqAT
AwFiiZ1r5tnFq6KZ7gyewb6Igpe8T382elhdl2vU4lkCCgaVHLvYug0c+30sSdTUPOOzszV3a9kG
6guzSN4BSGyX272qp4sAw+LoWlnz1hTNXojUeQ4G8dHgQwCdY1FTqqV7MCcEMObsvFQYD95t+vzH
Cksjfq+yfRfG7GzGqKQppO71CZKonRzjJpj9XVtEUNdyI9aOumBu9vC/v+P0PrGcD74jjuX7AEoK
qCPb67qMKeXskmIAzHXL3LR9WA5WWyWIJ0Y4QDUUCBaLxpfUGsQDhfOCFbpjY8DCo3Xy6bGj3c7e
462Wmv9mTXDrSnBQNFK6rSZi8zFSl6ZkxpuZjOLQ2CWnDrbrU5vZ01OcN9radHBPT/MENmPqJR91
i/M5T6dVn+rI3Ko5PHkzI1DeTc1Rjx3z0Jb5r6LpdICMVfUW9Bm9jaSl2GbP2gaGXbT1fbsnI5Rg
BJ258nsf3YOsP0SVpb+NfnJqxyxep25Uv3jmmB/LsW/WKLioJ+u3ttUcXgT2gdSADAaLbUb2N8or
2mOM1Qh7V2DcmAoD2T41NfY+UjjDX1YmC6VC9VhBtt1xaOrqraHBgUw6f7DnFNEXNk03KDG6muZL
ElvyxU0YGrDoJpNMj83YtQ8l78L1puIgLVleljM9cX3rnGDLnmh1TTyGb42prnzOy7y7QnaFc8M1
w0O0p+k1nRsPS70VYbwI5/jhoI25/e6N+b6ZRfF9CKizhX0a3fp8/KjHarrQFqX27Vje0fMd8wmm
ovkEIODipNTRC90GicWub02sKu85zeUj2qd1h7QCN0MzbJLQnZ4sZ66OfUy3LSRCPBSIRcqJhrYZ
svYM+9L6ZlKsXMUQZL3KiL/7IFE0QBD0tbsPdFfuhrhqWLZBJF6CgLIFFvHPSJUSKFVWFxpE3dor
wJdVmaPT+pimH37ubv05nj+CoEcRlcfFJvKtblPpot1p9iTvsoCXiNEp+TFGycYn5+2XlpJWt9N6
SDssz/yTqCS4JApcCCCjXeHHxQmJ/UKjYF80vhtBZL3Wjp7QQGQiMGPdfHXC+q+ry710OGmSOiwV
RRvWd3dkcB4n+5tttfO+hoyyww5if6ub8VvfGCjuzOF36+jzrQcJH/VB/jAhBjj7acAC16YC7ECK
eqBqSUhZE9ErTSbqJpR3dfdHUNC+R+IRv9ghjQC6JNMhAl3+PBu6asOIemVb8/BS7h0nsn/rsv8u
aCa/kzHebxDvFA95pITsQamtiiahjwMB7NuQNDu0iemrnYwfeqZCesfM/zJb/6n2zfrX4ApaMyGu
klkcKP7AjWszb+VUDsOyyCmROlm4yqaoPU2e676E8xBtU1YEe82bIex4GiS2sR8eCCv4yJNoPtpz
K6/kyW4M/DpvFSN7kdqvvesO94JzvrRs+ZBoUYmlwzeO/IgwUzi+2DZ6VsCC6ORpsl3nXPXyLur8
xagtuU2t+TM3RQybymRfg1vludVaY9OgFj9Ec9W/85hvWWMDsqw5MRpaxesao8F6ktS3pqBiiwY4
730WI2Chdo2/xP1m0eEvyuNYQya06nafR7G+q+2wo2AaHyxKSQfKTMnacQf7UPalruZXsdVk5mxj
k7qMFeYtAZVKtt5DJLPJ/NkKgkjuzWQHkBxK95RnAHtsB9sT0UjRkerRvLdy55pmevwRR+BR5lz7
HhMytuvTkb1rNGmbiRH5Rzv+tHGfYBO3IKtotliXTW/c2rR7GzUzXPmicC5p1342jdHc86jCdqPq
m67fOF/+B/7GaN/CQnoZDDM/B7IwwCZoJTr6Nj/pTWm9zrP3lVbGRouFXLlQV7dzaJI0Y+KAaNM0
3bczhTlf1PLYOxbIoSZgdyb9fE9bhElMj6YLUhnqCokguUzo4mp3AaBLW7umiLS39Iur56qxmh0m
QHP91zcoCWfGKfPiFi1pbEEGLDZJd6iRMYkOcX70hfpUdOteZ4l11LO8OlchfVyDkGerd8bneB61
myExfaprjgvHkzkFdGcpkYDMZbyiubVxvMT6mc3iZ+MYJF3z7RPrDFgvb72vAUnsvMpYiq3xk9Q3
KWlk1PX8SnbmsDb8xP4I+tcyTqeLO/gTgspWu1q6XZynqVVSIv2MC+afh0bsPa37RSfjcUhDhIUa
0dV9Mo9nTUyXPDbS10SbPGRRgFXiMg0ewCYED5yVE+JvA3cjmq1fowPSPo3t+UCbKr0DE2ua1j81
WJ1Pka7dWyviV9i2VEhdc76JMruWDpaIFufMeg5lvIPYPO/MuIZWoDbTbdHJc5ibx2Fog3tuaAhg
kuSxw+wGwAi6J0OUJ/xbPrCtqtQ7RP+kYfVigQWUOx1eC9zLV4oX/q2VXsG+onfempgI3mCaV2No
VEeaxtVmruE9JSWPlU4dnHi610wf3hM2VW/mCJA2HHA8hXX1oTqP5OvVJWCnwd1O7cQKraCBwLvJ
r3aFL11SXzhpRAjunar8QYX3QeaJ+QSs0N9llMc2VQs9o/MB3zkD5lzptqfSrts3V6eWHhXxGjuw
ccOdC7UuqcenbHK+61Xhqi388ITEvjjbLO3BjikCh2j3sm/UOw9fIwy5TNp5/CNUK0ptPLgIYLci
ga7pP1lW7a2avu+/+0wsWCnjLfWiHHmQAZ62V/37UNvo5ty9amG6xdiVMNUBTXFmAcmL8W8Xl1l6
cVrrbnt0WdxEmx9MDbjvgAj7EAVjuMvpfdDCb7+KgVDQril+U6Ohq2Z4BQwVVkummzzXfpVscjsV
B8cnEaW0GLBn18nPtsI64kLzjpqei0PrGyDWhg652KwN8yoxR+tgx/am8kT+DkeREgv1+lJmzPmu
DL7rTBY60P175aUqtVrf2L0bPCSmJfeVF/fnSSQRHt/I3RsQrB7Mjl6W238Uoo5o3hb5efSMfRtI
5rAk+uZE3sALDlF9axsg3u01SYma0nGcQLvoy0cT6Ajwvoz+k8FWiLfNi7JeIzlL9A3RU5VmxpaX
nm8pYBnPWML0Z07gBm6eVOmZNhs/u7ksUnFsZwQfJy3R33MPjyOIQ4xner9n/kAW1ZnN2aplc64S
ZnnRTMcIAf6eFUe4MgITYFqZA2jinnPjj82ZvfINg9lxCuXwOjb5tSbq8cjapNyUtkmZL42tM8ss
Zrf2I5YYO8fOqc96pl3z2MxufpZLZjg7vlL5ApOV6/Ely/O9Xcj2bACtMvRCewyj2YBxwKmMKd59
bzJ6lGX3JqNdkifFTfpWftPq2TjiXH1cbioyAzltYa7NKp9ulZm9QP73IOlIA3lp8N4njfuU1O/9
uMeBWj2niaAA7Nbmvh9Fu63sbOsL6iQeDN5YcMJUM77PptxHGkudwtmbtCs+LZeObyqcT2xi9XOq
7L5tUbjfFbfOElF0zybPhE6HjSZKPtOuh7HhuKXCEIzvEl1SWo5Q9wo7P2qa3d4zhx8s7Y+DD5GJ
GCsnovRXWDVql/LOp0FRqpHxGSXMKpq+y05td63PMYLgmI5heIApMp6SJLtMPesc0fikk+Os+JLI
insdELCTeSZsjXHG+MEnkcLDfMd4Mq9S9BQ0mLzxnTULQkoYep1tkTcTZU/sIcrNUMLrdIXbHBwK
GKp2EF2XQzJC4XBKo98EkVw3tvRelkNGaXcym9WQFOP7gH92V5PeuVdW9yiCqacPmn4K4y6/tiHT
sV2igDHARsPfi/VTFg6QbQvAy1SqHqUVftMcDY9e27O0YihIO7avfufnt/LTnBju0g5Kq+0Cu26V
0ZcamIZsq8/35IyAJqDt8yJnGjUBO4G+1lbMUsYtrDRANZrNXj0p4HplAnSX95hGSLclG5og06ZT
0rXD2iez6GxqGRuVSEdDPtjWUSLaK6VhXKeWbSZw4Jq1iZbuEdk6/CbZt41D/tS5trymfXCJ3BEC
WicQmRU0nDVELZ6HNltWdXHSKXwHLSda1lsnG2zK1fPpUQGEDJ79Vq6DPCKY3AveOuGRxcdyBI2o
CN/m0Sl3b2zyS9wtefmAwGTbe+ZwifeEZUQPUVxnr06cbHpDH661qbqBRWuAaLW9I/jAb0YTGw/o
WM6lTOqj1bkl0DTjVOKlpCFTR9tkGiuKFWnyfZxOMt0Pvhm+1MM0vJhzxjYk+0kfS15JZmyf2AEX
9Pfgm46hRnmhEAKzT1pfvYHGq94OFtqsjhaELj34IF5yyMTUrBg88oOUQcMCg4PbZhTHrPGMM6i4
OBlcCNZABoyfkfKZcGgPD7rzEkv5EJV28RWYvoX4a5t4TXSvrDlf910mPsoqooHjOb8s2uwE01Ys
RB1W8U6wr0s/PRWOMK6UqfQr6Qb6FTkelslGu8iy3paUpT68HmFtLePkLKLwXVITPtDBo9zH9p2a
82PSYGOqreIllGb3ZEGQd4qSLj3r0EJv9K8OUPsq1+gZd4aOuI2u6dHxPUpGdWG96b6Fv3PSKP9n
NK9NF7kALIf8PhQGpXq//ZnM+atXIdMBSD2zfW2rHU1taL8DnWQzvLRG798Lr7rGWbGlaEUWCTRq
wLrTIXEY6VYUPVi96ZG1M6nqPIw9+L1Wtu9uK+yH5SZYr/4WZl51cCpBzZBZM0/0cMu0mq1lNVDV
RGZ5mUznh01Jay067b2o55HElXp4TOxofDScKtoFWADp3HSIiOgmp46P7n/U8zd2fDesSpAxyd05
0I/xVhLh5YHuu0XlI3IvqVk/eEggpA/sbMCu9SypZ+Bo1F69jvjAFuAd1jQ4lZoFprdLzgicq2fX
4WQqNbExNduhtJXTFJkoTpYUVQ++AgTibTQ3Wi5ezTnn5JuBaONM2drkyyB4MV7dJKkPUYTvfTAE
WgYAOnTFECM2SbgV4RxdgQj+dYD8F5zAuxQF41T1VcC6Py8HDVQbSJ+qp+QS5Bvk2JQRRH1H7G88
eZ3IDnqCXbuKcreAZpnUCCBAA86jbz9NKb2DRj6l6qBgh5qNAsmDSy/pqm4I34wHPfswSqSN02T0
W3eajZNktUKp20pRccJgl24XrawiLQ/0oo1t7tfOuhkr8yEBcbTG7ScPvUbZcBq0Yd9OI8BMKqkY
eEr/VEKT2hlJfe9cz8efP/nnIIrTTZvONdhqUazmrBWXRCvne5u+2GrcjaCc7/tiaF6QhrCRb6FP
aLL9WbjITOwpnjfVMMJ3glDKDqstDqjUTyQyoYIpv9qwiK4TRA3EoFP3MCScmKH+avWdvIYZ0qus
NrWjZkTP06x5t1F07sskOd8TjGJ/9tV9PM1rOtLUqNHAyeYzqPv5Y3TZgzqhle6WqwhELq6Y0YhT
IljpooyJ5TTsh8qaauSls70uneob+DXrcRh+DoPRPc5thJVBoAbqKMFe2UvuMtzW2Kkm+It5UG98
1CWOHYfvqT32u2zQ9aOZdI+caHTyTb3fhB16UbcJvb2hfqqxqKB7QSoa+hqcUq8a2Ir7NC6H8UbV
hxQ3WqtiFSPnOaC3PbmZqd9AK8oNEIu3AgLhGqGx9eFCuylmy32CGeojkiLcx3J/2lGErrhLx2ey
wy+sDoIDwDXktiJLX2kHBrdEycl9qzk5DWtrH0DfcxkGKLWp6WVWfCooRzU48L0wRQtpVd2+nEZ6
/Gb5M6kjtjxJewPRbq/4XfRHg4LKyQOYYNlm8IxuOl0bWWwflquIvfqNhzX3cfaNy1iVaNb6xlpn
PueKpelX1MxiS6XUXYMy069C7wEGDyYjesqUaFhRex+7D3iNybPpte0dWtxei8yP0tX118Tlo4i0
8q9Ly21aDxtlLqy9JzXkk5iu7lYeXCmj9B/zRImrmnqETUajIB+Q/iLBkGGgQcKM2tFCjKZPCqN3
a2jGe1IDI+7zDAOAi2C5G4rmwWnNBHTvbJFD0Tuvto9Yc1IIGN4SjbEkFV+d9F+BnT8lnOr72Jmp
L+rykVhykqB8LFAbGZLR68Sj/125ZM3UQ6EdwxLOdTRPOpjWI9W48MVu0U6b4Pi9OB9vlo7ZLE5a
5RwQ+RGTLRQK3QhP2S637OGS5n258WUXfkknRRtfud/61AFSKd2fg0fl1+hylC8mAqw617VnSsjg
t+cy+0C4+B7RnDyXM08xsBs/uhJ5ggi06InxE7k9xEEEqIlDjZJWQV6P8X05aJPAfjMH3skcinoz
e8G8ASucXJZD0tHgqGPra6ngxugsDYILN1XX/TIZIo919CgZvQ6ZNnaHlPor/fTe34YubWZL07aC
ThvyagMXZFLDwpyNYo8SC7dVWNDU7WVPPyvT2ODZFLalJ/d6qlF/sjVn79L7OjiUfddZQxuPPE62
QHQmD/53PGjBk6TAtW5zH9iD8NotQxrsNIeCMsgUR5WHa3swV4sz7v8rKAESAca+/x2UsPmVfw1f
za9/xST8ecxfmATPIe+dRCHDdR08wrpr/jcmgbs83yMK2cUhyB0QCv6ZRRT8w4dw6qAosR0PvC0P
akUn4//8D8v/h20bhqPzfKzeTKLg/w9ZRHg9/6cT1EYR5pJtZOuGT7yR7v6b8z1L+zg15qA+9Jkg
9wU90mz0Nc4R/zSo1nVSIOKJ7ClZwRtWzWStd7dQ8suD0QOJKljhrqK2TleOUUTrVIOnmdJCFKDi
NlPm1WcqTPlqB/kTdX8ro3NfYkTxBamYWW9uBmFKKmHNGq76pWuR82jRp++i2JaOhDPtuh1gAZI+
LVYQG6OOv1Af+vvWUyLLqTgmuHoS13bO8IDLWLdhTvtqZS5+ZQIvgd066Y4ObMrMGGz7sv1mj85N
VLwtA+Jvl3/aGnSp0O7241jLzTRhMQti722y9IjqTHhjjuAkZIO9bfBlb8OGEWMOVdHD2YeF49xF
mp/1qIER1zly3YfxfHanCKIJyFdO2WtjOOF28oOVXxAD2ekzwHv043abPZpR9OmGuXGH9qdCDS70
auCzzJOxRljS4e8Bk6/a4TEqJqBp7HZTUFwjDnfowfrHzJTml+DMZ9O5D4NZbUnbzO5h5H0k1Y6S
g9Uwjg6yjbeNbfyaS29Yp151I9XCQNYSrMcJzbJZTDp0leSzowYXaSbF+YZNW2GM6ymhNusO2yKA
bkCWHv1BueM39DsbhFhblQOgNZX3itbZyjX47ne6KZmdI0inI5I4B2tI7DKv+dFPCKbxqgwLBIyx
+dT09JKyrl0HQRZDl49xYvVitXuAun+j1T9smIF+E6C3yb3T3OsWCQwCVF6SrgqbJkJIjdZr3Xrd
Nkg2qoRte1r/NNQWyAF9tclw6qydtHiM+UfgfGF5sxWTOPOAL5tPYCVWk+Wh0u6uRhiU9J7Ke5/I
ZJ3AWVsjDVlTOWePkpX9itbFEavWk+kXFzGx79K/N1XxCBD+BIeZsT9EpJqmfCl0OT4DNzwqDTCW
v1lkx9yyKCBmn7XTI2QU4t6xJfHgRr1lfbgemaYlHiUrjjfAIxTMUDsQ09WvE2WoCR+irn4YrXAb
evC7spB33ndIixwWly1L8ook+l3Rm5Qd6hlzqB6xIoZOGWnVtqB5TRujYvdBXkXBOb6qcLWIYbB3
bu0dugpJY6AN45ECCPljeNoNKhZ7UrTxFdW0/SpEhoBlXyhiAkOTslZq89+p/0x97twSVbAVgYFr
TTvJCFdpB6MTQ/m9a9rhwW2KS6HDY5yrOwo1+Yysj9IKdQH21W9WBQ1tSH4T0hMWdFDywTmE/uyv
fEfWD60bHNLpDh283eajIWFk+i9Edng5Nk6SPta4CJO9zCuw2EEl1lidL9RJvW1kEWGaFnrJ668p
LLZQ1DOGmqzpk2P1vSGD7NG50dEDAmppN49BZ1epsQ3ZmAZFM0o3ofE+DaPYRXr/XCQeHWPgS71H
Ba6bTH+FJqmEiuc1zSZ0AUDa2sCa3a2fagJALyQMAf8GHL2q5RRtY6tstmVS2ftC4Jk0JkXEz5/9
Gk5MQdwmzsd2F2YW8PtOzjs71h+Cfg52LESHuhPrMInvIq5nlB3lncVCvUpl8RsPN2E9M6KRKTZ+
eMlJK9j9DPeQLI0eELoOqxjYdxQYjx5G6U0wDbd+ejKt9CyVkcmyYncNmm7jh/oPLJCoG00kVWZ5
TyLiFXrT9tZOF7pn+OLeOR1741i61E78IgJqgDQuZ/txrsy52A28gKUmulRH0buQxKXNP9H7bFA0
7axpfEsNqleuQUOmd/y9FUkJWDx5Ys8OeM6ASS9Cn3nDa9yzaTrRseoiKqLA1Bj4TWPszroxQtPP
yXaFpykPs0jONq3CdRamwZpfS3ZxcvgK0RQfc5huIhscivvDyKDDODoFybyBA8dSNwQaWljtb9bQ
qlsxa2dAWto5yVsHarD5qEFEOJd9Uq0zTYX35HVxjvNOX2cp/05zvRT1wnyTqVEetEYA35x0MhkK
YHxzgah+pDVTB4hDSus96OZ0b9lecJ76ujpYCB4JXME1Vk74NRvb3SRSGYvVq2jUYblUz79jL/VO
y5VCDuOBH9qfV1niH8cUrHB8YOxmOJXQMh3ks8vFOiFjRr45ATLayLVehE7/SOviw2Sg7mls82lU
UaKILHsl5MPPgppPXSpBRJxsbWpXMnWA4c397wKL9E5MNbnUODJybg3dfI9QY143JFYhebQfKS7h
mArm6wKIi+DgHo08WnedB3xQm6/1qFv/v9eNcFpgbvzv60ZEweWvHzL50cl/XTr+edg/l44G68NA
N1yPlrRl+moV+Bdhy7P+4bE81HU4WbYBZguAx78QthzHgDzB7hKAig0756+1o63/gzUeC04qU56B
Pdz4v6wdfZWI+a8UERu5CuoL3bQVBQyY7b+tHR0TxI1LEt6hyXXYUyG/gKi+2AlGdSgu6uyU36T2
O2usZ19n+sP7KfHLU9jPUrcl6y+3yd5rqY/55XtF5U2X/ovf+9kpKqvw3Ne/xy6/9L7drjzNvSWC
H7CesEWkCe1ROEbBS78+oGSz8noWS6RmsE33k3X5X9ydyZKjypqtX+XYnXPM6RwY3IkkUBNS9BlN
TrDIjEj6Hpzm6e+Hcu/au46dW2ZVwxqkUgp1SALc/f/X+pZEPVIuBFOhxYP9covk6QFZdMJI63yg
X/gGeugh1wlaE9F4YQ5YbJx74dvh2K+V/Y3eOBPSUjayLSiDjdC/9A8O/JrUMQLVpm8MVnC3EuvB
mx9hBT+3o73TFvCaS/wrbuWttNMfw+gxlMWXERPa1ENxFO1tpuPlAr26bIYBPHWt2rclrp/hODyq
sHnv8nY/EyjbQYwkdc15scz4fnCyX4R/kV9IbQY5wa8q6s3NVPE1O5LZTW3f0KE+GyXfUxaxzZHT
viEzYJkamIWxD0M6zmN5SwXZF7q1d23rFintG/GV+0iHdJgtNOqi8tMknrJt3WMi+NrCDqkHBlA/
DW1yJr0QGFZhbhgzfVPOF4MFKy1/flUrO5Akhsi5aLaY9bpNrpgOijQ/CKyPJPKtcXquXwv3aE3y
e+j0P8OW5yWKGUue4gcaCyRMBamaIbIhed1TtI5ZzvJdlwtRIy0lpxinOA2Yo6QSSzKY9YDflHA1
MhXXF06tEB3S+mvThf606teImLhNja/Rbyb3NR2AP3YpBRz0Vg8dmZR2MwFoTlk70NbM6tI+2iPJ
vWpCL8zwkHTj7VCunHaiDIZmDd6jUrcDIPQto4uyCZ3BXYeVX51J6ySnyEhf8zZBF7jh376HKrMZ
nE7f9pXz2vauuqFN8TPMSazqW++Z4a4k9eASmdWmy5HvxAMMTwGCISZzILB6RJs6GWCa0n8a7U+d
/JhHg8QtZK4xXuNaoKDcNcw0t3Z4shaRBa1Dy4AW1+i2JvYFtnW0nSN22GNMzOL1YAnhvG5FrPyl
0a3tIn7VjmJJNZsP9PMTwoy852aKXqmt32YJvy8JGvBKHugH0ivUI1oYZRJkM8IIi2JC2pR8zDqI
Ukzac1hPx5XQy5S2rgnukaXBJLFvN9GjGAl2ABV4a1QF3SKyvIbc+0LnEifFY22slop5n1viF4kz
TIeN9cBrmDfHdNtYX91Oc/Zroia3MQy+FZiSr/a4qmrIgco4EsSrLpHJhyxFlI54lG6uNbKL0KJA
m1PwW0UlIm1ER2/oJNxdX0nFbtqR3tS1b2MqgaatBBOQzTQkthoHHQDffVMXZwTQE9Hnz47H1F7V
2SHSl9OS/cgYIDO3QPPGdz2wFUKPflmtvhvGgFLwM7qNQM90WGusFV2Hg6ZV5E/HBeCSqjg21kRC
fBGSLOBkTO24X7rpD1N3KK+t7LuxCd/KNp4PAz+hYznPRmsidQNHxz3MyrFVbdAlEPImOZ/iOiMe
MR7hLdDm9pzuzcl4X+mw1OFcu4+7+UylEc2HA3emvi9rzkAFtfKgoVjNKrz4QWWRTKC+OZKvyJOQ
0m1ZDOTG6gaIGhR1jOa1IGerzfXHgZYyAUINkWRdWtNFRrk3tqxYPGM9ZocaSkZCiTrlZFm17YdR
eb+QUWYwr3ISZJppFzYzjqA63FeWdgPTe9qTOXyfxcupxYXg00BKWIO/dFQV/MxB9jOP5jlBccHn
qbpd0xEP4PV0h9KElYPILiZfBB0m9xKFJAiAJvES84nepT/1mkV4hbWx1kxTkWa/zKoIMWOVVQDk
9XbU+AWVZXfbEmX1RuEU2sSz+w2p+KGiV7LVCb+9iILVfTWQKioK1ssegW9cG2m2RRACCXncj1AW
tlOmfKWj8VKZC2bY8u51E86FeaetSkMtLM9GHf7MDIeEcT3bxXVKwk/+BJiDGaf9NvYjbQUnW4KK
hdm+mesfdUbTpOxsmvPC2EoTOruVQ9HSDOohFrvLei6JOuNhbrN0F3n9I9WCJ9EOn9AAvrUS8I/b
UzYxZXTvZCteaY34PMAkipFioZSR+9Ea0bt0LIGQdNwlNN7cYuR0W1rtsTFZ9l0HLApBYA00NpRo
hRBrIKve0DOJ2LGTH5jP77DQfzjkFcUkKqXL8F417Aa6nn+CRSd9BQHFFrXEvgAW6ifAx/E8owvz
NHuDrOGmSb2GjAISLSZ733C2n1ERa1Eyrw6f22V0LuMo1rxpzsChMrZNHPpDYvtMjjjhL+ILo+yL
u9DmjvP5YTHBFCxl854Mi0ODicFI0wlQNCf0zY5cayeqbRmcUEZ0BKguJSEwLPA+yGF8bWtxWmFy
CWZll552LcQXvY1064ZYbhG3bTKLmS6mXcuy1FbVZ3tEvVHh5WvtbhPq+HvaqRfbUXKy8TJ59PAX
bJ2+LwMd3n/Euo8WBrkqOXZrJ2JxO9T8LFScnzu1cKpwV7nTYDyood02wzQFy3qClBM5v4om60aY
eMSIh2umcNNEUCIBFyTbkTIz3g2Uq7PlIPG+BaKzLSimB4WD7+Y6HHLwmBtaD2/5OvtKSZGbNH2P
/4tsgkh7hnz5RueKogYu620JKqa1rQdBgGyCayXwBkbK2LzYmA6YvzFt0Oz6SUMato29i9npiDyr
XOxiYGw0YP2owna/Tl0o0V1oW2gAK/XbeRFv1z3HM6kguTiW8O6e4hJVvDNphBIwxAVWie8oW+DR
tFoH6iR8RQFDcpkNN+3Wc8yMHckqt/bk9LspJkdpGclNS7EjxohxUjJf/YpCe5uUX+6oNyfoMHXQ
CLoCg237SsX4GEOqMZuqcV6KiqlSpjHNkllge7R8qj7dSLR1Qa9bj3zl5cGQsr/p6Vn9vmjAity0
oyLPYsbQ0ba+JOnxZFLpd3uyqZmBv8cNkAtc6ruuK66TYwIAWk8nFjl/zQXrYxqkvNqjHTsfkbNW
Kesa10PYspaPOi5+3xZkUOxKRfHHWKXuMXJxMoYnWCfi6S8b4tWVWDnEPUSpT8dBba5WJHuFL1+N
Vn/Zk66WqzCgpkVTzfox6rhDHQ0nhyTteSvnkeiEBIwm/oo7SxL7nq3AZM8lZaRF8r7VzO7GM1qy
FHuc76NxWJyECFzrVi9ifS8SIi3jLIwhKzSwXVJkivvCKDGE9lhdypXAfPVzTUX+zW69HLXsegfa
KGsLQV5j5o3YYOl1XP/D6jRdf0/6JV4WLseko4q6mhDj8hZXK0BFIyLSZNajsyP7M6muw7bNoTTS
7YjOSCfOWmWIvRmj+L3mDnmWSWaFhSwPDQb6+6fQ/kKSHT51C0WYzlM/q6pV59gR6rw85DFVvMZE
Upu79ol3+Sbj79iY5MkM6bzi6Trm8Lv9pmWHcTsxnXoFjWp7vZo5BlMcSTbfekdS56SXDc6y0Zf0
6epAS3UI5NdrOWrp0oluHInrOa0S7EqG815qSJPwdSPNHOSbI2QXVOtq/WrFQ6oIQ+ev24gkDV+W
8efVlUfGGwaF31ctstdnh2B5ohqdjdZSOdC1kJ57HqPfH7tkxzQHgNLk4k8ujHNTKUoSqVWTekC8
wXrLGBOWU16EqHeiQbBTLr7360W33v375li/EA4WBrLqHZ+FCoJ3KhiAJnrdN0aMvMKRCsOAYm1I
xOYuK5ORol3sbEwDV/XcRrfoYe0b2hT2TVOU8vc1kFjOzuo12ITr364PGXA1Yio6IQ+3/OtfzPVJ
AKM4eFvCD4dOXHTTvoRjqoinoLoyifYdDzLNQRort2MYFqxoBnUzNiMlS007pwuz8MUan5K+0277
gkrQiIujMcf8pllhx1pXAkLA6ri/3iSv/dYs4tp3RuZm9SiMZzK49HO3UAYaVQ6ESi8gAntuBDnM
HIH5R3scStkDkpYM0tr0XgzUuerBs/28ZIKQlTbTc4kxY+Dbjh35/Lf6wv1vuOffudH6uhr/G/Nz
Xa1bkqw6KdlZXM+kmvB3IGXuaQY+8XY49EVX7o01oCH+lWQzyVsl5dWWWY0JsylRcwVmidHrf/L+
lu4KQ+JkNMW/VAu82QLs1dfDoXOmb/bS3LYOk0kWgmaSfTLZNzpiaAZJsIa+7P/r9/4X3Onvj44R
ShoWShrP/Ze3ZvKvWclSDod8Zp24Lhi7wXue8lnf0NraLpY4QPKIflOM/7e2Oj3KHX/7Wncf/cc/
vtC29fPtR/H1f//PDq1bm/zs/1H9+se2yofix3+mw/9+/p+1K/lPvmiCaSAVX0tX1I7+rF05/9R1
Clv0Nc3fnc//qF3R3PQ8C/i1Z+ouLloJcPmvvqcr2Gm5U9qOwYj736ldrb3V/3QweELYwjJ1GzA8
xbX1k//9YJj1EpPwPImDRlIM2Mki+mUvaHajQLD81wsKTfSeUpfeoP4FHwF/xhOEFqJMPg2qT7CQ
/YR9NirSwzjejzVqpru+edNJve2T+799zf/myIVd8m+2luNWp9zmoSDR1/37b7jeyqab5boRWzsx
PY2Zr3ZFfS8cg9mf9YY55QzJ0kfJtbGdg1aAeQbvVy+3s6sOjUYwEAt2YoeQV6LLG/F05+EFakww
mvI4U7sZWXqsMt+Brpp355hfHcmvGcFlcXjHyzQU33H4bKnK3a8vN8tiG65/4xEZ8TNWU/1cH8PC
Z9PXKR1F4pZsNDdeiLpC46XdoI/oVplndxWY8Kf1IetLNrXOjNXakOQVrC812vWpcwdf1D8tXv3P
jWqoJK3btG7gdYObMaiE7UtMBetjEl4uYlkZjpL4ax5baSxQWvT79Mm43nC9G0kK7y3eOgs6PKOJ
K+7Wx8SFRPqFRoOncrdVFpuo5inrQ5E+haCQZ/wGLpnGGVWOodg2sKqadvDXZ1uw2EQRfpddw0yA
10gIrGhirDS0GBue29ANj2YKCshKCg87HtWU9GZQ3cEyFcpfym/J+NDwaOas2XZ927EXvwwkPFE2
sM5DbnNjId7lGfA5LyHvcd0u3rzRneDPj7q+H2tpYo/oDgkCgtVhvYsC4vV/cHbiB9YfqhZEkK0f
gNexQOyE4OzXr2f97OubX/+upT4Jw8F6ff0KcTME630dyjf4WWn2jOR+hUW9WGJC6Rp3GzQ1Dt+X
2OMPpijCocHwKbmuqvvUeGbGsSPcbyv6U8IcmwYm3D6CY3lAp0+Y49zDLKCioR9qgDpaqQqGtKCj
UN6sfw/xiSsV7tLlOyrj/fq6XaaCBANqxsutL2Fw3esdagTJdt0qadD9+eOprtFvSYPZwCLxE+xi
IdfX+5r1ZZG0r21ClGtW0gOw7p9A5wQFT1+3YH3amAfSe9fBC2QyPKhmDpRHky1V1UeR6tCOiGuR
xJc3Hrv/ma7+VlCf+0BpTgM2e5y08NmLmHGiI/uedYWf62SvzOY9foeXsZZwLVaTv0sbqnNo9ziX
poWZSSu3TzNqg8bVfb0roSiT6bofe1J4qIXh4X4zOtiKWhKi8EkpDMxi/Fla0a7AI4S1mgNG0+N7
6twIhSL2swG0T/9Axua2Rmo4VAvfoHnHSex/+dBn6PbaXPn/t2suScc41CZ/79X88aQ/BjzX+6fw
bM9yDGlfpTx/jHYeIh+aCZ68tk/+7NGIfyK60aX4IwNlffM/xzn5TyEspCQ8AKEzA+h/a5wzrk2Y
v037qKyyrrbApiBLckxb/MvY0TJLboYmQujZgwey8MSs8cNZRDgPPhO8kllu77Fo7q+3rhcyJpVZ
iPQg5gzjrv5pr0ig64VbzR26vfW2aF3Ecz1uMlAMoRVjD+pzeUjd6nsvwnjrUXg9I/jfxWbxhbAa
/FwJa63pqPx7Y4D7AF4wByFPT8/hFEFUxvQmBxQFRZPA46GXJDjfl+1Yb0tq+z68/YwF4PKkZj3b
1wsD9jDmG5lJ7xhqtFcbilc7vaJESK+chCF7xxITebExZXdZhpLFOTWtt7yyIisboqBJXgTUxZPL
8EdXSxLPq/C8YLw0WYQhtvfoQTQk/3GUbA0Xrwc9OuILh2k8kcRFGyCsFUGpJiayyDMP8REPb0j9
FluzywiFNYu4PEGqRhf2rAUy+iiQGFCo301R/KEn2ZrCiJNsqsWXaTx7HTDgdC4Nv9PmzKd3xAhm
Qy9d3JVVZOE5yCmE4Fb9Vgt8aj0xZAA2ZxL3bmqzzvbYSH7J1HlELWwc+4xEPEWjljrzfR5H9y5p
gL2O5FlIVncZMF2r6W50Y1B7d/E77NJ3UU4Yui8ouu6KubppEC/sqAmEJKJJ6jxGFPpp49xTMNBX
QQijQdbdtRrthkRHLqMytthZ+D6yMHuGPwdHRx8VJiFMBdVjqg/LR2cEUzN+TR4WJrKeSb2Ta+B4
S3EYY5efV/mTPXq72m0ETdTO2jX9Wu+lzordspr8xQHL4qLNDYqeGmayClhijSCw6WF2y/iQ1+iJ
AZw/Y4duT2GvHS3lXoq21o58NTeQP/WbyDa/1MIkbwh7fUcNhEQGW7snvRjvAxKJWd9Pgk/X5rk6
OED7qH45ivFYpYfQcuhq1dhSkGDMx7GaEz9r9Ydl0R2S4o34GbMQNomyY6iF+Y3QFL8H0c13wuDL
JLD+aAv1jtlr3pks1Lb5Kq7RJen2aD/HTu1cy0RUhEB/rxCZstRFc5w/kM3psQVivltGdO+xZn+D
jM7WG/ZJpNAdKyRrOzX1sPvpO5lm+wigGSqmga+w5zhz25Fv3Lbnx1oSte1anzlRwN/j7tg19s1g
kRE4u8NGB3eBEpz8RPc5WkpU9uR8QY4nayEJF6Ybj4wrSVBZ3cEz4b422jAfDclkyZz3KU2dwEZZ
sCetzMMLxFSIOUkvwP54cUWi2WwEejzcqCScIdNDxURpjQ8CkRuU1T3oetXuhyW6NycZGLYMpIXw
oFB4pfuSmRQkY7HvmXXXDn7pppoDLHq4UmQGAKmNgprJgxrgnOM6ONp5nF0MPbkzprryLTRV5nhb
zN9Y4qM2rsn50NyDUWjRE0kO3iV1QZ0LF3cL68NxaHa65pyrwrqfCnZkekkK1QtWUE/bJUtV72XH
b3yG17a2Ecn8pLbgHaPkWzKSNTmQSRNERfcQ6sOuR+tM/vPow8qhGYYTHF4FTPCwyNg37HuyLpY7
1XVvmopR0eOX7ywcNgvA62MbugFqyl1tVz+gAUIQknmw5K5vkFXkRyV9C80THzRy0YBtQ+rLGyvE
Yt8hFYKcchq8+jOkbXdr4P6kNAF43M5skICTgwxoXuKdQcTuJsT/zqT2OsnDVlOiNbQI8+trF22m
M156LQGInDqBRbLCssg7qj3kxMi69pHx/bAKrQoA9X8ljfUGTL49GiUq6cSo7+gwUvOZlmYXG6Le
myPtOIvFVcmpbTejXInTQQvmef6YrdlEXb0cQuV0zKorxSQxvpiReTOqyGQkms6Ux5hTlyORVVlx
Mlpmubh771vDbyF2po6o9nUPY6ibo4BO/ny7iqaWF4i85Kx0BH2gMvscaVdVBkOEHg5nWmf3jRMR
fljln41KfqZ4oG5CFUOs0UoVxPOr02eu385uuoOUxhVE7Ja9fLRJy/HSrih1XXr7WhOoWo3MpvKc
jwcczL/mqaqI+7MuGKjnAJH5Lk8hahM1qPlo75sjQ8uDsJ4aoLyfzvgik/ytd9BwgniGw2Mzaloj
88lcjF+9V6iHMlWPoS1d7KnTvClN76ZbDG0LugXAIgbf7JKW4UlU027qybKcCjg1oU6pLMK0hEEr
DyPy61fhg0dnBMuR+lnYr1GBI1PEdLG7jrNKcTt7hrkXqxAVjveL2T0MZpv7Esji2mVHZxrh3/Z+
6PgjdW+mo+WOCoyP+SSqIrs14lXO2WSHvgbr6ehAEqeo4/Br1rZA812bZyCTOfQ2j5TaQNBb3eZh
tdZmJ2qsy1ti1XQwk2SnjzYLtHT4XoFt8CvRv/fSdbeLjCRBlMhZ+zwNOr0KHGLqOfjpa9j6Em31
mFX8TEFj6+nJm+mw4rKl9mm7kJ5x7HZ+CxBiR91IbW2vaW5xm9HFjMLkMnq5b4/q6BZ4YCp9LAic
4Wd1GtIDStnt5tTBIFxTbc060GEru8UhMQANgS0Bn1NXbTJGCgoEe8baO7uJqeS3zP1FFZ/Ayx61
wRx3U8SavXaQ9SZ2d2haYBZ47yW4PvEyCPVmJhS35w64uXkl5MdYXjPzZwyoQ7Y2fauaJbOR7cta
zzFmcD4neeBIzsajdNU9/e8cqOONaIHlUMrTfhIShz9Ce/ZEeheZKrosXX8r+l2OUfrkJclMN97l
rDMvb1nNwWsZ0LCjCMxOjWaaUQfw3dxiXnRX85wtRujUrOJ7fI6DqbNuE250V9GA69YVpdORAd9O
NgYj/JJ9PgYodrpAIUZup+57iIZv284oF5GtfCU984xwKQ+pRlCT7URBY1Ys3TpXHO2oWHy7IOME
Q2a1dSxdv9cFzHDSIb5Na4GVhqm+dQwR3uILWvyeeuvWWelUGZRO1LRhv43fNN18YytnWEyodhIM
GC+d3c6+4+2tyDH3A6Az2VYIbh1SULLCJizTmwgnFdRF7Go5ipzMBJvRetcVBWcw1zxbpPps3Cxh
FKwjjZ5Jxox0NLKHigq7TecQrb0XZDgWUWdGzEOl3Jc0+zrdPnSkvh5YktymXmLciAlJxWhbn63r
VQfZ9TsA8u5lsJ/ZP4EHjAINk6T3aVUF6vvCJd150I8M3niczH7XGFHvI+4vmZodTOKwbjyTSlAx
4JxrNeOLNNfOL3T53eqtZjehZZmgi2I8mdD8KDSJozUHNenOjDmk0GsRjVWob/AYFuJF0CRE66kz
J7VCE92dWVvfJ4N9BTjDDQkp6a7I7O9IuXp/dvAg9wIw9+rl3V9vNqrUQTVxNPaNYATxvHvEOMZx
tm0s6WQpDinM3TSvaFtbJc3KZDmPYj1/Uzrf1lat9rRsAaCM1WNjkr1hQPTNlGpeCoAyE9on30Zr
y+S4S2+EKC/IGIqdDbqXos2uaR40MYL/K504sDPaqwnLFGTjKd0C515njbENtTbxTX7ygvy2TVEn
tKGd6kU1hbwsYXJnFstrjQWdQVizbvQRRdOucbvqQPNr9LF3aMhrsn0XDmttJEzPi5H9mFLIMXmM
6lVOWEVzz7ix9F6emYjcebHqcFsDOCdxkGp/HiD/by4yMZa7rjlHE9wz6DJ7PGmsPxww9zivXpd8
YlYNIAFFK5MCUT1Vqy5cj2H99mN5AwVEnsdsQTuWtXvL4cVtTMiu8TgZw3tHRoIRO+8zQQfIjmEQ
DhU1hwohAVE943YCTBp5qQnpJ94thLKxpZdWW7Jb3FXMUAlCsCPEJm7X+Uv0Pa7n+UTMcxqygmHh
8Na6FrAXg2HV6IETZ90aGm+hsCtu2tVlznzpaPZrPaQGaWPZIApPcecAWIjUT2gO7kVnYIeokW7S
2QqftFR95l7XBJON5Q/1k4ra/iW2ZbFP4k/KXCJAlTWdlyW9yTXjxphPCyG3m2x49+xC3bGUEYuX
XJxm3NKjgtieoJxpWzyCzfKm+NU+5pSe0pSVvyJfpOrCbw5+TujD3muWu7oHugrgDRGsMowgJ0kM
AGAAl4BdyT46gqDovAV108rkULsDRKOFQF0RuT8NCUVx1AyqTJIzY6O6bxClU2zEWEQ5SGNwATuD
cHMsY48Iv85lpOGma+DiN457JEVq3ltuB62LXBGPSFFqTDZZNZgzUq38NAhblErn0K7JELdJceDH
4UhmDbyWdpFLTecoSu5aIDnPvcRSO9h8/lrX2hOYJUJ1jPCYa6bttyuykHk4/DuO7t0i6NktuY7T
Hv23mLu7GuDSkMQMkQmaNkFPNMzgf3QFwyod8LtpJBMYI8QkjOGsLGUEidEzn+2sbV6V68SqA5JC
5Ra56uJHdCVJXEKIrkyQI1igC6fFicDifrIMtEX2jDjUIUVV1TJILHvaD0U0+lIarz0tIj8Ox/Go
5egJPf1n5wIRsh3cCHAMcWrC31fqzmCxzSxztcOlRof8TT17mU6sknVN4GKMn0xnFzEvOJeQBXd5
0eTkq4dMLavoUtfdVy1RIlR4lezceUoGvuwVFetnri52c00FwCvr5tKkMf4QMH1OlPge54FgovUW
6ELpF+q2bS/EVjVete0Rkk+5Y/mehQOlS15b2a5KGrDQmjCe4l4yd1QOwB9nxDmI+ijVmGI5GuVs
to2fTX11iQ5VKLKOZHmClLoRoZUwmWMJQzGfkm+8yxUnk9obEL4b2aNFoI1hkR83JtQaqUH0WxnC
DdKnEohDBvZ1HtC9ZoLFeaU3Ww2IBZJUGul2+c2okq/F4OUKc2Z5bHLwT/kPZr4fqPMxVRMpBQva
AvDK0SYKIkdRZ5IRgWSW09FBgvjagN3b0iTlcHD4CKDrq03diFdJfSCuIyb3M9acpr3T3OdkhISV
hi7FZKzGpTSIGxeaceI8RQf7ensZKnTq6z3XixqNxFAOJ1d2OHO0h6at0p2nxToZ1lw0dqOfqvXi
epOTN14qA+dmWeTG6Td0Nx8thiOYolLKdA+GCx197t3jIAmP13fr1k24XtRm053gcf+1EaKHMW2j
jfMnJyTeYL24Xvt3NzsEdhXx4Edn3TZR2OIEO6oiT+Z4vXH982RMk5+p9ku0erljCsLSe/WzX7f4
es1UCahlQwuGKTRRKq/34ljZsttHx3z9aopo+OP7MVNQkyQ/ZltrSN2T7AfFXMR00tMQ3/c9mhqn
J21y1vBSrDRSmFVgrNeL6zWP+tzvay0/0/URPRMAwzfaMNmBMaNbhjvqdNWNmB1NHSWqEa+BiihZ
p+NwMtfnTVPHApSfyQo9cWiBrlZlo07odP64mPrMy/lu/vyjYkRhL9Gr1Tl4f+W8XiG412tXTu5f
fyuZrR9KK93K/2Dg9isXN9dUizAzeZ7kWm5z9MeoQRtK9Y8o+XgkWHPA7GJMIMT/utCphp+YZIMV
Jzp954oImFYlk6OO+tfrtaw+zAzPp3zI4SMzR2eHrgmUarWGX6gsyUcsh983tQxEszfgnLDWCuFV
25FxJB51+U5ncTyhEy3pMyXnyazGk1ovrn+HpxPRSUsUHiQo79uqL9cZ8Dyo05Uy3Kz8YU/LekRR
xbueXq5yngzeV3e4yns0hHDbcUS7c+Uk/3WRo1k6ZXKeCF4rET6DU+b905MHh1wsiOqu+OQrThlf
ekwVbzQ3IBVq8qScE4FiRPCRp4ZCEBHQXxdXHc9vSc/1j/emNnSnq3QnWXnMzfpGw5xD47nebrV5
2JY5fCDyBp8rm/0utRCwaBMALeIGe2fEXypYJpWlkBs3woAV9y8eFrxt4mWc03Xru8KgCY1npC6y
yJ9GQ3XWSc3jCDApVN3RbR04ReGMhjjrS2J0sgUkdgM9xg7fyTR8ANW+V0LZNJb0p8b0XueiHP2w
CLQkjfcVAKYEOBBL6QaaZ2+JLeSGz1R7sjyj8aci9tDfuy+zHZ3NlOhEsmqqjRePXlDMn0UCQtPl
OC4wA2xSI7/NoW8EabQRh7FUwOhZNBxQqRs7jLWaAa23MvOXyJ3KDbge2O9F0A/ewPoCljYxcE9V
7ZqY8vpfTOmG42AzK9WylySjwSxTzpdir/LZ3lk2u6Bcy+V0BiAwhirwXGe4Syte1tUQoi7RalXS
StpTYxak7ZohDSVN9BJCgvnZI3zKe4/1hPQytlx7twT7BTxkgIMofsxwCndqRKCC1+NDy1+6wll2
diu1jZez4DJcbIcy04JqdI6dl9onN211cFWtvDhle8Rg/OKV6qLaimzPiuWZxSeDodcM9wh5t50G
QrMgAXBgskxq4Gtlls8QgBakdOsqs1RAI5BbWcBDF1ILq3flFf3GdJwgPxVl+5rYOSI3GuQAZYyj
o+vvg8moijPCAaU4GcdofAGd3T5TyaIpOO4zbxmgBo3rsjN/mCLb2XVlGtiI8LaNp0++ow9vynaZ
7jUUoHr5QcMmB1MwvJcORlLdiX/0qN5osGsecXr8GFo0YNUdyx984a9GTgJDvgaNGfXGMavVXPap
CvWUgKzXMLlGUXi/hM68mwbqnp5u73s4wTitCJOTU7JvIflnheVyBscWgO7Y8ym/3xFoG4pJ7mwV
ommD37v3wNBt26glmHKKYMyivTOZkNNbWKtr6mEhvvOgIzciUoCVnagdTLT5GVdtszM77xsrhIlI
Q5aY+F2J7PpOreD7OKXWLrInJMxUGGmFMJSAZ7yfkYpQ5ejEwQQqZMzxN9WWBtkPLYUq6qvbrowh
u923j4vBB8/c8cIU/H0xydCRNUqbYlAUQpudnKrxYppZ6tsGaoD2wqHF3oUpJZ2LAf6v/W4VSUEy
1WNVIOyezOlF6IUVRKr/HmoDMBlb5Kzt2c26FC1nkjLxwTkex+V7xA/DOtzegQ+xgrRHNz2wYuxc
ELolFNZyBoKkN2sTqgiRvLKloQ0aS3fSdKPb8YWDa7O2MnIsmb7lziCTCudI9jlirlVl4BRD+mjd
1wXIFxPs61raAhdJTKNo3I/IrcSZUCt06aF9VxvwwOw0VABxm+MstQip8/eZnMJTWCPlxRBK6BKY
nDjXH/RQvJHB9p3CNuLqiE77CB3R1aMbzq2QiPo9kzi8gz3hxhNLu1gC3ozrCVmhioi+TdDdG+1z
TGOFpcmnpvF/GINqVxMya0avXSdMGaDd+2lb+I8wf/xahchr+uBLlYxLEBtE/zE3epbjGNNVU1QK
wox4Twu0bhFC54VQQ72P0zDz6RCV/YhdJy6Qf2ubvJxPdSy/jVlv3ItDB7u7Ys8L68aGyYK2KtPk
B4l230qSFzOn73cZgKggcptDYyPmLTNbEdAAEnnhxG5AovXLyPXNiOE0GTmDYxEHAgqQ2LRvOWER
JQLOjabDwHtTmmRxSYLgi60AdMi2eTGWlOyDVWEBvYr6bLK8jMolxjM0qKwt9rFFWl7NJiVaI6hN
yFC5nuBd816yOmm3vWsZez3ukUhHxX6ek4vKIp1FV0HmKKq/eP4RaSB80xDkaq7kMxPPV9j+GmUs
WOse438FTlD1vdqQMXJJkrbzhfc6hMCN7D5HNUBsRhzWVJOdkxhNFiM1yg1ndp6IUfSXWezRy5mb
lH4MCz67ZqlcfVS5em3oHOChz9CMqw8ikAzWtfpjR7A51RHIvU0Ihq+KxrMSw11X5F8UAy0lt/CB
ypO6ptes+seuCpNjuv7tesf14v9xdx5bbmPblv0i3AFzDkw1SZCgCW8ldTBCERK89/j6moCyXkoh
laJutxrJQVIpkYQ9e++15oqws58gH+enOEif6GsSGTCzSlkfqorFacdF185C2mJTHhwgL1wNmEdV
p74DSTd4AYwlMtTTvu48EyLMaX3wsST8eAbPzFe3cDP9feNrLqE/mKGJvNEZrXQKeEhfBB7MjK2t
zccugsEQ0ZNkTCd8l/En+euM/AKBzdUSzXggPeUyS7nxOE55HZIA6zmxZmvbHHLNqUzFMVHViRV+
NJ5GB4cM/SIdjCDrV26SDSsUxM8mWQ563BTH9f2KcDkPXwxFPXxj2ve7uWM8GSV3eDzMvWpk6LyR
vZ0QzY9LnEoJCp0MgJmqlFEWkGwWQmiBAm6qknBgBTaMrqrlblLT7GzMdnqetQ6AaEBoBJXnNpjQ
Bm8GE8RkFRRyi32Tc09v4p0IWHaay8P6bH0Y4pSSan2aww4/LTYWNQEHt5AzEwPMVax9KzvUu5PN
uZ0KFnDQRbsd3bK3YEl+aUE5nmTR1CBheUmpV25QQx/qaaD/sewyy4/+2VtWPw+eiOuLisBE19Yd
kAZ1nLi2ZU007MmXdij+ttHyUWLM6Z3jcp/ZHHEw3KoZUZ2GMLMD5qxdNrEs/PfByFF5QxGilbs+
Xf9kMskM16kXEryEZ4BJM4OS6Apm1edkOSYxRlYgrqL6knB3a//TeyBcL2ELxpyoVH64ogIk1D0D
VY5ubfmr67MlD+3Y5U+YvowTV07jlPUBZ0KyURY9w0o3WR+0pUSYZwHTO/Rb1zEyejNLFQGuqzit
z9YHYMk6OcRgABqE1ESBKV6c06eOYmxFBv28k9J4ud8Q+wkmDTXUCEWprAAKcND1J4FjdqNbNcfY
stRfH6yoc/Z6YF1lS1lH9tM3rNihy239iM4+6hY0VcMSLo84dopFTm8hGqJsWcRyi6aDgV2UbsYl
caUrgYVo5oR3IM+pef7nAYFsetACStgcbD2qoTHbzZHyXfQcOAoxrz8eSFv555lROXJrWByjsoWM
RhbEFbjb9oeAxOwqoAykjrhAzojWHZC9HFpTbPvFWwCWk7NNGtQzAX3cdUcES7JNOpNluWlqC+oM
42s6H+3AEJ8leQmOiml1jg7cINuZERANymxUvFkS+YXlhX6qA1nbapm8BWXRex1ou27JB8tK/w6f
Y75fP2fIlnSnQa6BXY0vcPEO4PRmxjlWx1rdL2j8ipYv24PG0wl2X8qYUpEW6V3FJzRTxclYpS6R
ZN1KNuY2to38tNzgT9Xyp+tLkdetZzjtsV2KPKhiRFggf94Ms+BCaSy1oBNWEXeOjgqkmZkMhQye
7J6msNF9NfXpLp7jZq8vVaglbSiWCT5VboK8HoOenmdNgqHRg12w0gqSBW2FVYIzknGV/nhaLMdn
3Rj1gemBu371sPo0mSk+ruWb4p2mIDL0Fi8Ou7Anu4Uxyno8py7DWWcf8CGFOhnH0Dys/zqcBg6l
9en6oALfXD+bUVVFWBkPejPyRf993fcGXjox3ypd8iUMDM+EpOc1cM34OcvRxRGizbjDlYM/LheX
5T1wCNXGYgrhrr9YYCRLGTKxHcAJfZqRlLvxOG7UZXOEFzlinJOVdibAv2ZbDInx49xcvyJQBEID
J1LQ0YKwtszsr/5UPKZLe6SpwPKYSytleeVP0RsCvZ7wcr84+YwPtyDsGtAePafK8rXW82V9uT7M
yx8AqoEX69BzX7/5OCnV3jD0JbXzKhAp6hL2bmzJZa9MIfbkfQJAZdMP3bHPsuQE1QtXKwpFOuif
uIMpm9jMUq9M6lsl3adVeW/grzw4SXel5RrlQ+Djx9SIVabXssHAfdlH6g0rCJqRXLn0tMV41uPz
A0o3bQyT9nWlhZyDygmvAt3rsn8t6WvCMcvu7FL/FLfmZzO1r6pSIxlTSYQH2V6wteVFGs+zV8Yx
t3O1PUmyeBqr/Cw7UBJkHBBMgbU7s1DlTCEagyb7Ejg6ZqFeR9BI6nEe+kxc6Sz2hp14VSQeu+mM
l/MSUxjDdkkWhN5dxUP6pQAfz3DjEpYcxv2keKUd39z19CrBITOzDqe71FcPLesxO6iIsZryo4Xu
2LUI6HHr1LykTX9jxz5u9FvN8scFSgxF1Iyux5SVcVS25A5PYmfoFMYsUlmotMOxrItXzkgk0wqL
Mj3CCaCrJE00sY4LrUH+wLQAuWklTYj5+XEis+Zrod5IyxevoV9PjCaWEU/BGrXPAtce1KdAKNcO
jYtdrCXJ0Rza75rDur4K+9uxaoibKxQH5S7nH01n+G5xzPCtVr0BhtV6FXFqPZ6361Pc7fqxmo7I
ELiuTa12raWzsnfC3DmNmaUeVwHj/6/uBNSQi2Pl/y7R3KdFHb29/KzQ/Ofv/B+FpvofFVsB1iip
/SLRtK3/4FEwmT3SF8VjsHAu/hFqGhpqTNxDJA6ppirFwtn4R6ipi/9IuByObasmzQTGaf+VUBMq
x6+GBJNbjSE0KYHBGOqiCP1Z4h8MozrbZdEdJNxvtyJ/41qJi/jclNV1C4PHNVO4+VGmJPAsVbTJ
Ovq9glC7uLwR5Rye9Q7Qa5tABCu5X1r02C4klKiKTIqN0+UN0r/+spHEAdJUqTymkB85fNgWP/8E
uYBAoJTApEPryvLkndK0qpho9fMIgZBdBZ4KWoCS6fTkAMDlut7ThtA3nWO9WQWpfj/t6z94JN67
m358uIPESrWEYJe8+/DaiHsNFk/r1VUI8a3wqtTAikvJDOxsEfoFzLOQ9SfkPfnIO394fV7H/xV8
K/5fP5/d5himxTEmDJwrP++/WRuTEmdC62V2c4PWIkG7og00RUwumggE6uRYRVDN6CHsbElG7ge/
/93xs/5+1L2q4PCmBLbf/f4RxDBCXja+ZIm2jev+LqgRzxqT1LCyhDbYpxaykh29MgRNWYdNApKa
Z6MzyYxmY5RkLf39K/35G+FDX04uzZHvtkiLM9c3yrb1lALUEbrTcJfjj7n4+6do77wx/HDyUTSE
1LYAjUxt+OuGb4j1afrKB+A3o/ydyP7Y1aMZP5X+sE3MNjipQe5fzSipbL3XDh243xurhvMKlVy/
KA1CYNPRNM9xJOz/zna2fjV8TKoOwJFDciHx/HxMyKrXjVADRt9Ub5aPr9tUwldh0DSc/IdIMCQ0
/bj84Ej4fbOTEKU7mCZtDdmX+c7Z5Id4s22j6Dx4UxLqlZNuS9Updn/f7H/a6jpWJOpklUg4Y/nz
nxxJqt3oyy2PnxYsWFybn1EXqK9Sg4ni3z9qOXJ/ErCvW/Hnj3q3g02hBlVAk9ezJ+TUXdq7QRe/
lTFqaoMuABw/5hbhdPn3TzXegTHXj7UtzGYGfE4O4HcX5ClMsDcPnNC6xaQ0VNr84GTquY2sbD+X
jEB755p4l46x8fDQEvS7m6r+wKXB2ZQKGjHQWcZuiBVPGUz9kKSWz/fWEUFx3bW7fqDxmlxUkoZy
TzDzDhvO9zowZk/x9UumGD0O/OA7ukLSXJKbGt39NkgkPUryoC7sTRq0t1qnfBGVjA4f/PJlg77b
4IYqLMBTMNf13w5bG+CzTo+k9VK9TfbaGN0SN2ZswoBfpbCyWcTE1dArCN+chyYV1PtiumHMYbnj
KKFx5/eEkFeYeRgPdyjFS5sRoTHFDaN3jC49B4ve96wha5CWqSyubGs+lBR9FZF9SI+NC6mL+HJE
RZIxQEdcqB58ahn8oXrcXSh6/Pz3n6xpv9+7kG9x71ouVpL/3p2qsZOaySzTljmQle06smOHKv42
Fnhhm+FxBhzNDNhWtoOU4wFxN0wJ+X0iAkdto30JcPwiKN4IZ1EuVPWzHpmFW5fa59CftV1kIHdz
pLY3Owk0ky5SYKTWg9P5B0f9Git2+JiNrEgHmmsbpULeqnM1a3uGIsKnjFTb7Jw5TbvpFP5MxNnt
2Nu3TlE+tt2FlgBgyqdqg/njUm9VWH2SXsw5ngNna4QWlcFQUbb0t0E5PMIhSkaYCwUliFuIe0yS
j7ZM7+tYyoNjKogu827X9ja9BXBxCblAtVAsVHal4Rb6wH1URE+I92xqE7uFTWEHj0ZMJJDVX9fL
CAYJ/caehteJ3vdWKfNppwVVxrajoZ6cdPvGcnEPKoe+7B6ECjB1UMgqGKJz0ohsP5aPVYRJfhIw
K4qeMkFdZn5kgm8mWes0WpU7rUCJVjivYS1fC6u+keLBLMAtZZX8omsmMHbxycpCRi3OeET2ZqJH
NFCLIv3c1H33aAbguGMJQLLIQINwvWIqULfXKTrfvx9Vv1+4bClZtXIppkOODefXa+TYBLKTjFa8
TrT7Mhs9u0+UrRaND/4IdBZHA7K6PP/g+v/HT5XcdaW6+GSdd5/q1BwdDiNQT1GfGvodXZF+7yCS
jbPyWIvkOXHMT3//nX9YexFjx51AczTHMTEv/fpDm4CMPSXtWHuJnhFugvSW/Kka+v2ufpF0EXeO
elZb2talnD8wx/5+4trS1pflueMshuJ3J27QwVUdeqYjUNc/lbWOfwZSvpiZSKJpOaFysJQ3ZUBN
8sGPNn67SvLBwrRZ5xqGwab+9Udnqq8AOGA7i866cjjDdkaWEVsdTOMRuMELDTyCtXsEUWk4XzVc
PGl1pi9m/0RmkfbRt/n9rs+3sQE569LSLJZEv34bAGGzZhL6CsaYVZC6XDaCMtk5BJZt4L9zZg4N
0W8WUmba59dYb910SSLIwuGhMAF0kB3m/n0L6X/aNayHNTIt6O/hQfv1O1VVAQ0LJb+n4xDfpqQY
lKbQ9n3UPyHM/943A2k0FaYQfPukAfrpc2YUd5PlqxdNqn1ORsJ7DqgMTiGMGJpMGn0Kk9Ec+9VF
hfOgxfplG6mQxRiSeOOAhdXPLknvA0NEU4Amo//BZl6XNb/eGm2JoW6pCA0Gs+/XtJT7isJQrfEs
MTte7rYBjRqipXZ533FThjK17eMIgb+BxChOR8LdGyb2dCU48TOqtUY1X0iHoecOjJoQQUjxZYtW
s3F2APtda0jTvUqGlZsEqNI6YT+oegHYFlW8O4qJS5hz4cC9OciCH4woLDC4rY5pegjYRkUUZh+s
vgS483erAX6yo+E9hx/B5Wz5859WeqQEONkyTPD6pNm2YUjfle5cqEwHOHIXPQF4gQzFMRxIVO/y
HC9v+D2OFBe2f7jDiqMgd8aZrfiMrikAQZCSYLiZe4Lbhrj4lI107OKlmG0BjLUpI/ThsQ5J30xz
DY/qsKx/TMPNSnrqugRVIvXSYCKWnOwAmwuxc2CJoullbjJoUonAruI35DOpzT06nre/H9Prqu+3
A+CnrfHuPBsQs4sAD6QXdMzFp3Sqt/qMzBO52uCWUOF2XBfK7UBr29QwBjl6oyNIl4993F7//bvI
P13pWYBzk+YqpFnvL3321Ithkl3jOZnVewPD6rPQE0aMxFFV2nRB1I21LSPSguslD0NNtetsLJJr
yymPjkgPONZqhtWwzGXptJSqhHo5C61uVoh5XtY4MTYgkOJfpc4/ElXFS6t1/dEJwMD6FSYUNsYD
/+xDbXekrlh+ug17Bl4a5KxdZkffU0Jntr6lX7eQl/cyMz9lJYYO20Gxbcz+6IF1ZP2uHkOdS5Rt
2Ei3VYQXo4OYOlKfDeG/kDXyaHYx9/bS2Vlt9dy1zdZYVFRRhe+6Dt5sLU5PH2zb3w96U4WFKVgD
I/p9z0qBvA8yJ+ZyaovkJfDbArgn9IdiZk3/90/6w0WSeYgkIgDrMMXUspN/Or0aJifwCSFHlUH+
PS6rLbFFBy6dN/bA8CAkminPICyKXDz8/YP/sOSlFwYEVncE7nT1feFM+CwDIl9yec7lrkOjv+ns
kZFp27zqBhTG2fZdS+8I9swTcyPR7zLFo5L3Wddvk7RgGmy/CdlF3lyOJl3hGlFTtEf1HH5w2f3D
gW7iiTbBzbK4oLD9dRu1QVTp0N+YpYVEGQ7VuWjil15Nb1A2kO0cfW9Iofzo7rXcnd6d6XT8dMdG
Xm9IwhZ+/VCnV5oxIuHM0/ruCugaqG/FhbLpzqZ1EdgYS5Dll3sF3y9dhjvdt496A/pyAFW1MQpc
g0ZNOnnY9vvaZ6E5R9MD8rpzq3y0BPq9XmNHSm6dcIItob5ffkVd28uw55o02EXrovJB4ZUghsMz
QvRsGH//+4HzxyOWEgl8MO02On2/bhjTIREv68YGUPzl0OqXQvCpem5ecXFG2MXxu3UYArvKRwfs
7xU5YUZ0STlc2SECZ/wvp0rcaEGhibLxsrl9HiZB75/qEIQUAqWxvqZc2WoB9WcyhgqEPkx6sWzc
sFeow/0g29poFbeG2u9VCMNoCMsPbpV/aEXxBS2KR5WT2ZbvrxrD1IGFahLOKEW8cFVBoCzaeI9o
6pK68RsB2O2mF/bexHpoW9N9CarBFzNykhqSC1ex78bEJvz77hJ/2l+skNlTVLe2eH8gt0Hv60au
AhbugnivZoDSQZ0f02ZmGDGxeG3aRQ4KVwOFFRZiFo7HUqeJiH44u5kyD6NmdG+M47cOwOB9BwqW
QRnhr/nZUYz5XNnh1cyV5qJyqs41fZl7hMupVzn3BeQYl62NozpygATOJbeJvGcJF6mTidvP6Z+b
6jIvqRAQUHbesWnbl3SUn+YuLY746q0nvQre5gqLda+F3pCH42WqcVsz6rm8WAbvFWuAv2+wP2wv
INkmwAbVYi2tvTu+Q8WOJpmbldejZjHmKN7hJ0ZMkKNWLDpJOHt3ayr1d0ZZH1xztD+steB9g4VX
LU217fdNbABitPtrqwL3mFqHWO3EIVJ8H1iXkRCjbGrHoa5PPSljp9Snv2kYlUS+Y/z3NRW1lCST
ZplG/HZnKEHEIiMQlZdE03UtMpKNEdLsomHx4IXay2jnkByL/CIWevPB4fqnYpIPp5tLEWPRy393
luszKQwAKCuvtSZ0a0Ho6XbxNS6D4CILlixDxcm3wTwf4x67d1iFH5zFf7jKOCotPwEuTBPSebf7
WSnlrRPKyks7XE+lc0RoEeN72sCg1N1a/fAXUwr9oZZkTak6juVYNqDfd/cam0TQjiBXPrPPnK+F
vpJ6W/NmpGmDa5hw7rxPCc2snAdF2oxTO/8NwGd4tghF9oLRd25i5SWPcS922UTgd4SqMBmM4KbT
W2CclSDjq1PQWZN3mVqG8mgz6i4npJusk5MLJRkteLvo5FS/vNfD9LmZ+mlrNXX80o7O3pgasNkp
wATDKCR3QJWyNx+jx7wth11UZsEh00fjORHia2+GcjfoIzG31ESXgbb8Q0LzXxILeUyPN0FV7+jm
KKTUs4y0BvmExDs+0v7yL/0ohYNUCOUGRkJ9O+NM2nSDcctgo3psofcCKIjG3ny2jadu1uJvPX39
epHAddGDRQVxWwxSuYS4DmU9y6m57dB37mLLmZDdTuewI2kZW/NTk2vY0yfD+eQ3MZknFh5TfBHi
OnfSJ1Yy3bGOg/lq1FXSZTrCBVvnC0VQcllqY3xhz7hyuUPmT+MUP6h1AKx9wB/maO30OWTdlk3t
+CIKmXLt0BO3nbF4JWo6LKL+4j6OrFc9LOdXNdFusU5+btFK7XN0apeT1UXgftq3ciJbFSx4Om/s
rEDARcYN9R6yIQBTVGBtOtdulCxTaS0bTai6AAxTRFaQCVjVd+lzq8QdKcu8Wt+ywhnjtC8yqBNW
dMWdPbpqiwIADG2S9S3NLuWptXUvXdiM8fJQqKL/8Wx9D/8X0pLa98BF7uPEkBe0HkmqXJ79+zCg
Yd+VAz05W5bZHho0tz2MRfAY0VEGYqTXGUzVLsA9eA5HFeyroywuYKv+MpqonU3CyE9RgJlkfUa4
ZLpLU/TtxBvO10pRz9fwUPTCr67Xd5j8TddRGiPimZNDUZsklfry5t+HCi1IxFrlysqa0JVNMi5x
fsmhmXLyl/VSPCKeCw+tlUFXItedlF8CixNKqpOD1XRiD+xDywK/QpjTvVj0wlOuPRN7j0gipJZR
WCarZanctRjt7saiuu1TqyXzI1dutJresROh34UU48pA+g9BmFT4H1HFri8zlviXCJPdrhmPda9k
ygZS5HDDMqEmZRGfdRyhlk9cS43PehP6tzhC5EL7So99WflbDZ/LPlbN+FYUfXxLgwkszUTyyTyZ
tN/NPjwbatSf/RlDRbuE5aZTjOykKK1dm+v+kxk3CrqdFkTzjF7HHOenSWAyjIN+vswVf34Cr3VS
oCveEuBaP2Vf0uVNQZjwceyggBil5VWUL4+B70z3JgaM2tKqx2oi4bRJyKopocKQkrykglESX5tN
ZFyvz1i6DtQa4EaaiADXljVSPBn1BVIa2AFV8mWlr1p2a56ykMTJuYDR1vrFFeqdAClpW3tSC92M
3/K49CgBgdn46GTQ7+Pc0O7VLEfg199gSW52+L9Tz+l957EPc9NVR9vyjIQP7iN05aM2lJcQSubz
WDb7Rj9rNanxTM/9W0AJ3ZdgFJ/6bjgDiM6vzUE3roqG46TQ7dElQqK9bLCFCrMM30ITBrUuAkkP
Qq32RSCzHXwPNmjeZvdz1sGqGc3PWYwhtOnL8aiMSJ3k+ERwRwZIFe1KqdA4BvcAJKSyP3fhqSJu
4wvz33E/1nN7aJQg+SRNBu3L+yYhsMhwWiSTI5dVwy6aR1Mo01avdUDyIW6Feo6f8in6woUk/ZLj
HU7L5D7Wi/rG1hLzKSRINoiyp7EbulvDji7D6akUlfYA+re4trPxMehq/1FGmILjVnldX6Uiii7z
Js03iOlIc8sV9ga911tuMoiXTP8ebKx/P7UCflE4i3PKCNQtUdwcjBxh7Uxz6VDq2vTo+KZwo6g0
mLcV0yOwZ9j4lvp1HHANV0Xc3HdjqF06IrqrQeHdt8uDtsjfRtgQ0FUSMnh7Sds5d4bTkJOvXS0v
466N76Mc8s6gfgEJRJy7PVqHwXQ+jUaeUK+ZnIt6wjEiLESRSfS1+caOHkiHHcC4DLa48U2LehyY
FFFBV4zlcCaOie3ZVcuYYqgr1LW9eSEVu9yhw8dpEQXTNcr26Xp9RjIrgXgJSIZZiffTaDDPG5vk
ZszK8NpMn5wK7GTWS4fWWAAPADoAoBk6Nhb5jC6GVP1kLkRKp3LmgzNl1tmgv5aU4RVqcWKktaQ8
ixK0IwBVxxsQmHcJ2deMaJtbPcIRa4zCOlc4dc6ZSeR2Y2GPXm92hVj8svFAoe+r89X6QF7kk5Y4
qqc2dXAhnGpnB5p+FL7/Mkft2QzbDNDAt0LpX00f9kJKn40fcHbwYHVpWO+pqB23sMZdJIj701To
zTLXYiyj8Fqm+VBTRmykiHZK73iGUb6BTrhLEtRcXTrtgzn6pky1B8cXD9cgdiCg+Bas+3o8hYVl
H2Ywtpseo30TNs8tyYO+Xr/F/YXgPk4BgyxbfAZqfqcqU+rS/rplOe/mI5IUK9G55/eSOGfWkEom
Luyufdan9mYelqlyeZ1awXLXZbLkC5QkgJmt5JlY74OY5auuh55oIm9EPdg7XNaU78RFXU26/Ta3
CBRzo8AJhFeps+wBEDXwFLUtt4xCCQULgNlY3VxvlalCDurEJ62Yn7rJvCG5dibZozwm9Xw0pvQW
w6boKJnINztixslJsNf2Rj57TaTspl4H3oYLKGXkaE3fqDhvS5yE7mTVYpuVgg4kamo2G0tWQCZu
mbNWRiPetz3A5fIxSSrCeGN5FwsV+V6DMVnrfVYF5EbjhlPdJrJfbS3FdhER1jen7W3u+HdELFfE
BkPGamJWJoqaLU1Ga0u6IKenfZ3GnY0xb2hBtWXHFgJIZphY2XLlOhrHl2g295A0NFetJ36QoX3J
S/WKVgk6WNvLVd21ZmpPp5nfQtKPGf4BMOs5vrgn9Vt8TCkuB6jjCC6JJlFjF0VIAT3UuFFr4NCN
TONtr8XbVP+kd/bV1CD86SWHKsiEcqcncbOrwuoKzH6+V0et3jOqwlGmYM0LCv1KKtQReV1GiPV0
QrvQyBOD9g2hYOkWtvFdyQ11a8sCTPPsXCX9fKs2DhWyJnVs/uZO6EqxTfI2OCQ+Nika/1grQ1wA
fUQY62QxtDDnSyvsu9MYhjjADTjSQ3EBnOqxnecWALjEp5l/z2klBxBImy77Zsfxd6MpMHqQZrDp
WFlg2sHhmrGPRd88mb3xpdJKBAY1euA7cR0pDKMDB0bMQDTniCsDABPJIXapImAAVFHG7dkBJ5U0
pUsuS3rZ+8F+1s0XVBzISytJkIwp4ZZ2PbddzXS1eLA31dSulkc3VsdPUlMUzxqG67rsDTdi8onc
cTh3BfelsreOmR7Vno+A1wjU+YjL7zXnBhiDDLttp/q6j8mzBCpguXlVjmfcnITZL8+aJRchcNDJ
Ntx6xlp4wxyUkLuN4hxZlLn0GaVWlufUFgpSECgneVVsKtWqdwSi5G6h0jO249xFm1mfQTLUqAya
ANCTpAW/vtnFRnWGDnVhjINN6EhXncEi0FEs1cpVnaQ669Q3wICHUvdg519aywdWYirPK5udSEzJ
WWpvyB+kMV5g0Vu/e5gBH8Ji/cpoIDrHwRidTWp3RPoNauGafGO2MwYfzPdnCVAUed8i+6jHeddH
9lWRJAc9IGaUFPCvfVDmO3xl1SbrwfqBQivPScxwAeKoZIqidOdQWtOhmKQXMmwn5XE4ZnD/GQIt
/wNF4MmuTWL+zEaBEtUdphLZyDDgu4GD1JzXB+aCe6vRnUOtSOj9WXSsWymQqGUAJdKQ+X9V2/k5
kspzrfjDvllerW9Rgl9EuRXv5prUpqLKzzO00bM9zl9syWLJQIuPLscsd52JAJm4eDhU8bKVKxCb
rlbO+Zmvlx9nvLAWiVLH2ObGH6rpuQ3q9Jwsz7QhROwftgBvu082efV7Xvmn9YF485aECO0pTwOY
srW0Nuv7cepwqVyfovjf0aazDlU+BecJOwkkQ5454XxQYDPOPhGYjdCGA/A2z6orUbA3quewbMb9
j5dK6KSo4Tus3YZENx9S5eEjISJoAY7wMCkyOo/Fc1oE2Y+37VbYm9yMa3eYyzTft8JoqDXAgmRd
p5zqKvmqUZjuGGbYJwPmENfx/spISG0Kreayijyb0A1maCqGK5v7GoFAHYQmPGUae3yD5TA5aFRw
8PSJaJxTMHS2al+mdKwu07HEveuo5Fwopc5JniDYwJu5D8Jvs635Z5p8S3ZmXW/r/BiblbqXvqS4
NmzgEw5W6YR0JcHsQamoVdNEfR06ZdhqALbA6Dpvk97uRzuEVAD3aBjafFs7WojhfLGMgd3EPLw+
nSNRNGdO4vxkru9CvkXO3K/ms+XdbvkLstLineHTqlAmzG6qGh7W940wBxWy/m3VRAmP4GT539eH
9Z9fn2GXI6/IgTa9vvzxOT8e179aKBp2506ptz/eXP8v3HV83fXpj9eL84TIStI9/+e7jeuXX//4
xzeRU/os9Rk/yPLV//0fQyjMu3EUz4XeA2JY/zRRIDvJkdt0gPt9TblYn60e/H9frs/W9979f0g5
cJV3+eP6/vowBLW+aGcx8a+v8frIPUzI6/WtOcKAXWfF15W0YNpwNjLHEu768t+HlcpQzBV7e33K
NR0ugzNK106NU6GxFg+rBucZ6VJuXVT4BhVxiYYSpsgsm33SxkSOZ5qPXc+yN+oyCxyh9BBx1H4f
Y42o3ECT2ygzX7kRlRuVi7MH/fBI5OTskpFk3LST1uxTPx8vTdzSGN5S0oRpztQNlkdRwjMeEFjp
yfCNaBTVm8OM8SlsuZhQvY5pb6R+tSldrkNaHdTZ95n1mRVb6NZcyDdVNlvbJgM6qoI+wbeafmvG
9qqW+i2CFWSfI1ZdP/SfIR6hRjbR1Kuz9cWxbqSmwkWovgKfTTGEAMYGpUv177ePYPr4aHKf4t6M
iG+NjmE9mx4I4Pu8RVyUz9WB0upmnox95PSky5ECvBlonhhae5HWabu1O3XaOqj9DNMngpakQmNg
CBwVDpYNAkl7i9jrLK2+RvdDX91GwAE2pWGwfgpujGK80ePieyuwzgGo3HD//Nb3GsCklsLDBvvV
N+IUz/BrZMwUYURhQWFHs4geCx2xmhVSS1Gq9DutKOyLzChBjl53an7nJ9Xg1QFoe5qRzg1BaV/7
HB91YldvZdA9KG017TqwWdsoH89BHAIg2itZbbFnF1liJ1yI3/UuqzrPKnLnHNRoEyLWRlo+kF6s
fzNzXzuE/WOIfOsuIJxmA1XrQkGfctam49QXqJEM9cJxWuCRDowd4q8jVyXhw8VypHF7vorLt0IE
wKwogfeaDMhdkkW6nSPN3ABxsDwnqLGjJOomnYJiqzV4XZo6oa2lJVeKUgeHxp+/oXFMriyxmPtq
+5z1pPNOsh9uDYRnUVY+K2nZnC1oHcw6OlY7gOwv06g8yF6oxymJAOZnTwpf4SxpfRDXSmAeSYNA
aEUq9oUV+4dGL1+obnuXGQ5Wf0vvryPINx1LvlxhLF92bbDNR6t2e8abCNIrJoqZRUFYULvTAst2
Nd0B/iB6oKCZ4FtF/QbLZAOC8hYdk8PKhLUBUoOzWZuPvQ79H7fLpKRIXFQ37jLlOCOo30ZjLo6Z
mZdYpEruRFnJOjihZesbzWamk4gqKvxsxUAdUhBfrhHX9UVLf6ixUWaJDNBnKTEF2oP9adTK9GR/
TWBiX1c4mvw63s5Sv+oCOgzYlqJDohawwVB/9FLj0h+G4zae+myPlccBTSEdN0zElyEl5wtrTQhC
gPU++P6AsmI7a9GzAQJmH+WddOOCwiksWKTCQSTbqkr3ipI2dD+gD1sFWeDzRARWUXY3Uk/rXcg/
4tDnOnZdsxFqM3DUwEOdcmjKqa1fpTpj4UQVLO1NU2Ku4cKcqi+LBqxUahYjbJ3/zd2Z7DiOtdv1
XTynwb4ZeCKJVC+FIqOfENkFD3vy8LB9ei/mvYYbwANPDfwQUFV/ZWWG2Jxvf3uvzVyHol8s3xWr
ZK1OP7W6+e7HyT71xqLBNk6gObrYtcqFjkMnKLmN+PeDSZkhTPXf8MSiqXLakCN3vRNp4F3FSK1a
YZHDbyvsnI5kJ43ud8Hn5ENnovksR1WMbDnNB1kDuMhUmu9ic/yTpvX84AmIEWbo+41sp/6U5lkb
zSPhb7mU7lFjmjNwfNOAA6XZbeuzMXAAs3TzzaazMCrJtRxB5zgcgbTgMA/xue0zIGOEOH+oyfoT
O9e6uXUZexxtcKxVCc6eltoIrqK2tuXicDYD2bb7dxeNVgsgcDLuXiIZ4oKhZEfp7V1rxpbJQfna
rh+UyQvbOXmV8k7KC+y91spLFzT59T8+TJ6Nygq+41ZwwGIJQQB+ZPVHeJ1fzGvFpa6wqTgp/Wis
Az1WgIiDVMs5Y96fO4zzgGYZZEyf/UWZgI7BQUeMsuRJtZ4mzb0jkyNwIBCYaYkfQavonwAZVnke
JKpKi2TaHlXcy81U/bQN+qigZKesyYW5e+uGyo2olWYtPMUr6w1cby0BFZk8rbU5QxgKxoOt9z/n
ahFHLx74tSAGx8FK7zOgCCwi9Ju0CZsejJ6/VsnpnirO6crgqEQauWnS/R7L4bepT1uKdnhr6AQq
5QQSkUbtv7VpAYWw9nM+u2ih/maSWnPB5bwfOME+GZTNZcwylEJyRZo9tYu8gz5SMwFskVbvi8qu
ImapkYwlyWfpaFxuBD3Kvj4kqF4Rzis5v4Aeb2iZVHQ52sknYqOz5XCLdwfMhDYtJtucQJ4raCLS
hFBp8ozquTMhO+4tHo/3lh/fLO4cU8eo6YFfkYbKtmW+Vk9kr0jehI9ApVTWPVj8AGetVyCpwxzw
mvE2JgAkdUwW4ViuM5ZfzKeggJio9dOT6M5qpmrSVP495wSYFJp8SKv5neYBF5095Ncp7z7yNkv3
M+JLVPdD5KCahZyTYZvDCAvl3PhRmxtXYTOFQCDdjkRCzx7L9LDgob1LEnuJRjlAgJrMcEap3zq4
n++0uIadNTxDi8U/l7WCVyynh6FJjXD+JNJRkkisPLou4Gl5FZSdGskL7DUGNogmlwmP+HFI8j+j
kTRby3BtKAg5C57C+lXAe9zbo+QZi9Z1MOQShyCO6Ibt5BFdZj46PS1mZJ+3g2riIwXuFFH40y/N
Caxzq7LgMgVBEhV4KnFjmSzbJmBD1EepG1KAfsmLdmtQYffU2syw8WzeDdDo/gZuTvb0ALRHpy3r
1UPiZGt/GMjUjeNO5oHklnyy4udBWuWPpkigESfmEx6F6gfe+DzyYbrvjP5T9nHz4mRZf51E+snt
1r4ov+dY7whgYvG3OWTlR9oP7VlvNFqr1r/EGVfulGvmEMBqkOwFGgNY5WicRuNbS4uz36hQBtNu
aB3vo5zJs2ICRCXxmFXnerpDeJXEGxQzAVKSE2fZwTTbcecZ43K3+DGDUrHLY0EPxnbmF9oHRGYJ
x38503AsMn94NK5IbuxMb2pqype06A9IUAZ2tOJbOWqAtQkh3C7171zdaWKvLu34C0Giu+YZMS1V
YK1cw5ZZSRndmnsNs3Q66kbXc3eRPE2gnJ0zlln03Cf7ElMPuy2OnXML5yoYRpYkDC/w7tKDtbYF
Q7HeO1y4J938ndJp48wDxaFFYoR2GjPgxurLtOqba5b1zTGQC+NSTUenW450nRKyJ6yUz0ukgVV5
GmDcQMd2jyxtD4Manx3bUbc5k9Szm8YQNfVsggzk7RpTGot3T+yJoAeXouUMO1Yf0hRUpCBe4qoM
DmVj/vKUbh1Bfl4na+3gmizqEcin6yuKoGDfRIsw9Wa9b19K4EJE6xBEPW8M82xxoWCOe4jG7lGJ
tIqSgmqJpXd7Ci1tXrjxXKAnTPbBAsw8xKAH5ZjdIY/vjNRwHmnqgAaOSw/aamZHZoUiorECw2gy
w5i2ra0+EpZdqPI7YuU5LqKA2uEX2Kp4UozSjSykqp1T6/CEc2fegDd8E63hnC0SC5uSFPlOTGUQ
Vb4stlOXNj+Mogw7F0m5xt2yb1yg8yyq0k2C3/EeII9vzLabdx6LN0PvjjyRJqwf7oDwMYhnH/q8
jq26c4K/hh0Px8FCGe4scLRzyqFvzJqdyZQNrzbltODzGtVLWwtNu78auTZHsHgBbjN/nhfGWeyu
FCROTvplIrEebT/4SsZ4uEonNEQmnpKJsEjR08nMor3kcOGhqDRMd0y08qBj1ramtrqM8wnjNDvS
rAN3JRy5t9J0jwkTx7k7HeOc3ua28+ZorFauT/6UUd1wky05Z0OfXikwiDOpvRsTWxlPPrK5jSPN
mn7PnBUvVc3gibh2IWa9QHinjIAvJj5I+z2unTikc0b7csc/sVe570b2u5nLOAycab7YPvh8WS3s
4WiL8NJcXEVFAsawq9eymrprrHLjeRhfmtwkAIEt4SoyP7+ViicJUv4+x3DyKEWPPFSk7nUobo7P
LJf4uKZ9OCacbDv1iDnBfM+F9G5aOqNgO5hXXeCIqa9x/TbIC3DfgB2WC2mi9aOzExVJj0pYjo3B
LdAfrL0u5awfElnnB7ksL41Q2YUVxfwsaRDQFo1Z418HkGN/tN0CEGb9QLY7ZLn5t4FUFnZ64WFC
XRvvu5kwUDK/LHE2XXkfDM/2oJ+EKb5GZGJU64ENjcCV5mlBd136uGQu0OQONxA/Vqt61BYsa83r
R6Thnh37Ulj0sOF99pvRP3JiAKspY0nd6a53ogDvYmhX1hx6rl5FvaBFxRJdCKp+OcNRlWFq6tTE
62ieujawzoFh4bSO2BtzPD5yfCMjS8qWVvQL2dHpBLyFuutmBOFPFbo1LXZIadUELIZ1Tpp2u0G0
xGrLhKJrmkAig/Ld0TjnRdL8qJx02+KWIrR0mYGgUw0lIuk0MTl7kv9LDD1PaXFySf2KpmcrPQgW
DCigMGes5oPlO08Rm37xKcvKnZuq+W7VMy0Vs5vBxYj7sOozCcKIZZDh/MKLqh0d0fj7yUhP+A3k
+d+HJsdg20z8YJo6LR9UmIQ00BkvEGXLUzZQy5D3+nCaU/+zipO/GuHNp8KysEpWDTQe9OQZRAhH
xqoJl7wsdzRP97taQvsMWjc5liqhs6ZsqXJc+vbgNGALY+h7cGegnWti3fFTQus4kcribq9GTodt
6n8s3XItYNptqBmV58lLG5Yi1QfBWMUlEaSh0Ixfsw3VbJ6L8aSYifeAjNoddIiHufTyVg7pdI/j
+gyc0dzNpQWQnafQvhpzCqdBq+IeEu9UaBg8JIsutDQMfLGfcRTKRlqQUSTuTvIzML9bb7Deg3rE
1+cWn/AJeETaU/aJrt6A69q2o+0eGaxdnt4E/kZhtVgGLBmJcnwpjUxeQUgvTpnue1etrMY4OBKB
QR3Y52pID2TsXyqaz3cxHQLb0aM12FE+RN9c9UdovVhXgIze+rNeen99gLVb0cbOznTmF2BB9rFX
/cbXO8wKaxU8hE2+UaWYO3x8Aj2GN6w2ivpVzU1Y1y5/XBsXbs1ynOkR3JrZze2+1hSkabpj14pL
ldRNFGcFZJTWw7LOVJQrmJIKEx66Fk0n6BUtaN2+2uWp8bONw84wOelrrP1UE+yLhiqzGDZ7Y881
RgPRbxt8pvsiXg5D1TQ76HdrAcBu9BO2nxSD2LX9PYKvhySRo/Q7cWo9aYYxnOJWO9Q6POEC4cqc
0H/cuL/KUvucyul3YqKFlD3FX9UCx7IBfXKsNQpfBi+4NlpOnVKt/B1uqpKFJkvU1jCiyjLTkPf9
euvSIjCVMrKmj6w2OaZQd6RKnvdw36XbtrzqYQjbQdYcLI5T6TyC/qumg7JIyLuxieUSSYazBP66
hm4FCGZRWWf+Js/EB9gxlFo0foZU/DwNeGBcQLdCLoDf9Hyfx7NHsU5kGDA1Fq2rdl6F+GU6gaJk
MTU3qq6sfSzBlgy8o4D0qj/o4freh7G7ISg9hiNLtiKvf7Imc/dzYiFraURrOAWFiSmAt7v6uVzZ
+hMdqc8t4tI8sa/tSS+ctUEJxjz13OY0nPR5gh2i1+wfqvrpmXZxwgY7bFQ5GzTSNM6hX+d6DWFt
oJ31MBPv3WopqQUHKZzMbYaM3nJyLL13oQGip24Rcqsupl3b0HkADM+LeBqe+bImcg1UvWDzsO7A
7k/E74oNW9WRsywmcUnbI3T6xd4K0VEbgCvnWI7lU+Cp+lJVGcpPJ+XN8zhzArG78BAGeRjnwb1I
0UFStLU0a52V6PTCCQqEZWVhlqG1x/LNbGeT5Wf5mYSJksF+0UvsFNPGb2tvR+28pIB7eTHYlK2K
lHcyzKLc2X0NacfnBzc2M+P/yitXsfHS5nRB8ISjBsjNCd2MP/vRpMI5q7VtZyHviRCarwjNluNb
Uhu/BPQZthzVn46hfT81dCRo9d8q78QFi50feU72ZwSriUEmKQ4ZkXvHH+udSYowsv34l2lW9zj7
p9siZM+Q1tGRCP/2XNWBprtHoxIOBSTsX8q66LaJarRzB3RrYxItXOuXbJ6z5V/2vAxZcO+ieAGm
og2IRb6WISw009VSX2gY24yDyLs3HmclvVNuKGNrOBnfjt+yFRVlGxLgPwWL9VN6mR6luqAGnZok
jPzUF6dDf2zXMqtJ8ijhHPmo4m8DcNdDt50ZN4Qvwwpyzt5NuDOB/23QHAMGagyqAbGRhBooTJLB
MS/GT1XAWUrU/KCxY5vItrkUJAu2mVuzIVyYh32ae/YjdP6k5jyQFohBc27/jg0kGjtXfMujc6g9
GK6uMwFfAkd0cnztV0GQmPoV7l+G/3W28s+TxR/PnnyX/EirdiVtyruEleM9mMXB8rB0odAmO7uN
rb3HsiUX7ikp/XozzkZ99DW32GfIftFgf+qz5tM5rwICrGN69OxbjchC93E+adojMRyYEiZ9n5rZ
cSMX8t3y4vFEsI8+nkV3tzXrp8l2WehbbYOLhMoXYavg/O+jGJ0/Ddoa2l/aRogX6ZGdzFPsN/ZF
SOsXZ0r9dyHthxPr4ibm1qdECrr/QJ9jmw5GiCQ0RFXM/EPijC+4iwtmTZdW1iJ9z4L6towQWmFy
XrNmXY+p5EVhZ+XAVGSAnspjmwMlSvREHqvJeViAXvfAg0xYwi3rvS2vDJFAcsTn8VtxXOul/x4X
ksP5SBv9lNv5tgwAP86z9Zp51aHsu59m3eUvDZLQnnUZDo/Bam9lL184VM3HSYc7t1TFW8UZaRYK
An0A/pggeBh7OWNaQ4OFlo5Q1KBubWefgH1LZZZQpjhJnbcoLHBmw9YhYN7ljAI0S+0MetZagAYX
Csuj1chOyVDiPzpRD1ttanRaloIvD+PaVqcbDHQp2QOiWz28fgVFq7bO05yAc2UWUxnyWw4WAaFh
NCJpMdMstX4NFoP3oNfsy4RdzJzD1Eca867Qg/ddDQy5J1/Odxw/34qYRpss6M3QbrnLu8ZEoRFV
fC316aBPdnAqOEsfh4KUuQtYduPBTRZDoR2mhIJ6h7lcy57n2oO4NsziFhAZFBn5CTMxin3JnpIV
1NQdl8ZmVNauWQ1xidbfbGcZS3NUlRojn4gXdLx4QxxkQNJ0PwrulafSmKnW68SxwkF1LxuNWjA5
HAEZd7DsE9AHjSiuI/elsCbjRAUNZpMpBoSAF07kN6GoYOsKJ73kMeyreVDmXlYFT6tKz7b/Hvz+
wDTpacAda0XhCe8OWoY4Kupt81Qn2d0yEX0Xe9gVlF2c+TIpEOW6DJOm0Q9N3l9R5VtomtL9Ebss
J4Q0f9CqAFtuxHw05GyGhtT4VWVN9ZR6XTjUrf3pI7RsiQLxWyLfEVZtab3pw0ENf1Wj7JfW0hXg
LPVSdfinmIcpn7USqKmF+Fu77vC3rtH3nDnYLBI/rAO5HkbjfBk01zp2tChefdPeL+B+P3kNVngQ
zYxOVJqNekuijvezdxM5npKVX7udhp7Ki5bKI1bpcWq+0ELyLMqFi0hnOp9rix6AgYQgTk7rpiTv
jzhTzn1olmErABHUSHn3dv2Y9bIgLSunJ3saTfQB3X5dcI1vxPhGTi5YZ1ywGmPxNDfWdOim5rts
8nbrZ15LdZKOociep6cxMJKb1Om9EPVzFTP5It14ZwedEwghbPvCEtnWpHUyBOlMh0rWOce2kykh
ALJtS8O5X+KlzTjU4oOrYSgohjpz1MjxJvmX4RhUh5jantimiEyJyY3H/RfIOzp1tFod03pc++Bl
HtIS45KgEtQAk3X6kZfLd8P1nfpD9WIHPVA75uhNzr286IN+HyceP1RP4VldoG3Sh1HTabgaW2y/
Z7W6xGcqDtmyLOmFQCMdXMYlkSy3a2WVGEiChyqS+j66tTzlA1cdiaHu7Luxfh3sqruZXXHU2/qH
5WjIzyRz4KlLDjTK2ZoeJy4jSKzXaQ6eEfvVafDFziYisJnrJP6BR/jNHn0qs/M2P7cuVG2z44av
rSDdeVaKQoaadw0yWskGk4DuJMzywo6WGasZDpRIzFGfKfNRT/9Cwc6uhbN/mdyku/W6fjV4Zuy6
vjYph+QtohVIt26S4rzD2zSywHIK6mUK/KTPiVbrj0CcOndP2Kr4nSNPUROgd0/d8FSrorgUhAsY
PHPjA2MiAW5DKrJgy/jOvDiM17ix/U8rUzXbH16KBvIPp0OP7RItbGiW/c9qyrAuuo19Kg2I2XOt
n03JOyFIrVAnDu6NFGcq/OR8Kzyc8mIQT+NkvdQ+Zz2b0nHaFfnwWVCB3OgfGe/vJ2IQD8NKNy6M
kJOdARPNMiM9D3PgbVVL3qhzxg0j68hVy0cCeRZ9YhwPRd/vhyE3jhA6s+cYY5xLHaLHc5Fu5WE5
uwgYh9lNRiSZ8jRqxAKbwEreZIrsmpRdfOFbr0gwtgjQdl59FTEHEWAd6aOsenPfsR19Y7eNTe+B
sufa+Z3CRGtTqlPje81bCZF0sxLlKeLTiA1d7UR/jVloftdWyyvQc57cHqVv6HR+1di3bmyFHvnI
YchX8RzOUKJ2dV/e6mVIOT8xotd5o191tP61//qHwqDMz7VK30WLvNP65MVoC42oybGYaI0tMOVo
KIfm2sCc35W4MtlD0XdmZE78JEv3p5+49V64ww9TS+5SYLjt82rax2tlYx7zn5F28XBm3z+zp6/Z
BANVd9oiPlQF4J/BnofHSLpkJHfw4UqEzzxPHwZpQxYlpgvA0CXlER9J/0VuZ7p/QCDmbhzmNdrU
v4/MMbybndj6FRrTLtlp7IM+CruVZ7fggjfySv9QEhT6UAr/bEHgDvtOeHv6LMor/Q54tx2nfxVc
3Ii9+RtmqmyPfMhItSTesekSaNJj0PyaWRHNqaFfRAb6oPED52RawO5VTfu21bGqt0rrt49V6BX0
vslpwGm3ngcXX2/G6Xme3fqsqfjvhBz0nMbZEjUVRoXgn15V4TGtGpqj/slXruzKiz9/e542TTvL
wtkJVMbYQrgDQanW1EGaWa8OjR/blMafUxcPgP4N/T//0m1430GLmyNZDP1Br9cam2oqj2CICQuU
ydfcW+lr0TwHTUAblxknz6M14rnIskcwCu0O+GDfiPgFVWe+dFawwucD75FXsXgz/u0i+qk5DdQb
BeQ+X0SxXFTgeMgp+fyS06+hETI7ywITBmOOdR49IlFJINsP2PxkAcqkOZHNHPZSojkEuNkACwDn
zXtGaAcTNt1p2Y/FkdO+K0effElR3ZyZHGRlscmdsZqHA2DBiO0ujkqnq29mXX4jNfj71tRxMJij
deREzi3BYWMzlSz441njMcNJd6uraYn6gFmWs/V8dTnwb5uaLt3W0YxDYNjqPiyMvA1Nzm8zuwfV
+/0zv7HvWVIwtWAPCftcjBSlsP6XKo8v2L5VyFaTBWss3XuOo9jPt2ro4/OQcOAtu/6brxOBMIGs
CsvTiqoyX1/FhvXEpGs/MVbSVzU751JzplBNdR7a77NT5i9toskXzm8UXmiFoFyV8xGFfE00LjRE
OxNCmZq9997S+1cstoy4Xjk/WO0YN/iruz73sisRDocN5PwlXWVc/31og8Gyhwwk+gV/jzXZQbYB
fcXpcua7Kk649QwKMU9p3+ePpoutc1xOPNMMxhrXs14W44cKNPPd+F10/c2fguRNaGZyhyjyPrlB
syso/iLfJsZ7L7vxXvrLhQRsHJxA3lD9DkqawWLmiLoQfGVNXOlR18ruH9GANiVYwplFH5bTpOZT
bxc/swDv5ZQ11js+KUrn4h9qYCLJXCOJamuQV9FVd88etDsDAyYgMaDxLJk8G4l26hq+eaAp7+5i
9Ad78EAoesMnk4VxJDhmnZHsksM0GWUUTGRmZLFUYYAPFOEkt92JUVV4IS3N7a4mO0faTL4JVPEt
y+6fhW2K16V/cpUoQ4L/Y7h0/d+hUc9zA2J3sqllgFRxGmrLAR6XvCZBq5/7UtmwbLVlx3vC34+m
PfxH4PL/WxAp+UQyqf93EOn+LzaB9H8Hkf7Hv/M/QaS+DSoSxJqJZ8O24Bn8Z1u87/xXF54etz/L
ipUkyT/6HyhSEHtd3Svx3/6Lpf9XgEPASCl198DrmP9P5FEwEwTn/xfUAeDqgPKWwNEJvNrgz/4P
mF9g8s3GtV9Q7db8rTN6I+F16Uv7DdTxNGkm6LEgf01L+tjxrc+rgd1frezFYlznf8unYggTuHHM
rxjfi9UC75t6chi1rNmWsRfGMoCUvlrmu9F4+L12I0y5KhxcuNTBfMtZb3aE6v8uOO91VwvOGaVX
USFYX9eZjaMLo363WvaN1bw/rTZ+iZ+fFpEuLFaL/7ia/ZfV9g9B+VaaHyNpALXGArqM+9itnadG
w6RPNIYzktVdNag2ERWHkJrXiAHbboA0MHeI4GobkZt/EAKSXbZYBD0OQk9JdOTmrartL2ONMLhr
mIFVaDRn+k+7EE9xgW+kW3MP5B/mNQiRr5GIhmzEgFqV5q7H4m0FE4/gWT3HYKGGLpsJ8YPjy6ON
a6DnQU3kj/wFpEGUUwIZ+hrNUGtIg7X5wu+S3MYa4HCa134NdCz5uV4DHjZJj3KNfCxr+KNYYyDI
u/Y2SPpxh+/roWE4scmMZGRHUsfa5yX9yLwBUrIl4xoyEWvcxCJ3wv9MUii5i4C9tFjCjYUyeP9J
J6/ir8EVnJInd42ywGMYQrnGW8Y16NKywqbRhhyqS18tLKctKdhpgzXxD+uLmyQvYw7xTmmnWsdc
QprGIVUTkK6BgvZO2wfXgwtYx/mde6iTmmruGKB28SKfPHI6MXmdhtxOCjZ/565RHmLZkrHcZT3V
P5Y17pOV/vOo7E+t19nK1XvLvpiq/9PgxmP9ABonuxDvw5lPjsjt6EW1SBZRWHix16gROQR6sOVe
w2ypyCL5nrC5FPJnk5QSkZ+9zUA3tKRiLHJMNXkmRQ3ZZppwUrDnT85jMIdQuoKdWoNQPomoYY1G
uWSknDXLos+/Lefv3GN9n4QeUAeebgwOhjjD+KkXOfENzyCg1djNcSb0tInH4go9kR0YLc5RWaHF
dY4bbPwaZrzIyijtYnHt9ewIAbsHu7gDc9ceeLCUDzgpCucwxMrpZRpQYLWMutEOpRttJT46Qfyx
KLw4/kyIZcKf2+Kr8zNKTn3KP4fBwtOrAeTJugS2D34aK8HDyiZQI1RNTE2Dqbvhy2whcOy7vg9C
vefynePupfN7cRSinXdVP36B/o+TKsxV62+zFnFUuPW1y/WvSkuCIwut12yyjE3qUQJpIWCNy3LJ
tPRS11y7E2o8CJblU9D7FIpBXipFX20XT1tXo7JCkdmuc7yLZFJy/Hn9IY6JSdGVI6Le6x6Dn+oH
4482k+RXeeIQHJpcEijtQCCRlTVwqXOl1j90Mz35VTYS7R0o7EnbQ4KkfNAgdSOPBPvRMLSd3nf+
1hQjbQB522w5GC0vaIhcRuJXikeP5WP7Y5r9/A5eCLUuKE7ScxoOOkPLPyMQkLGSY38F+J34cuR6
HzmUzBsZ813BqpOJ2blIJ/ndqZzkZ22+4SJyD/XID1b0Lba3hFwJdwVwR5tFoI+3MCrZ0M1ljRt+
aEcMcLTcTGbzWfSeE9ma3Z8LVlSyNrfL9NteyvTFmfId7CfyuONQ4nhgerXX1llAbquT2ruMGrAt
jNL8edZcpZafNe88tIS5y4WVv5Rha7hkvIeAvt3B4982ieGtKzaEmS2LbhS93H0jAeHt6GCIhnU9
15l5NCkhn+vEOCb4yUK9KTomF5cmJdc7dy3mT8wu7d2VxqFLqlccKHHECLy36Iw6Q9062iL94gVK
/mmJn9MRAr7hTQ8gkTuxWAFS1EQJut0RCVlw4WpLVb6pig2QPl0zMp13w+eF4gfx7zLT+O9Lukwq
KVAYfmkZVkDKGZrQdaSz9Q3jlRKWt5J0WdRV6ZnjL4YxKjz3gT4WYak3d5/LwITjBpQD5A3U8YOT
DjPAmcoMu7U/zJx7gjEJrv6YQkKt1Rv6hz81kIJPMxkQMet2RL683yAXlfukmz6F19cA5ZK3YaZj
MUi9DeaEmcCsL7aO4ac7ZWrPztJlLDt1TF/tM2k52szcbvywzW65YUV4HmqnOk2K36ohYvbB3ih2
hr+GC7t0ea01/ckngERfjI9DdmrLfRMsuzpbBMrUMH2IxrjyQuuYtaz0NDdPVb0UISsIg2xI3J1d
5oJutRPlCztu9KruLuqjGVc5T9IcKh7Z7CJzfvZmn5JMYji2lPx0sKSvk4QOCJbvr5rHS5904o6B
8WYmDU1yDnJh59S/eNe474tnv87mS6GG6czCpAorM/gxVDgrTV++50vxe7A4pGPDpc81Dw6Lv0Qu
ISlsOODOS2cvde9PV0uilK77kQmTmFqT3UYSMifWEmoZ9sICCjHbANWTzt7WzbzQQRRaozY8g6hl
yVQEd180w84KpmwfGCwCfF7GRdnnN8TCK1ujgBO7bXISwfqxCpAYdLQXnRuak7f6zDwvj+xWr/YY
TAAz+bPFD5Y4LGFSJkrSzWGygCrycguTZ4MF1mmqYFe6Ej01E9i81XHOsI5McqRNSdvHXFVHufAO
HLQivblQ/9pBHttl9TvwOjGhY5+ntemYaPm6ps7r5lMPiv5mrh+z3v70GeoNrMtE/9HicgLL3LQN
frCta0tBWlyjLxUkBhuHBrtMXfKTCcxpu1Cdui+M7CvXBh4kbr2+lyATTH7vbpvAy0MrF5Ixh3ay
eOFpCYJyz59BvCfyrRffnfqaAzBqetAxUXvtS+KZcDmIIwqLxZCEvFDXa05WGEko84VesrlQh8ZN
8rtNAZdLNXJVJRzkJgtqCEcRXUcdHACKlPOk0WNUX2FD0YnqKXnOa++nSNhrGGL9jvOCFB8pcFmc
44TIgG3ijzITLk1Pb4zQbYq/HIcCdsQtW46ccnNyUkx8mcFLczHfpVkNobIctbM0rY+U4laxYcFI
+PqqcY6YTU4w9Ydvk7JjwzsMVOF92OVk7N0ytTfgjThj0Sm6ieOB0JYzTNRFY6ZKbc7ZZjw2UW82
cpdX3W8KZZKDRTncwcTjg0HnkGLfaHtnvBbjzTfcmf7f0n+slwyClwML+Hls2ZK3Sy53mos93SWb
EuLBO8H44z3Vp+4pMCUv5qF4phpR4Z/PuWaT5Dp5HPXNKd6PjQu80QDQMuc1Bhbfi+g6rp5kle1y
v3uwxOqeSlPW97Vyh9nUOWCpevGt/iXH5Ux4oWEfa7QtHSredDCK1R8XZMumLlQQsim1cP+4au+6
eM273vW4BJpfGDPyM0M468aU/xvpHD20RR42lAXcA/erFMrbxY1ZHLwSar/opg+sHJe5ND+d1WOt
RkF1/JATrsGYTXOrT7ial/TQU/rrx5UdNg2vAlZtJ8Of7nUJVnOYvS9U1a3RlPme9vB7QoPKYLB6
dmRvbYPqOHF00ejnrFhW5NXwE7jwURMxofo5vkI0/ou179C2b60R/PIkS6uq3/csePKRrpmx/isU
wfX0M/D7+5wCyRwYN95k4BBE/Uk53VFjuzQl1jF1AoDN/V3T7WMcu9shplF7Gg9S6HSi4mRRFJta
HCJ6egx8Zng5dxE6xZ5SqG2rdXttkZHS1F65y5szdRutzsydjpMKI3IARns52JbzbHV4W3zP++X0
y85P1GXqGqgPOwIjg4gas3n4pfvCm1YRzPg7/HfuzmS3dW7bzq8S3D4PWBeNdChSpVW77hD2tjfr
uubT51s6J7kXB0iQdIMf4C9r27IsUYtrzjnGN9h446hp30Borps+6jDDBwdhGEISafGK4/AseuVY
eZVRv4pvUmkmAhDdTjPZU8l4q/Xgyc6N2Ct05V4qzaElYJkUWHglcc2VVnMO2QymZ7b3nNl/e4PY
8pDMvpS5tWiDIeNYEVy3rrLYrRd9bTfVvSvDt7G5hg7zlzp/7sKLwZAe9RaG85BgJP3X1C8tkZKu
+IW11m6VgbrDgePBvxsDsz4SW19rHTgMv5eC2k0VmGwW13hpRvKv35sZauegEBwlRaoPmwM900jY
n6UFrmQHfj7i1kF6LT4gzDpzIWzyzDk+WGQilSVT+ygsVnMVb8HpeJQeO4b+HQpKGo2L7mwMpFKL
Gh9zve3+QDCJbWQhReq8DqjSu0L5mNr2fWxadOXrSam/0J2+kEDfpjcrUNRTJVXr2Zj+SM68W+xP
3bLegojAHWTORR/f0Fx8tvp0kthdx/nCzLza6FO0rdryW5vly6CqR7Nhw4KW3zYjMOrQ54rJfsYl
oW2kUH3HcXw0Z22bKP2OqNK8Exaw6syG3rfxzRGIM68qxfKNIns2hmwbnauGi+sSoKIhKhynGZZv
qdhRkWWrUGIqnJQ4UjEi8WlIujWyRVJvL23AmVKpbA/liuLBMmq3nZxzvjfYU1olrXMqvYMeKoTt
YtweJVe6DZX4QKqXmtQmU5Fd4Dl+X6bwSRa/UjIXBcONDiwvRjfdYR0/20v+ZLXx3kz7NWOltdEb
p7HoRDf3LAPlaFQrZ+ItbTu7PtVW7SqUYWZMvLVkPNEaeBvwFEPdYLhoINbVyYlr448+la8JeUWz
kHiY3T4x9Jsp9e9tiigcm84wtL9wAQ+6VBwdk9z4ZTrxlz7pXKUnMv1kJf+cLe0kzfbJ0OvfdHpu
lPxSIwTAyrIPl5dObjcN/XL2d65u25jxkGFqysUxwxfJanexRdI5+YNlz5mGrp292zrJIWShlttk
eX5pJnsbMqgPi9ReBfr8MUTJY8kscKu1WfvRSvLNtKMvGeRwQDCf0f/BMuHLpnbPce3OY/ktoyyc
pd5rhvYZN2OUZmcHWZtMJi0Tv1WX5ztbj69lkYqCkQZ/+xcm0tXsg0+ZwGx7+rS6+jVkgVtS0y87
87nJzJ8uwjiyqPbLkOsvKOp/nE76RgSzLyyGqIHslY7zlCCxNkdUcPlGTiDEipMFB8NHmWCxs9m8
RToqYYZAefQORKloMZ6RvbRpBn031eFRL+EFDKO0mkbIB4vBx37OW2S1Nun081915CNn1fJbMYkk
W0PsgAXEVHnvOvslJ4i+lZzTxGaiqIz3Uas91rRVWA2nPtX8KvvopeSr4D0JnPTel5GP3Zos3RKM
hFNseokEYJka3ejvLBihG0qKJxFwSb7WXjKni5mi9sujTavVW7mbNwmFhZaAK3KCe5JEu0RXNqE6
H3uDU5tWrtFfJlr1WGgriPhWQklEAjzL4tYaah+AFD0EqT1I+qd1otF4tlV2IzTHcJ7FxLfOcPpr
jG5VBpoq7aOfBsluPQCJwIVG2a5DEJkMYqZYMLNhq9g4IPQ+vdWsrkR50tF21NUsTT95lrxWENE2
IUBQlICIhJEPzyDz3TqVnhsum26QV8e5Ufe1rK1LxXpdKs7quUJiGstrMnhwppmnzrlWSX1NDeYR
bVV8oClbW0lD0bZcFl0X3CZ0R/JtdGg6afU6Nps3ZyqvtQZswUgKKlMd1FaGxRgVXULe8gj0ektH
jsCAkYWD7oSc0CKcqhEcfNd+KqV5hdK8QCss4uycd/nOlOSN0o3nQjTgjZxwTNxcKaXRVHtG+qKP
BNSa1WG2hqdeS7yZnn/SFu/OvDwnuXLXK1w29XysFol8XtTqroY7yc0TSqLSYJoJCE5s9Opg2ZSU
gbq57VhMzCTwVKaQtHMwJJHCZz3VefceaeDaUWRN+s3QxktjFe9Rfpbi4pDoXHGp/mTgAPOIOh1R
Ta+9KzAyoeMhgkvZGpjr2gj2SdS8Y8B5rtwIaEbIGjFM1pHW4wl/OB/7sn3t2J43RDvbZnhkA8xO
a0xRDQLoM69GE3S+eKxCnp8iuhTFbE6rLpauqknGcvkD3M5PtMeJj4Vpy8aJd4VJ62jovwSb4qPo
/7aqtS+AbqdL6avO/JYq43Xgr+u5UCjFYSKL05br3zAlIWZWwYEay1tTF+hRFz8jSbjXhotpEqkN
vAA7B8SnJApX1jQ9ifer7gn9NodXR+0+8zY7Yf7YYCEn8xkjTXVTKwbrSHyIVp+bYzH/ZHr4NyZN
vJOzr8BSYsQseEEdrcf6TCmsL0nsBYg2xB6RMbHmRQXfPVNFmToJG50WnEPJuhdjcFXUjjzzxALB
Uy/ssMp719yXgKHzrLiZhC3PQpGjTu021QsyNeN1SycbMziKbAN2+boAjQw3SoS2091c6jUNFSGV
74+BMsq+UxBVTYF+T/RPRvxnKlc2TFnJjm2+ZsvOcoo7MjKWq2F5bwYNE1hZbVAu+IZZnGXJ/GA+
nrpTN3izlv+k7byf+t8Q3h0L+Cu5xLqnZZLKKZttRg1X3aTQN617WHNSwvQzoK/Q2/gRG6p6vPqO
p5u4fDG5Kd1ALlY7HEvO5X1mUKCnE9PieLD3OmIEKY/lI11ndnXl7I+1ubUWutslVooyYX8E4fNv
1hUPxdq2dQCo9hJg/4X101TYGRlFu9a1yLl0MKhogLDUtQvmzpoSHmIuuYeOgSG+J2aYVW3eUQG4
tjd0jkXl3JHR3bb3qVQbH9F15Btk/PUmTqM2Cp+pCL6XSE/XdZs0u36gZR5ipbAahqmajW5QjQDp
40d9TkznEii1uhl17WKO+rltiLN0NOm1djIAe2H4vEhojoLiNTDgGhsdxH5t6iUv6mp9m1SABDMI
IO4jYywriDIWMeIWKllTgeWRji1igwwLN7NPeIWwAgoIf1y3Gt18NySN7Q+lHm6wiGTjUPL1+mZI
MsGVkHo8tR8aNBposEM5WzUt9ZStYnIGhY/O0XY2dd3yCsXzmjZ7d3KDynI8kkZ30C+1lzL7w5Dh
qxlPeg/3Qrdemqon6iS2t4XFW4hfR1YRuCEPpULGO2SYT45lsBMSMxxmf3wvllaaBinQVwQkYZl8
RVXOJzjvd4YCS6GzKnjhMBFXSV7vtKwm1ESSfeB88xPJSBbvRg/bsUUaFCTBpzGyPQ1j9HJS20Cv
sag5J04lLUV5VZoDWscBKIQxkYo7mPnBKNN71me/yUA6UOa0a8fk6TEI5qJmXqJm+pvbNpe7N9R5
VADlssq0FynRX8sIZxHsmnsrzuSmYSzS2QL3qeBDzsDFYWsj2Tsko7Ys8EY2iLlTTrYGZa0r3PJ5
H3lUqpjIhJQV45T2TKzGa4QOXb9AHj5YVXGuCttPFU5ZYwCt0QbjB6Lnn0XfmHa+Ja0P+I0UzOz+
sednv+CEkPcmbq84vIJGWOIMKF6rEdqSZMy7XtUhE9XfXOKOMlCklSJT4erN2Lphi+VCQc6v/VEQ
DegXcgK/c7X1yCOqkZWyMIH/QX/f3qivUdd3KFws0TqsgFmAGkOEp/0ISxSvjwABQgqM2SRgigdY
V+SWJ0fSRieejEk1SusURZa6mxg6oEvejJP1jF7sI2ih0celu1TpTjeNHVLnl4CcI7TYUIkdFOqc
MafR7hWXgeFWhfoTjNMPZZUIuMJIn+KuKJEBjBlcSTktPhRn2NnL6I2ychuT+Ecec9Kw63uYaN9q
Mx8TQBUezJA/8mRsU3t81WKKEsvy6Q69yCNXH6f5I5Vv2qBHu4Arb9uZ5FDzSaYlDTOTht2as5Ec
afqyBi5Qqos6TfYGV0WyQ01seNK3Fcr7NqluxCWuaIK40TCdGHK9mXQL3cWcfqOoucZ0/Ub7xgzF
q+VgLUsNHImluYdT9qzm/VkB/SEn0bXss4PRBdXT2Mk7OswDVSI4APrVBUP5blVJ5h6nK6MQs9nR
nP4xu2BL7CdSKjCkMYIiZ+z4JKjHesi+Qvb3JEAZ1zEdN9OALloeeTBlN5lwUsz0wwi6d1k2zp3U
9H6UZ3fcz6mZ/MzFb5jQ0CjYN+od7XTLOFi5cpQc01c1yUWtE7qQv08NcT78IfMWHe4XXmOyUGcL
e37ce5WcZCuiyu4tJGHkvl/IYFkZ5YV9DCRiYh7FyXkMRyy86BAPjqwgIKmqXxwL+5mZYrOoJ72M
rnFnfTiD8xKgJSdgC+9EGcOIGdmMNK2Pv+NiS3rjEhP9GtaMFAFe1i9Ii8+JNdjki0dbcyE8uJ/K
36yod8pUXND3+7HSMZXVsVR3isifR/krIZSm2wvgNZAtrDbiABxg/Oetx5eS+PLf7vu3L//txx4/
8c/Hi9tNOmuMnnLhBzHvcVIqkGR4CZsaInmg5MUeLEWxJ5ldZ8S83IoEs4su8sdVcXjc+s/D/8V9
0yPAOqAtYhFBDxCPIFlCtknMtng3FBHobYv44sfh8SXhNd3OWl4auR86UGQqQdtyyQMAvYTDGJHH
CeI5WxCaEmQtiaerT4he/MfNKrcILnncXMifDXR7Wgd2zKLs5FO+fxxwfv7PWy3sUzPAKJY5hH5W
9c42egK3H0/znzdT8VseX1dzJxp2uB8reLhs4RqirRGj9niA/nl43Pf48vEPlh0OvO//659bccvK
gD1wvRhXwNdKmZ4ld1bFK0zhjolmXO2ZoFX7Tgd7hwUHhUFKhjnj1Hr/uPWfh8d9ObCrndN/29Vw
CaTxJ8uwFJsNQI/ATp/skHYc+tXvhfHNCbvEzAYACVU8IhzVtykoTjen+ZYhbRzsll6VOv6mnT1S
pXIAgwRkv4Q4p8yz5zgwXBaWSc1AzZpPgLjSVAl2oV2ch7ia940+QwqQWVzn4ZQ2E8QNw5pW6G0/
JqNC2s9FkGoZ9pzxJhOovR8oAnBnlCeUVIiW22H2lxIVfggtJEv/yla91yZb3zv9OKN8Wm52MqZ7
VQ+6Q1QSiznX3w0J79uhCFJqazdpx+LU1lV/6vTaYUU1D0wZSkwvll8aw86qhwA3tcKvUZHDSylv
ZpnDBgqZXLIntbhU2VJ7KmccnDnyQB1k804a5as2Ku1pMJqjUqIaWbCNVyqKXfbh7gtq4ewoI24O
i047DaqmnUAA8OnXpn0gmedFq/5aeRr7/Eh/wv3l5YV+bOLYFAb0S9xN9s5StOApVQN2QHjGpOlT
QSG4siv1t1W7/FiU7N8BNR37iC0L/0/sKaBbMPOqpg7t36hhpXbar3FqsLRqZXGW2qU4L/FfeP8G
auEFvTTdxWSQU78zeVfAurHFlTus0WlenCLLyk+y9Mx0aToaS9h4UZUxUqHdVpAMux4UXPjU59YR
pbl1pEe6C+Pipoa1RSurnp/MLTk/fzVaBAsjNtesHXIS1SVE9U88FCnu5IQ7+eJhn2TLqNLvVyrK
zSifT/i33blwiPsRz4TZk8R0ju2NIqPwDSy73zyE1CVQ8ZVT5Q1XIicDYam+c72Tt7TpntmA+LJ4
E5kooTRhoJIzk+O7ooIzK61NzX/c989/fvwLAkgs7H3JC3NY4m1RaRnYxPxNc+yf3lyeSsxnLiD/
O7gbWmjNCWAace7ByzSBjJu+zFr7lfvkec7DY0okBXX0YZyU57gLc7fTlVfM0LUrOdWnpQLOUBa6
svVyG5ehP+SZ5umSTLwxO0XFhFLOAGYrWau6zvaVFj+1Bfu8pMYTDWwy1qBjWrhdYnkwVqU1vOml
uh2IuQHIqFZY3zD3RuhazYB9KuLWWx1m04ooLX1V2AMTFGV4drhWSZN9HSH70myYLzVJDTS09pS3
sBNw9tqd8ToG49Ge049R0tmmUnjKZntRcqQzSrPPtoy22ZZMjh8Y4EbGpEVYp1Xn3Dp2jFGhaQ4O
yJcmje/gsjwAAOzyLfIPwRR3kAqqP2PNJszK5c++wn9j5Y4/Iin0JOVgk7jkBov216C2c2uFLEUj
nG5BzMo/TyWdvrBd4QvYKeYlQOxJHmW8ltRyOozpYq+mfHjvTe2mL7dF8DiiJrz0kpo9JQ6ajQw+
jqqmbjUgD45jjKnSSQZVwUKI72khuqsepLegYvKqRgWz3bTcNsbyFUCNonBtbgTVkoR6M4wTK/6z
0xV0h63iZcY/Jc3aU10rKJ4N82or0a7qwGgqF+huM01yZhal3X0WKD7S0pzXs0Xp10+/RVU6O0St
0kWaYIlWPSM1WVUPClpOM6y2C2Atz6DOQwOSnJdF1nEN8zJkM8Jp9UlO2FG26q5nEDYVSu+2HRTQ
sqhWCtkWrkaRo8XEGGkl2tUKTG4Uj8cyPFjs4ry4lSFo5Sky+wkDjZbXv2Avvi0klW7PrFLGC7Np
EueODWfaRoaKxbMwlEMdfg2Ror71Bg0Xo93nAOV3cT9pHi6qN0U61ezPqhIFit7UP1mtsEwP+7KK
/ipkYLmWjMm4yS4Om7NBHaiMQ7RiUqzgv4ISU1JAS1G6yhquwFG77MVWstXkw2wwslOtGCt8g0C7
IRsZ52/7ldgdnXoE3m5gUJYRE+WGP3ZrFgdoN0jVKH7c0NTK80Q7wVVne2uZQO+odotb01YvKKa+
Bz35TfofcuOM9aDOgWcu4ZZ1V7/kvFggQ1wVEPd6ouJnHjC9gEuavcyZLXpnXbf+IumuX9e0lztT
xwFaO6TAddNZiaber02Gj3WALjAV8QLGV0TYzNqgouTtPleooj8CQ/mto+VsxrkKH6Gx/WRqVwUT
ereJHNlfRpnPdkev0FTZNtP0iOYqZKLZSxgYAt2LtIos0UjveT7t5JErZLtmWF/JpE19ScWxiklI
9Rtr9h2JWKwBwrSULc/SkkAlwYkH3O5klF28CWXlHhnsmVUYFyu0PcPKghCATyxzCfn8naR0dNtk
phxmZaOlax4TA4lOiQHD1nEHVCjfHDjqRtvozM7QfhmR7Vtq89mD39yYVXOlLetsNVs5xwylGiO6
ZYLFqTGpIF8zvDGz3tIZsk+hha+57Sp5lxAyASyuz7cObAvfNgC9lRnWrHYa95rW/zXr5TUnuZfH
Nvdkuj/1wZy8Zv050tufcBqea7QHbNSg141y4DeBvOmT4EKXBepSWNN9xr7FaqOTDggbLAiV70aa
RjdXRLVQm78lHWCXTenoTwIgCkhUFkTRQbBFUyCjGOL5E8CO6oVuu3EnvL4Z7QnBJo0FpbQudil/
2arpsP7MgmQqhb9FC9mUNU+D+YWdM+a6u04FATWNYKFGtmwfiU3wFMFJlQUxtRTsVPJSZ0bF8FRl
q8WaJhirnaCtWoK7ChiMLQyYDlquxB6c6L5kG0OwWmVBba3Bt2K2kfa6ILq2iOq94YF5zQXx1RLs
11RwYVPBgx3LN6LJCLV93CMOi6DHqtGzJmiyhQxXFiRGdjCbmktVWMGd7QHQ/vNLNCebRodOC6dD
X1NkM1wUmz8ItpNg2T5umTSRtzgQ/FmQceMH/PZxc2loOOeCjasJSO4CLfdx/+MAjYegCKC6fNVt
ZTC7ieDttoK8G4lbMTBeU1B5Z/qpfASLnSyIvZVg98aC4ls8gL6dCdtXtaD8qoL3awnyrwUCeBYs
4EhQgVncD5HgBPMGPVUCHwy+G4awoAlHYIUfd6WCNIyypFjVncAPjy0k4hokMUYaZ2sDKVYFsvhx
GATBeKpgGVtAjXGvkcbWoLUPBPF4FOzjjDaIlwkecjhAXwSQHPKOoweEmWwLejJskZEsFojKeE7K
A9oSsNqCtwyU4FsJoSwWoJh7kMy9YDNXgtKsC15zKsjNyB1lrxc051xwnQ0ZJV4sWM+aoD6T2fOH
srVY56hIDyPlCXQXBhdJI3JB4UbT32Y8JVjS9BaqQwdeOhsrdaM8kNOYGevD8OBQi1cZoxkwakGp
LsFVd4Jb3QvKSWFg+VME1dp6AK4fd1pArzmlaILHcLBxHDe+LdjYFpDsVNCy9ccvjOm4wdEuBVF7
EC9CODEw6MFt14K73QDgfjz3RDC5H7fIMrC8XhC7W9Dd2KvjazPwSVOaP6qgezvMfDPB+y4Bf3eC
AC6DAo90mOC1oINLS3/ucp5AjOFJZQTv4ZR/qorWdjE1gpcFM14L3nj7II+HbOdmYOS80Gv82tmR
sXbl2fDK0QmFEvxyy6abZE6hpwShoNsDBwyZw8eNHK/1q34LRvZ6s1MD0TQ/NRDpiWClS3K7JncS
25/gqKuCqG6BVn9o/P+/dTHoFEX/JxfD7ucrKv/jv/0WHbCd3c9//w/lnz/xLw+Doij/kHWN/xSd
6ZApYmP/5WFgN/IPyjTF0FWHEDXMBP9yMOjOP1B9kSdmYzjgCiYSKf/laNCVfziO4ZiyqhkGLixZ
+3+xNFiKKhKz/oulgaWcSEael0Oclq5o9r9lD1NZ171hBeZJmZMBjHi5GqM4pM26wLWq4oxyJYsY
7jwOVUxIoxlGzPOtdp8pcYuKStx8HJIWNROhB6C5RdficVikqMUZweHxZTklI5zmLFpnoxpvtUai
9haHng3vPtbUf335z/tgnW2gWcJcDJk2wNaqsS9xeNxS24k7wdUC47ECMH9TU+2rxKIH9rgZ1KBp
xsGCOlW+LbXZQPZvkH+JFdwyULWXWBGgO7PvqU+TM6JXjXIE4zaXwtZibAb/hQ6J6YTjurPzY9QK
DNXEPMShlNe6njWuMGVcotaundNvpzAplBC37SOmYwwjo2GPK0tZ12p7kQzuaroCnrRkccUO6+oG
t2VYSxbPKUzsl352dhYuyRglzE5TFybILeIgw7Cr/bQ4Oe4LcbPFTpihuESdqSkTGB6p2T6ep1SZ
wHvFM8ZGZ+2Q0dZZuOwfB2Wpo408xueJFLBt3MzbkIbbPiX5RTRVawHiE6PHjACktWJiOP1K4vQQ
IRiTu9baqTBuKtR3uzAcMb9a0w6T5j3P4xpAENr+B3lccL+VEd442xqb6TOX8f88hGRM/5cvZwES
94oxuU620q9x5pX7x0EWnbrHLUu06x63VFs1txnxQY5oHD6e+eNgPfqI4iAtJuq8XKdTPWQ9M3tI
6F2SDOsw3ajSNrsDyFZcpCcW04QwWdVX7Ulpkfq69Ytq3InFnH7gAzIWR/BWdkx413BpB2mtMEdz
szUw6ZW0yiscAF8d/AfpXsME7fsbt5x+44CFfR3Q+Khei81FPuM3cceWgNdDax1S5Vhzyr+nfxWP
CcpbeYxiP8HmjsAv3cHmLqmNWsCNE0Pzn9JY20yxUYI1aQ/kyq2QJHf7iCSwVX2YxhX0By5gXNtA
1+6Wb/klqlzGVsQGxTfmgxY8UBfvnYvvEl8KI1Qm1g4qtsZb0idLB5uD7G+vF775m1xoySJ6Iz0L
bqygApFJfy/uWrI2X82eaa142ZiaGBSvOiMoUiz22bhJcv5W1JHOljFVRo8SOcLk1taqCU+V8139
EOHEy3cenuOr+So5rhP63VN3xy3AK4EMWVCWN3q9Aj+WqsdZSHDc+FBeQZ20N+6HwO1a/le6Iw3k
AHFiYljhVh+MsZnrZnQbBrq0Hkr5BPsnU44VlZyOld2dhs0cX5BYQjecf3vTHZs/Sb6yqNjoFaW7
sl6RJce4sWPC7fLqdpB0cOA4K/mrQl2OUiPz2xPOTuyFE45SdY8Cpr9pZG9c1BftDQ+sYrCGuEjD
oIm3Vw2ZVbiq7mQu7CDJyYWvsb8N1yafzVtlb5EnihRPpEc58xs/u5uwjNzurfi2XopXx8/OCUSp
kcSbg9N8AFq0tmhpJN5FQJHBhn4JdAWbFWn4Y6krzGX2Jj5m80q+zLWXdx4yaPtZe5LeIUfzx3Da
6l/67/TMHAc7zR64B6Oj1YARX0XG7GU/ZUtyENjsTfInZ0gCKyrx8qOqsVJs9VcsFzSTQre/puV9
eKpfoat/MqVr3pnkgIzjZBue7IrumUtNlKEUW1FxA/rlhDKytcr8FBqideggEJqr8LM5+PFORt70
jNYj5p1YTYi/8fLQl/O7qx55y1/oJvgJXJUcJt9apXvzr/OH/f+h/dV/APZ8xT/OlXVnbn3zTox5
5eLCyZeXALXY4KqjJ5eH6tKiEOlWyhvtoHrl7OnTMSTD/0NO4TbYDee5YJe6Gk2mOC7Ema+89Mts
a3M+5OsKrNxP3a5HlMLez3BkwD8cESSZb/oTDj6mY8PR8RgJ5R4+KMLlqFTfY0Jzfcgn1QoFJAYi
D17NsVsosVgz0ARt7b/Fsp5fZeAitDG691b7YO2ATGNjYTZ/iBfMrJsBKir3GvosO/VrXlblnq4R
l56Mh5uA7C1+84GSD7nhTxduTJBCLrKBGzFuvObtF1qbtfJd/mK2Zjpqwy+AIsvv3zIgSt7nF+MJ
HjzL4rgJfX030l9A3LwyXuKPpV6N65LoTnf8HJL1sqsuSYca1CWzkPcyar0gOMnyrnoO9sD0i26b
XaQ/6JZ5f0fJ563ns1c8T5EnuNMxsWLu9NS/BssOnY4sWn+eI61t/o7SlRu3RfM4HYye6IJtwYWO
dUfZZ8/IawdkPZIfftF7ibAeAC0HXs2QJCEgyDevfLyv+TH5hjbi/AlvXbA3MAWzgGi/NjYZ1XAj
BHfTezm8JPUxZe57Z9Y7SWseBkYfyvZZerKkTwIM2Rasy/ap+YPT+T04OvSD5ks6u0Poha+jTHbB
q2HSvGu24HVTqPX5plNeYUnK8rWdzpb8F6MA4XchvEBW29wPdAxrfp795slWxv2ARO06vVdYOpFt
UlXcl3swfKrtr1AW8+nF5aVaa42PUOVmrUPEXeWa+YXH0EPHlUkMQc1L1YZXHQ0M9Fyw1lQ4RJZ2
XhZ8RjRk8S5iK8Rc9jfb8R8ylXUw+fxhrP/yhr3ZPvoT0mhwn5FIXMPsPdWPeDF5ut1qOY67VfDe
7LHlxVz6DsQNYUwAajGFf4hloyeT5ruCvl2/RrSo5ttFXqslqNVL2dDP9DHcDeOGp8cIuJ09iKxK
eUyxEKENd5HDdp6oEt0XOhETxTPLmKe3VyudcJQc0g9nr+2Tm3mYt/pJOy/n4MXec0bnrnKQ3q3O
r1liUgbxGF1BJjM9BPiGxsuLBLrvVLUZEGZfCbY4JAv1rqLAMfbElwS3zB+fyzXyoDUK+QwY2hqa
ZIGsrzulEy6nI735+cAwef3KsJ130PgBTK9H60DdTmLKS8QASuSV3bD9Qh5LoNxCMNFNMNgJF5BX
NQp8ZHQkoaEdA7qECJsWabKpFZ/Ws1pvxuR5Kde9cVSG7aATF3I0AXwVK7Xyw+yK3ycEqClh9XKr
GwvRi3goej/nCJUxu1vX2WEnBj34Il3I81UAKHDpNRk9Ihh0k984vaoJ0GMXLxHItg7lv0q85WrE
idZ7qblBpEiXta7Rnx2c9NUC/6Ci2ICI4MZ/9Lfq6HzkBB1cuRfXZnCIDhPGYnYaK/utrjye0k2l
1HXnp2ljfxPW4slP2W1uPZqQQC3/SpbXnLAg4jvcdCQ1bVSPRDq/+Oyu0ma4Ln4ItXHf79rzeNA+
6u3VRP3+23xOJwY/9rniMRY/OujbAnuOF/VeMh5zL32XUfQ8N+VKxoZw4DWifzqjbJbc+A5gpEUL
yHbVoVbYISEZ0lftQpe/gS4AVB7iJm3ejfztfMhvPVrk0W9eMD/ToltneKDv84G9Es8C6hi+/A2k
RAhz2Z5qGcrdFZbvdX4b35oXXn9+WdwfKry/bnPiwkGTfFXu2ufxmb4JZ2zlAWjoMPdkp2JvvSov
yy8BP8BZ8+LICHlPGTBWXsdnUPXDP/2l+tLXpG48+qmcQ56Mjj4AgLKNbv0uvEvP1g8nTrNRXuTu
De2Q8aqA0EGV2a0oIkz5zV7uAOTALw1fYn79iv0PMUDdbRtcLNiByw0M2fpgaWsE4Gm6xlH9REgG
yS6ghtDZFp/JtdNRV67b3s+2PfEtvS+nt9j0+2Fj4r/O8czQTV5rXyJImEiSL7+tz+UP12mHUUi+
1l4Bf0Wb8oeR96Y79R3gtZUavFBV1efuRf7Ooei/2yAA12mxRqnFtK9tj6jVwa3lI7vby3Brbo16
VOLVcNPKjZPu0o8YNin+7UN9gegCJaS+p3/442ui58/8ArxdYbZy4n19UYcVo5MWnxQ/b51U2ZPi
fW+77RnZN99aMgRQtsVN73aghYsM5SQCHjf5nAE2n9Jz8MYz6hG8LvGqCM9DuRkKD4U9ZZPzl7ie
QJihVpUOZGfTxHer+p7ybf9TF+tyfM+YOmtejz99zW5COY87XvMcQe3TuNDRZAQrpgd4It1GW0gS
alrsEo+8qhHTdwXAtVTs/eNgCVS6EPrbdvMZaAQTD5HDdLeHH/649bjvcXjEFjuyzg7DRrqWdWjN
K3xjWhckXoMSE6BnWrPbp1zG0ifiWsStUZn+dSuH1MkIVPxLppOPAFTpMDlyjF9IfONkaF2x/d/+
tF7hrjXMkX2ksbUS3DOp9F43hBSrBTtFyCyVJ5XUmb34haotik2Nl9pB8QEobk/2dkcA5Oy1QdHs
gWly2X/c1CpKfHDH40q9mCy3ndeVb+Fv+Rur9IFX8pESrWV5XMXhSsTUNkDzVoxM0WaRXDLxW/kk
F6JKGX+xtx2arabvBmtvV27xDULHfqLiSTqXcRuVBAEDHxDCmcVZTyU+8ATemUsxeRxkRAErokUd
c8OD6uapPw6utVLv5l07zgr9s4Nkr2kL089ULT//Ld7mi+R37EUdskzZ6/vVG9O74Clahcf+Q/2g
QFoO/PWnhCaeS3D41nSd6xx5/Vr/6I/1J1UnQRs0iyP4pIh6bKTOblW4w1uN3+kDecFF+TTv3f8g
6jx2G1e2KPpFBJjDlEnZSpZke0I4MufMr39L/QYXuLhw2221RBarztlnhy9hdsPfjnRkxVbfy5Ux
+uRhc+/n2s40ghlt+Xf4SU40qVV20b5MVzvDuoPxl0YX7QXocfoq/GJD4SFlTrXvcFClSnLaPwGm
7hs+pb+RL30k1H3vxhnsmksHn/EF59Fn82yPuhO8t7/lRx3COnSw/ESsLu24eCgw6Hf4tRDsAzzV
suV7c8WfgLkX7sWAhNoeIhrn3xmVK3Ni6uEDfMCZKjbyud1VZ8/oeO1irZ27bXgYYTK+zMTpoB0z
bFiEkF/FnxHKX2KTjqYeu2RNnhLJVglbnmuVJNb4/BIvtVxISX4L/CrAqwmNL0qrCutvJ5nt0Q/3
rEpym4svclPpqYZHxOUcudSC9z05E/tYvA9eDQf210bfLNhPHQJY917rx1sFr0oGyHa/6r6I9lB/
eNWa9JfZKdaIL1vH+oL9K1y7yMv5/TXfuAiXmknKQSVG2OB8v9A/KztwFGknsbFc0cyRk4HxFrPZ
0UtIjYPKbxsXEcsGhAownn6qdfZoAjp8aipcGmzGrBkH+Q3hk+Sq23CneiEeqi6qdszOL7BfSd5k
GZmqzbf00VFW6BvZbK2DuEFaPq37W3LE/9R41Fum3bBuj+VHdAW/VwiU/jEc5RwMnpE44a0LWJkO
98Xyhi/GgQp3+TGPtJZ67Mk/+DVUdFQCRsMOnwPXwpyS+ipvmvX04G7UK8uvjgGA0Lus2ukNfWh+
oHvpn0XgOv5QK9+iEUjZg0vs8jfSheL8XBEvELrc9qp0carFCh1iHyTLp8ZrjQMlX3StP8FtVy89
8BMHZ+4AmAnS+TkKuj7VJJ9ECBGsYv5NqqMIBw2KIL37N8Uf7am+qjZPsAyzu+dw09PoUODqgxiA
EcDSvYt/SMiHPX2kGDrjx7IPhk8IOpAYsA8tcBlEjFo70ENphhAS9p/aV46uEnGEvYBOJr4he0F4
fcq7Hr54nzZYlAMzEe4hrafIRpSI2r3AT55nHBzsUbxj/BYuq55hpuiiOJ2+JPg0O6ZBT7ylddqP
5yr6MH9BETDcuLIwCFnmMQQA4ob3Z1AB4Y3mW/tikUR4UdiT4NQfyuJqX+18zqGfJH4GIPGGSxEB
pu8V1PHULTNqtd1wal/gtRuoPR+VjLkwmyTvC3Bio59H3QXlSk7jB0psoAw9dMCxZu2ByFAw7KL2
xF9ypNqPGeUtF208IOxaOL5DB+GW+deCf2U+coT8g+kf/Md8JQD7hPF2PJAC5hpu+xWYPhoX9aD0
dn7HkH+VHA2Sy3t7eeQf1mXWXvLUG3tXkpwsO2fpK6ncxYOoMmb0Q7MKx0M7PWGW57wteZkCzl7A
oXAfCL58FTWH2eSlZNOjcQB0ACcgj7feLw9sDLfDmkhtt+N2wsc9A2s5U+dxd5uf9MxDEipXbJzI
nlgUxsV+Pq/yaGsxIdFtzGxumBOcYXnm6xoi8i0/w3OoD9V4B/XiJAq0U2RRKngcOc2X4RkvIGjM
uB48u51oI3056qf5VFq2jtCeXWnfUiyUtr5FzuSymp4vd0aWwX0kRGq+PXcKlP9X7jyPnPBg7GWe
nzR5dlgSBKovTg1iz5KE7QbdPHb7WNrcSJc6GR+q21sO5iriL2Eiz5Q2jCi+SAzDXJG8oDna4nZs
goSSG2DYJWUEdH6qGMNm7wJHLIXff9ebG0P2FPaOjmi+u6LoYNSf26W2o88OVtURA3kNp2VIPyjY
DCQW26hc56XTyB7RKhjMu/UMX24FhGX+ctSaoxPPKyF70wkD5Sq0T/UqDBFDotW0u9fxIv923OYr
jxu2cfnoAYmD3SWCK8v+0+x+9PgHVRWxuG1xvvKgyKTe29ELrDh6fwbMPY+1XXxGZJYxCXhrWYxv
88d44Eljw4a0nuBVgPpCOmTJTdR2CBwIXdkwESdnymA5lRs6VK6VgBRA9kfDW9Y8tQIWqysVUeVz
o1fob3nvXG/12uIUV3t6uSc+pNophOp4RoHZgVctmxonAUzrJt/Mjz2r8Sf2aI990oIR6xNgp0uv
+uwZzXqG3th6Te+IGLdsiIXgM7OzEJDOvTtATJrsiD+stS8sSQA/ueHBcIiqdWicUrwmOpYCXSXH
dvosjITAiUsHsmdG/Dc2A/wUPx7L77Izjkp4LRHPfuDYIIE9pk8OHL3wrRe2X3v09PvArkUNJe8y
i2QvZ/yV2ivhx+1Ad/ki3jgUAQV7uqSf8tyGm3KV+LF24qYoD/UWnsOb+oPZvfEyEJ0NtAk5Gj2u
Ha4tfDfAfl3pOzmFu3ZyhpK8hBXPqMoBW9nIvGpSIWzxVvJgkpvHkniMv9Re+Ld0DIecDtTnooZO
cyT1YcBq1l6+Ji4F5dy5e9VQ/9xhOBObQbDjuWUjecLRKd1iuUkq1x8v7U3f5p/pRfT0jxrRJNFl
UID+Afr9uJEeOAf8Wc06xMvejxzGOsVGmL6rct2u4Od8sv2qLMsbhyQKa/HKhQ3657Pb/lKLD/hm
0cVh3FUdhE+O9HQLrX5rHqo3CdHpHz5W+G8u5q3rRszvEN6vQGxS7qETbJmfF3xLfQKrIpAldp5/
+Qs9/4dhMHGj2pORJpEM1bvjbfTCe84TQIE3cvDhb7RGS5LvCiIZ/iJ2YMtGBS4ixPHAgcEx4TjJ
22kv/7HrkrlE8io+kDtWWXctfoiKD+yicbGjRAu8n88dvmO/CB7YwfXKqcCBku3C8GP8hXK1TU71
hZRIr/nmTWLF03Z7wNIKzXNr19tgo1K6raDYyrTtH+a9flG9aYcxt19AF1ts5C/45sNA/uNYJkMD
JcCN0kvbpTQl22wvHbXlNEOOByN3FJfi/MIe1ShrmWwfBmR49GjPMiOQdqG5jyr6Hr/De6Pc09oN
X9YXDycaw+HBYpF/5M7l+tlo1u/BFsIwq/82PQip44FyuXw/H9nrsm+u7Y1NMQE/Ab95jSkTPHmj
vi9f1mNpV/MtDZ38g3NJU4/4gUTzNwcN5X+wVz6wDIz0nflNdSJEToFnSbKJLth/xK/auQLQuaYI
TiFZsNz28iuU8OwxrPvfjL5nmx2JajuLbxrp5ZtssfN9sVMND94g7R6GEgS8dkSUU+xvKs86hBhJ
2tF68rBuKqjANS+5yz4aW7vcx56yJrnpZO2m9XQZ36SVuUdqWtEsQQx+Vg7YJFDFY/3sczcaO5Ap
pDyqiwhR2BeC7eHKHtk+9w07+5IapNJQ0pDj0j6BOZvwZ+nG2PmoJiuvqfFRsFVcxfbaCpoV44BX
MXZppsXOA9RXcJVefBLH5N6BLYldqeDhcZObmzLzzWvf28XOxCupQPSOW7Nj4OdtufJxccx1b2yx
g6/YWFOwKNCGbU+JLK8zyaNAxLLuW9o22+5jxMPUJyVHfsPTitiGZ8XcI1unOTzS9VGYXhAjSR/Q
YjbljY5vx0CAjDDbuNXsRIfsBYV8JmKijtLx2Wq07yJIK5t+uMagjbUjfAbr8W36E/l4pS0c6jeh
8/vv7o7oiZDD7FwTtYMbLpEid3MnfgFcaQPWnqRWS6voMt3HxtM6H+ii/CGixORdgebjGYJVeads
9cVHmybHDAAAN7nhXoXFVoSVOULfp59cNTnyvsOSrQdO+dAiR9yD+8zXedkrnrEyr/VbKNsxIyiK
cch2OWAMMMlFTT8GPlG8Gd/i8arhljQ7UOiI4ZD3IOnf65bghHN3+ae4tR18CZhfEE9sSu4MRM42
skZyJfx0jvGn3Bl6BKGXh4SyMQFcxydlOUiZ27IsHDJXavNG0lvV+pD7ItrgDDEKujPeDwe0C4tm
jWpWxKatgLDpgCh+V7bkhG9oWjC9WkCmiQto7BgjF0jzFwknqIBKgzAP2k5avPmIdBUzch6Yk/k9
EkfDI8EDNdsGgTAHdm2I8Ewzwp/ZhwLoM1s81S/wKEn/9WS/2uY8PJTKHCThgTRHv/zs79pXt08G
m6ii8JP4IMx82H7Tv3K287/u3ZyeBxWzPn3VbtsdTnFwOv+UV+yMXtvt6Aw0/POH+kdoEcOOJX7O
RiNMTtea6fOkDZv0Eggn3G76+jnjXIJtI56W5YVXjPrt9BY8tb02A0mJ2wby36+EYGumW6R4mgr/
32ZIh6t1NjjSghuWHT/PrJv0BaO2MNeStWJoiaMkHk5kBwrmamnfYIHVC0M3hzERuZ39qghX8rOO
YCYKUZn0RlTCF5WiHEkXM7o3ZdgyNcVkDHfxVoDHjqOEa35SHAcvOqFACAQ345aCgHkhjZ878AB8
F+852JrgslsW1lnTVjEm+OvmSjLJbFLA2Mk3PirPI8tFDvdJaFfY2MTKpUyDsyMDjtEClGb6uaZx
wW2HZ/El8Ruar0P4AakcfzvMWGERr7l7VMDpmahXXGl4BwsJnWeU4eCfOEzkPseZ1x+iY6IdWkQW
kE2pQfFmccIVW/YLH5fKOHmjWs5J9sXnZSnX1GjWp3HLCYu+pz+h7rHU833qWJ75DhJgkA5M6wXM
lJ9JlHlhfNq94pRkop21VsMrPTwDReu9QY4HYJI86vSFR3os+QSe8Dt+E4+FMZHmPg+kAZfybf6B
SpvjmxMu11021+GKrvQ3P5MmN22M71K3ay+N/FnGy2YPmVpfaW8IiuELcsLyJKU+s/5pRv/qdY1b
zD6L9rlXc/Mpe1/duvGZJjMvg3ks2d03B6jiIGW7laaHJRVlGn73qSveIZIeBbYjmcnUQm1Tj+h1
vYSoBQLv6cN40ljXgh3d0GJfUxPBnAd5zyzW0UeGR+WpupXl2hDWDBeYOEgJmB0mbBspOc3j3Uo8
3IhhC2HggM2WIfn9VwrOs9KBd1zGgqx11WsP86HYEPi1BjpiLVDZ4aZ1A5edY/fJuL0aJxw/tKO8
5XhU71jp+O0Du4OK9Cdc5m7E6mCoMBT7GNA4BZbCXopa7Brel6uk2L3yEZt+xxtkDMEoa22Ck+PZ
2znJ05OxfE6qDH0TRv6C/hlCSvShv+heuyUvpk+c5i2GbJDcSD5QvfhzyhyCFfhPWc/wdOcTA3MG
RiN25YYLZEm5oTL0VfcMT3EScgKPMdZbz5jyJp2ETX6sX7MLhzqeGiiCXJw7fxgYJfSjuB9sGDjg
dbJOr6J6TLbjUe9wuXKy3+AhPmZ6XwrvTf1erIhZcRcPVEf5BOzuPsD/qy3JQlDS5V3zUXhkCm66
W3zl46huIJGsx6tHG7SXQG587ugQHqdDsYJOzzwleU7okCayaKjtstfmlUdzemWRseHJta9dlTeT
jfs49ba0sTo8F/ZD+S4CYdx1wBhCWSYPtmY2MZN1jA6zaLv6LZQd0QwmmBCzMo5orj3lTr5u5zUC
kQzjptSfA09jeyGXNPXLdJsgP6oOEkodY9NXUCy9noSMiVkGMhyPZGY9ZfXbELWZP0zyyiRsBc/m
9EHCCJjibhBepAMHSzNvGX1x9Yx/87hEw4XaTjGOpkt6b37ja/41FU7xy0D4zMuzYp43YdtGSAPZ
6pz40e6a30ZkiXCk28aebF7VNi+m+Px0yvBvsgS0VduMAKHH4h8jvHJ3+IzPJFbKsIe8613joB+h
CTnizrw8kxpw5fmBZIwJK/Nux2BQiGgl2em74XP+TiWeQTv5Y86x6V6aye5qrK9X43gnB0FSPDIg
8OopzuHbgBgaZNc4GCso3VeR2lZl0LlaelfpXcqNnJldRzdrz18E9ihMBVcNAiMmOgxPvH6LaS8v
Ln+Zuyp0onN1I2QQBcuG3UHERgWHvb1Vwhpdo6yRPB6D2q0VamD1RHbpZWbe/E1SVudAi7hlvwQY
EHLGa8oP/r3B57ODWR3ah7hWbowUBbe8Cu/6ZXoPk7W0kbVV58jfiO3jH1TcxKXY2k0INwiqVswW
b8a8Ystor802Qhb7CK9sCrr4JKJpeJD1zyblxTyMa+YMle5Y2C9JDv4mJ2k1fqenjuGbcOpFmxVf
3ZR3lSFPfM1Ut7qZX6gmNcCfXf/K8GTBBBQnD9zP7fmV1+jOzVn8UnfpEbmY3DhwtKnw4KNM9+Wj
WSnhc9TaAjSAi14ZMmsYv3uw3+Q32c2v5FICgV5FwGbHPDLyqWY3339+0lanIAzraYX3e/drjHZ3
qwGFHNjER95jfFXZ8K7JbbnCDcBXqWcHJ/G63yB4RhJZf1n8jrX/y7igJNCuQkJ+3R7uArPRax64
jJUZ3MKb8rLf+ar70bndPSvkiYMXIoANheQGYLnrXvKj/iIQ2Mb0q+LB2sV+c6nO1kY7pW59mlbq
Fya15FZBC9nJa+1kWl73Fj94dKMtDmTn7GV0mS7CZxZjD94LsDxl59mVNgX5II7sC1A6jDU8PGAW
gPmLwuZRPT9E/+g+hhedT8v49ucJ2WJ8vWdKubjRTsA3h+tMux7ZxU1dZxc99PbaXw03H/h6DaU/
rsnWtX/AYqLQw6yt12zoHRDdWL4Qb0AdGCIa2+WsyBv9SImZ1q/Wlng7tk+OnnrPuqy22a0kQeVT
/+J7PU6ev2wRLBTpPYFOQ2X/aA5k6lKxxVREbi2fxs5LmNTMyA7h0yGftvmEarhS6GxrB9gZ/xOW
iPjanOF9Cozc6KhxwUk+qd4r5XWgSFo8SV5hKWsR0vtd73klyLImkVHYUtzHK5J/XofUXyp9c6fu
iLLF6/M1f0XkAPBS2GVvCyDbEDGv3UHYpq/9BhaV/m/KT9d4kffR7I4bKvWKrY+3yIlJgxitzQcj
bNwmioP0Dq77O1FV7cN7sX9SxEIXa6lg3ljH+jPa8Ggt4KlvcEKY2+Dc1tvZXuC4hz7nVdYxgBEL
H+7evOFZBekf6jn79vRWM90FndqGdxgdwl4/gwp0APAfnHSvabo1zxDLztBcz917/RDdhjo686tP
dmy8XtCtKCwf5cgJwkmjb2ENqTU0NIBwh0JTqg8hVrxnqmzjJM3k3BBubvfNeX5tr9pp3DWrLN3E
5IlT2d6bFRvMsVd9YWe9ZuFGfxEhkHAyA38s3wJyFBdSzC7BjQfymg/nEZiFqneOMFdZzSvLZSd4
awx3ujPrbu7J3cL0A1IviL9t3XBQMSm/vNDtt29ZcCgi16CuBTHmuxbqIpuR6vwXW471lrzSMHTc
yHCV0TR59al5Sag5aGtqB31kSeQoA6Kf7pNONR5WyYv1EVwbSm3k5M2mIwdNXGMYQj0ZjLuieknE
tf6tf6eYvnOpuIh7w8Bfac0YPX6jp+rfUPRNs6czuBKPBsVu7qSnEXHQurwm6+JF4cEkTvpTOHHS
kdGch+81HBaFxaXST41r3Iq6cW0Vlzg7j8qaqIWaUSuF6W/N/O9BDYHhB2VGCYzl1mArt/B7Sj05
AOZweHzYqTPTy8v1SESr5EzpqsdXFr8tWj0Vmwe7kWDLrlllTQm6zNwV8IpZE4pTCFEHIn5WTvbB
a2GaRyrozNYyeLq+Nd5zyatW41dcEPUOCqDvNB0nkWdDrRSMEp4b8oL9s8Zn9nIOa9QVuIVd53X3
S+jcDhuIcnjOFrTX9pFCUQ3XUblHJ4P9aKRiS7LGexVRFTQqdj588InnBZLrI0f6nrcR8gonXp4l
LN0NuGXotLiFcVbVEGUIo6fInbqjsSGfClYPamviMjinGUv7BJ6QLjHOl3BxlWlLyB7WoXLvU5Hw
hvPsTQqgjFa2gIV4Qlha6ZKyzIsE1Nby8/LXspcecZHPhd0wnbvyEj/Tgg45caMlRHaE++4i3IVx
Mw6nYsZYycmZQZYMJkjNPCjZ16xviXerkvtsAtcUa8oS6jJqIYoEldsLGELJTtkte2bss1dyO5YE
rt7ewh0XUt3syAh+BlcnLw3w8E29WCfoST1m/J3TMbAu14JgUxgVlS+Vn6G6aae9RpR8emdjjvXN
cNO/htO/wX7/nPb/N+f/90fsKxET5piM/veDyAyf6EgDH45fQGyNfU7eBOMK/enm3/dmcpN8ozNO
mPmTe2SKHjmAsOBanoRKAJTTyYLfxuHYA6XwlVHBqCeCkeyxZo89Br3iv2/9+6GMqbXbdkDb/74n
LQU/xmSu//+vWQ0+BHVtrVCkARkkcuuJU/wjjU+u/b/vNc8f1ClU+3//m1ukB/+++u8H//7e/3/F
VPunsyNpWi5qT2aP/142MxV2vOeX//4qTq40JomcbrHCaY7hsJkqunF1hqjSB2uFNyvpsblqxrYk
G65bkefmyEnXYdWnz65eePEt7edDE87nKWg7tHnctZKU46NexMcsiz4tJb8oqvApi0Pnq5lKtAHj
jTidN7GQeA3Pax8cp2JSVlGJ002VvQXEFiH0ySY/g0+XhsO0Wro29POkpMkDQbDw1tMyaLGzkoiu
IUi0NKZBm9zDE82UhGTx9C0fynEzxNSnKE44+nTOTb2PGVy1/bTOdSbb8fhZiqW8UwMd3nW4nk3V
465skoJrpImD30om0uAOaHQ85Z0s7SyN6QOKiR9TZBZvKn6F6HrGW8ps5g9UIS1JkxQcPS5ImAuu
FMLo3DyLGVnG8Ds12BYtwQLe3ENrbEcOwrQFbB7FaZOV0duQyCQscMQgJAkYD/RWVSF+xFkmTnDE
zOgjNFS8UL5riJcW/uNaDMlrURPIdMNwCHWME0TozDrqcVwW/WVhXl5Fo+jIi/GT5NonzlCpm8Va
gEknQmsDZsJkwn3BaG2TwKZQDUZ7gyJJriR4bHiCWKGsFcaCjvWIry+Pc72aix9zKhKPPLt4ii+E
L3QtbLGGWEOGYSGJNMvoavXz159ayTi6x81QXIISKyEcvc84HGCWqWjz3ojKYlXkJPOKbZZvW+1r
mtdaIWwJhWCTKDF845J7LS6RthQTNhvn/RtRotWmyv/EBOYDUnWapikbSfzUthazgAHRQyyBOTQI
iF8S0kX67rnXZMVnXKO2kF6SCo+DsTQhLSwdHXlqfGAE0a3kQP+youUwyxmglCnBPBYx1Yyh16Z8
olAF25SxeMTNAu/RrAzWSH0pennUNoZC7OEwkck8L7C5MW8ScmaKil7ea1aiR2ASOCQ+OLIMOTJl
M0vM7A/X0GZXmSRFL2AiZkxyelLwfARjJMLTUBnyZNSuxgdbYPWn5uFPghh8VWScbSl287bMku2e
iSC1MOwXc94ai8JTklANkEaHZT1nQQWCVncMiBpVF9B96mwGcvap4SXvEcv1ZsTEOhEkTMtYXcWU
lmAQCnBlgikpEsRTmHC0JYp17VWcmpUq1dyGrSypcg0HJZj8IzF4Ce49A2AE7txuXeFNKuEW7Bd/
o5D2eyll51ZlhTSumoo8JoNcx7Js21PSJEFIpttSpk4N6baUVXiGOK9PXSauFifQOFDLISvRwuo7
nQsw1KCHOSJ6ZLyg4CHmomtThuK/NMm+jylU8paqr6jS8xh+xu20lVR4XyIkA7bYkNRG05lVxhBx
OuKRSXpbGodvUclIuTQyyS7ldDUrbe/EuJmv5F4t/BZHGDAwhv9DAfjfLGpMA5w+moX8xPQ0VYym
OmaIUzpDfu5ZwdFTPCoAYpUMPmNLcPN0Fs+GmnfHUqaFSadv0RDfp4l7XWqEjwhz6kHL/mpLevtt
EOEnQd7e0VSBHAX1XugSZ/U/CtDMwCURIdvmBRxcrblMuaC+p8CNssKs0gALDqPBJ5t4O1JEyGj4
baM1O9Ij4w+8KRIPEd0O32gDVuTC1HpgQDqFyBICWCIknZ4tqbMJlyX7k7Bxj+APOFSSggV3XTZ+
Qay5jMmwrGNLhOM6bU+jPN3eCsjvYIbGVBqUDDEZaEuD/MaIjoUUyi+i3L81cn8rsbwqe+wmu4nM
Q9kAn4iIE3jJKxpQjaH9oqHdFVPAdro5Y6wqXpf9TRaCixCEzClqId3CRUR4vIs06ouEEFHD2gds
kaX5JqbAlEGOs6SOQkFK5m6NZp7cx+xmTU+5gt5/dGYUbESDcnjUvzI9/5073VqRdTZgtQEGT1yJ
bshuGkAtkeU8cpG/SVgqQzW3pJLoCZV+qR+BtORQXy1hf46rNsKMxLqrhMSDNINT8JjBlGvJ9FbN
xQ1Z5TD9nDZE38PEeSwSfZOZ/hDCNyzEFmOKeLyL/WXGebAtL8+3uA2MiEUV6cJKmQMbw0uNdZLd
Y0uJ/Ahniq0cM6NpiGRgjAPHA69uuIUdj2JWzp1v9RTTBYOPAbtjKNCigweQ4CxRGPjDoB0xIYDc
rKmlZ5Ex0UsRERpthqNAPq8Lxjyj2a4MVV6wmVsgNiwjTjE5XhFxnoExGrPm52mLQIQXmehw+sSV
ctTGhDJwercYWz5haoI5IERwTy2xy5ElwF0RKsnWG8DlasEpTJjBvuRAZAjRaY9MBDTIyU7thAVT
RdgT5diSWm+io6+GBBF0tQ20MPNKVPWYWyHtS0gItistIPIxwJEioAtDvh8zQaOFgXgyQlkITVBD
ZW5S32jOilQJXqSJDAnxbXcSFdSj1en9Bk5Y22DwFBnWjAIxY4YpwMWGOVLPw2DXelutQowHbEPX
XuYJzLjcWjPuNEXPfD82VFwkSu5Ng1AmFcoWkbOWrGMG7dKU+XEAQR4vy4dkgi4LrG+vA1Ark5m0
uFi4WVlruoGZM+TEXLTu1PwqF8ldqDFvndiQw74dweFpRsRCdvsQ0UvRJuiWOEzyxni0qSbfc/Vl
VshBwfptLfQAmLOYotjq8INtGLpWJhZ5pja+zb35HWT5FXeHhXTrod2NIWa6zANkPR53mhzCNLdo
6occFKqxzL1V5J9aEDxd3pnil8lpIm5gS0zlbWYFslgpa6juqrFdoWwFemXSmODA5uTUXvC4FrQ3
zJ9yXX3DfGplCZDYEiOg8Y3BsBQxy2CjST9Kqt1LwgHdqRK9acQeiVQLd6B/cbUBz/9KUldFCnUh
ai+LYWwwm3ClGFKDLNUrs8atL0cf7yohQvJ2xIC467wsngCxhOKlwjFFbxYEYwwPqlwmrl4Sjj3v
3+20sMECC8MjIXqfJzNa6yS3Lu6MFP1MWvA6nEGTctlaVrVBQmQD/0dsmWyrYoYbcJtsgnjBZGI8
1VkZrwolWkUx6JUUweInmw0ZUtwjVny2QEKTedh9Si2eBGpsvYSjNG+MHvSlSUqXpA7LFyuG9FmU
YCly0Ik1cPSQ8aqmI2QUpT9t7L5NseOvhSdo0POO+o4LVt2CfDE39Z5IdvW6yDq6WwI9cyRpC8XJ
arlHSaz6KMAXkii3JH0CTASsWnKO92OkMUzB6Ugy4AphYELSASj91Mo1fc6pCnMEtzNS0lZDz48R
tlnlZG0sBryr8TBZnBIjs5+21iXHmmFDjv1dUZRkk2X5CSLCJOPWVUOoryVuNf5fiicKjVeg9n3a
JRmb2ah36qSGlyoh3wav+baBqmgqqu6rdfdhWNW4zy1rN1u0K5ZWrYbpo9AOcoVxFFJhTzAIUCpm
goNj4xFJ2rXLMCTuea9cpgQ2YR6kFJDp6xyaX4R5aGtlViy/LboLprnhPlfZygpsoLRUwA6OC6qB
kxIAsYm06h2vwICarn3L5Zi5hli+xEGtQQKeyPshv4v0F0y5O64CBqY0JRmSJuUqkgdXxcMxrMD2
pFUdmqJvEupudVROdbHsRy36McacsILwK0hBdoJ01jyKMb/oqhnzOuklj7ClEjADV3wMIaAcV4Bq
PV0vm79Vn0WLiUoXl+2qejJ7k7rfWEYtODi5Y8CMWnYZADFCas8WhUitzZju5YgVzRhzqqSVPEur
d7WYe2Vrvpcy5/CYCatUAjvCLB6mUAv4Ns/CqUFa8CoyNBvj9j2fktaJlBHe5JgaKw1ifrrTB5kW
Wh52usL50UU4uxlFzlcz3DkxVPBbieGnaSTHxDFUjSbGh2r4FsnzIDWu4JOeuxoN9IikLJLm0NM1
xKHjEENTnMPED/D8hUSeXjElizHaYlbL3SAbUEu9IcMzSCKJ3aGLBs8nIymm7dhgs3OSjBq8q/VT
cd4K8CYmjGeBJQfK8wL4lOQFj0MLn4Fxw5NsXdpq32R+NPdPxA2uIA8PHKcqx6SXqL0Sd/2gYaw8
R90ZTOEmkJ9HcJ+wVgJuoCA1YCBT/5H2RUo6j+lRzQtO24n7YGZaK2o5LEjgxhmytKafdbqhraSd
R5GBWDLfk7Bfk5AOdBBJmZ+H5F1pPOwyJknjQ5ME1SEcClqt9dTLtnfE3dNOfqZuHNWCpGCtXNZ1
pvYwYrXoGcB1HgaJzruhmAmUBCi0Nl8UHew1FMIDSVAUyxKLk7oUQk57YJ3nrhlazHetL7PpG9Co
ZCcJwwlTygMfHMu0loZNGFs07EONhz3hQkqarnBEzt0em1Ac1GEJGsTvTbDHB6WDWjJzfcXnfQ/g
kyq4AcmBlT1EHe+tSMDwsnvqFHOMCrMZM6W8FlZZpzHrE5m7THg94d+yUclWc7S0yQ7TE+drsTNr
oi+siLfN3KU7y2xZHabKWKcJUflAaTVpK8JZYWi9oLYdFWMTJZcyg8YQRt032QZ/SgM4UHc0PRZz
9Ukl7slA21+MXN0KcMYPewg75GuFK6GkucDaCC33PDVrTgEE0I0CTxc+ol7r4yEqyd+xtPEJZaDx
liHFxXLQe2QfQVhd5GLTN/DrenUp6LZVZ1Rgk2Praa56OC5ElttaifN8MzR/M1uvZpE3nveYfiZz
o0NihH00WlrgqkEwvrRptB6G5bCIcrorTHh/01LtrL5r3aoJ4A4GsaclwTltIF+ThrRTnuMdDR9T
W83bu54ZjOBEVx8fS4iZLoYg90FVIHMNZO/wpnSb+xmtVWGBFTMxci+0fKcUPUKpDu70PLOuc8FX
NHQN813JsJfFWwYPrQpmVctxELLqx6UUcWojK5wu+AE1oxIb+Xupr5EcS95z18eCiLKEyjh+kTGH
RDxASAXEjkqGYVjN9bpNsZ+RhOAqNihEFubCfLBMyh6ZrvjDMxwNbYWgxDvKwjOIyQLZYlwVovzH
RvkTLTXm5wXdHYmGEk9AjoU8SfJNpzBekzNHK8zS02OLhta0XjEf4iHUWagGw8KRHv4os9kgzjK+
lziGE/I/7s5jO24ly6K/UqvGHbXgzaAnTG+YtKJITrBoJHjv8fW9EdRT8rFedXVNeyAsuEym0gAR
956zD8L3FpDcWrP6JxxUDR9iVR3BMgmCjiBYFNmwFmVEn0M0wc1ovTr+LRaHgpoUsLbWXdm99qw0
NFP6uXs0Pto9M5fEqp/JoiW3j4RE49HL8ZZiwdorDTqPpA1eGoWiUAQzIMqjZaj1DKsIMlnVZfnI
T44CkwcNT1eMp0pv+wtVR3iqWJmGzF151a3+bqroaTQWgNIcKUANQNoFVJX08XsAwPh6Qqqv5bTK
8nkeazKFUxnDFb1/FBgnnJ4SyJCoR28KnTuzoiHS07waKX75eqie7JwUcXBqy7pDqhkXQ3Y36cqr
U6jBK3Obd5Nks1S17jPXpKqp1+/c355Si9qL2fiMsq7ysq22lDPNwR/Wfhk+GYqBLmvX9txQQwMz
b91SVuPScCTdHmwmvn3iekIYfhvTZxBjw2qo9H7NrYvWhJHv7T4B5KR2r55GlK2GUjz3GJ2MXuXh
uu5AECfqmhC0WdOiviSe+y2bIvwribxY0XzyhlM4JE+OWvebCSzqsRxAhZG7qS6tUMkR5JQvXW+A
UOJXnoNNXI2w8A6uSwZlxLgln6ps3aneJRe6iGRO17jwSYlDDKXeF27J3DAdBFJPTHFm+8jNK7yJ
hwZSrePeOQD9V97kofov629Oli2tkYSzIS+xpeb6ndFw/ctUo1omPtFKQhEbNKqkkRfMH5KU+xw1
noFrXzYoFdSRzlqnlbGv8sza2igP9MRuN55gEOrg5NS9jKtQquBHYJSkhDk+eaZ6XcAVxWmMHUmU
kN/9YhFnkbvVGVvs/dx4C1PhXoVRcT0pmDp7TR/WkE6Bazo4XtKMgbxhrazIXHvQ4IhFpGfpZuB4
X3uEJykXfqLS0xJtL2RYu6br4H3XM2J2Jx2Rfkc/I4heqiK3rx3K0cwaxgursx9cxHcpVj88L8a4
MgvxMzPaTW85FjM3cWW31btP4W2VV2gl+kKfNi5KDODn/qL0GHbPVftcSfO1bwOG7QPf3vbejNkd
oODZ9EhNgmQxbTA4sAWKYk+gQRg1rhgq9St/qjSkrANEq7Z98n3xEOW2SQIos+SgyB61cUq3mhkf
PK9WFmOP/VBvZ5Fl0xDFi49f9FxIc0BgW72+roQDisFPqXP4gbmun1uAZ1U90k2aekwdVgWvoG5J
tw8E1DoVL4+STfXSDDN6+xPliIE73CJS3WQbaYq9KjXeVTEob1Y7B4ilJgnkaKycqHiOrIH0IHHS
KuvIvfa655N9KAhgHxQ9WQSA+fZRzW8wnSHr2ePArHjrVXBkBGqG7Ej+xpsfIX1Pey7+DbYsbiQk
RFkd92erfEt84h5C1UFenM/knb9eDcbqpm9mQ5VppvvBNfPoSp7ul7Yz0qieJxFdPy6Z+JOEKU+a
F+fNtLRgIsjtj1X58L88fn741FW8rvO27dBh7Deq6H/yJwM8EsCuJVdbrsmFZGlXM7f7vCnX5D55
9Hzyl31fNuV5HrSZontTIRKSRGatJJLbiwv+N+P8X/xYlXvl9qQPHBIptA/NJb1kfiVywbcLx+15
W0zeH9uEqlA7rJfho51OgFInsXBhqGkLg1LmnpTiif+laHaGl14kBWBQbyDfTyJo0w7CXKAE5n4C
ob10HYY0crMpp18H4vkU2wLIypdqe36APE1uCopCG6sPDnJXaBrGngxpnGytEpMuq8PtkefJI3KR
pxWtWyadt1GoY9wGHcrm/DLk4UYzzV2uvY2GZiIYdjvcrRZagRCK2IGBA5StmVZklzTzvYR7cVnQ
/TWi5q6JaNB01VgtrJzML7nQhgZBRJBXE/rGCYUI1Bk7b94HgdYic0yqn5EK+5EbuFHRMQvqmnYh
SRsxsLFtOFOcohkUlckv+Lwp96Vpj3S7taF4VlBmc7XD3iCPdH6mTiuP6MGkpyp/flxCPi6fe2vt
PeBoRHrPzyCfu/DFTB4RHeGp0EnPf+/jr8in/ThHHhoaOilqn+EK/f2i4t+vTJ4tD3x67n95+PwM
hRPVG7etd+dzP/3NnCCSMK4OicoAGGYWlz8nBaRAbuQy8N273kC4qKn47OyxOcaUnsFJQc/oHMJt
UhFSunwhk5aw69KjK5AHOwDt2Y50u+oo2p6uUkwfn/CHLuhWUZMQvIhupcxBeYFYIcRLvHSV8tMy
gnTflTTiq4ShfsXIhRmnySwbUoGwLGpi9Cw1j5mnm+kDBBgYRJ1bbzx6H8KiFFA3FYU3954BWH6K
ey5pbqkgnVWId21ib1n4XYlZiWZ9l1UIPx3mIsYA1KCG4ZGlPzqfvOqqQAPFWGDZxuN1S4luiV0e
dZGV3zcWDYSSBFuUPmBdqJItGXTT727wKxLx5O/KQb3T7OyK4W29GBIFIUIYbRNuwduOHBogpzB4
VOZlCtHYMBjxc+XtdaLm3MxCrz0NKo2llg6mqtOma2c1eEIcapcP45IQjgHjGlpicypI5sEgScaU
eQn3Y0Qo6RSius7pLXrRVeBNySKdXCQ0avNu+jH5jFFpLzVXPeRB3yI/Jf2dxPK972AAUWz3e4ys
sqEPQioWgFa/RdFDLhDJ0y8tuTnrKqtfFXsdJ0lDo9Gkox/H1+REo4k2CzTUAX5dT9KJQ+9gmM+2
qb9ocYt5tqaYZozq1rTQjgc5woD8qouRG9pJ+R2XQUpUHZyTqvH9i9KhTqrGhFBGaj0B5OD6IIx8
2JU2cwefHizB7NXB7sWJPkHVNfelwrhYZWbaZDBM4DwvaAaf+lg99rpjoh9ro1Xj5JeiIcesN70r
oRmvWTnXbXk5gq8wxRGNcMOoBRmYYYyJveynnYSHxOsxjvuluAwyamjczmAKkSy+thLt5EMZ0ZUO
GG5NOaBEAgPOWFtksfqoNPoPKyYNzcdcwUMvKQfwgwmm61RYd51VDdfUHjXoxavYRAFmmba7teHR
lBRD9sJQRlxTcbxTHWZBmSsOtncXG5150yTaT1PDxR8m3wD9oyCzMnS7xlNXK+BSmul7sBU+KWvK
pEVbI551vVbzRjNwnvj1YuUQRnXd5Jj49DZZFRFXNT1VJ5orjFn1jJY2Etg6s5UlbSxtlcf2m99V
wUNOecvz3GJJwvW67AG3edR1117q7ZU4JMgt/abNIP2Sd0gQ2USpMze/qXlzTFIXDRxZp0sj7bHV
Gea20wNn2xTeZR2QT2IYGdeRnBiLAYM5Jqyh7p7KpHpWCl5BWiCCTb2bIlev62Bg6sf73YlVZzIU
1NvxXY0tQQIBPgGtpoQnAhU1DTqsmMC9ZWR6j0GIqHrKFJg6EPoXwJAXTeBd5pNFrZffB/QI8cZ0
DUWFssuAF1/47cFAYddj7KkrkEpcztd6D42vEKmPpjYtX1OLskENIXGpW8D3DPRtKqU9xC9xvbYn
o79LmwqVYYRQhvcWAXMTiBNjegB+KqLbMTs0duhf2y33ZJ+2kGGE/nrQ1WeHIEPUMBn6Sy3+Nhph
u6njOeUlsM1TF3hvDSW0lpTHExkL/WFoeV1lG12HTQE+kICGNV0Tft1D1yGLGS/cjsoU+Hl7BbN3
bU4QtAu76e/bvKdt2d+Xda2gLQ1+aDqRuyXFgnVjovkdVE1lDM+T0iVG40K6M5od111UM9e8Tht4
J5G2Et0VL1FbajXJdVVL6cMY6nKTwaikjY8SltjGQ+b3Deg81KQIOTaTgCncR5gqoAGlMUpjqzbT
naYDFjJFcAVZtEejNZMQ6N6tPdjou4aA9XJCF0az6huBaZiaupu+rqeF5lD7GAvSUD3FN/ZkHr1F
kFIptGXvQwSSsK8IJi465UEoZc27DgZfmJAyy2Y8KKaDsa21113UUsLPdQo8uj1jQDPMFuVwNzQa
enAjpFoslpNWTIcGcU1i+unlLDLjm2vnXXiMiyldVWl6pE5KhrAUoIeAriPAzGNpV5u2Qf/fD1O8
Hys+aHeqoYyHwGmKzqOMMDzZMRqQZBiuYur2+76gsUIQDNAMEvGEDl9fGYgyQPAK5v4psWimK1Z0
2U4CffSI1cLSsDAplb7wTaTwYzce2ypK9uV67NMb4qa4pmbuC7RfivkNFl+reogdJUQzU9xZNLWy
KYQianFnToX9bs0/VUujhROnx6rnB0TNjtHeNLx6SnnqlbEAmsP/PsLxripYsp0UC3IZ3BOoZapI
dYmNRJeTlggRoIDydHC4LeB2tJmxQc375IGJeNh1aRv3ed34xI+bj2EC2TAiMWffzgSbfl6ofYyZ
ws++BSII9kFaufvRGB4DAaiizvRxrzLaQ17CohKmvzJT5AQROijCkjN1V7oEJc3VQ3IGN8OcsqPY
TA5K5pFOnasbwmDZNS+032ty8+Mlzg+ow5DG3Eru6BqN4dwwv3KnV+9FnAD5sXtl6eAtRxf5PR2a
GQuebRg+ThScxrjZO5rDKo10MmOsTF+qrgBAUrmbDCZiWj3pPtp/1UXnKYf0cmE4fBW0eSE3oalT
QWfCtjSaqt3H3rNvtJCx5YvS67onFXCsb4L5Gx4b3A+aKJ4urDle0JwnEaUGuiSfF3Ltyz4i7Lhv
WhiMKi2iOCkTiUTBkNbXW9SXMXkRbcuELps/y/OinseobWj6C4WO88IoaXZu1ZnMKhGpfuwzZ8mU
zVA3sBLmRWSbSJnkdjhDWaeSaoyb6FtLdDG6ersrULxAZk2r265x1J1lwzNy5sWUIOQVTZkseuK3
IFUBi923Ba6zKjcvAzvnAmFp2n5sc30v1ypFaPuit3KKGZRi/ZkRWwL5ZixmMuVgS74GuWYx1V1a
BhKuIDwSqa3um9pR9+jYu8DydmYJzUSLEf36ZGNrlCuNcRfot7RF8n2mOuUmiBygbPXT1DPOY66X
LmgblHyEubL0fIFlx671faGp+r7WAdW33EMvGgv1ga1xqZzRybAuXRvK/swTSzxoCgWC0oJu3Vgb
xFt0zGXoY14XnhduVBJBKXEz5V0REfqzn+cxctHOa2rvIaafdApDf2BybfIGyb+kICLx71mnYl8S
3NCgehUuQtwoROHMgvrqLm8mdTPQH91P80K+/3JTp6SYpBRzeLt9AHrzZ8DI7dfCHWCoOGgFFpNL
wpqdMCHSAh1Rab/JWxQvJQNedwYJn7+AcnOM8JTn4+Qt29q50/X+qSjw1HXTrJWMpqheB8rwqmOP
57pv7/qhOPxXanR1YDRiOGnACCd3R3EH+KbPnZeaNfDJeEN2RLyycYcpz9N7wAQioky4Ql4Nz3Hl
3pev4j4/0JpSEKmi1J7HgjCXIwbECxxN9jH4Nj2BF3sfruhYeN+C+xStx8YeIZwu0p9AFOcf5bCh
7EkHscCXRCuAYFyDXBkG7jTLqbGum8dsBo6BIFlzUZ/u4ElXPaDXdatsoDoG3Va5na6at5zNEdkg
OWUrcpJKeoBPGj9flTTQZfPIn7LoxSH/qi6UW8xoNAlT3OAIb6xj+Koyi8Ge6vKgCTkDfmNxwDvV
RCtGztWwwRGiGfD+3xDDAKspAI3eq083AKxW4TXZkNYFNmOEFveCSqlYYzuPZtCUcxzf/GvtiDoN
cMEKfyxEgoTW63vB7Yxgujvr3Txpd+JZ33t31OMZ69XYsXTYuxdecGTMwGVFe4q+j1fe+4A3/HsP
A7vZ+Ec13BkY+NtFz0XbYiK5NkpymhdQ9vsj8NmpYNJ9kT/yPcABP9GdoGt0TA7RK47LgjyQlWqs
ycMw4Cgl6C0w9gJ4aMUF6Yc2ChQqaqSbXDMS47qBJN69OaK22Ayvfnlh3v5wm3UzIpU/jvi8nZKb
4dYot659J5LNJ1z79Qfr/G9Zm17nYdbU//13zYHnzrhw9PNs5rUjPFFMheGEaTtIU1XTtDj+9nIb
Ip0B5/5fRTn0UaKrGDWVfSGQrKzin+KQb+PXdu/fQjlN0C2sFe86tJdjuqGsaB+dy+mNbwjjWjR6
ycx2Ga0laX4ewyZixWZOauRvAmfnZdcwO/sChupSFxvhkivrMG7YaEj+HiGaoAx8mH5C91un6/QJ
CsclHtBt8dDdRLfpffHQUHFYaMvqR0Q0kvOYvBgYXDbdKdlz70eHqfCFxVi/1TcjHYmNfcPFDK0B
oRXcZ7kEXODb1zE2jRuSfI0lv44FmDeUpZOBO6p5sC/BMA9Us49Wt3Lb9Y+qe7fu0yM43uAnxgQM
DfZPHFDkcVgHZmlLgGlP0StiSIUcOKTFF/0djYX7kg8dqw2sYo7wq4bXIJD1IyXbYZj1juYNX9mG
9uMtYrPyOxIL55SvTxgl8OpSG054//ZIop7skEH2NnlFq78WN/oDFMy1u/J/TK/koa30TXifzJxG
7dEhn/PY7pRtsDFO+EKJBi4W2KdWWO+bGzCACJ7T7zlkEVwvKJtWyJ0xR/I7tXEDvEarRbjLTHCt
F/zCxqsZAXCvK4sfgMlCe8XoYNkswuUWmCWwTzrYAQbCQzsbLw74FMCpr1QCOQH5MNI5UiKHLj7T
G/jaIuM7jUtGGUtRbiEy7Pgv+mv9Wn0nFr7cDi9MwXmp3MA35r58Gg/uE/PKDSO3NWPzrcAxtJxB
C6cn8xklIQrR1T7aOKt/882f4f7/9MW3NEU1LNtyXc348xcfkH2NokvrT5rTnfAskfnMNYav1zfb
fdRmhSnBHcvsGdsMyiaMRt9wJNUz8XvWKv+bF0MQwj+9GNUwUDwrBtkHX3+FZtQMVuV2/SnUqBXy
j2zQIFuNvEUg2nDYcP9Y4rMjgpp5lX9VNFc+DVxslt/wj4RX8uX8f42p0HRyhD+94cuX5uVXJsXp
Jf3x338//ej/dvljCN/+lFXx62F/ZFUoOsEThNLqrq5YlqFwIfwjq0Ihk8LUbT4Zh49Iszj0K61C
t+cHUWXjUbbrMFr++99+pVXo6j90ilaWo6uurWiq4fwnaRWOS+7Fn74iLuxLlQu1YZqq5ZrGl7AK
EmaSiUzJ6FiXVNdKy4MVXbQTmMvhGDkWMZjU3zGXahQWoX9D2wtATQmB3CcIsfeU3GAN5D0rcrLy
vhpwBVv9x0I3QnIUZ3m3SMfnVNVgvc3Uyg+KpVzNHAriq7PlRa7JRTwHUIjY9S7quW8gB/KFXl6X
aYtUdB6uy4VKgZu687yNUDfDsv2ONokw1HlqIxf27zW52aY65gVVoCSZp2XT3LiQw3vgonRY5CpV
QXwNqQ3nbC5Ey/FlOw/8z5tyjfYzQpZx2srxtBxsn0efcs1sjWDTGuZBxi7IScB5JtATK7Oewvoo
d9HIwsPvO9DRSdhMKNgGLD8mCV2e3yZqDWWp03HEGJ2BhFSu2i2RQ/FwaxYVhh69hpRazomjciE3
ozDKVioDZlp1bX8g+xFMQQ0rZjRFNBxmwVlCv4SmoccApHtvUvicrd6TpwYGq3bTyyZor6pI8ddj
3W3o5KKsE7Q8qjZsNgk5XR7FNNWrlK3qpPdtAIStCGD+qrG5QQ+3UorIvwaDVDbVYcqouqOEq+ZI
IeixqvpC5W9l67Cwq97o1ohwKE3G1BfynrqHDpqMHNOdTKeQnw01hm/J1BAMf5lpxoP8/PxpogpO
XbJqro0cAp9qNcxZe+LCLjxjJGlbsX40OdJuywvbPd9nzE7zmvt77bxPL3pMTedtec558/w4uU9x
kTgQcdCtqrFFrvr7Cf/N03w9LJ8WwSCKDbn6cTw+VFMEC/n3a6WqyYs7b5//3n++r0LmQz8cuIZ8
rFykcyXivHne1yXRtBEmdD57Lfee35aPt+C8/eWw3MRqw6iqxV0lN4NeLTYVxfhknqyF8/xNLrLf
m7FsL5235eEqY4oP0pDHyCMfJ50faYTTZmxoJwVag5/qL572y77zny/Gkbn/l8Ny83zO+dVkTQlF
gGbcUp4iD/zVeefnw0XlrqvYPZ53nR963nf+v533ERZ5VVkEUH78d3Et4EDI/HUwzyolO7io80qh
Skqto9IE0SVfVyVXWIz+VdSSnqNZZa2sKNtR9BJEbcjnOD/bl035XLE9q/nkEZcfGy3I+Y+PXmRs
G4+R+fyn/+pxct/Hg+U58oV8PMN5+/zoL/vydNCwW5Pe08/RP4X3TJYnIsZ9Y1E0Cd1kUD62w8Qa
ptlOwt7zqjlSVcG/x2X066Gi3aZ6uGlkx5FcTzqZGaqoMMyMi3q+5nfzkUreEj6d5MtT5TFlvnGc
T5WbrWWo65HSUdQiBMJQUu4dE5+iXNRqyBUaSVK7nqhbyX3yPLlmyuil87Z88Hnz/DR92P561kCh
KeUiC1tM87uTzjlJck0uzBwVT+ngYv10oKmpAsVQrFDVNzCu/7T4q330ENM98512fk+G+Qcl17T5
JyjX4mn+3cgjvjpsC6OjitKQbEyCIlXn0cG9pWbh6evJH4+Te4X8qTeTs0bLFmyjlPGDXLSdx6un
hUkHg0Bpa765yUWozRfFeVMeUOnx0vnJvyvV0O2UORlLLjRbwe+RRchOTdd/HOa3Sq8xqRW1jv6H
vDgoa9gzKETBwcKjsTRbLn+9we3hvJD7gtx8VbJBXRkYzfYDlp99Ny8yk/9v1tW72i+YVNT06eVa
hJ+jM/Jih0fB3PfzQkUZtbEoDwVKipvR6wgn9Qm9rfCDXowROBr5mcvPd5w/5MQj4xHhHN+iVn53
UEKm++QwJX7I43WgG3GG3tZretzw8p2QbwzJ6RB3MxtHmjIncLvGXq4FJvopuTZa5P7ELXA8RE60
Z2VuuTYZlCMZAeZ7ZSD3SwtyZNIGDidnLOutNiDamV2Rd7xRVLN0Qde6IArMNNFUY7+JfITpYga5
zfQ6wfSvnkKCaNJWrJBs9AixbDgGIB2cgRKeFJgYcvR21qRIScjHTnn8LE/JKK8R9aCRbK3nA+JW
uX0+Ltc+dsonkdsJSrq1pjWXH085MTJcuh5F50nod44KrX8QzTQt8FGR/TXnZMnFAMLIKzD2q+nW
Un1zp83H5UKfR15yjYomhTq5LR90PqcRCke+nH4+p7Ig3WqTAjF0rqTKxdRScL+Qq3zLKBcXc936
L4+PmKAgAznR8ss58uz/wz55ysdfkQ/xwv7dd7GRn/+cXDv/V7uhp8I4Eukk/1Py3Tr/d79syv9o
LDbmdNPMd4XzQp3h9udNUmdR+szoe7Xx1jrZwHxh51tLLu9m5xPl2kBlFcXz78ecD388LYZAoOK/
/6Dcac9tDATUf/qz8px/uc+iRI6AUl9bCpUHreKbLheNX/FUX1fldibUXyd9PVybc+X/Xx//9KRf
T/20/bH66bkHbeBXJ6CByaf+p+Py1CnMSdtQiTj6qxf+ae9f/6Xzi45H9X50i2j96RXI1fMpn55C
Hvm6LXd+evjH8U+vQU82Rk2bJRKx9mmB+/TXZppjyy3FuJVnnPefH2AbRAQXU/J83uUZjbbXzIRq
qlyVR9qEFodcw7uW7XHxjoxc93IxjG5F9Z9FHBkUG+Wq3CkPJ03BbPh8plwj5R3eIxmFFAZ/H7ba
ebIsj396Oi1L672GG5RK7bwqj3/8JbkdVdP9VAD/rtvWVVfnh8u1T895fkny2eVhPu5boWbNWkWS
i7NLe5C/lfMvQm4a/mzC/fhdWF2EO+18loL2YOmFcyrkfLPvpeAwkCOgfh7rnBdORv3UzVpqfkNp
cCvCbUsuR/NrIbo551Ju44o3oYLNh9wfVWuGCCbnphcKZNI15uHZMI/ZzpvpsI6ivek42WZEurqv
neCZsQ8VhFFHzlG3PzDovXvcyJO8hIiW+3QL7nzU4/u87R5RLaWHsCZ2olGN52A03JWcW8c8Te4e
3Eanbz3/7+T0/byQM/wphG1v+NxmBB2Rg0Kbv4p9BrhBDGZU52ZuNYSpzbp4oaDXNaxvCf8X0xwO
tYE/S2EQxndHrVJyUyyy5oS5jKr46jx3laUIOYtNB5PmqWXg/+w7df//us5GCcv5X+tsu+w9fMle
/hwIKx/zq8jmGP8g1FU3aRu6VDoth3LZryKb4/xjTn01DAXOhflx6I9IWPUftkkNTbFtk2qt4VCq
/aPIZv/D5oDrWrrruBpdjP+kyKa7xlz1/VQVpnWtqw5PB+lBsxxtrud9boe0GtqfKRgE0darCbE3
vg/K+VGYXnljAPzLVRZJ0NqnOhqAhUVDxf2WksyoombA4oHL19gYSdbDOsLAgc/MguebbNLWwnVS
vTR1itQm1l7JeR6XRqbeVJZm7Ls4fCntIFgzfQoXxEI3hzxvfcjqLbq6FAlebwXKsab4MuUEaJVZ
Xe+a4bHBjHZUUP4Vrd4dxt5Hc6uBlk1LWjE25gU9BXmXZNiEx+7YYWZcK9T+gBoplwTtEo2pYRsr
y+gVnw1VPDQypL4zaPNq4JBNeyvo6VQuUDI7JIrZS02geUipGl0nuFKjoRjgthlN+zkXA2DPVF36
BRmzJSZCTik3ud9vhA/5tO3IS1PBfFZzTImBTcMyn6KEVMRUKYixLH52311FXZvwEw5tHtECMGJ3
SZ1l5UapzUUGN5klYGmgxectHmB9Y4bY9pW6Stxep60JszUv0p1CpEXr/kA6dFFq9jFNYhia6pXi
J9qmhE6BCKp8MEsysAtivJMmuPQY8Z/A1hyrFkJDGAbXGBiSlZYbr74RNFcBVWMCrKxym/vKnbhL
A9VfhzU8aB2/oUy2dQLuA1rmnlxvUG7K9mfUXLk49r/3EE+WKTqRpW5rb61h2+hNWvKr5shRN5xO
Rtpu0sm+HcOCgDJyXK/K5CaGz2h3YEetOOlX9WT713XS2Lu0EbeCxPZFmcfvVkkNqpvaCgibS4a4
6P1NaKe3eZcDlFPVaRuEkY7gGZW2aus3tYN7McF2seyK5M3LXXIM7WJjZfRM1b4nwNUWNQZy8S2k
gelmlX4TBIQktl0KknX0s0Nn8aIzyLv1Q457e6cl421D73+pY5zfeTa5sppVHFWAkG5NpVLoYGMG
prKaOfaHUen9U4b/b9V6Y4sd3brr47z4DgdvrAEdJPBriiQnzF7h0t4x5VpkTdIsJ7whk010Hd4M
KCptv21E+BAX+R1+/2zpDTgptbpei8SuF5piWlvLJV9LjTPwicGFYoLTynTR7oPUSNZRMJ0sOlAo
h+/bjsu6Ry7F5GvjLsIS7bRCWY6a2NR4WAF/lVe2Y3SLIZslrynJkpptH8EyrNGO4ilJk55k0zQ4
hkr9Ek7W97YeFeLtgIW67bMWdVfRCGfemZMs4qa4FY5vHpPyBhWwc4qjANRaBBna7Ji8dTZZQ2G0
69MOEWNH5jtdh6Vo/FdBZHRcj8HGndI3EcenQBfAJLEFanzeQFYCrjTIynWThjL845BUtzguiH3B
WIX/MbJWw2igxerRvJktyRwZwRi5kaNRxqa17sNF39jY3crmMRrLQ9RiSKeYe9E60xslMyhprXWJ
FIPACHzfEMObm9Zsf8SKj/pZawzEBePSNsVAGjVog8awaWjaxm15qfN2GbhtKJK3uNR0BM3NUdPq
k68qy8wfT01JBGUWm7DMSHOysQME+USdueACZJi+s1KhMXRNdCl0TNq6VQQrMCp7dNOk4qrMxUWK
IqLtjyrfjh1op23k4+4UvtUvo6y8CTJ7XHT4lOaApaE19Usj4dIO1kIgQAiWnarfKoX9hDgRfHOa
HnrxPdFauGEwV4RBuo8ZBhAre2xgU2zcCBc6UKOP/mMMptsdiprguoxrBBrsQHEfg34wV1jBSM3T
OmczVOWLX2qnLgzIZIrzB2cs7G3dodoL4mwLtOKHmuf9jetmwKon5z7thLc2ROPc5aAj/TDtN+ha
rr2pvR2wDiM0VkilrJp+73IdV9uMGGr8M8QgQ3t2fvpq6NGCab8VDSQBM/zhNEOzQTZ3UfQmEYli
MDcMmR8nfED1ZD0yX7iEInKLj+e2Ucp3w6EcEHZps7Z75+gl3PLCsW3243CFnG7tqADB/GIA9SKK
buU4A9Ep7caflJiaELEiyqmvQ9IRVBJ+A3W6xNFGElcRQBWB76sY6HhUcdRjJAVxPr0MZVRsJjX4
oU85XSz7pzr5oErcHeSXculY+g4F5SqL1PbG1uHQlkRFe9F0C0RrjlP1Vi06U96FaNxWE7xCvDn5
JuzNq8glZcS00fSBekBmW9HQr80LHWXaYhjsO78fdxqOVEjE8AIHE+ho0tKrbgUiK2Uqj7UzvXhG
NhsM4weL+tTJLcydX6TkNRVDcZsO4TaOHeZDBlcDi6BMJ/RNDM3ZTQ+2aZHWSBCwGAFqrJBT10rx
o3Az5VjFZAToGHVBX7QvVmUxpSH5xkm16LL0CP3yHK3dmC2zmgSXE+UpVN2mDsLSc/ODrvSvk26e
FFwsD7pVrVrDfe1sf1g1pWNu7EhDZgtD4yLLs2thWnvV534butN73LWvEUPyTQ2qCQ9yNh64KO0j
nzkX1Bk8vebdGLnDUniIhzHhYXSf1B4/dnmvxAxxRIpCwqSAVKh4GwbqfEtKRAgfYgHzKrkuUu6F
YoSHpeWKRxjhfYBOGjgDl7OmGKLLCsB4ZAmLkFx4WUEUjIuCVtBigpq1HNSfGrUsMA/WpT3zL1rb
Wo5QroMJU2aMcvGEAGZSx22sE9yVFcR0WbpibwC5oJ4L4gDwMnxaAU1NHR/ryk+XWCJIA/RjdP4B
xIRAOYw2gKkR1rw2dYgmugQQRqe9eCWqDctu7Uu/w3Bt1ELdoFbFPmk075SVhmOZ9sTRJ4THmvxP
AGGWboEdqHofbAK+cjX/Zhnlc4PgbxvX3EZ8Q7dWDWrQvEnuwqYCcm7cUsdylki1vwdhCemvgwM/
JgXIc0rZAzLaC7ysILPE9BrWASjEKDuhHsTyZkJYV0PjQWtUbQ2BgvHbunOrh+Ja8cQmd1B+hQ00
OhVcydpp8A0QBb9q/RnHnE9vQR9pFxojPWI52gP8PX9Z2Jitk4LJYxGXmwJsC6nS8FTxczOIq7iw
xVhlcWaigNF8FGIj0GnavJ7KdU1FMpwjhmIep1wlA0G6ue6AwLXaXWeGPfk6GldahRABwRgkn6IH
Ry+Vqyi9DIR7F8aN2OlhA35RHakVUPid6kMaOdO+GcNuOU3g5gbAo+74MHGhH0wc4W7e4xOFYKSq
5IuJSFtXeUTEcs4okKntrqlKbdd4eOLT4oTG9DmYK3Yjo3w4eLQLIsMKRyC0JlNRAXPZzu40G9T6
kDlUi/S5emTPk1xXU5hqY8WvV0MavKfz7NeCf0akgHcfGsF96OHVHLuKAA8UpIizjAqRW04MgjO3
/mTPzJxNYOsvDT/G2CodkltdIhY/QRTzIFpB7sHwkYfgEs3/4e48d1tH2+58RHzBXoIgP0SRVJdc
5KI/hO1ts/fOo89FTb7xZJDkAAIMPLK2bUksT7nvta6FockBIIThJGGszaNWdClsn6uOeiazCA3j
5dH/6dv/03NjjybJSjDm3H83Bctjl2ir7f/rX7n/nF9JxJnrI/EWrIhoT/z9mlqS0df+/b5lDb/G
2Qv64/df/vHw900FOhjwysRm+vvbgoC/JQgKTEfmUov9/enfn/nXh/79ESkgzIU+q25zC9ymSicx
5e+j9NcnuP9uUhIMkCmC9dcL35+jL6djwU1Mu1HR2loae6oWaqp2vxTqJeD0/g/FcgXcHwHAJD7D
Zzr7/Ye6ZrhBXEQ+BzZHnBawKnXp3nW7QzXqpTh8/+LH+b5gMe9JeDN2y1D3jy/35yyF4IAgR3MG
a2322i7d/KN5k45QWnGMsEaXQTSIeYUlKEuv8nJCEZ4X9r35dbd03jtc90f/ek6l3yDGfUezn3XL
Xq603MMmTX0Hk/SgldNfTs97Ufkv5yfCfWMVLu2YkKSzPoJzjXEfFEU24ov5+8vdRFoMFAZ/nyt0
souNWfP8RdZx97AGM4F7/pAc7vbX3+f7fiRRo4BSsPRNOqNkx53xmvdfskL9MZTywkUSg3ExCCra
WPd/UQy48HJfb+5v+F8F9d9v5WmikafuuaIPmkWJeXkHaYPhUagaKohLi+r+yOSW/evbsISVZIIv
Wt97V/XS1KoXscb927+e47pbgwHzku1lcucdAszVhSLSKmsxSrmvorXy0oFFVvhI+oKbHIB9HV/H
HeKt7eQS5LnWSFlwGhzhHTR+9zLvXgfXAx+F3BXmMQ2lKT5YCEnnrf/k9ckuOwAZ8AAqO9oDykP3
gCzWxh1kt9PKm3dEJ69q5315sQODM9a5S1KvX2PTPoxEfr7mxvrVFFz9PH3xRLfmBeH/PMF6n4s/
UoZXnVjHlZcdXn1YRpQPYJd3dmja+Hi3rIIfeG+SxxLgweNvA4/6wZyxAoe1o5+7hpoGRD1cF/W6
tJ6oJtohx2JSbD4dsTzVUc3PHJY582CQFtoXh2dKRGeet5b2hnJpvI3TObcGZ45aOMGYsJ3Wd4rJ
FQWqrHDBHGvCaHPRjS3pPOO8FWWq6sWJ1/aPaRs4KSv14TK4nBJgRwOOofiQJpu+XvU/ORBGi/wc
vEoEVRKI+8r7SA6d6fE20PnW0xJUNLg6k8I2HvhY+P4xpHSogQOHB3xrqS4ZdySiguuGnA3oUz2H
mF2GPWlD5BFxElgS6NbRZMP8BYFFRqhMWpO+kW5YaXgW1kc5ILenVvk0oHqoYIJAtCPALD+x+F9e
bDyRNMRZKN5IXKONn3Q2r140EAXXmNkC8opQza/F88y8duwCh9AjLguMYXYOJrtifAKz1Djmk3mu
tqZ5TpHt+qPD/8g1d2SP8U5+WEqh1dqHgNZ6ycs02dGLciamhgYlgSAr9TE/yoTQHMMdZLsVrOXV
8MwOUyI91/wUv8Rug+5wMD1wGxcyZjhg/XdFGtiNo5NNL/4jo+LKkonl/eic2Q2fyTJO7Olz0zyL
rjMysh6KbVQfWwFj+jdZqDL5IbbyiH3rM8+OcBJh/b0ApaqDEeL9UXwk4XQdrcH6/WAzy9Ya52u2
T+UxlMH/59e0PAjbH5Ubpxre++1I8J+8Mdwi22qMGMTlEvrBFd2TCFXhBssUZc0SR0t3ys/4o/DO
0W7HH1wCHTIv0diqGA9jp3vqT9mfElTOixRvkYXTnihJmYAi+qKXDxacz6R8ljIvqB6a/J1fR/9K
QBXHQz03GLbqNWcdLCAX7zjeBGhy05nrkVPW2a/zTvzyFmbgG7WSGxlSvd2zeSd+rnG4kNJ5k/9Y
6ZrY9eZRImUvP/Pa8cQFuU5/OP0l9taF6Ax25EEtj1xcxCeEwPe40Diz5lM+H8MXPhx/khsi5MQa
zSMszQqOC+FP0EkElwt/Rp2lQqkHrQW1pnabYa8KLoPBJP8IPXv57oMruam3uO4s4UDkFRdlaqyV
0iZpiye7CaLOAuHZpfejlCdADK5V+WyVX53yJ6xsz4KzX2+LeiuS7EVhq3b5k1F8EOpPlEUqf0DD
WFG7GekrLO57MCG55EnDtJG6D8W/9FCTuOWz6iGZSBwYb1X+LhIXnxYXuTyaT7OEaQ5XHmdkwKPA
/S2RqhzH2569eCh5/Imw+PMKwKx4aRonqFmIQQpn4OIz19yTiUsCEMksuDps9cskX8RN6m03X6yb
eeYM42HjuPb2B6lm53Z1ikid9qYv7mCdJOelZMiGiOjBTUvVdZNZ50F1PpQHNM0rfAgM5ckBnZzk
8YjTYXj9DqYfYzBj7DuXEq/hSbvui3F1ZFM0OfwSioUfjW8c3sohf6HONLkAhMAp8UkDHHOhjbPh
G8IDVw+nLVpNX6JbOoSp1RhsWZOfCAh7IjXiiB+c6wS/Jrk6DPTKjouQdzLupreWMFGOAXU3qhje
rL51AGcCxz9P7gDu9pmRMzpw4sB6crSM7spbIHKEnbVNGBEXrzm6k0s42fTF6MNQOnKvdaBamRb9
jbSDaszMoYLPdSIb3Ab+jhcGy27N5p4ACPZnIbOWv6S7RQf9bCbMpFz1wlVtvfxHuBVM7oLb7zhZ
lHHksy6tVcLZYM6xLsUyc3tXnwSUv74jfnHoujXvYiK9iwUZIij+fPxKJYVhV4u2s8+db/OvDNX3
l1cI7DXs4oAY/cO4ORx94Wo8tKvhDXrvzXhg+uM8Gh4HKPwYvnjgwWWul1kERwfGc9JgmIeZ2EVO
9DITLkm02A+EKx5SSNZoyfNLKXNFnmNjzWQ2P8ycUS4t3mu+iuzswMaeywGrDKdD4XCxlCSem49s
i18fXHlMFwRmrtpddWD+Ms+cJQvulD0zE5NBZycH4yHj7zEfeK/GjW3YAYaRHWJUwJ5TEpEtnoWj
cJV2nCT+e41fRvuLg6A/jTbnhcOkHTniPOTz87G4+JlC+91yn2r70ln64ivpgekFH4xWvKQv8hOn
sTgwPftPxrElSw2tziNvnUSGZWQyjsx+2gN3WXbgz8YfYb6XOX+2TMbJtOEVZ4+pzIS3xZvGcbMs
T/iciFWPDJXUWV1G0ebtnV9mjUK2LOjVPUNlsM0R8B448Qw+6QvDoLTjzqNfcuCTMQa8Mblrx3c+
hULgKcUzJKnLkSXJyWkEl5cybu91c4iYUG98oeI52QyowTOXfbbFv2w8kEAzcRtxXnLMUm74kWv7
hnly2zpkMLNWICAED13JaeMIZ7A/Hxj/+a1xuUj10eUyS394W0z+vARb8XkDbqr0L80Xt7UPvZAx
e94yZYNm4Y3x0taRnCbiCxExH/jNSYeX+LRcpSpePqjQBGMoInmxW4rGI4sF1R0u6Q+1eJPVXvCI
GBo15Tw+UT8IKbx2V+bNljG1utFCpe05XDgEhGZe4snG0tj1drYlizVw8r3fwcJYEcOwai38D5zJ
BY+WGTh6uqPwaFAM3IwcYg13ioX+OT721EqAlfBz6OPUXifbONrMClv4bQuQDpyOiGwLfqPd6s8l
7YN0gQkSFXn8MJ/YpEPPXTE0jMsgJ0O8tIfxFBjXy1S95Zm35JTfBk68SDUAaKBCj7uwgS4kbbtF
x3VYDr6U35doLmmPr2lGZdFl2VQSl2Cb/V5+kqWDnp0ZogzKEsPXuMNjZUVLEaC06Yi8M50O/Jkh
ioGy9auaWW0knY+IjGNZvGhH3ULA6KQ0RCTP97GbnSxCSPvlMoDWUMLx4JWuAUTC2TyFtTtNF1bm
4uDJxTHkcmVFrO7Vtag4MLTJfGcNMj8Sxlg4SrYPs28sN8ILU6txjdlRcgEHjsJ9Gqxp/bCmWS6w
Q8U4wlr/i2uW6Zx1NtduthmtNaYx1W3ee5xwrPzxjwGn1dzqbcIKtPVhHa0w2ceqO6ouc2Ce70Pz
1PLtw2ieJJF8YLAka11xPM9jkGvrR+Fa1y5XWvHGeMUVMMKCp6Y9up11xPfG24rKI+wNfFIefIaZ
UYBhZbKxwEnylqYgOwxWK6Mt/jEjTxHh/D0P/Z43zI6Daws8IWAx9q1bokSzFbGH5jMwceqOLNKZ
MZpuI52ABbM2gPQcshAemKBs5QicXw7W2aH5GpufjIwP4YHuHpal+bHVdvKzdKvW3JSo50jHgypV
76GWmiyNGZDVnaLOpJQL61QcLxUV6dZXN8anVUts+MP3Stad+GNhubGViaynFClD+5JAoN4FbFHd
KHuc6z2Hwtxmt7LYjsZOXTQCTgipB+gvRJX9TADXg+CwtkS0SLgdC9va4QJs0fhl0UFkQaIcm/eW
2z3zmEhZtbaPOt5HenB2J9jkeJ0I3vrilkM0w00cG3Cr+dsa9vUlkwX+23q21nm+sLsxp79Sb5qo
x4O0pDr01f4wTRl7i6xE5rojgwknN1S9NjlC7Quw6BKYdhyOFB9pdjYPItmd2Y3mbrWj00L3JHRF
CogsXTI43djWMFnqTkhss6PTEhso1+pbIiIh/AlEvNGoPZnKRXwHOMIlhN6Xs9l3f0yiaS4QNEPV
zQTKsX/MEIgIkOqXgU63hoTnLeGyISVOOQrVnmcmdt4vBXTI05S7YOdURn5ihMa3UZNtjIFQbTqn
sb51nVHovdNsJOhxsVvQPnSPYjJoXRFTcvfQhmdL/KChzkfRI6/MNwGrZ31twFiE72Sbz494x93w
dF+YkF3F5uhmnbhxjEdL87Lv4DpdmPCAK5vRXhX3MZVduWJk3PQUAph1IQiRTHuIFZYhHiybPwFF
+seOUIV9zjS4yl+FDhDdyn/GtwbBrnO7UCnWBbRsMTYq+v8DzZ4H7REIIKChuPKyljupJcatuhmM
P9WtB2/aBuycwjXLe8xvVm1rjz6s15Xyh7z27AUxNSYYnKBw/uOn4Eh9V3u0iKYqgR7SWNuWlTfQ
jHyS8Dr2a4Yx6eYfrMeWxKJiUUzXTr+JkfUrN06z2m8jz5QPfsv4Mu4Yf7gUDBA9SxwoZvfKOGjE
9NFor/dT/0DYeTA8z4Tk9E4RTl4Yviu8ASq6pJetMrUCa4vo4CARvHNOv2Zl3T3k78OtStnKr5mB
GSX32INx9E2ka62sXXNgVpZzu8ef+cn/w3N6lq/thUZMY9nEWFCM1vuz1Z+QPfhABRCkMl7EjnDM
oDC2TkWlDeHBByNGg80Tw+8AsclGupDLTmNrB/Q/3kSopo0Vf+XfZtJTtUPI6Oa0h0BiJOxJPlpi
RL1jsJmfMWLDGbaw2wUckX7bGOuF520SDkhkvLHbxCVrZfZ70Ow/GsG8iAb3VLnFrXKzXFT6S+As
G6sX0ijw2V8psjgypWHxqKL4Zqjiqn1tAYZILjHaGCZT+qjQtEmHYX+1IWKJNYq/1uGEktmEF9RN
9gELeuss7PdTtqWNoT8E+8oLrnK3qeJ14iXxWqMwd2Y0Vd9J1d7DvAeTljjKRllnjwjlVuEhZDhb
470W9tpZWlPxZlRI+LHxUJCBHnyAIBO5fEgCzbc5zZ+1/155YkUFwCugaOxKT8VgCqqnujz5J20d
HoyzQElhZZwLp9iL02p8ijaIhkNWofIh+xnZ3p2rcT0+w0x19cEO5jf9Pbh11xaYIJHj6+pKKAaj
z5GTFc8HET0CHDViKY7lq/RIHnlxnJITjCkCXevmiRNNOBajxwp6O6lbEbg1OKmbukCJwWLLK45g
apYxsbARTyunssVwazjNW/zKKCq+0yELPImjrGyjmPF7X6joMFZV73TVrYyeATtzF0uPlXqZSljk
q1kFS/WzsPhrKBgrsd5ip81ZdWcY1qmGiqt3tk5Mf6wQhH7ZxGQFoo+avAVawsv/F8yVwKJoHR9M
J9/NDqFlzRYaU8KYiXWWgNydwHsJtpmusJ0HMkfiZHcY3gwkCKxpzdfsEHkZySFdNHn1KxqFIiAJ
2O6JdIbJsqeZxa6Klg6tNhNh0GpqVt2Daq6no2yhvLXhVqn6SiQrsd3mHYLwVW14+N9pDF5ZbrJD
n97IaV9s692qdAzrMksPlPrBDC17dpQkTsSLkHwiuFQzhOPkfnAVkGXPsjfzaNtM8Q3HGal4TngK
N0SbEODwxrCQGPRNVsGV7Hr1yXDaV1KBkVisohdYNsR+qMdi5b8vo3dwJcSN8cod35Kf6JUAXaow
lN/X0pdG9WRtbZKJVCObMD+xOSTTrflJyxKyEi091qpHgY8DKv4h+NHxC4PEo0S3yg9SBVdnRQNK
buC00+fb5KED/nRLmwl9EOUDFECsEBjlUXSU0GnfyifAQY030MHYmFsW+STD7xo7e4y4MsCAlx/F
Q02AaokYZ4/+ieKQdQrPKuDbfJO+msxVgw3PyzJW/p84J0h4m5ndoVE02KLhGg7duIveO3DuXqAs
u5fwpZc8NIt4yuNHARkT22erei9fKKl+tfEDKy3By9RLR8KVerKQXRPjMZa0meYNQ0eys3pIobC1
t8NJejXfwQp4lcf2/sAtCaX4qX3V30NGUVribhFoOMk7bdwE8SVBCZqSp8rO/ZsjwC7wJzvJxbdG
oEurHpTHkfXE1YDu2h+TD5l9b+DMXCLFSnKxIABOcmgSFLSXX8vP8rP4so7armZnT13jjFwAtYBS
PaXc0N1ok+TssFT5jhe3Dqvti3VS9lwd0YbcbtPTzmP5AD4g2rUwbn7Ig/6MruVr6SyrsrP/nCub
AJNzBUV5JY0JdrTvqgGuCh0LLMjwnEZuLl9NuPLf7WLxnzfBntKAgQnfgebL4LZiBcAAvIm8/hMn
5arn9uGvhmjb9+Om3YxoEZaYlH7DSBI8sLw9WidYuc/ge0+J8TZTRnNFdT3DpEC88fRIdsKNflVo
0Fd9F5+osb180ADSl9H2JXxlCRVzlnlZo2CkMy8pJjzWAMGKYb9/NU4acQtMdwojebKyKH6uEGuz
j/eyo/Y6/kGLW9yUx+LqbztSTV7R4D5zJX5X8aXPiVaPX9RgZzw+qwKf7auyoythOyfAZDNm/1Oy
E04dMzKXgn9J1+28rjxyUgo7uGVIFlfnheAtO7L4Nu91W9+xOKO6kcgP7eBvkmHbwiYshEMrBJdg
aZ4G2cje//4QcjjUzxovFBJNyw0GEBpi2yf0jJAbT50AvU/raX0MdIDuz1lVtC/R8WBOxn8ULnYk
JBIUZGRSFhj5hwnO5X/9S7Y8+v1WDXp0D+JzK0IKbpfu3P3371/uP9qqyMIZ9bUQtSWgmn/9fiLX
0hbqSyTS2GkFHe/R8iVYvr0/h2OEJXpoah8WmiFHZztsdOE/fvRfv3n/da2gV/T71wrMQG6aNE+a
Zu7guoUOjdqNX+F0un8JquU17g81GvaSc3+Ib5kIBEOEYNKM4f73x/u/3+bvc1awmKV+v7//TJbW
0YapBs7xf73U/fnfb/96FMJ2s//1L4kawp5omJp+/8FUgBat7t8XcEBWUgnX5/4n/vHy94+NIpT8
UGHitmoCFpDc01lp9Q7KKIpfSw03IrC9L6Hq1VW2jftqo2lGSJAeiTSyUh2DbIEJx9SuZvAuicB6
dHhqJGvTlWz/EkUlGbjViABmH6VrNrk0gO5D8zEKhE8zaY+NKt8sgtOmHB1lS4xjLVjoapXXUKlh
adOysCD8sQOi/jMJZD2g5SW9xopnas2m12fSEjTeq8QRSRuxRlaQ+OANFQ2ZbJi8pgMZqgDftu1U
o8ETn8u71ifpweio41UhjGklFfETrLN95rM8EytgNdM6ljZyjHpdZW1ZJZc4e4NS6apUOQY2bwC2
t0IzslQEZhQOae1aMPnLMDqHTUbChsHYpQSX+QPywM7oQMFosbBTs/paRsKHqM8PcB8JQ/wcegBp
pPEEaAR0Sz4D/C4Ik7PINCo02dG79mh0EgXQmaKOb9xG5KIYufILUjMg1HWpsTlCHckOgO4rs4hm
gZRGrFeqFHSKoYclSRCyb5BPNRJHVcp/UJIcxcB4CxIkrDKkgTH5kqRdMKRf+VCT3JHPLALCBv1q
9xPm5idt5HzfiUrvFeK8JNJES5b9jB2EIhTb6VZGptvmr8ZEMF4r7eoKQlqlA/CmzzL7hzGSH5u6
v0wT0cFDjToq300JHaE6R5TVulkLd33QWYsx3Ps1qkZVvnaW15vP0NBjItVkp9NmDyYD+JWr1Go3
DtNng+gPavVZkuNPldVWugShzaSNyYQilFQ9Mo6ZEkvfZdx9NoEIGWlWWe0xx9eIXDhik24cWgN2
llBrAIdnoCzYFniaXp1VKfq6HB+qoFS/ZvJ3a197zNrpLStr6qBWRzVVSdEZ5d9SAJku7IQ9AZfr
US3yTVIZ3phRBtOIVyHZjz41C8s4FgB4VfGfAmqhDPMyyIZraTK7Tq0G76Bvxi3s+8OIHmjdaGRo
CnVJGn1anqJGfJ9LyLWVbJKOrLCfzOSXsZPwGGXzLdFnhhRZQivTkLVhjMIabeA7e326T4EtpSgv
ozp2LUX95kpyJKl98Qfzo530s09XejaQaszieB3Hft9DO8Qjh3K3z4K1JEIeDJ7AG+4ySWmpWFH+
gE75SIZxRkEntXqZPIHGKeVWtoNIvSqdCXdckz+qL1Gxfqok67dJweEaye0LDXKGNMl3h4o/bk0T
k1fv71st6ldCBV0ObDNpRyfseS4KX/+E+HVvxe23NFjy2mfzQErPFTV5jRAT9e1UkT/Sax96jnxh
LFhH0xGbybV0hFqkazEVf2IysiZf6c6JWJgwBU+In89SBbBHqifLVQP/x1eG+DB0b5rEMFeJ405L
dd2RFLrb4SSZqNEtaInZT234dmsNzOKm+VCTKUUkFQvy/kdt5ifUzhE6BraFwNLAgRXxXteb16hj
d5HJA3l4KHrpWNPsSM0qccqXVMoIl9fmUykILyH3JkcXIqFukU8rUJGJxK0ZTPQq4e52XXybBukV
JCeYRtC1niiwY45CDXMCKTBtQjS03xAt0+hHzZT2eiSDIJpEAnFSVqpDcCm++7r847f0eSBdzNlO
CWdxXamRYYdGYBuyb3cQ4xy5Jz3F0ORlSUjHhcCZnWV2t2Km+6kJlD3BZgSbOvWpmI3RJUyrm1Y2
1yofThzz01zLhMf467GL6ZoK4mtgUvSCkUx02SWboRiU5SVSiTcgIZIYSAOMtp9FP+r4hLOUhAPy
ZnAvhRdZVRKkwSkVeTGB3C2RK4bC1BY0fD6yLsLJIdhX7NMvoTAB+8ztj6pT3qrSahuoyWfC4G23
SkgCzRxvkQYD2/DZ8jN+pxUku5JwAUThhMC3T00X/bSRPF2klqt/DlCrq9ZACYJZENlD4WZmH1Ee
hO0bN9VbMpYDYMv8rFwUKiEC+fFB9q1lsmz/0VXaBVX4nrafejhzq4twwYpJJHOVjCCE+js5exD8
+hSMVXNCXb2oSimoS8XEzsavN/5AhKTfZi9C2H1qslKC61taXUutjriGPkvhERY51LFpuEY6MH+B
3iSyT3nlI5yDoUi9HgE7tNS03AmjYXhiodIGhuwxFFTMy5YiiIm2dyyLi5LT+0KKm5PiNbyKIzE+
kWpu68Jfoh9IEI4sDWO3yIpdzLlqu5ZCSJ08g/z9KvrQKRowHqE9BhRrS43VU4q4xMDZDoxc1w5w
B92pZfcZUhFzCvJ37d5P+22uFpI9NLai7ITuYChADBSRNkPgW2hNxnQDvcQ/BpQcrQzRp6FMXzAb
q5XYUDLKMkq0PQX9xCR3riDWu+8s3i19kjwf4VZXEoX2Mn/smgr6lCrCpWwoAZjyTvRnBsRoHNeR
L6z0mrjgCHGY03TlF2zfzf/nTjDLNP5fxKVtMfzLBnb/hf9lA7PE/0iaYeAnUxVD+9sCZun/0VVZ
l3TZAJkk6wsF678sYMp/NHHhXKqKaS0OsF8LmCr+R9ENS4OIbpqqsfzW//jvX+N/C76Ly1/OruZf
3/8TiCfhR/vfLWCipSga+lxZgfeEClRZiHn/IOJNWdv2uRGZ8DiTV+ZYdB24kJpcsLvKKsCjI2iV
JxqRAjWGCPFqWGqUlCf5Q4iVyBGqKfVA7WOYmPtDad5Cbr+tQg5OEl2jBQNYpj9o0qLNNFkIiGnC
gItTUxrnUy9sjCRaQGyzM5amsifB6BD1DM7dcAXcQ2kBLo+Lo+xZFkXlYTKQvjQMVeUAmCWIIsS3
woClx+eSH8wntQTcWbf4SBJUDEFtHoKaMkXdj1uNlBJXWfTuGqZbYIWKIxRGZkMsBgyXGIRbp/pr
aMUiOOZMpjS8cLmD+aQZ0jrW2Xb6pao8VLn+begpdfaw/460lrJvrR0iqx23qslYP86Ba6QNPVtw
07RbFGGvqtOmG9r3IVKEU0QoTo9i3tYG3/NzabwmbMlLRT3Kapd9Kpa+L5poExTzROh3Lm6lrt2a
SkrOUpbABy/kmPAwE2t6L7pBT8Oy1sitr8p0nSJl5+Y+w5/NI3IlK4sQzZ7umzJp0b4ujRkpmCxj
GpvmfZ0oGzXdTi2J0pXUeKO2sULmOCUiazUpo7UZTp+6kMqHqbNEcpWSxTeQn9S+g6Ohp3RI8pta
N9eJnFQMTgjt05Bama/9qXL6hU2qNwQwxIzI8kSjp6eQNg2Jvi2SSwvNe9fpCnz9+bHLJDb94Pp0
ZhxJM2MvjYy9Ejqy3DPGjYPpGIATWLerP4rCwtUf2n0u1Id4FAimHUxXf0naPPBmazymIwqHOQ0/
8bz161oWd2qfyFBRtZOqFZmba9G4iYpvpDP0pAJG+oRukCfG3XtuDHSwZ9ZEfTsAafahKxBKPlRi
ToWcUNRYqUlGCheDltYobsSere+NP3mh0c1SmcrEwP8jke+5URaZfwIwC/j5RMVVilq7FIwHLWen
3y9Fei3QJBeG2Q1j0rhJ1faYBDP4U1ilWMta2M/FViOnaE/MpDOhgioI8Cmmcxk0wYMebxQ6UlKI
1SHhAvMqSaVJab5pgjLvp9pkvyv720wuH+q6V44kZPeHWPpR6zFFkt75jpazW64Fn05lTmPbUOu9
TtDFnjtupGos7jO17LalVefrtqVYiQvJVhPA06GR6VSxv4SxqT2I5u/BBJfSQA69XiodOxoasgUf
XZT9Q82Kk3Zv5XPVTTRRMpPUObhkLJLOQ6Zi7oP3ZS6yz1Ckgiiuu15Fkqnmx0wC727q+rAhINDV
2bFhOMW3qZp03KXAR+CNKAvGsrbR2sqFwPCZ673qQSQh+2FIA7QZyVubqiiee1YTGu2KW0TfE3Qj
hSj22DVBaI40TToeMHEF+2evQZ9fYhN6XFQ3EjujzRAjKwgz+guynDpi0Tyk8vyj+vClkwxaGTV1
a1ziUsRvUw+2eiFoRO3iGfPJVYPl+8X7NulAGNuyAEmbI751TFKgNWDBtAVnuximcV10Tei10ftI
cTzxG3Lhs54TOJvOKIbXjEGbdMaWJmlKBxGjf7SqG2qSj3VBK2r2O3Lm9TE5CY9BhYcpz6MtcYVn
klJ7iqD6Vx8C6k8lECi+XuUo69mnT0knb0GlEHSTwifV40vdLDTQNCkdFU9l3qIqWurxgy6Y9NbP
ukX6S5ygA8JpKdqdn8TOJISuVc0s+7O3cl6yf3WtIjaNtBARy4BazYdGRhOSFvOMDIbgC4LyxgST
pBwEboaJeD3p9U0fuX7UkU9ZteiScH6+Zt+jhYM4yclNrlE/YgsA6FdMByuC/dZF+VcxWgcRMfuJ
UAuazFIrrMWerjjijgg496boB/p+NbD2PJPpfsha6XbC98za2I3GsFoVo4iQZfhODLwS02g1qyZS
ghfmXLdl4T7XFurLVqrpUE6HOIYil+bZp6oLV0H099KA9STQWDoFMpoEoX+txg4ZAEh+KYYcVsPA
zy16H2kTPFlZ/1j1uebOI7l3irqEaXYVbYCwpwmJM2vyF59ZQYvEIDvijCi0f5kU0991MRWNRjbG
9TDpyNxKafJI18tOogHkWJFLzYEeI9qBgXujUOeLn9QtTNfqAF+dy0ej7TDHxnRJpAwLHbGNdkQP
qi06moSBYe1MlYp/UrMgHUtNWcsW0nryxyRbtSrZg1S2UedyU0TdlgJcthYtorarBvFWHi4e3CZu
dz1lV71no4ZRsVr3Og3LEs8NYczMCeZYgtJNr+ZkprbQV1dRRIhlEkjuGOx5V2Rx9etORMisE0BO
5hbHrZ5hj+JsTk8qwbsD8lV30Otj1JWHTA/UPXGAtR3Q7NAbbhNtJONqSDH8BcoJQsWwk8nywtFO
uzrKKHhEm943UJgLreSMFtULZvYKAjY+gJJ2F6sWTDW4vkZEuMzIM3aGInyIRAMBgZoTFlxVe4No
beq7oPcjNjlmbVie1NHST4UI1gRlETx97RagyjqNMA2MlsqFYLKtDWXz2JWqvKmfhIjCUKgoNJ2j
4JnocVKzi7nydL/s7SEciw1WbKZcmqGaLh20Jb4ljAmUUcse7lfpVmQTHDIN53Laa9suKTRHH3Dl
8C6zcxOxDLASbS1QaQ9S4cmMwmArtia+AkHH6gV6/oBT16MoAJYixbJbjRVSwKV+ffcg4HyKu6cW
1YIRlPImmA1pRpdKDmsQTNqavMpm7YftvLq7Arra/CO3E/UWeRskYfWXV+D+SF3YVwaWP0Mccydt
+qc7ksrscCZWhYFAfIGRl7JOHGoYE1nFZbbTS+UWJ5RU45zqo1Iqq5pBbCNSYdbEbtrdv8xpJzlY
Ij4IdELTqvVf/wjnErPlbJPtg5yKWn6mzd1mUcPoIwYuNQwQoUYWvZguyTGEmaUHUJ72Q6UuoVWJ
wTyQaGxjhWXbHAiTg7Pls2UNviJBnjSP5U2O1AC5HfXWLvyI7K1OY2/XJ/Shm2udEWIZNCJimvrq
Jy3m0L8RawQxHOICsO2dlBaU5gEzHn1GhQtxirpqd38kL3z6+6PfLxlRqUoZUTCWhhrSFl+avx9N
siJsUVLVvR+hecJ3U1iPii/Ge7Jrkm3PeJJ3JjK0PIntPEbkWmhY1FrWr66klpf72x1QjHkh8g99
wfynSwjA/YsyYHNa/X6vB6GBWEB/HZfOhrr0L/oySPONv9z2I0nAq7+IdFbdb6le1t6dP6f2SzTc
/WGjcngTMR3t+/UmSq9SLyHZX7wy1KcBnd8fplpDAN1cmetfVpapdbiT/vr6P7k7k67GkXVd/5W7
7lx1Qr00uBP3NpCAkybJiRaQpPq+16+/TwRV5dy56+y1zvRMhCRjsKVQNN/bKfMs3SrvFgcaZmFM
L8oWjPYJgCMNwi4bZR2mtEiWyInlIGh1kTiM8odSFlL2gLBMHTZz+iFQYG8vp9IKPYfl98yzpP2W
uha2uizqWrWGfW0bcbAzHoqG6Lc/LcyAob0lKRiljOhKbVq513o/a+llH43lzHgGASglIZEEaIzx
JgKkPSY7B9Lch9Nl4zfpeBKZi9u7vzzmWqWdqijSTqSK0uZins+aYucivWjUxhuwMhdO+0EA7yhw
3quXfYTcRkl9Ain1URsl+vncK6SVENUKC1O07kXZtKmNi1uPjlFMvWPiSN9HrYBeHdJQUvNNnbj/
QkBzSJLUQjmduurZd8d5p15U1nNmDTm8q8mOs8IFULqXYi5Roou9aIoaKTFSwiJ99oBT1fHQhU+x
N4Y7dVPUvVA3akjNfOcU7tdPa7MgocupkVu5se7s1Z35rf22I44EFZYloN9/NWyX8g7T5qPRkwy+
Vg15oteAgClN5BomBJ66IIzjf14qdZVQvOOtlBNJdWQ58XkJ1LdU31eZ7l2+Od12sfOa6JjPw6Ya
GjLbhPmjzDzqu1MBIa/T73VWxK7loeowGubeJuC2WKyXFrtLzxhQ0XYJDMvyUSsIBk080neMZYEN
53UfgrviwUSdsnH+1qQpHSxZ0lR28DtPyfjZyKTmm8tmkvQ/l6SKFi6eb2X91lmoUsImEW45rY3Y
Pg8RBUKYj7VWfzHC4K5xWLtpEQM9HokhiX2YiTpHq7XOZVd+RcbLiAlAbi0GBiFM3vUcCrtf3EzD
TVIU77qrP4lQH1Y4YbHyG+PnXDwlEdSGzKu+hQMhnm7grBOTR0DPExKmiwxjhuleQAIr62Q3TpBB
sKKguo+83hlMHCZYeWIVRteO50XvdiBRCxhRmPUyXJSpjzs8JJVRXYVNd9OZo3cIs+ix1mdMo5io
CtK31mRjuUddML6Gojv2nlvssdiGVjXd+bn3kJg5llFpfOW9adQJtnOeH/BHHM927zH78oZTa1k3
WfM+Gffecq4ywPggwlKwztPryJ7eWJBQctZIluqBug2LhCXsPMiLpZ6Y5qRdO4EbUnPQuGPN1yS0
b4vsbvbSH9SQF4jhER1oFr62PZMVbaY+L/r02rMnbz25w8FOqrPXHLFw2BNCSrnUc0ouV3eXujnz
hAmdqYW1UzDmNz1hv8z6hhsxPQUuaFsXOjczk4yuaXgkdOBMEIKIOfPGrQgfzRjriDgDyWde5ZEg
tnQl6nSJQ7+29vDQOt73gYuwRBAF+lHQEB37a5OlJy8X5zrr4MPN5rZqlvfUYE09JCR3JGN7bwUu
6nf4sE3mo6zIYMRM5gZ57uMc4OQd+i2pxfZH05jEr5iEFBmRC7Gnv8urYRuVAEPTVecne7wMf7Zx
h5al86MN7hOpMdnXdYLFgF2CVkXWWq8x8E9sWAqVaM95pcEQAqOknFl08dtipGfcEQjSSp2bbIYa
6aXFNfXug1nMJzylr1JwqHRIiZ+2pvei17+gL31cGvdrqvsvvtMTNsNztJSLfRQmtNOqhupQwXEV
AIjpOK6Yk+4bp/9WlvmZT7nSB2rFoQ4IW0AoCawsI1GsWDYzUBuVEsmhYuXuxstG4zaE0NUzi4lj
usWoeiBJ3hwcF7I3zG8L3rNtQe02c/8untpvmJoiVQhgQ7ftt4bAMkJY4OobDgQez8PaqwndVTel
8MLjOt4Xi/bSFPgKBXrJUIDiZ/xwy9bdBR5YQlQPrwKKHdk8/dY2QAm7he7A6XX8j7Lurm89XI+k
c4fkD4TMlTXC+JxCf2i9Ylh7aNnxNSDb22i8tUmwOv/erZknAwrmw3jVt+28AeM4zCRSISPuJuBM
Ue+9AVelpPiZ1Xa8Hpzqm2cZiAUHn/Be/aODeogpyvClYoq1Au8iiinzsfLFRn0dDhCerAg6RXye
02jGrXsAXBr2ZoqEnEh1/yAIOl25rnZKxlq7FkZ4HQnyBcNRJHcoo+HGN+a+taHERk22LoHZKKJD
lswmd0dl/iczCwjqPfGUPKOuEepYwT0BYd2zLl6udQuBkJ8zs3b6nyZ2emu/piDRmK+T3Yj90oiX
Ik5KlJ7WVe8C0uNcQUYVbgW9+cPKGpf0x2XaeuG4wbJmPVnoYkwPPVsOJxK/EwBbA9ZfvfIT/nYl
QDPcoHiM4/muLajG5ilws+gsnSSr7IlRAy5cQCFwLq6x8GGp5o7XZS/O0ADeHGEibYSzgp2Q5nzp
MvtW+FCfMg3cPc7RgnXDgWBHqHkRZYEuJ6U58H5i0QPF2yF5G/+tfpO4MQGWtg4CWX1rqVhf061t
4om7aYfNT8oe866ZCOCzUnJIguBrTR90Kvz6Z5SNwEwBw2fefERUUdAr/vSSudxoRGiIrNuGVnaP
3Uy6IUUbZU4urknUurXq7AdDzHVLR7bDjZ05R/etH7wPhvRhbU4AeoijT3oujknyI7WdeTsuWOI4
pEROCXOynthAo/Vaqle7pMWXPGNI40FqHWS/EwWvBAp9KVWugxae8mBTev6dPvR4Xmj0MsxqkdSI
0aAb9GLmo9qb2zc2ekYPIpB0Ymnic5Pa+RenGGGNk7cNDElqPP9Jz9y7jIX1uvMq/FWs0dwM1rbp
b8pgWuuW9b2Z3IJ5Zk8KU24fxPLReDzyue7v/BLbGhMUf+3x0coOnpxB/RwwqD/VZfRSihpPHvjU
NfL0YQRjW9r5PrADB4wtXrbmFKIwjic0c+at1S/xaqjhhqVwc0uhY6FhOOc2gfs8emlyqO2Dadbj
teZ4b5Fv32iswjaOBbOxsB6KdIEGmqQuxVI6tLAf7nD1X/dNdRjjIFkb+fRlDgfrxqRVx8u4J959
vrZM7Fi12eh30SmFubOZ8DaL6SWIjIX7qGfg3EsZPsf2Nu9aNCM9zLaqX1m2fg5p+oTGm5m7s93x
PTXTh7K/abFpWQ0gCZuMFLr10BMpFvtY2uQLFThyNwt0quBV8d087CcdFQ1lMsR7AskYtgCoaBvn
Po6NOxIn+01mPafUt1cqt0FtXBK267RAn1NUD7jTPYAOAo2v3A5efkJxqOpDsoUDm7RgGS4dpwz+
4c98CqqrYLTE3g2MAUmHIzvD6aCZ2Q3D3DqNev8L8KCzyqbiazK8xd1VYNT2tmNKBLMysHFJNh+b
DsC8ghzSuemrH8DXBItoDnM2vCz69Ma8aauH2XeBzmGEL3YfJCSdDsxbmvjezPg8rTv+mCLrSKXy
Wssxo8xdyXewXm17hvWHawwL5eMiWF7FXfaBG9u5rGH3ddJR2kzeKsN6W6h4bKpO6+iLWGr2tDrP
026MeCCttcQDZerhpXNPZCIeDDU3ZL2v9Q63M7Ig+5XrESbAipLp2cT0Yw0Zamvn5rbT/WPg4GNi
ZEm9WxZZShrzp0Y3ym3vthXFTPPomDlp2XZPlhrGgZFj3bp6hA+Zl5A2RWDpBn8jtCwZNn4ppBhW
A93KHXDgmJq0vo4cf5WKvNpQUGl3sf1aDEOxEeK9rroADgWE3ioydr2D+qoS/utYFXBN0JLka6pO
uEsLDAs8WTDv9fnaJU9xoWjhN+VDnrkN66sZQwDdbJFmZQLrY+mkrY5FHXaUmlh6PWXSWbtRdYQ8
TvqTOr5s4iqiu7Dp6bXCxaccaUekj+aqpPC/UUaimuAfxGrN5tHeEGxha84/KqaCDKV52jHh4T/I
U5fNACsLbZ2XrEv5T5PJztrDYGEPLrDrWfIXj1IGngp+/0teXNEVQMuFtxDpGw+MKyo2TiXG9aAO
J2K0R9aY8TVcoWKvzgvnJTGsmfASrM/NfhpPXs9EcJltfTOGeJuC1PcAbiAj6tB1ZD50WcHflaUN
UjJqXMXrvDrAQcTCG7s34C7EL8WCYtP2qhN8QhbhyiTk703WiRgWy4KiSC7sLWliMQXmWe8yZmpx
9mCPWJTbUzCe1Kauium0wM9MYkc7BHLhnCQ4hkVyo/Yu50ox3nUjMqjGRVQh41FPYTDDm3CgTH0e
X04WDQ4PdgZ9Lhm5tQvJqqlDloaMLV2mKmJ0x+N809hJvyobvGTJMke6WngQDuoEzUKWwFXrQbe0
hPc5mtueqnpBNyn3LLlRe/I3IDB1B9NHwtB2FunU0Z1nulKm1UOlMfvEOwmDQOHEaay1ClNUsYqV
0IzTkNTh0QX5HFpPJ+x+tPKVPWI55mLyqs4lIT2n2tPhkK1E71DgLPoP3TSnbWGTsOgR2HuyggHT
nvpNHajTFl5vx5Q7BjsViaLcNH/v/XbIhLfdphViLfX5tHIyabIb0qOxvZdBkGqjTs9dFxyn8r5v
F3QLLBNStOLJF92KOMQXEXdluSEZlcqdY+oQKPiM1rzoJ0du1KHaOHWHzKI5pxUjMfaE/cklAEZe
lV8+hDx0iIRDTyY/h3oFd0a8IpgyR2NqbwPvwaobRDhzte6jKmTNtSpr8ZyHLFYWF85oHOGhkOD/
Zs8uYoPJDA6IGcymsr5Aq4JUV1LS1gaq2STwXusGJmeTl7ymU/bGHIic53nEWyonAqaMIaAXj2VH
KyGcfR2VWE0sqehBenoSilMu11TgXBjMrCU0wMMhbvOtTqFiZ87WVceKppsKm7Rg/lyjRZufxESz
3twvgRUzOQmvKPo2nDk2sf5Y6sOHlvENnMEjmCyBsT1DeQcppeUO7imUvmHugNGnhnimduC3/6/m
ehhQIaBI/NdfJIp/T9fiUY7+z+Y1Lbt/4Xz8+ca/OB/OHzYmvTZzfAyAMfgl32r8aLv/9381XVh/
SDNg6Ba25/LjF94HyVtC4KprOQLrToG/71/Wv5b9h2/qwnR5m2cahBf+z3gfJgSWX6x/LY++xOTh
MfiEGFVT7/hX3ofle1XrTCiZzNWlA8466crVEckLCmLsDdn3ql4YHJ2a8OVYnexEiChSKxioZRbW
3LDMXdvNacgt/ViqJATmKQEy3BngU6XkZpTDaG+y8Nuk8QQQpt2qCCu1GUd8sQ6xLNSxUlNJVWFD
tv1nkNVncpURXMGDj/Z9mIdkCmM7iHilGPBtW6L8KSthoMzmGf9bcSiGL1NFbm9axltn1u1jMNym
WjHB62KK7dTVYxsuD7kY0SON+VGDGoZ5GAq7Oa1wTvVk3qcHCdny7pFPX1lBhORrwZ4DN1Ykv3O3
Cdqy306IbTtdR908I8wrczibUVG/myXlb8Nx7yrT+VZ76RlK+f0suufMrqWEoEZYnCXbwaNU4eaQ
MPCfMVaOHVzjd1ytu9j/6Uxo7jEKm2z4YV2MeLOouhu/J/siH2+szta22mI/1/l8a6fFvW7GUA5J
KceK6b7ANr0wgow86rMjtHIHV3HwEZ2ZsBXoMMZVPuG8Jf8gbnrPeNCdLOR4TMWw/ctzSi3jhPtX
6M+7PK78vWtPGJrBKIcJfS415hJBCUcYn1ErMa+jrvhehVzVyUUBRlI64IW+XJEs/1J53gOg+Fe9
bu681n30I/2JhWTNmjw5+Llz4+PYgoEYNcX63iDRUiNhM8WGljH2ahxlGTWsf9SdiXDOLH542Afi
Z4YnDqp1pzgyqX4fx/YdmjdLzR5uT0oCcLGl9nwKWvvUw0+ftGpningiZSMA8HGOjbCmVatTEQSc
xXnJqn8aBvPJWUDEjHp63vAeztYtlIUPG/8XI6vwKh0xvSlmfRVF9k9qx2s7ca6SLqQ05naIPkdW
8QtfWkvsjZ+BZM5uT8Nrou/xWM8UJfDEaIzO3EmfgRoG1Dj6b5WdZZtmbG6L4tsozBzzEhiNOu0B
OXH5VX9ODS6Vr+c+BSpnB9J9beIfJttTJRAGCu8+1JHEZaLFI2XJ7uLsWIzabbpYUCIRvrjOrTEQ
kGkuNsB8rO1BIdCepvMPVhlfMkdaR3TJbe8JAVsWvUpv804MvpsJ/6VapEzag2cTs+eudyCFiXkb
xhp8/xyzbg3ivNUJgtlOVLdxlUtBJiovOeA3LhkbER4vLlwXio326PzokZVQEUVaN8CoogDz1RMW
ieVpcvSX6db0PBarY4nXphmftGHEq9txV31r3RVugO4iQ5iZERAbps+1X4zrPj00JmwbAdNXN+Kb
xuseqMmBomPCYxW0ZMcAtiyc7KnqQuTn69whiz4rE0oTVQI0Ow7YRnUMiBar53G2b+wF+XifIk8d
7fC+m0xybcQV03ibiyoKA5F8ig41q+af/IOXPLbutAhOT9rEb1Y+HQWmHqAiXzE3fWOfguvoHDxN
w/gDLXd6rOIh3eHqeh3X4Rk38QHH/oHlcSm/T2uH3CjDoxBgpZToLUR/NuB8PkeARkVy2+qoecMa
v23tEPrYSzcPXUO5J6xI6tR5pofEvOsjitWUkuOsvXfM+Enm12ktmb111x9HDQklruh3RjGfXRzf
GSVoXsn3wfSSVd46P1uvw8KhSyscLacrJxNf/YTGbNhmvXG78UPYXwJ/Pkyhd9tm8UegT/qqysZz
Z6IbTIvuQS/RLVoztHx/QY8YUXfxFoaUqA++DtHw3prlWVTD96niQ5oLrDJjlkwKf88331Biuov8
4jgmI0nvff6qTc0jiybgZuuxJHSotRb46jiKYZO3GjJxDhgE3GH+qRvFwzjWeytOfk74dyfTstOM
CtORkNGk6ywK1CzuYx+3GFgQOkG0SV1hfP6FihgkamiNbV88Cv68QXT2VgQ68LApDlnubJug3yML
89+dhL6ij+4Sz35fZmvaTpHHH4njG1/W0+2C/m9ZCo9qqvUlHqwriZQSp/EcxOKDgsGpLC1ExLjt
byPLvQ6MYQfN7cqd9QDjt4VZaY8VQ7O1rKHmM1HJyFEXGtlrNJLlEJ5FALaSd9emeZzS/M7K4XF5
LvoiyD1UmvxTXFr4Cuj7LCvusyH7CBPzZnEIafSH6dUzJxhMU3k3IJeP5dM1LcwrNVNm20YfEJO2
wwheFHQwahI4x+OckWX83WkTDymUf6i9GlRhHKhfFv2a+coXrwjeB8Qx61ZHZFosb50RPk1TfA49
qPJDAuwM5eUQO3jhtK74VgSdt7PNCOGwh4d1baLscYejUTfXk5bezRHTiTGg5kAnX2iQmJ1xL+zl
rOc9JjHJcJBlicYBz+9S64bEIG+TdOl+TByWmfqutt3naWqitWztvlHp+9bDdiFMSEOejJdwxFEi
bM233GzuJVMIE3Isu77BiTtgoPzhT91Wy92bbDQfK93+SrhWuHKn/iVx8RBYPDJEF0phLKFwhW3P
dUg5kq4BQeFBJxUEu+Xy3iyNs7VEV56PWy96bNbBKUoo5043GuAEfskrHvwaQlqVvlqjURCxlDxV
Cw1RYGFfOflVS5QHS+SK/m6iqla6hAsUpfStxWi5sGk3QynFN0hZ+oUKopfV3+wRqEnYnK8o+JFq
MAcY7BiQ4gWjm1SgWc0+BHKDU3dyBDkMDh+4ipdHyBFXxFxW3PGXWB/iY7I4P6LU2DusfTbJqL35
luuxDLu1k8g/jql502V4WbV19r0bbbEvKyKLWxPjxhFvGJGK3RjWuEUTA3cVI8Xoe3yhqrh4cCoe
cSevX00reShmupymqT9MHPF3Xv1opsLfJtUIXz3LriuUB6uA9PRJmI/lwOMaVd4TalPYjo/xAKff
dIPnNHWirR01L4aX3c5OKbk1ydnJg4+iIH1QY10/uckCOvrsdN4J9kawjnEH6TRIOmY+vZlVhTdP
KL5U5ttSAgVAN9Z9aCjuS/5lkIIMIE2J0NEj5lb7AFs7QfUinjWNshBoTYEEINwNLW9BSvOMesBh
8uOuxNDh9UERwrKAwCkRD6vSyde5OXzVverd9u9MX3wfbe8HBsg8Pu14nUJMAatNbuYo3xgl4lg/
Ql4cibvWrcCfcc/wzKhZGR0uEGK0NhS0sR/2wlsjOvQwensRMz9Kw5fMTN8oDLzWUtljJufOYIEd
iBvYLkgCcnFltlC923zTLCUN0WDx50TT01z4uLot9dfFM78XGnRk6qgU+7KvfeZclzrfkcQMPIo0
pI7j3Ug91y6RShVpdGXXOAyGOBfQ/VHjtx40IxIgJRTA/QT7TDxP7ATOYN5JAoqy1egjZGVNtxml
G0wU3iLug2mV730D2XT6o9B1TEwW1Lly0e3N74mDxjF08Y5wi2znzQugoX3FjFyzctzA0FnI57we
sS9u3W7tdbAHgyi+EX4IMBqhUXeH+xJf9HXS0sHNUXYONJv/DVDKo4OTYzoEr8RgPDgeILdWBCYr
fiSTVls+p3oZ7pz6vQAPTzQMAtB0vE7eSLzP8APb+A9jcTbMtN9ivwCNElyrKEjOvWbhU9WTV+gP
e0qYyUEP+rNuwIi2MfJvgivHsAMidpvvfdji4WQ3O3zdCfwC8EgOSex+M5Ic+SyQCtz81axn30cD
+hsKrG5iQg/Gea+Dj629xnuPSItAezXe6CK99XVohm7kvHWAs0HhYlAJy9MA/WccByfykJY31OOc
/Og5mrGfRc3w33+1Su/NTIKIeS9S0kNJwX1l6C6pDsJi/t+3gLXe9E6HczbBjvzgfqwMOM9YlXfJ
NigpXVOZTDduWt+PSeGvTR9vu4gClp08Ano9zGHI8L8mYSVDyILmMB19fR0JjfaSAA0YzJR720Yv
Nx1jb0FQ2iMCjdzbMRDYgFTtBtrGEZYJi6DWWcdeDr7RX9fl+NVoxgi+YXnoFwM1j/9uhfO5NTMb
kl19N49QFCrvBW76NVU5+hfBA+bBJnTgI1O5lTQhQBcNsye4O4cudX7MrX6fat6+wSB6BTRyHRX0
ULX/ZOhBuCtbL4E3LwRxfdZtY0J06vSn1I221Jz2dQCnbRjzQ+LmV1PwkIwojhziIlY9SPDoJAyA
kAttLb7p2ybaxeaEYX4JPD3TR/l+h/jyJRh1aAuwovGALrbRg4Z2ZFO4XQeJEqqog2HaCCYZ5O6j
aUVPHpY/5eh+qbiuACzrrqT4b4i9Xg/XhfFsGUgXouBHuIzfYGu/9ZHzFFrMt33vxPr7zqpc1InV
PTjftHHjaj9FmIq2zJAiv8SeyH5PjOKo69N1E99OhMnADSvxCoPKkgUQKzBtMZgsTDlyuZ4Mjm3s
QH4Ky+qhrYElEpjzIAlISQUBI4ubveY1i0iZQsSKL3qJmlsrbW2gIYZ5X4uuO2AXYzExCp2jj8Sz
dn34YDPuwY1/7yWHcUKqdygCC84khspqk6oyg9olUwAOpKPHW3UIHWMfVbT1acnn/FAgWKMCvBxU
5KdKUPXDWyzrsQgohhpz0uqHel82YdNXNTXqzM6ghKFOKgol6pMEwJQ00su5qTL6PfETQNVDX/3J
sryw3aYZjFUYzWsgz6nNyJPWN0WLWY+TAF3UUFK9pXaz9RxRWNVkKHjox5QUIhF+H0aM230VUOpY
Sb7r0OYPyncAT7CxHzDm+yzGjHF6tEc8l2SBJnPnv3y1ZdiY+raF/F623YYbELP81Ml8WbVXIU+C
GSJPKptrOzKCg0mj9VWOuS3tqT8tq+VxqYWSMIsYAQ++ApYaAIX8blmrWcv2l131bnf24oWnlnT0
z92FoGqncOKD+n9T25Kt0spp3fMyGSdFDvy8SjEKHmryM8wDLoi6KmnHmN920I4u11+940Jw/WwO
6lhtTMkoaPvoUFv+phv7s7oUsUrRVYTFS2tQrzTTyOrTR+egLoX6kIaiN3bSzd2QDtKwHN66CZtF
aTnwSYAs3AH2u2Xucj+waXWUQKinh2a0K+CTbDpjPtPB/kmpzBMHz81w2YXK81uwBoKJC7i4orRT
/ts//uUzqF2XoMmVbkTG529+3r0Y7gMCatPYKMZbRIrkqW+08uC0sHHOWZbGnxd3otxHIsPlqfFg
as2fbE11VX+5gmYdfSkx1dKWdmdGhb5sEy/6rvW52F6uMI/IyXBlXN7fDagUA0lTKBPUZxmC+jZz
FkxchT0s65ZUoW7EKFddYPV3frNZ/6dzfl8tq4jhZqNawpBk1BLKgPoPjcOYHPdgBVib//2QyV9w
kC1g38a0uArng2rBsHnHw1zgntLjcuBSlgo8+aT9t5/FKbNjEGGw6BfgHep/X9rektx4TN2YGpYO
trrqSZOPpmpJ6vByrnRBbemRbGNxt4Fbj7vIhXYSavQw6vfVRrUmtfdLE/3cVWcXyqAHX9ZB5MX+
fEsX2fjOdW1B8owsuRZ12EpN3PHyhF/asjqnDkPZCsUw7FoilveRG+/Ua59cXvUbl/f/3gTVsbpr
au/zPer4c/e319Xhb+c+m21VO4AS6iUSLigdZxZZNKjqMuOgI4JE3OxgBy+7KsO3e2yo25UxG5A9
EA4Rf/J5x0eEl1vHvS2W7t6FbB6UkK8RFC8CI9IxvS88EwV7f6WYptQa74sc8d2E4tg3OmpEqWgO
JvlYVa31B20GhlWb0i/BYvXGIflKnnQzySWvBJQet4RytxiBvoYghW2uU/OK+v1/3i28gHgpz/ia
ZritZ87DbCXR1Sg3pN8yCqjjwHBKZ612e6NpDjFEo9GcIMpCMQiv1AthyEDheP3OySXBTI6KauPL
YeNyeDk3mROXWL38uate8lSzv/z+f3j98pfjyS0PVmMk+M5NzbK7vP2XP/e568qP88vZz3/9y4nL
B7z8lX86d/nv6tWJiLMiaLxwb7Y2NvH/8Usbsjv47c9jnBHuqrh7/Pxzl4vz2+/98lEvf6ajBLYa
DdZS6rfVv09oXARdvMBwBXtLpR7gl10Fjxv5DOMCzZ/4G/omSq46qY06p/YUOKMO2ynd9YFAsKhi
mX2Jjtcyc0NtkNgS7hJCcWGFFoZbiuYwOyM5xvJhsCW6HKd5hd6lgCvYq35fRX+qja8agEoG9Zuq
2ZUmVmnyObPJlWEWITszwQC3tfEVxR9HziKWhJqG45rUaflFb6yT0/SJ6dRqCtFBMTtYqbdlvYyT
UdFGkdjGcigK5Ub0kD3iwjm4iqxtBeBMqdQiqGPMg6qTOiT/9nsOdrDVyRI6GZK9r/aYSezHaEHD
mBFBCZUi3oUsbSCVE8C1SioZuCZBd0/Uf8Lvau+3c00jXFahMELaGgQLpeKfG0Vs+DyXiGmfovGB
sI3sjF8YLN/aR6ilLnQHtadLOcflXDwatAEbNvU8J8hJm5bZr2I+TIvPrrrD6thpjKcAsedWwWsK
bYtBRqQbHbf5gr7NyBOIoouoGMt5XS03ak/d6d/OmXL+yNrnPVEDwScC97mvbvRQUFPrYJ+o26lu
8QWRc9RQ9Hms5pcLU6+iqw8KjItFiWuW2oU0HWKthLDwlMb1xxBXWO3JO2ppMln3ckfVyaQoqc0y
V+1VKPkSNe3eoZfXJLnfkvcWwhmCLXUczkmyq/Ps0ZbyomzoyhG7raQ7zs5LIPn6vtQ3XDb/dI4K
zEGLWx3+DYQbRb1Rm66gDNC6JqxvSej53Eh+TxJSXfYFjpyKd7PEb2boV4QZzPZ2bIdvtgq+Ufcp
VLdI7fZ0IYERYnLZtrT1y51QN+Zyd6IGOaXmkkahbsFlo5DRy+HnQ9k55TZFpKJug7pB/3SrVFjw
WBoV3nfLRt2UCpmERQDSXj1pn7dIPXleMtjrYh6BRCKkGAhO1+nszoc0IB5znRjSPIxO42hrCSly
UsYRp9U7nLdhO8rrFOpc9gwJMxkE8vhz1w9dnNwj1s9IzfC5k5vP6/33oW7h4KrHAGCSHBSjxtq2
qfesOkj1xPgIMhFoSP7Q57NUOmSBlNTPMAjADCr3prXJ3Sermp4h0nTClDI3YFVkpAdUWlvwSwrN
6tVF9hRBQcyYs1RPqi3VVlWfSrm5HKo9dc7WNIAHJhCqpUXyMmjyb/yvZkTojm7o/4kRcfVatK/t
v8Qgf77lLy6E9QfGX65rC8+2LN/Qf+VCGH8I2zKE45FFbFk27hN/eWAIyYUQwnUMn+RiG8LDX1wI
0/nD94Wne6hAHE93rP8ZF0KIf/fA8EnP80zdsU3PcBzxr1wIdKZeBovSudKD4GgmmbgerV5cU7uF
WQazKhSxsy/mCjPQvh6uYjmcW+3EHF+x2HpXBuISbb9qHeBXdU61aLU3yLZ8OSyNfD10jX1QLxbB
9ziwquMoO1ddLgbVnnp6m743jxjLXU5fXlPnMvQAKcXZv97VlS1MKjO9alRsVgQrdReTIGFjT4y3
88uQl/ouA0gOau24yLVCKtA8mk6Trz1VTFA9TGEMrM6xGtoucCQOjc/sY41FXBFO00G3tM0YadFV
ZsTT1nGcnwPwzt7Vh8i6bvKW6JAGE8ncFie1aQMYWUiAn+Fr4yGmZlaC632ssFqX1xF++44AUG3/
22znt8MJleiCXRnxwNOtm5GsakegK9nS3yi+pU62Cu5m7V7RAdUms6HXFzgPrCzs6rJAhjz4Nubl
8rlWG22BVLhSu6hMq0PGdy7zELXrAInjMgdTn2X5e3KmDvkc3a4V4/1v8zA1VKtzHUD2hD75UBBK
fEA9h2kg8tQEeI0FJPLHtWMzlbI09O9A33B3FR1QbQRid/z3hsOELHfV5RXWpF2m7ZYh+jr58XQq
J1LrWT7HejPBkKcTRy4xj9FwwmYLgKCuCKtZcDGZFrwLLQwr9x5aVEVljHNzh/izPEy3oTb4J5T8
dPN6MmyLHjTYLIEURQv8mArisAg70vPYBdnzMdSoMPIqAd+hRaODHXXcFapaf/NZXKnhLZDVILUx
qAgchDew8OJUXJYeFJTo5peZhxrnAlXZkgv2crYHDJjPwWI9MzSi3+WpIp4coVmNyd3RlFmp/c6L
gvhQuLRMP+m3flC2SI2oCKmxe6x86DmlRZSwZNZGHi72neH/9GvSUIjHBDpdJIPw87erPMRcSv2m
1X5M7UtA+kMrzMOQWAFXt7+3UOzsdNcVW30w3rXWnKGrNhg36K5MMwbcqfHOOPU586KKIEU4x0m1
yYMGeoOcdTuq0qUmaOoy2Kle7URVnX/77mqgD2Ey77uAAs1qhFT9TyP95zxcPaYonKFyFvahdyWm
5B8hd/xoBqLytByB/ELmqpzVja3frOrI98klmKCH47i1XQKcODINn6logLvg9BEq7756cCbQk2Vw
nZP7/7k7k+3GkSzb/kvNkQt9M6gJ+0Z9L59gSe5ywGBoDL0BX/826LFCmbmyBq+GNQgESVFyiSQM
1+49Z59meM4NnziePiJOvaz3UgpI1Ci27Lg4tN1onkYSKsiL3LcmVMPvC65/KfjspTEWTlCT+ZDT
bFmgY2GJ2ISpZAOJGc+NyNJmUw/0XgI8us1SUbuuTWDAUrhfCmxVaILGi+Sj+FsFbTdRvjN08plM
fECrIYId1tE4HER4kINgdgyZE31JC0Iu1/tLKe4s9fil4LjcujwWjtawlX5GM5vVIATPcapryWqA
RQEIjM/Ul1w83CCAmvhMoMKtHQuLLQUMFACw4X9+JZnrQz3QLliE4JeHgggcoGuAjxjyD2sRTV+U
09gloeyja8oKgr5VWx2C2gOKXLKtunwW/tx0F2N+7w8HFD9cECTM9VI4W+nE3UlGsCITG7PcTF8B
TIa7gZKnFvqbpl4dblLFCmEvnnmZWBuMRXeRpWy0+MsrS0Npcu3zKBbCo5c8+/b9XIC+rrBndjin
NmZOQNZlL3JZ3xiIn7XrZ3/W5TDFIrCMa1ZBI8qDaSljz7zn3gAiMZLtvHKVuhYVAHMlenddxGSg
URIg4msquWFTlmywvtQbL2uu8JQCbVoCRKnb/0oRBUhJNpDRHYo+gvKOTuhkwXVHPs67c7kb2/2v
2kRul6ZKrafln+oEuwUvcL4m6VhMnIr8PEKCPkM0xrhx8pKliMyWDfjl5uUQLA/+uWW3zKp8ls0m
Ya6hEa+v0klgR3ZR7CaY8o6OTYbJbObFebL64tyPvtoifcO72HkjDWsAfuXEMqOZYBzjAnskwARE
YnGanQiGmfHtnUyTFTbhU7RzJULFljSozkHwDSoRpgBBzrm9LyrU407WVscASUxkL9eCy2OgP2jo
5lDmipF1HtnctLdM7xiUJjTGemBo1nHG7+NI4SkdgyMqi+uBeN3DOOr5RJjpapywkw2xG4PkYl4a
O16yDaV1pMMLVtRN9jXPOmOhHc5IEla13kqQkpZW8c7H9GeuL+9U0Zh/vVOXuymF0N4JNOp8xrk4
gNqkf9DI0DKfpGHBhr+v3RSFBoSFE4Y+INnj6XIoQ5XtHFW+9AvrWCxlT74UMJcD6et0EFSRHb0S
Fx+9DpAYy2OQgFgWoM3kX/Tib4tAjVe2JVi/umQtbRQUbWM9ZNXIMDwYPmyEfc2C1lX58CqS6mNq
Kd6ckV0z2xXG9JOJgR0/9RQ8Fipa0tccc9NOwUnEahvr8SX3UmCDfp8hXn2dZN5uvf4CNRrA2ULy
QbJzkgbrS+oA6Pfq12Lwn2Ss6bgY7bxf8FlerrYtksCRkxHPhLjuYi/f2+heehyP+3zR+Xkieiks
Qet7ng6+4+zU5Pxubf+mmvCb9rG91QM4WhhS80sTJQzD0XI5dFxYoOsXfyAqSOQvqA+LGyzAhUOo
RSlyGCoZ8ONiDm5aaV6Zohp2Ikl/BBWG3Rl8r0P9tAU8CKq+XEaThBD7GhIjFeMhr7Hb5wwXN5XO
N1VbLdeBD1W1ydpQNcDgCmVfV2+tg5adfVen/nOBlZZ/OUgLdUvjEl5Tt1x9Ii4t80BwZbxEy7jA
nChXe7JfhnYDbosgJrd4EnYkN0qMxFbMGmEo16RwMH9jRSNVMTd+dqbj74a83uBgJsN29gnxi6n+
tP/LGvg/7LUnC28ZIqMh2RPWjkRzANk20/OO9Oxvi1lsq6rbJ0PLSWclZ62OcQbQN09QbgiTkJjW
eZsYDN8PcKTX4EZ7TT6Ib+c0V0nf86oUNisG7Im05yhoKxhOwa0NnvjojhMvbxR/hJV3YrIPN59O
M94lgWjqDjN99iAFUlrbIfm6L4KjE5IDBZun22rCz30PKD8hU9rHMc5EWu0MD+ItVLZnu64Jyplm
xlQlds0uJN6PDDbCC+11VfrOLtfuJp0DsRdp+T5gzhUi45KXpQwwGgt9BEFKULHJOjOGH2FPKFKU
mi+jt4Ac/IcRx+mBKf+7nAo0zZ5LJic06fbat4d+DWAUqJmuxuseFlQJmwafmrUynbDbWXP0nofj
tRHxmw5PfXIvfRAkfkdfzBwwlaaNjSk8fXZxS+aqNQ8zPuyVENVd5yAAqCTuaHfk6VpngMtE+yPg
vxGKzpLF4ynG8XCLnkE3qI2as6sO/S2UFYVNDVSeMzqEbNvD/ZSkMJMm7OaNTUC7F/1qk4aF0IX9
4KK83vtDbO4NU/ubajzo2L8dsiriLO4BaRUuIGnAAl2AS1r1GhdtxIDA8vb5VKUr6FJ0ueAhwH7H
zp6gdR0e8Wv+Mgy1RxRGfGAbYlYkyjqqXhNdfiYpYth5xE+CXTRa9bwxKztIP6tAm2gT+3dMAfmn
1fkfA2kcI9tlwEP9WxPhTfMDzCJdCfch8YINPqR0IvnJAvX3ZwD1ZxpymaMMmk6Yy2WDLZanSOu6
TGS+D5cnfd8tL3OUy+Ds8uC/ffl/+VghmuvIUGIx4nYO1dGFmu8sV1xLx2gkL/cvB7Hsd77vjhey
/uW+T824AxZ33cQlMcQzFcrlVueb6piYGFjw6xsFe4bLw5dDsTzr+6nfj11u+X5L9fY/fvn7x2QV
Dd7L3elRInT+c/vyw03DS44ToqXLl7+f+E//wPfPGWS8lIuuL9kd//0HVFTO+zjvjriXo+2s6tds
ucaJpVXeA1LfyAbadn7ZbV8evBy+n/P9WDUtu/vv+//2nAD0D/rI7h10Lu205ed/H76fCy+JCvP7
/uU56fIrfT9W9iojXPHyzP/4m/XRImsJS/3Xky7fmodAyuWY3Su3cWZmv8GdhbF9V1p09oaWrf33
wV+qrsvdeprq1RhDDgOOSK01qKWN8v31P/f/89fcv3/K5fmySTFa64q9rAsDG/epLHxzJQYTc8Jl
K5xjYh5vLzdnN2BToWvCvZYetbe0pi+3vg9imTp83zWhAeYspofvhy63SgO0vN/qEcHTv3zD5fv/
02OcMYxmvn/893PMKLpXREfsTMOxTmkxcGjKL8MviN5VaI7+j3ce3ZBW3P/sxTp/lV3/U07/2nu8
fNNfvcfQ+kcURPjtogWVa3/Td8PoH5izAjgGjucvjUfai391Hp3oH5ZrRxbNR8f3bcukX4mPp0v/
+7/oPGKMoh/pWa7lm9b/H3334rH6A+k9/vrv//Lc0DbB/4YeDF4cprb9b31Hx3dS/P9xchr1Nvsz
Kbz0bXxtHCsVX8dRwv5mptUeuE+FIn56Dsv0YOp7YeSnzBj1seyagRA1uAcmAuVVHlUo0juu8gDi
INA6BZtEBd8mRyadyuxRGh0DDMRZG9Nn2xozDB+ZWB7HevxqbNpJ/Yzt7e+35C/m8D8zhm3I3fRP
//Xv5JWi/WtCdnMtDGz/2l/VEIg8aYf+MYbwt2RG7bSQBQEibPMu0xqGDWwWmB+Qusyu7zJeSKrQ
hUjYbgY554fSMl9QY55mz+Qa3GAUnWUmzlnDps2PUZg6/amPrGe/C9q11VePpWF+sgVx7y6HvECu
7Efa3MZRvHNJZNX2eBTGUuqqern8ltvCp0G6m2Y5no28Ok4zc38IDPWW5ADCsWJ7PEctGGEt3A/p
gD5r5BRt+X2fLo5Zf/HQRjRtTgVug79tspdWCeGnwXE27r8fjoJmIfIneNI7Z9NGZDc5wp5Pl0Mq
2NbEVgRLYGmRXg6XNrITx/eabfYu9jraHBaF466KnffqoAL7a0AJg1AgoQJd7MjY0d4qU6CoXnzJ
ac9rVkZBTNybaZ6UkcD69AEVVJK9lu5Dj0YFbInEy+eflssC1FX3udTyNI9puGNz/eDnA03WqiDF
2nfUluktKvPl7tyZ0T8dLo8Z+M9adwoOqijTvXDaO708q+Xjt6BKyOlKyaOi3lpVOTNraVP9BRZP
XtGRSMisJgm4J+asBnl4utyals5d+wqWcdh1dFboLAGIRNAObrg+4D6jUfinAxph6W45HTajAY00
FMKnpp0jXA31hy0hCf7TaIoJt9nx0GzauwLz8VXkB/RP0wGh7HJQPuA8J6nEeTAAKWNhwpSv+pfL
Q5dDkmi+WMyIlzznfjYXNFTe98DaloMKf1sL/SwvAY0m7g8lwbxX4EoQS2Cv0gHYYWLzUjCqhP95
FqNSjySD+SycqN8OtXNuquYq56K1JrvgR+i/m30rcZ0g7bq0PC/tS0UfGHscSZMGRYNahKWdcrFE
i0V4XzLtnyELDOfLBCEJ4HtUw8IHbKOXyEdAGJeZibOB3kUx+0fgnum5nBJ/B0fvKckaSnkvB7xx
B69ZkIElrxE0i30dJRvSZMMDMpwRT1lyCDKQNUauGaSbEf80lvxoI3U37Y0uv8pNoyEMlCRxo4ES
zvADFay1m+MQuv7SoqaIbE6XJp1evKVWTWJihaPiMlxVEYrS1PApmatXvj84XrziM11LMNi93qY1
3bhuYhuUeu4pizhFi4F9vFkRvWLXtJ+JinUjtIV+e5Z1JTa4g14a0X0QFGKcdH/Qc2gdY0aMZR8M
9HvSnFyX+jFR03DGhwWOkz3aWD7XxRxulAKgf7Hr+xQgCNC3XjJGqHvVuzOmzs6mg0eTryXWOm3W
qYHRJeEl4lOM08mxWPHQA77AFSp2WubzcUh+VmSvnOrlkJNoOZrTUdLhW0d51a4vCyXXvvrgFgMJ
S169n3Vx3wZ9sCkAZDDl6IkEK5+avAWvmsKN6iqMVTJUpBNr7RFrDHrSUfntpY9dhbZzjJLnVGnn
pEFj+p38HSXEl06UqjI2iMsavrIKL8ecZLvQzq4AUNJdzqO3NHDXiPOtHT7bF8AR1TFFIck4igCF
ECnI5KXxKRQGsvHM/+havBu9coZTWhs2TCT5NCYk49bOc2nnp3li+sMQ6abq6wVkFX/RlnGT8gdh
D/WWOdGfqXxOk0gsOoGwAJxt+ts6X6wBkYs3A9EeXl0QnG3jvxn+zG9J1FgWuB2fhx6TckvyRp9S
riERw+nZ7pIWqYUwmgPrxEPgvLQWsIIhN1pAPJSlfCAeBgmu2CYXfLZJ0uOX2Sq4HYwTkIEbcMGj
pj9AaTFxlSIemeveu7Ega7tEL4GRNqsN1inNmzN60jsIyA9YK/ttbjj+uoxmOC4TiSBB0x1dUPjn
0nlgT4832Tevi9R5d8FYA0Bqhfryp/TGDQ1rk7QZln9dHyOr9K59zGFs32sSN3pFCj39cMV3OFMX
3FiOkaJKB1cey3mGCtDEYIAAvNvMHwAPoxaXNvmXU/Sps2on2A3fz0nTgzE3gad4w60KkrMDgr+m
vbxjwLK9lMzwXssDaOdDM+3GTk2HrCA50YpikjJzualE/WpbKZOuiN6MM0Ww+yhf0qH5DBqihJ3E
IfUVOy7zyKzbinyYQYL4hyxRAHLHaRuiKFkIwxYur/laN0B4ZC2bjUemsjNAQlOt3rLFZj2ayR3o
mLkiyxAYPmuaMz1xV3PBrzEZzwHQ6NVcGsa93y5fz2iqFfbJVvM6NPKN4f+M44T/K/Torc1+2uf5
Vqdwew1iojuvtr1cKLae3a6DiHUL0DkZq+W7MKnMxgeiPRCWV05N2yy+Q21YP/oqv3ZxWXQgy6AA
u822cchKZynbOV11q22/eMY119ry1Y8idqs+niBhe/52aJq7uZrqTSVP6TyYpJKQ4ANCfUQRwnne
35tmk++NHud5P/zwOu9F5JD/CHQJGCvysbRcCQi7s4gbieZ9lTRQrftxW3W8/UpkzlZ0fr+r8cS6
Jqy3GsvVVU3F9ppXt176EJNAdjsm4Tvm82bTzkW/BckrIfgQXvGWR7RnXLj74Ewcd29PDMWDMHjL
7AjEHSp8UOm+dce4x74r0nHvVvFbKmC+KzU+1SMwFOA9v3M0tdUkCLgMzV0WUZExGu83U4WVK7e8
idjs0j9mTOU27W8QNjDUMNIg4N93oUfKXe9syxKP2yzc6qNqHVLNu4EWoJ9FB81AAKV0DAM5byEL
G5TAfaxAkCTdVRDVXEKeXLuwMb8VV5au0ejywoisjtZze2QaREh7hJ4KHeePiSzbMZxewgpfjO4J
0u2NTeO3fE69Gc61Cs4BjQ1aNb/aUBFTM5dvTFhp4ZHn67sV5jjA0KXRMmkTIVnO0pm2ET6cj2DV
1HjC5oQelnsqbXCeoIz0ugdwroJY7in/8Huh+Co8DoZqimuCk+sOvGBTfIYRhr2Q2j1rf/GmP1bO
cE8wYEqnFCcoscl5XpSYuTLS8CJ3Sbd4bi91XpId8txCBV52nArT57zkMFsy3Zees6tB2EHXvg9m
PDZlYB2K0rTWUtJ8lzq6TeKS7FIHcLnO2DCE8Tooh3DNdPOLmE6rTvz7WYf+pi/ta4POYOiT2VF1
QAG7NNrZcU86W0gtJd+mXK2MIPvwOzJEUxdxg9HtOn7lDekC2OyK9s6qYuJKx8QjDIpOnanMfh8b
5LrGDPuEDaS5SWFo5ZDv7aZ67aZfuLNwl5T+zVRHzX4obXyrff1s2xoTavBWqvixsnNcdR25mMzW
d8FcNIdIv6gy2AfaDbHaxHRRDYhnBFEBhlsHqKR7zmDhlEzXADs4LS3CpXm1wr4Trij0BadTt/Mm
O9uOFpZaOgM3QJEPCe/yrgxzZNcEECV1tIRjKEzc7dmZ85e6VjeB427jhKalaSXzFjLylVsmeEJL
uzxbcKnSKMSb9TG29jPXm70TgXnxvf43E5pjPWs+rwILdzvPzZGa83fQ5+MuKYjGGAHIGX50HVXJ
2ZD3qCXGB3JcKAsbH/fdjOdMPND5jle+mXSbFP9y+U5wUUHmD2UQgDg+h+NV4qkHAApUceZzEYMb
ZgBzNOmG825kr7Xp4WIcyIBKwvmIdBDMQUwiaFcQ1AJOeFUTUZwmvLeQELju4yOSN5Z3rBMi3IDM
fY6WfGh8x9wXucNOzhPXBJpM6Pb9O7tzxy0Obtbh2rFZUhCbziDT4BvprKwPs8/4fwzQpM211Pua
zi3kbjLUYivL1owU4CaRgCAZY005/uaY3O6NY1rVRiT4S4YIQ3WS8VKbFJJJmD3XOWZdbxyPjXU3
Surxhr/Za5xg75YBOcfkL/uVd14oB3ONkCFZdlXe0J/weDIdEmROt7TNE7bcYFg3DGasrUrbt6BK
bjVpp3FF/jz6/m2T8kfrwt2ZFWthZ875NsqjH66j7GsGK3jObAZ+0UwKzW2p6xe7SACSEoK1bhKP
lZwZJlfMr944TM4yL8FztO8xpULvIAhygVmUkQFOwGx2up7CvRE1xQ5vlVrTKn6S9fKSshb6oVi3
sQIHrEGPli0ANbkQf0v/tjJo8emcmhgf2k3Ykwage8IbbWF/JIDZt45lI6Vn9WJ4eK4N7zn3nWsT
x2HMGDgALLj2c1YJNycuQ8qfmRV4G+ZT755LJKyZQgqOKuSOFkLWknoX5K9g5H3occcnTrKuFQnh
uetXO/ZmgOXc4YbFcU6oHBOLpHHR3eSlQykIosnQv/tJkKgDGi+xrZeooQcytac+HX+qLlckFhzI
9BP7aPTgfZTJettlgoCVcSlKkKFhN8x/Er1xFRXRzwoFqNOzRazyKtlU/bFf+NGRwQAmYvmzLecc
MN61qt9j3k5PhkHNAYxrI9qjk3RU3IUPADavfnoxQ2HpT3cG6E06AN7WaoF04zqtGZv4e1/PHml3
GgyVLTYqnkeGlNh1mxjsqsgE42aRYYLEMRhHEBdoWgEHl5TwQYFwwvGk2MpZ7rsu7faDBjhFNMc9
iP/n0hEhSXDEdUmwIKX6cnwij9mLuEVjb82dG0w/Bt2aqzYLOOnHH3kfPgrGRIMhb+wMpkuT47Z3
qigG1vgjoII3R1RJpQ4I4YmNt7ydD5A0b408KNduUz/ygymbCEjatqF8M9txqyTxLygH9MYMKfK6
Sqa7rkNTV3XvIh/LI1qbkzUZNqqyqGSrSw2dXPkyIC4jngKKouSmZy8HeFH1WMiqjUqRKmQZ3gcT
LElVd8TQsLrDBeEqm09EvScjdmAqbC9Sw8r2w4yZZS+wcKonM2GiQiLFNrUyMqFTcNp5PN8s/xXI
iARDGi2Z1pZK7jrvnQ4iH1eNLXwid7unIJn6+Zia6VtlECccGdWZdMJwRZ5SrnJU4rqSVAycDpQF
/arLQaWqIuD0X15IqezX8GpQMy9G4ANJZnbt2XELiVplbLo1S4Djr4zI/uHOqKNBOpAZXalTNJKz
Crjvd57KR0WgaJp/GfQCaghAK7IBoCG43p1nInIqB7yhvjcDroCESm3/klUBMQPxc+SARNVR+FRS
RK6dBnJKWsX3Rs2FTBNf57EtWnOG39Zz+At6JkKFh2iIgPKCj5uQ1tZj6a/NDMBZKduY2QJYJzd3
o1V3MO2hAgw7ai6OP4UlgKfaSMbcAPB0K2328lwn0AlqwgF43eIRKY8kXzJu4UCNkzvRdyPE2FQa
n3ftE4zSO2IHQQgajpcmRJxEWwWPG9C0+oxs/mAjFQ/xckYywC3wY2bnFPXQfopT2ic2FyTICYn7
kg+W3OuovlKjsfCAuMZ2PwQoc6GCAzTV68YjlWm6Zg0ZeuPRQ12yMkWBE/lW4VDXRccIdoh42niw
+/im0TENu3EXEzrwQ0rq190sp/E3pUVq1A8w/xavkcbmWMODYMK9qmWIxspw2IcAU5h3k8MLSJX/
rK1ygZZgS+JCyVUPVwIkAlQnDsHVLKIzNGcSYLHP1gSqhhUxKWP8m7pqAPAyPdQYWA+5jOWpQMRV
G4RBNO2hjaor26WaJ+RXoxaanwHvPzJguu1C1wSakX4p1937SEKRgHgPXl6/uKl7nwGY8fqXynNv
W2Z3PQROTU0R6PzsBvKxczhbBqr+tLAfCmA9cQABtYhhSCfBOYLq38zroiSV3s4xJrO7MXpBq0qf
PRLjRNp9Wc3IrsXE8usUx77qD5HR3ZrLueZUX3VTvlYBe4mZ8bU3dD/nimj7zIK3yq78rutbtR2Y
6Del/Rxbj7ADiPKpjN9tN12HRGrxWURdxKdHb/ICYHHS6J8Stmgwk9Q5AL1A2/WhDRNOaGtozgzn
k4JtPQp0GH2bvNWIyTHKBGyiexNTrLhDj+Nn/m97kDcQMemVWclH6kR3MTvOhT7ql+5vwygeq+Vv
Bhnx7FfZpuhZyEPyRiDe2zCyCNUOMndxcmDGKMNrOyLEHV4Lbv9flquPaE+rG2Ve60TY6IvVUVKm
rssmjHdNGVm7wNTIWAx/hyhk3OmGxhn9fXYgwD9QdSLPaCdBCzEL59NEJQlUFz/JBHWmG+jqd8Yx
MaJHwV7BqU2u0tmLEVvzAaEiAfSANBts6Ejnp/6IQQvNAZEypJ+Zt0mp1kSzoatwoWp0GK5DMa01
LLUgp2QOUXjh44Z8GPddu8tn653AToRkSqIHVLh+gyI9CFvSTTfbc0yG7ooSmxbmPP4s4GWvhl5u
0UaUdCTZmyPeb2gRoONoTfZ0N6Nbv8idhRCGjbdl72BXvIQeFY0xmP5aq/ymliTMOsb8mStU/KDx
GYgOpbuy2ErswkGhKyCVIJrla5sBcl2ALHEOyJhw10dNIIvWPjE0CIGW7tOBdNMfVVc8w3itdikZ
uC617tq4z/302lKoN6ayEeDxB30Vps2vLk2itStca19NRGiSjxhcxxT51Frzhy4ijY4kd2/cmQ9C
HU6EuLrzORqTjVHY2bUi/LRrSE6yJ64hrKBFF96mqWSLwahpFSBI34NKFdvcgZsQz9Z0aCAN6e5G
zHBDZgt6RB/4ENRR0Y4EBPYS/Xn+20lB9Edd6a5zGAyQ/Rf3a4s2tiXjtV/kJPFEuzmaF4tr9WSb
fbyZ3ZzcF2KIVsWQ3U1GFLMD0U9jiiKvsoTHnAiTNvMP+BBTuKpLvk+N4yYpyRuY/UFtdBbBogu9
x8gu0rNICC7NspMCh3amSmb5mnoyAIPmUxT6F+AW7FuldwpUfpeXoEWGeVA7FZvePiDYbRtnwSei
KQjGYfyCD/MGVd6npvdzrkk+RJDutDs9GquobZYAZxhZJBVnq7Bps2sosmvf1qyCVftBblC8GmyY
CWwcQYaHxVc2eYQhOHSloEmNpLeGHsKl/L41LPd6mdW7tK93MrPQYvHp7XSuHoDMCRRFzlEM9Xhj
GulLXBpYo5X+6LK6vmpQra3CBKS3qz1SVzvodoZp3qbjdJz00qx0YSFZK6cjGNbEl7XKCZ1cObhs
8Hw5t6IOyn1pZwQFW4E+9AHwECSXW9g//TrL3Olhqm6NIa3Wman6e1GaW7MhP9rvUEyax7R0vWPZ
/G4SA2J3FP/CY6f2WTUzzIDzKizjKjAHcQ7CN4eZyL6VlPiBUc8wJbzn0Xaq20jdlNjAXTbOiEb2
psk4AYwaWpSKUROAehi7Q8MZeluHeXeK85j12/OvaM3i8g57rA1m/SvopwfcWA9qSq+72X8jeAlF
a/8mDQ3qYuQdDdiDkoZJJpf4qrvCvQeE8Mx2OT6Blh9mBpSoflaeEoTKsKXX0K2JTeqr7SQQfBlz
/+BWyR2to3HPUggXowsfy8GId94MRTAqYdxV1XjfjuJLyPLQsUcC9cwlfpTVyyhSGl6ckqQufZSS
dKNlWrgRo/a2wozehF89WSBtCfcmSgLZ8Kp3puQtidlxmNK9n0d4rOzqBoZgkFxjIV4VU4JdMr0m
szx3CU3UWQXvveWAUk83SKYMarsp3o49qetUEH1IbZiU6F5FWd9nIKbZAwGBw6l4sENQysOIq4Q+
Zk7w/VqFI9CKuD0FUqbbxkZQAwD7Wo/TwfOScBsSSrQWFQHBOJzCjVUgfZLeTnVQKJp8vBntmXOy
vvFOBpTkVRbXhEZA7V7ZQXClriVjiYfWhW4T0AL3l91kKvVmJrp9DQ43JNmq/XINfs8U6RmkrngD
Feq6seiGQqX8WSB1k32YHpy4OkP0fwNnD54mpr9C4lVlSPgsTpse3N6/8wB9MFwi9QSSkM8gzzLW
maQqT8lcRAk2I7FFOjyR7EKueGUV24CZndW7E/06eRPPxU82V+keiT5ZgtEHAA0y6VRl00okhABI
1zFovvJxyLD6C8zhNpwix3CDG4/YmsJxr8DjP0jJBk9ODqdnNtyGUf8jgbo3tESeTUYIJ3P4qNIx
vZJMuzdRxrTTrqDx8WoNBTCSqQRgZnQmbJGmupVsm7d1GyPm9M2Ng9ZncLrpSJgz2DkiSXnz9FPg
/ZDpfCMKN8csCwbR8sAvcymxZVnvgmiy4Yx7/gGCEYUXETZI10GLzKrc5Kp67A3xonrM++7krmgs
5ptBsQgUtGcyuF4AHZExIslxdzJmXO/rUm7eK1rVr+ng8t1tv23QF28FdJibwlTjGcwdGZ4Qi9LR
50o/1ttYVlfFklqIQak9kuRibWwxPiBL9Y/yCbo6AAcCOvwRrTOeAr3rTDinnmXY9xNaUX+KnmXu
tgctGntTm6ijjKna27bJ5MYUPykbQFmEolrbgXMva7gdSBGdlbCoQBSRkSvQNw/SIFoy9gi1GGfi
AxmLYdCt5K/ELYGSd8ZDB4WR1yVI7gKZj1tCQmg2ZugJc2Tqrn87CwhD5Rw8eAVXg0jMNy4bQhbt
fj24QXByA/tnOVKoa41gNrbt5FV2t03/O6Y2v59t+JWtQTTuIqRfCACTRO/a2z0ft3tUeo/OQG5n
F9OWGxOnve1N67OYpnwrpHHb9ogiqfivDGg3N0Pepde1kgciNTemO9YvjT+vQfXb+7G0kGHLfWMH
V/mQ0t6OvmT6MQYkGZucTcqtnW0CuiWo3EOy5AD31ujuJ7ts8EiRKBhmRYCm2AMNSGxLV2XhxnWJ
UQhNa9e/ZrP6XTY9JXKXr/PGeY+8qvzl+AX27G0/NdV1lgbZanT6fTBb9b4xWF5Uk5/nwtoQIZju
Zi9gUxRTeo/TilcK0iHLRYGCZm3Mpr8ZqpCOtDBW+Tg+VDHLT6fjVeLpdj216CTIyfwMJmAK3WAR
9pjN13KhtY5TJHdiGq4AEqS7jBSnvpdE7bBxYLyhm82UGMdc9cPZkvO+7z151es3aDft0aQ2gsUm
EMSm5hX26mRdLGRRgiSTjXLD7jwOBjC/kQSlYDJ+0DLGdlTM9/4op80wzp9UG/DAmo+899FRkh0a
d6QJYNlLln03mYPa3WO74OI3QTV1lvrG79BztI3YKsBjNz7tclwpbLAHJ7/V8RzQY+j2tbu1pX9g
tvYzW6LQkdVmEN8NWmJsP6wlMD0K7VPQukeyIJg2+Fm7U2X+INr5Dh79gLmZJoUb8HZm9fzJuPIa
VW72NQfmkT0eF7NkO5GOtaHAaR+mKb0yAVspzws+IVl4XEzk0Ter5MZze659xICxZbS2mXR2Jq2i
a64aQBvn7tb3G94+i1Na1teN4N8EYOG3ZrihSeDhVOmrOzuldRIIw9nmdbgEYyogJ0x4XJuudkn4
DH2edmNY5XuUlbdeVZAObJPJ2GVXubbkY4CfT+j86nIwjKy48oKYncVgb1LFZ6FFw0ERi4LYk4iO
IzoEJOH0p6ZiMy8KWzA5Ckm+DYAF5MGwC5T/QxDehWB4du5gQbFqMldENcAkoq3NM2izt6Qrz+hh
SeWFDVd6WfFa5LzXHcN3YEED4FoPHcky6QQOubUH336WGCmm24YR4SkKKbimKJSszK3mJ1fluQcc
Eon6yemnAHV+ZGzo1OE5ORmYwNnQ2/sarvd6HKqOLGFjjfoE9XEg9Z20iYzQHYlM/4+789qNW0u3
9buc680GyTmZDnBuKrCiomU53BCyZTPnzKc/36RWL7vVe6+Fvt2AQVTJCqwqcob/H+Mb5XRnuxmE
thY/nifGfc0ykEXcj6lY6FtSxxz7ftgLj+6BTWYzYcZWuQdEHeyjmQVKQ4VIGuMFXcpy8Ir8EJpD
covR/pE4C6rWy6CxTPYo3Clk6Yy0+lhNA1ZO1TkswTtUKepA2zx5bVDfrgcdXGlMsMpgifgkKzlT
9I/0Q0UyBDvRRqILS5pPESsqex6Kgw49cltjEehBkNz2eisIoerNa6RcDYKSqyA5eAuoc9y4zoJV
VHhXkbMVAKl4Hw4I0if7XNqsnSa4gvs5PLpFYfoGeoI5XC7ERz6HtWVdzShGk9/iVkKJ/oI7mHCP
rCLOxQ1ngpLxmZhj8qmksTlnqb6vB/M6TQxMZVWftOdEot2otHwAl1SPx7hlcjdFwE2GC/KQGROd
twqR9sTKGyIpKSTesDyKrHO3xiKuYZ86H4DLfXc3Xm/K50qwrK20rQ7zC+pgn18TeJC9zecjUu8A
BC+HgO3ch+wRGtOF/SXA72p1ph2tqfop0vjVqXXXr3W73VdOI/dWTLZ5n0tugaWsDgDPqYZZ37Lc
Q2hDaOCmQH6ma861bZCiwNs4ualNQFRMdanzbjANhh8SGo8JwSosixkZs4+ksY+3iL9MUqRMK7yj
E8KOrnBP7P2ZZRj4acMSlBvCJa9UsRCodOmY07bNk2Nl8qG37BbIiaWhFjf8SB+6vjnZfreE9z0N
Msp3c6sd2hp5YIHvgFnsthmxVUR9ewkXk2g7poRex/vWRNRQqg6xOeXuDOf0QZudzDf7iTMl+RaC
yYk2IM1qlgcanV2/KR/DOFh8L47lUSdNbafNxRfbfQIGTvDEkF5L8l42UAbgTomLh9FHFPnXPDPZ
bVMD8rr5kS1/cOoSujFQOPEEBOa2InLy0XEhEyTtiWoLsRKgOihUWOex9CjF045gj0yaQ6rPcALx
OCfZQ9kW7JSmCEoAd6snAWQJ0A10Qdn02uj9XDT7tuFus0Sfd0bWfbFTVwNBxvqhj7W72oIQGliM
u0tO2Ux3bUDhVfQ02IQ9udXyIKc23gsRoMIsB23TWy1Lt8W75H0cHFXJe6oSDBqdfPVm9vYZRK9h
LI1DIRts5dl8TgpIgQZQKjbwMz4pDusjqTx8nR3hUln0gVirgIapMbW7VTm8HlY1BtIE2FmZDkox
j9AYNSJRPBFUSm9slCYuWbBG7KdQh0HtUHEapPEopAE7kj8O7VSHfqe5Hzl1Wr6ri9eDpOAHRnv/
ix8TUo7GcDYeE6Vqw1b+MVLxpDJbaFIxZqjQws5n1blfSm/HoKySSTmgKUQAklg6+zDBjm/uh/Ma
TbMenskBms+uUp8VWvLkNADck8Fe3r7kefhU/1dLoE1UsciP/9Tb/nscxY9vzUuboslFCx2z/0BY
/McP/RO/YP1D9bQkRD7LBrbwPorCcpjRHNdwuIER5v4TvyDAL4Aa10mxsKUrxW9RFPp/FD1hOryA
3+XAuistHQE1cTZ0OUBCKBzD95fHuAjb//d/jP/KRK/p1O+hUVIgVTaSOmhuVgf0agZfH/06/Odf
W/20byijv/41jYw0vwQXxBCHHi/x179VrraZ9SfB/1K8cmKpLDlNkD0E2UgnyFuIuDbHQ+0ikenG
5ikan0u3NE8EGzn7QYDWcg3jSw5FlN8FVhnx5Jm58xMzjEPOYIUzTr5wHxV70O84+QEG2z3Jfsr8
JAaARl71RFfwc9VjJ2uUnlgTHzvkCXlb9/fwjwnJLt1wOzblDOFkuMmS4dktmlOWNfYNcz1sXy+x
zhUiSRM9pR8FgBOrEht7wwpWn0N9F+bPjme/0G8XVMkm9HHAdSulPbT0UcdVqX3JbbwjeecZKjqS
tqV4xcKEFZXGM3+H6omZ+nJiAa+HJZ4gt0Q+QUZX4Dr9nV4GyHTjhTiNhcYd5KNtYrTWrvWdBJ9U
kko8e/hAzSQ8tugbThjVfhLuKHd09T6kekI1s/d69GtZ7lvkqbsTZWTByoIPau+45xS2364UJL5O
BRmCBnyfTWVpll+MxW0xMAd4E/FGLFpBd7wG0ej5g0vjTFKpZyMUXgFwPHth7m1Lm9l+aJ4K237t
Qo8SIfWxmzkmiXUss/smUnEjnb/k4GUa4X0aEuMDwWmWL2VF0TN/WCDKDiXiRakBvixC8tsbIJzo
8h3Vr2whtWs3biJOgoL2Rnji+xDXxBZOXAexIb8mJMjugpHeYGY/03ktfRLCbIRaDWZRBwVE5FAV
IPZDc0KQFgYRzPq1VZJ+Vg2U4FB8gdzZpkm4mUg5q0k7w8HOi1cBaLT0No2KRDP076WKSEusF01F
pmU64WmxSr1Ag3R1VbCa5IZEF8QCtSd1jTJudVepILbCTTQuacLZYlLayEmzSVnvL44KcMs7cepj
5J/D6Jb70C6fC1o8x96sah+NwujjSj/ZZMK1ZMPJGpuOSVocYWjuJqTiaaogOWERwi4o6lY1LBLb
wUNKVlOIHoWeBKYeYPxmdJuHCzoG1mOGnahtfxftjNr5lqGMitCRkeIxbCgGPCak3ek6sXcRHloV
g2erQDxNvhQqIM9p1ULZnK+oA05Yol+TYQr2onuQgDK3Gil7qHHdBwNxgUn+XgrMWDembyBKv6B1
bo5WSpg4le8XV4X3taT4aaT5uSrWD+WAikwm6i/pLhrSSqP6oMZXYuakx4eGn2EobpAqIlNWqYGU
tukpESTIBqy6dEH808YjzvC4X9BPHpSLfR8jgdRsgudH5KubcS978WSSV9io4EJNB6arOBNvBwep
RS4/xSruMCH3MGnsB7pD3g6WM0kS6NQ2Ru/qZ9s8sJGNKbUMhxFiD0YC/bKoaMUmJNy+5J5wkind
Ufe2NkV/kwgKRXn/PeHuktriMwAIy3jUkN4IUhxzQpCQhOzFEn+yFtoQS9diM1XRjygCL5kKg4zP
rC17uP8jwqeEuMgE1ziv5XUJVZAkiZLTGi1p1so6vg276Z4NM1KvkBRzJ0ec4qQfZ43mfOgQVUm8
4k3ouN9YkY9XYDqTS6glYbEqdth9LGM3IyKa6MuRDExLhWFa4o4AGJc9vr3sw9Sd95qKzpQLIZqx
itNEUL3Vux1ramrAZvJFesMZ+CQZldo8b3RcvAnScmRr7B7QKPutCu40lh8VOZ72QKBnq6I9TTI+
K7I+2/6mmdn2N4jGSUYlPDTItlFu3ct40xt4G1BfsBMG1UvbnChR0cSPBrUsxDuC3jxxo2xhv/WS
lufC9pookJbkVirSqliAeMT17osATA0BppmKMu1EzvYeHZChzfY+AtgNeBiWQKT75hJ1O6FCUWdc
QurWmpZ+vGYWKoE0eVXqgQC5fLNQjmJZTKBAqf2ox+EzAxJfRVHs9ca1jMrXqhzvmAyuTYjTIlHB
rZHMHsADgYAur15CtGsz/oxN9nuFyny1FQEgGJkqu59zMPfnNo2ekq6tjkOvGk/Abju7+5lMhMlq
rksVkXjZ2Ko+F+TNkpCcqcIQ/VkVRgsFb9prNBGWjr5vAXV8VNG1LRm2CVm2OREe7BeIt+1Vzq1D
4K0AcLSlcVfeRNL4Nk7mYzPPV7Ir+lOkAnOHwCflEJEPSbqGitSlYzAcOhWzm8TzvRsg81cBvIGK
4rWAKKC1MLGw06dAQ4rTJLjpkOUoBagbjDuRWhNq2wmOa/7DiwsW62T/Dg4hwAADL16qokTd6Qvo
Uf0QkBgcILuUKkI4dBD3qVBhU6ULq5jhpY0f5vzZNUPjzATkyKXeOiqYOCWhmEQIx4dltakGwouR
QfA2Wc4jvxKUA0En0UjUcaxCjw3Sjyl1a9ehjy56RTZ3rSKSiZYJN1TW+eaY7V89X9zukfAi0jqQ
/g4qaDlXgGRdhS+jamcjSR5zr4KZKxKa2QTsPUlk82hXn/M1xJk0Z49U5xb1yqFjSbddLCrKQPWP
gwqBblUc9EwutN6QZSQboqJTE32ooeW7tDWyHfgV+tMMbCTZ0lxUbnYVOm3Fe1p00OPT4Z51JPre
KYpV3WwmNgZidBuPgAunF8JKYLirYOuBhOvwrKm461YFX5ckYJsJm7CpdXoUkq6NVEdSQG2QUlSG
6Hb1JMttltbfDEK9TwQIHQPNTq9gCYHBundzZ44rx2PXw55yaG7v2PB7FLiWwxzmZDaSVjB3eqf0
S+ipUqqhrqx2+pwQEiQU7MGKKBu69Y++Z8AQonSBqqONYyyjGzIb0W1t0UYa6nqiDaslh87JURAT
+GMYBeUFGy2uPtFRGET+w5lFeoWLx1hEUzh+hd69qbEnsL7Kx5Mzx+gjMzoj7hTM19FphO9aOC0s
zeQ2Qno117hjRhA32yokNT1JCTHg73ojiP1ibmsSZgpqeWOBMoU+RmlRO2dHCpGljjq/sQ0KCEn0
WMCfvFrIIv2SXO+NtPubIaHFPWcoVPV0X4eUBqtieHXa9HVJ9G9t43wIogltumRfn/b91zpa3P2s
XGdNAnl/Zn7fW9b8EWN5crSLfMIZLp68Zax2JYoYpMwbKxhe5YTjriMcg0G9Jf2HQ0PbiDkMHgsS
v0L0380utO48J97noHgOdqU95blbPeCyjwPr5NYkssiiKfzQc29o75W7xGAipy027IRbKGwLLrDW
mXwKw/W2pqsNvyTWLtmMOJdotTur0MeD5UBwwG6Wo4hhTR8u2vBEG/SO8t5tmkXh0RCyPOpKNlWw
5NEDJAdKVtthWrhNSluSKW9aMG9wDdoUuVC1gMCJSM8mQJiVjbAjiFUFsQ6GHVeAu8LBH9L6h+6l
9aVNRH1ZH/XmeCcs3TiZGk7o0hkFBJRxZrVgiW1Yjp+0OSfzKyWf2cKgEjnc2FbcHecENcjItMmG
PysOiT5oexbptxMR4ypNlGW742kbdo7V0SyxtWhhcAMFZ9olQ2X5o9KjyRms2ThcG7I2Llkwx8c2
WGgaDcFxQji0GXVCb51OICOvlzNtz8dsoPHlxTJFOlHrz7kr7hNDbidj7nAbhdHeTJz9bACsQfN3
WdUMdeDe5AwkvVFe23LR7wn/2wqDankv7C9dTACGLoPgmE7lU90u7iWv6g8IAneLXjhHM3+kDk49
HgTRvsbM6aumxN6jFnyIIQHScA8cGMy440g3+6DnY7wN2Fn4BcHyZqYbnzpzP7Byo9Kdq45rUd4V
aKQDOCWLy+K0VBmyuTpgk/zj8O5rbpp9jwlD2mMTovbhghkhUzvA36Y1tL/Xr+q4JfOS8QyI2HS2
VbgtImXsBL+eD3kcn4Alsn+g97YZ8hlYeRH+TNBIc9EqDOd6AGAHg0gM5iWsxUvciX6LiEl5lmrs
tp6Xr/Yl+J1vz7FEhhXyD1vBVQ3MlfCPmGuJXFQFQLhy63+shxg5tTaEPUkzUzRcGMito0UzyJly
Aokz5YbPV37v+nDIaWH3Rvtpxc5LhfH5dRjxM749nXHo1JLMk74NdKqVqHVhfxBWoH7detAZ2NmA
OIdfX3r7AwrDZQzYSFei/PrLg5UxvD789UVPxsfS1OfDigzXWRecWWsFcMTVQ7g6yyk0rvmKx105
7r9FPASKw4Uub/JnoirXGAU2HnQSu3ayD3hY/VShv7w+AGEWYXhDaGToW2wRhDgXCL1Rr1fduQwo
ezrIUHeRQqeuB029Qvua1lZkIuxlxYjFj8BniFee+qjWR1MuFih46AyYtc+N4gDjyWRhph5VumLn
y8n53DOCg/XRqzNQmepcVv1SHpVLJww8/ci8UJ8jAZchXV3m63NTUdFYn2A81sR2Us7LTtXq1key
Sfuj5fQ7GpTNGd8feht1yJoOO4w5fRnUtwb6roMddo4VVHe9+NZHMUxmLtCpmLcUNyEVK0hvyFrH
2K8vnA9JXYgVTg0H8m6sXnGnLrXeo9J+HHNcl4kBtRa32Xk9rIz2SoJtHeE8joh7D2/Y9oU4KI9t
KCrvj9YKnhOKC4upHn+OerQ+LWTV7CfRv1qKWUFw5wMMLnDFiQJQJyvE+O2hej5HCZQOLzc2K6ff
WwnIv1Ih1i+uTxcNPaeFgK+4UspHaac2YvrSI2rOA6qnXDgaW4Z9FOSfowjk46ZRr2B9QetrmR77
0kjPVPip2s5v3FpVlmWYqABUFsXB7u1zrejVjua0+G69rDm6MmEoMR8tOSJ47Gc6Xonih2XqkHKj
7JoyISlU0bjXA/f0H4/oJTHg/3q+/jccAL7oEd1Fwgp75D9/zkYiSMdcPe96M28+v/ttS4vCs9Vx
ASmERy257t4eSqIyGMVRyK5fTIaIHnMTM87/+s4VBjL9SQlZv3GYmIep3mATUNg3E7xjZdn5cX2m
Kxzc+sgTzee675z9+qxJKbXt9RA79LhUFn3uIt4l5QCFSFHk1u+x1KN3T22jOGB9dg44veAb//r1
QrTaLpXI99b3dn1bPZe3f326Hkb1pv96+u5bonKxjoPKX12h3pSZuAxLwrf2WtjAOafgyTZb5ndl
xOA5GTgX9TCMSMdTHG/H6rky38jRs3kTO4lNQOD9Csd0V7jmmj/jqcvLXR9Sxq2xnzIn4NjX1k+z
Vx/abw9X2KvbsJNG3XSAsUChnymcI7mT8kh7/I00IOzB3Vea/omp74909vX016crrnV9tB6iqv6y
jHjyfnHJ36cEB/CxDm5Pt0m9spWCuT4qGD+nwVRxL3ASTdirby94/U+rbeg6UYMiYx4QQEtmzQqR
5gaKVIiU4u0pLzU1bcxsf3IXE/VofTqFDTvQXHWfOxWbaAynQQIaXA8Y7GzGJvV8NLRbmuLvL0J1
Ta58mfWatKi/+Yg07n+7vteHFONtfCS2u12fVoIU88zAGvPrPlivcb0z8D9pwv/t4l+/59ffqI1K
J5OtirDh9ZAqo1CBFSZWsDERqm8nuP5Ia1dITSbbQY2ojws2wAi3/y+Qzzuuz/p0Bf4I+BP/uxsp
hHa4wKX/50bKtezjNn4p/qWT8sdP/RMm4/4D2rTp0Sp0paN4Mn+GenvyHzo4F/7BjTHeSDP/xMnQ
STEhvXi2S+KIB9TqT5yMyS/0sOwTJWx6tFu8/xBk/Y6zguGe8GYhDVo6hnQsFWT+e2MlnpuxL+n1
nQoLxl4ctd7BbeanekHwCoiWupat7YuIbvfcTFuLZZtvZtQvIB3pEXJRIh/92aHr7rEFdnHkHor6
Zup666EJ8o/M5Wy+R4NCq6vhX+taZn/XPQQVHYRiik65gZdFopxB9k+NsfmSyTr328YctnGl1bu+
wWzWfCI3NqrTg9O0FL/yjrbE58yOF79IxAB4wTglg+ZBycP/qQXOdfHGHjggmsUqV0WVHjdYz7BS
lFT4G06izl/qTPZHWzZPTd12yGR4raXeedSIEe5Kw4T+Z22QRyKiLLT+R+cM+qnHc54hUNg7vcDU
o80+4ivGmiJ7qXJ+QVPNgD3n3MdYWlJIqqeLQb+H0I3Kc8e7Zm6PWAv17YQKdE8J8ZjYE37gL5HR
VKxJtHArEwKTaQsJMnhwazEi2dvREOEuRBvmSbvxcwL60MmYmNw0lxAySDZu6FBqdOXXObXE8bcr
+r9B8Rj/foFICYLH4irhmkPA+68XSDK7zVAOVXWqhPfEyMSuUx0yt8WgZLcUV+ceg2lG+6bnpGSm
Y7Z2/ngz//pc3jUBuVZhwQtdSAn83TH0d0wgUzMwPaQp6HOtQS1YFV+EsZXNsdT6+9DMP2pe8SOW
2d+9A+9Q7+rPOkAO6He6Flwo8e4dWHrbWNrIzk6tFqMZBX7Lha20XJEiRXdmc5g11n8JzAsV94bJ
jGrIIRiJM+D+PqFPf/7r90Gx9H/vhq5nJGmFAp9n/NB1GFW/37SJbrZjXrTZSUa8EfBT5LZlA0Jt
oTtMZSk2Wg8qyEbCv7eT9EJthuiMDExAQhdyEra5hTryY5ioFNj2Yhy8kuBV9avsAEyMME0sn8mH
vz5poU7qN6LTetIWCCxXGq60Hffdp0fpZAQdmnDSHpE/cTsfu4QdbjdoWNwT4gl1x4p3Yqy/2AZ6
2jrkPowD1dPy9BKp82ttzwXe5g7ZhFY+ENe6AbTyMQvEvp5M5EuQlxG3b7M6+Ua+G9ZQs03PgOtb
pAXzN69vKZupN8KMXycNEntglcjFI/MR5Q6Jz5n39DevWF0Y716x56CKBl+ie9KQ714xmaoZJlY9
hrg1noSG/qWpY7Rb48eIqNCr8Nw9S6kEZbJMzvi4qZhoRgCg3qYtqdSLlUDANww5+maKo3pjIeii
kQGHamNO3tOANwl54W0foMq3KwYBrwLrUWTBi1cZCHL7Oj2DD9f9wupf6nJajo1GkbSE510HNBRC
iZk8+Lv7hcnp3cu2dN11HKk7Hkfn3f2SGa0DY0SAE2q8p9LrR97y5Y5W+DetV5HYPwuq/oVpaPsJ
XRHZuxbQi73TUtvHvYExyL50GKS2OcLo27/5SP67czMMC7mD5ZK6a77DpzVsM0TXgDqq56PepM55
ycrPJS6RXd3aT5WGom/RCMVW04E5YFwn+HhThCi+RNYPiPwoJarbvDe/tk70TS5zuu/AGXBZtrt+
qN1t2VE1NJbmpyV1d1OYT4s3n63i4rrWfR0azVEzR2LvMNXvUP7ft8lAJG9IADMgK9JN4q+kDds3
f/2yjX8fwixco4bhGbbtOfaaZvGbfAKNOxnWdpWcFhtQP4rSe9ku3pZ9HF2CJX4oarGTRXcYOxRW
AU+WGSO3UUePSS6JvIwBJvzNKb2bV1ZliUSNo7OUsWCZvlt4QJ5nlR158SkiDHOT6cudHtny0OTF
qYBdd4rYYh7DQb+YnmvtOqe5jR3UlS2b7L85E3Ub/nabvmlcDLwU0nV0aRnvrtcE25nWaNymXUyG
uHxtyRU9Ka6XHyfjuDUZh1L4BGfV7UJAR3E5qo5dXk3neSQkV3TORwLdUGriRfYt09qXhMT+9TkK
dV3+2zmSXOLZzHyMJurd/O0D7O0MTFE5MZS01q3XGd650VJaCuWzZrrtV6psS0j/wYmJjaiib86w
UMIfTf3WivNbFpSvaUI30K1eU8tLPkwGZl3yBobEze9NLQt3QYyDr/RksXeXHLa3qX3sexrA5Wy2
N9nEas9tlJaAmvpfvzLj3bSg3n3Dc5nTDdsxbf39HTnMBuFPoOlOupy1TQ1EOqqH+RK7brgji5Cy
ZAeqwMRL0Rk1y4qsB8EuZgTsbYmw2hnPY3F00kT7m3vGerfaUCdmOiCmbeEic0KB9K9v+YBosFwC
Jz6NiXdwOnTZbVImzPXzE2qXZDsBCt3G6fJIVryh3sAIY05s+hKggolUlH48Exueth3x19rJ8uJd
WQnnJM3ZOC5Z6y/4GNAtZHc6VhLfGSAMEklgbFzoRjHu8CehZKr9kmgvZBoiexxaDHzd60SlYS8X
o98Gsid2xsQHbuUPfV1G/kxBWBnpkSGbJMl65dhcI7d7DYDNXWii3BZmiuFg4HPs0mNtVd0Lheyb
yTzzVtOLjLKjRxZS74XeAWEK4IkST+aqcQo4kYe//vAdddm+u6xxnrM9ctghefr7FB2Wq8G4OJp2
lCw/juOA455+I258XnjWW/a9yIeHwLMD+qVD4dc4zdDU1JVvG0BKjNA8YPcTGy+dANyT4GFFOWZF
V9/NQ1mdmrL4UQpZ+3iCPwWZ1x65nwmw9uiVmywzN6M3xie3k4hn08BDpot2ZWjklyp4AnoItsi8
khyb+c3ifU7CyMYmY8YbURD5Mw+iPC+tZNlhwjtBOcLaSY0P04Vu7RaHzs+RHsfOGhEihZBkMUrh
Hx/xnprcyy9Ri+o0o+vSuOwXhAOUqvVCwqMRPMYawtYwaLBR1d3RcBF8VbY27OjTfbVCTDZFOd9x
xt2mbkp/0crkLJcJ76Hlve3Yv0//N/xR3r99Er+DOI138yU3gQujW5CcZLFW/beYI90rurLNeJe0
uCMWumjvyPvSj9XUowEy5kNidWB8KQrVLl42fSqe7AyPgeOWD5Fl4BxwTPweZUZDlmYs7o1u/9eX
0Do6/+sl5OrM46w3UB4ygL9bZMWayUWktWjY1QKW3tKHPCDLsKSRtGC4psJXkBsSwx4LgOZmDeuf
sC6/zjHLZHqjINNh8MjFwf64sAH7m7OjXvDuAnd1x3FNtg4WFFj33XpjdlurlROgDrcx5SHGUrgN
e2AaiZP6gVnRVMW6d9FkN1+KPCY5PjnmS2Ju3ia9CNfeX5+QeNvRv3vDBE5hHbKkTsHrPVk1aypA
dzXJzJPIzJ0l2vQxn1h2Ge6pGArtM//lA8UprmEMrSavfniZWb2I8gsCah2TgGi+IwhiqRrlx3Fx
o4ssf7Cc6S+BMxZwgezMj2Jxj+hh2o9R7fqA/bivB+4KAD9iO6DH66m1D1G3H+hQ3DdOzJaKu/rE
R3mTTO1rSVrbDYzq6th2y31gojxoQ0CiDu+kH4Whu128QRzsJv7WJFF0nSzcsWnZDHsvYRVseTbR
GM59zwrjHHmc54CfqJXud31G6oyVoqnOUkzesS7CS5/xqyChtL4Fk2KT6OGjZy/uCdvfiOFVefSD
PD5XCbIUUS7TIRran3zc7bbG/eMDNnsVDRI6dJS8qBxDkbL5FyDZjrrQtyYW6EsZxsbOiWTyZLpf
eLOjG1GMjwFdSNQ1ECfCLgUQzQaaSc41gB6BPA2ycHwOEM/3LX4hr0AQdbBDAurNqrkwoX7VnHF5
EBNWbIeShLWQE5DTw6UDRuUCz218IPn2i2No0yXO+mgzxqhe2DYV52WQX3I0/6z1VN/C2VWQBG5A
ck2XHMrHpmb2PXq9zYzVZ/T6oyA6lE1gf15MfFHmoUENc+py8yfkW/Oxz5IXZ5lH6kCzdnBbrCQT
BdOe6tbBhgmz+8wgeJsbmncDWOXUjl1wmymXYlfQikqmkU/SHXzTS0x8owgMmyjosEt4JPOB395K
ROH3lZkDZpLFMTBx17O7MQ+dyV29FD3BZJIEJaHRW4pK5zk0sKXNVXHbjhOyEFuAJ9Gxo+mW/cXt
yEdQQY3nGe3azh7d7wiSKh8aZHpl0a8AmxnIDbwET2ybc9/GEsJPkhpgaKDlAxDq26gou5PdjK8j
nP5DqNmk91oVLFb4p7sWASTFixtpEZAeO6AXJrjF3jx+RJJTb1hUhTt76XdDbXSbll0zwkK0HVll
X6TXUhYaW4CNrXMwZXOjJ1mEKRdJrZmQ5GoX2s4wuhSzMaYkYhqnox3LB1MMne8UE+vUHi/MUsKe
SyY8+lmQh+cpr++XXv0J27k6Wak/6LVxiZDnBDSq3xbdTRFA1+uXHUoHIA42sMe0MA5sccxTicoF
VrqxDzXM2FVjsUZ0enPfOGI6AKAD9CuzTwHKk33bwopJBy++zzJcZEvL9CXc5xL7z0NjaHhE0gwQ
cakPN54xG88i4IaMzI+mFk7PpjL9yBatlMmCCYhLRDLLECIYsdtDGoTBFesr+zEX5oUgkCedPgzF
bN+wBqqSPAAaYi0Ak+SdB9/oRs+/DzrQs0UGFupMDyOdOum49e6MDCNzVNIJazEdIyKqqXUKFMcD
gbc7D7keo/KhFlF4a87fbYyQMw7Ym3RYNPrcJeoNiXJMSwrrqsMtZjNohId4GZ4krMAIWtd1mAC2
wWeviQOFF9DiF4HReR2M6Sawx25vFhEimanfGeqFg+kbD8bgNnuZ9NOzW3UpuIPlY2qYV9aP2hGq
WXOHsqvGzBEHn6JuecZ66eHX94ybxUX+AQGKjKfYOtBVF8+VA7FMK+m3D4JdLrNhHKXZltvKr1qr
uNqiAdcRp/JTYYb2ToikuMwmgIZSa/UvdYA+J4Gt1gKEOLB1531yqU8Ysj3GKUYmw0DgZEzu93IU
Ax4lCb436ZBA285jA4f7g63By2rmxLwYVvIVBjmOLm5XlpK3Mx0KFhps/evls2wYemqyQgANUpoI
fuQDVQNdeq8mymgfkVN/orM23AEE5S3MvQfEUjZXH2gNttnscApSg7zJ2BWzhKlZ0H6OnvJxapCS
l91OQuNjPw4zLh1vnOCOjzI70ZL+5niTRbXXqE5QrYCTaIO4pUzy2WAhk1tdex6jOLrJC4SosXlY
svrBirgHy0Zg/qPhzFiP+qxJWmJMR0gSMclGzfhSlPK5g2NzkyZkMA0o13zsu+c4TWDEWPPt+luR
lSVbPXaDfTqNzR7yVeRL4ysiJ8aq0SJRJ9OhZTZIlQq9ulla8C8rkh28HTFY+bkyvTMSIS5x+Fwo
rMfCr6LLkiTNA1LQcuO2IM+NwDgQb/Ohye3Ez0KBJNprSNMxEtz8pQ2OoTHuIsrhTo+yni5Fdh4X
4gZj0egnwyv1YxjiItL0ca+NGctvG85XZmdo8iqYtBRdg5Igp76o55uxbD6CRGcNLYbPWf/S5RRv
2LFgOHDT2ynCWY67YDnGMOXH3LIBMmaNz3gBzCxL4GcVCRIo64qWPrmijmpYro2I0AVWRpBgzGpM
gnVeig8RljppIJOGjanXzSnRyv1Y5O61HaC9C+coa4UyWLJTFpmfF88xrpGjYzGIaJCrAKKcJaDw
mKMrItnZRvbd0StI/3KfvIjdA23+c661xkbGTLe6blvAxFwUy0qjOSCe3Iq8by46rgc7brR9EJl0
zeeK4G6gmchLHQOyjPsRBibgiwjdtozItKTI1SdVj0oW0FUazJdlbJuDNiBRT/HND4lls4/pMRWE
010mCw8KHVTj4WfboctMF+0xk020b3N6KDMCh12GZrNyhvTctBZYkGkBZZgsJwnK/0C7lmyaso98
Ny9x++pjdcLd8ezG49dR+zTlNgJA3CNaP29rN7A+pKrhwTh+4i5wN7HHytBqgo/VuG3w4hUOukis
r1szlMbVzPfkmX+Ie8qM3HItk24MnxVkDW2dhbis6mCn3QvxUUjCnedpzu806t8bdn6UnWB8alnt
zy6ssIl27NzazyHSQoVMsKiZBQ9O7Z3THPmo3WkaiCxalfMU+n1X3Qqnp03D2slvkH8l0vrAknpn
xvZ47ZHchqBj/XlYCHvrs2+oHYr+WxWimh4oxsyt+IIGnD17kCGGSJ8aSiMbXesRwSC2G5gGTiMO
083QYdDHXwgffrbbrRawbDMJR9WreEc21iGNlwptLsreZi68zZT2wZ6ugHUUpo7cHFHBhGJz0Idd
9WmEecR8miK9zpiayfJ4GpfPJvDMfRoiyJaiHDBOILKenLzbj/X8Wo0CmnNGTpWsnpOxiWi4tYB3
/j9jZ7bcNrNl6Xepe1RjHiKqzgUJzqREzZJvEJItYx4zkRievj7Qp/s/54/uiL6wwrIpSiKBzJ17
r/UtLdtqPuUETKUtuQAbclQ+UnDhbQ5Fr+gEDAyH9R2vKsl69ToxRyKmRm09D9q7LRek+vTJ2R7P
a+vvEsFxuxgPPqGtqyTHeg2GtSPlTbwkHOAoK5BJULYrpdVhnDRfhgvO0EXNPrHJ0YBJLqqiZZe5
u8wCCyfapNx0WbAkrgGeZ3A3x0j5R+0+rzYB8JM1IIeV55XkwaC9X2H6IzqvhH8cgYdTEqmrLIYw
nw3EPXT+V+xe91a8GwFOYzNZjRyc+gQ6wtIMChrzM+2bSztpaJjBVHRa8dMEKRTE58ldwlsniMGG
XlEp9Pkd/BXJdt3p6yT6Ik/x0fXKp8btkN83L5J+A8lgNDnagEO6jak1h+NdkUEaxCx8AW2ZVVRw
uwDP+ZlLMyyHit4EdBqJp5peohFaAHgFJK2Du+Qn/hB1WT2UfrBPWApCN8ftgG5zsbGaatc1yVOD
9BT6qdNdGAFyS7SjFk5z94PiiC1bOTkJpsGLm+psnahN/lIO3XRoPtjDdUo4AoAS1Bp/KYxun/75
cIsO8hZ9jrr9dYjUBhby5+2p3Ftgz+2Bf0RKt8fcPp9aPV1WodPtsz8PhHgXoCTRz38+vT3FX99l
yP14xhOOktIgNRAQbLZr2pK3Qvvf3/32YFM25rz516edxBJRiLn2rye7/e3PV/75Zv/yLHFgPkEo
A5dyixm+/Rg6MGMK+QyG2/Jr3r78bz/fvzzl3x7ztxfu7y/Nn+dZnjbuq5dA0Iya4gvgL+azUi8P
jhDqnqnwXmWoAwZv/AwKggBU3O9GMKRAepL5qHUe1BFFZx92CAgAVrRtBhATnqkarpZPgZ+Vw3uZ
9NskTz9VXl1QyqUH0TiEQ6GctnMr7GTyOsjR5VLv/Y0uc8xfyAQ3xqje4qQKLh5kZ/wsEa6GpGJr
swFkl4ARqrwRK8NSV33OSYyMtMWLmBxxHlTnmtk7epCz65fl1QoOo+vnUE44gnEASTaE5Ror19R/
iySIH1FidwNIADMnLbXqbCC2gT1u/cNcUZ9r4/xJUNFDPiYb/PRrQydND1H1uqXbhzSa1RRh6AV0
0XAoDGjp3aATwGI9dNMyhyCId+2PZ5kkqyYt9H2tZg8/C94fKB79zvW6XWK7gCwK66JP45rYM4Cl
NlZ+X7tCYmlDfuuwspZM+QbfXGDtYwLZH+NNx4kNLbMdrVsNXGgLh3cjIo3pZg/Zx4Yxpj+ltLrx
zHg/fdWba2nhGhCo793h4HLprDzzV0HNZmKbcCVkPkLcWvIBipiRm7wgnLBwqWj4BKq+u9CYoO5R
sC1L7a4c2+Be8w9tOVzoa3zqhtrVeh/iIRpXpeAclAwkOnvyJbMi/5wE5TbtePWsYPpojOAKO0Hu
usygk1tqWzXInlDobonAzQgmlPlDA14Jm1PgkVI3Xe2CBdUmehC311a53d1QOQVJGQNzLOvNVLDs
XEUh0np5zU9LO53c0HPHifreB9sYt3eeHoGUnixnZXDVA1Pw211U2uMxFtBx5oloUi+Akkz3NW3G
aG1N+ktu4v7wZy3dz0TgEPfLJMe1+2NeYLij90BesL+rugYY3NQdlhhnK2GSOQFy9Sp4fmXPHjhp
uJl8HTzzrV50NRd322SQ/glkhqjbON03RvoLqH61LXXrVzRlyW6cFvS6dP27BA+5oRaLWlaAkfLS
CA9gc+VXE5eSaULFXPlOywBtpt63KBC4aBEcRDPtjXXmOKiSk2wDOgjJvBlGGgwZq20PRjrCruLC
8ts4e/LGX7Yu9ANflKwkWndQjrDHaveHgvxGbvpXNj9BTSj2sFFp4FviMvnrRqXdZgZGAi1l/sRh
jSkuHe6LKnrOY/sXUyS78/AGeEtch3aMEskPWRbRXnm+tk5swr+aGLBOEKHJJ0a72bDZvY89uTj+
Qu6FV0Mqj2zvrQweHJ0j0Nd5fo6MepN0TAR0x2MjJixwNbXdybRrIDDzl6/TOquMjVUiYujgTW31
wnsDKQ8YAW4k+6b9LET+sIwHpn4Y2bXddGul4jkX8dlxvqDqRnRNtWs3o2tJSiDk3kI8LyYIi7o+
ks8Qq3vSRKY1VrqKt7Yx9m3r/CAchUXDBlFtOKjYPTBHWNkgsFiNfIcqf5KeASLCmn/p2QJPmJ7M
Ztilv9G8G8Q+ukfVB4LcQ+M3F+CwHsaCGiKzXw2kdhF1PgQfG6CR5k3bwDKh6xKOGlkmFyBSlKQo
1lCcgi3HZKCMk0F7zizKTfFFjTHKOD1BgDvObgGOVAIiWIbPsdk9BhUxeSwYRLsScJqnr4FurRoT
iTAwymyXZsYFDtROzWRE2AFdVFsdnCl91ggJWTNTjEOvxTrta3a566Dv4zepfYpQjChhlZn1Wist
b9OX6jmjbWG12e9S8x98YFpYPmwsUQi000dRtu22aAX3yFQ8lHl5mRxT3zAssDzjl7QscyOkPJdx
+xZMMAyzGDVAP5TPzQwyMysBQpE/g0Arku5mnJstOPRi69Uz9Yy1CIxpJhhy4xp8m3wS9RXFWnzR
9LtUh5PbCKYT1vAZIZvA3UAc59RPjK7n+BU/9rfZTvgal9bTPLvAKdj4CXTwHi2ZbD0LFxI0Maf1
rDN+7VXSaV+C/KbV4L1rXcWBBWzpRUkiZh3n1TP6o96SpICDBmyxYvGbDrHQrnqbtjvfgCaULzTc
2SNZxWN2lkRdv9Mq/zVZ0pRavfxwKfRaSSqTiZERDQvtsmF0n+d52BsR9GS8HtSZ5De45IJi47Eh
5w+cZ0vmpHU27nGQh24BMCXto8/ETvRVbuEW7Iv6kvbOj54G7jaQ+LEnb0dT9F0ZMj2Rffztjjy2
Bzk9oyLGMxSsRZO11N/0hf2UKzMJHJJKzKrFomU1+9LcuhXnDT+dyMrpRbVV3hGYKrwcWCohZX7r
41vNU0w4w0L9Noaa1IxWPpouPY3WLp5Fv9VczVpZrJ4cVSH9FAozf2Yapy5ZjnhCmEdZy+cm4Fzv
E0yy7htHbdDr6rvUpuJnqzrqgmAPvIucB7sUHmDlhZquir0j498RHB+EKt6OUmQxHTPZngWYgFgu
6Eq6iaulQzXYUQmnnY1TT6bTmJX7OlYHnFwrewR6rR9cKFshvhQRQiN/gVKTrytzBCOWjlfTnkBO
K5rCFhTbWqebx/I9AMclsQuXSGxBN0HmrMZ637mB3DglpJoc0IxablJydIsN3xESF4knAd7fgOQt
24/3eZaUvLAQBHoD2JM/QZMiPMHZEJIxhjQrOsYwq4ox3bmNvwlAtsO58/xNZjZgp/z8Mesrf9cb
zRRCeptrq/pFX7xocTUhs2gAWxXpG2kub72NphfGDMWR0Z60BYRbkRY8O9RAQIocIFz30N9WLTkS
J26iX06Nx4X8c+s4kcgNDtG804Yyga6KzR2F83tspFsf63Np7znt0KgTzY9SwCUw6+YOE3N213ru
ocPcBVYhGLbCI1jIbfHtZXvZqOwYcnADAlvq0Jehyk5JGewnfXocI+wRubYRXbdzs05xnIFbmf4A
7YfYfpM2GA9Ko29WcBofQTiosLP6hkRe+7UNBnij4rVNGGeT3/yGz8rcavN9b0eA30150RNKEruU
FyR8Jz22rkDeeAUGLF0yuXe5/dcM3O8yR5Xc7G1E6BP9TiHeot4dWdm80CZee81Kooct5zGuEWhN
cpw3eNBBZxiVOhrxuR7lM3OCbO1rQQmkNnucjavsykWyieKpJRBwhccshExZr3ogn7PWndEH2hs1
KkquAFas47Z3kd4kF6ccHntD0fus6UcyeTe0+1EGT+WiC7+hyGjd0pSuUjfeZA3dlD//2CvG6x3i
INOrGSwRXYaZWGvYYhvrJTaZUfWxpq2EyEwmMmDz5FxXYW/XaLRB42NWTDwoHoF+vH3wYlLB7YTS
KZPAtJYPbjTXYeKR1uP0en/0lg+AvI7erFvYVEmLq3vyXWqwlWSSmMeh0CgWZWOEchDpaXBfCLpn
TqAV8wfq3E1u9d7eyIPx2IwdCjSrPt8cNbcPN6/N7W9sV2Rv0xD6478BZ+CMbfbHVXRz29x8NzC+
GKIaQyx3NTEd9uICuzlUhttv+NfnGP09OH44v2FZWv3J6TPQu43EVr54uW6ereoWdGoNAMBW0o/f
zLyIwAFtMMOCdFocPpWVYLb469undN8EeHFM3O5wpGWdlaugmnGDzdqT3cMjEx8MmnFMLf9/e9BI
UvlmNEm7ma2IBVoKjfCDfAkFqJy123D+iD292RRGxxi9SmBx2HQjOoWNX8OLtrLSal21hE+TidKv
K12RPP03800uSuiWdzcb0R9L2ww5JG2i9BAQDr2jHbT/85/L+Z03kkEhiAjfIl3q5iT64y+SJb8J
w+6Hmxft9iFjqwhH2larm//q5sQqyQRB7XuXuSUa1EZmIVUcZuIYS9bNjQVkEckM43K57zKYr3Iy
jxCX1WrQfPODiDh58NN8j5Yb5nIef7buQmOouH6xZ23/MqrQzw6N3qNUhouwngjzoaOBa+j2iNvf
blaWzm+YpMgABFzP0DPRYItYS2/NU+OrKBpGOe0qNpYOjpmQV96/1K6Fm24m6SGfPlgBQXFCtMG7
kKgC7qtnIhcgqAqu9++45p9nNTwU/imP9FeCBZhmRoour/46c65dIVm9mqP1ZpjGq6NSsZbQy4PS
fYxStZ3mEaSK2R+oib/rmLr5R+z076SsOKj6eGqnqu49bXhAgfkqyKlBrvMyulQgnvoElcr3NloZ
au2XZ9ufiC8fxs7lsNkAe0GzdCj96qTR5F/7Ay1z0wSKCtVZcaLk/rWhxauSkpFVqYZ+Pp2Bv3Ko
W/7prw+CfhRDhz45VHhXbv9eeG270zLO7Mv//e2haUFNuyx0pNMt/633eJu60X772+MUHq3F97mU
rMvjZuH4pKXYlzovmQpVJUkqk1WsGTX8hl12sQvULm2QvpNrkIYd3aayWYLRqABWXhnIo+r00NdO
ZRb5p67XkJ0WMOrhgK+ZC+L79u8jKD+ILGDct5aEjMobgkMWBnv0aFvLJMzRtnEecIYFgAnbAzih
z2hjodtQizfeE7ecof/uwSneN2RGVOOwceruYrB4nF3vaA8p7v88CadAZY9AuzMqeoqbqs4zXLDZ
aRSQQZyE26pbendxUTHHaORXi8xzVyP5BEKHB7U24c+1zxz7PWq6dudgjls5EvgFGuWwTCv8rb3x
ZGTtCK44puiO2It9aoyJ7XpnQYvoyBBLWnEdyZVrhU5gamQeOifBxeUTLJX54z7hyEKpiOI6QWS+
oxPJWV8avz0Pck1OtoXImSRlVvaOz40WjT1vPPb8aXjTDV8dyRf4NNJCbvEd/xSFf/Fc8QCU7erK
+JeNqfxEdGgYx0RYJOplyM2dngvnAJBtPegUv5PYScdXB46zL2Xnm8yGGdQZ5fQLUsFra1rxtl0G
AaL27rg7XtIgQW9gxHJVWv7WlwlY0eGd1Z5fsT7YlslZIkmeCcS8eg4iJ+b9c0GiRZlzn8mh2YI0
Gpi5zP0Oyde39otz1nDOfPfZcGOCmlLievFOPOM4kUfHxh1PxufiYfJ+QwoBQz4DLhTI1jrryByz
DDR0wR0o73x+sjmslI5p7IzyzXLtnx5OZm5dZh/M1abNooWWTGNHj5/HitJFS0XKX88QqQdduku7
8kqrlyqXw7mVbAbN3PeiP1fjXG8dDfaFZqu1radXcrV/eFZyHWJ1zRADOAUHSjBTBFpEZOQNQUvr
Og8dDXceAeEz3zt3T1MDcdhieJWjJDGdnnOyOT7HBkPgqkt+adaMvbDVTlWL79XvL2M5ftjQO1eJ
NVzxWj10Lr0K6Tzqg3pLCvVeJQnw13Gf0bN3sgY+4VT+8D30Z5DxV5bGbWEP9bmuqk/efeyYdvxA
gMpPaq2Z8NbkYE75mYVeZ670yxX1uXeH79Gwv3tG8izQn2OBoE04BCKl/XUGvwIrUhC46Jpnr5y+
SuH/BlxDQexgmul07k7jaolfaGC+lOH+MJ/J3gCCsCyUc1v/nHSXVz/5BhBA84xgozUk7buktD5y
MFikGDGzEOp1CsyRM1GGWAAaWUdA9dQSB4PA/YPrMt1kukeTvbbuAI69St9NYC1wao8KfYsZv2Kw
MBCsaAD2nMb8ZPndk+HjehBME2mdlGsnIrQIrc4iA/So9UgjAlDB7Ba/QGHOZ8uzGNLzg+cC0Dsw
5ueslc2umitG/e0p6eWHLPSK0f9b6uc5DFpjVRolzT4VkdJCnEneNSupOffJaLU7ozJpg7b0KNCQ
G9UQhIMx3lnKXbBTvGV9vlNde3ZHBhscru+T2DyOE1GZ2Ibs9qWjyevGzllO9K68Zc0yHTJ/o+Sg
w7hymUnRWrN/DjoyHDNrwwmiVmjGPbWv3j/7InscxLAiaMwYF290XzMB0Wj94uRhteICJCiF9l/Z
7rXO33OXLjrhQzaIh97SPqPAf+QVhhU3srer6xSz9JTNBiBQ2BPHqvXynljXYx07+9qk8zWYm7oc
XmkwWZ7+G/Fz1QdMCLz8EeLGk5LzWwMVZhUYxRGI/ZmIq36l8fYoB/2jQQPLSH8iDMkL68HKsah4
MvgyHF2sU3gzYGisrUh1FDWOWjdVKnaVVaNyFUhJPmO0dFiOox/zoKuNwc9RcFcm2tUhFADXMYIa
5pW99UVr4jQ7WJTsqPkp5fhm09fJGuFyyvhuemRonRsxu/IcAobFa5K6L0wtaKL1dJCJnfqWNUAD
ZfgP8KB3ffsR6QudydPv9FK7ZAZ02DR4HWNGoUwKEcQRG+SA5IuqV+AMuCuC5mecZLQCm4iNp2u3
yo+MraCxv54Cjqe2eGeYZK+HzG/2WBWweSmFrs3UqR7G6WCa6hd8moWkP187V4eOl5R6iGyGZnn1
W6ctyuaqHsgW4KZETTBlLTjQ5HkWP7UU21GfY4c1pTwZKuIiQtC/LcqnsjMwjrWI2uqEYOZBUQJD
t59iL72kQfcWV8RhgoAmvpFu6opZ8pfBUGCP+wlXaUmwZcJaYmsMIhAmlKGG0y2cNV7PjOQY1KC0
QGfTOtczfVbdI5hUJfpdsMjo9SY6xr5z54+u/dROT5bKUerVyCsM1HhEcmfMKWBQQfoP2Y7KkBST
nxFFzamdBS/xgFekj4bd3Mft3uIgtvHylBwjC35O1CBfr13Ol7quG4yfxe/cGPZFgOyJxHjWV9Ns
4Ofw+LlDWlX1pTym0re3o99AaTICsIlF8ySznBaKLdSOcjPdBD0hKI7M01PlTA8t87xzYEvv7Kat
ucVbAiqpdeqzUYINiQ3zAhLqK1befI7wURxGZmJD4LXnfvng16ncjAZvL94992guvpNpLE71SItc
b+aKNCQOiHm+dJZQSx67og+2iw1zKkpjT//s3s1Qz90++D2hF2YZglEKdrnjTcdUWGiCaOvHLqS0
qWcTNWziG4Zc0B9jK7m7fTAmlHtagNLcnq8+g3uw1sPiSkT0SZhOcF4SPLaFO+IszIg5Uah+zba2
zyObITzdHvJ3PZL10wv9iVpVPXmAYvX5yXdy0st1xzy5fW2SmM70S5VD9yyNsdziiqBKzDJz52dc
crF0tAerfon7Gm7y8okbG9PWWGb4tUZMgu0MNrcBkgLbRNGdCzHfJXPCvupSzTQ6qOlA8vK4ZmWf
E1V9C1umO8vs3HMx46wyunTvMqFbu6Bd1nqC+MeLrLvAG5HN9URUuzm2iIJO8Nr2BntDjqLcmSQQ
r2RGMtqgAHtOAebrtpQ8m2IwPNdM+SednosM7kZ/N1jN9MSzhCZMpYlN/T7PiEiwlVEjw1Pj2h1c
nnMHe804Q1ZB52eCSuAASuZyPoLIsXuODAmY7KnX95GyDlqAxSihnCgyIzv1o2LDIjs2aB/lbCU0
Ag3Sh+iZY6JjiDFr5Bw7fegn1O5uj/IOeYwMuc1sllQYf2M2c5G2E4LRjWzZmVLBF1t6vHV5yXaN
SyNea+grCiH9cFCoLxAPYKK0j1GKoFJYglrRO8aFfa1VdjBo/FFBaQL30quvc/a4GXr7xk4BEQgS
Gjj5ESKAP48NdGP72caw4+mA/eASj613STKYmrPs7pvZhlVG5OzodR+50n4F9mCjJSVsK17kLTWx
dqLkhUCvw9E1yk8wbQIG01EJoooVZu6/7Gm6m1VFwJYiiiMgbqAWsR8m1HBWzbZZYWpJPW3jdHG6
8cspXtjWv/No6PaSbh4Sp/HOy6LT8md22H0zjzilNmjfEkRijDWTbiBAITKfmymd7v1B4/TJ+m+R
9QF79gM29GMttNVoxBFClhyFF/gcNleCkpmdEWbBUm3XQL4RQK3BWQNckf2SkBJ/FRlc+cACsJlO
9XzJ0p9F5QQHxm40UF1BfmU3NWSJIsNMI0xomutc8qpdklCwZMcBTbAuP9J4JUDJyiDOR8x4nEhn
Rua+4ZLJruDq3tuI8iPp+30Vc2CbhwzUnig3qrRP09gvlmmymQJKJtcAFR/nVkw1I5O9NXKyzkod
O2QZb812iI6WW3BXAux7tAxzn9m/ojxIqMFRXI+MVk9Rllx7R2mHiJm0jA2yxdMKn1JigJwa/RDm
LAKsQpWbkh7hco3rmx4E2mpeqFSTNLZtxYYxjf4h6ZvuoGO+yiC3bVw1PxRGcU3a0t1XASnszDvS
c+U0GnQo75798EUfmw9uIfKONLSe/twFB8+IyS6kk2ea9avJFAoiivyqsmw49k76iKp4cZuM5ykj
26lPfU7B1BeiGl67vAPuPaA6YeYxujRnXUBoCUmAazdjQjLPP1rV9bQVnbPQsQ/YDScqot3RJRFS
gJUyO3J9pfTymqtD6N0ICS8UXoP7vLIP/YyUJn6oGmXjH3dOPmB5MG4RUwnnrUARYTkKOmunMHRX
9pcxG9q2yn166EwkNunYhFEgwaLRWbi9YmUl1SZP7xOMSZHAFjq/NM5eJx5p1fjeCQgGusiuFmFt
UyIWBilkOZUVCnPcn6nHPHx5Kt/OziJwHhSB8uubheJm9tMH6ZxcLvB15IxgiBxn3jso+u8a+/H2
qE52KDQDPK1gChB7V9QgKhEooJIWiJ4fwc+UCBFMf+cNbgBBDrwhAZHEzAv4Oy0seLvKLp7O3KR1
EY7AZFkHiOMudSAsvha8gGy3N2umHmtf8VQ+c9ZnZjYne2Yvp9zIKTZx09T5VzLE+kJ4fZwF5KPc
Sb8qGxErkhaSexevvaHs7TAwwK1KJEwRdwAJcpw7Z1ntks1Cvl+XC0oAAzgmTWR6mu3gWfhhNQM2
b2Sjm3oiQShiwOlXmOdi76OgGbfmhPkMTxc7vNUQAdVGhwJmTIgu6lhitFoJHLC9i2Y2LZ7tduRb
51iN6Zns7UZde4uKi5xUxSgLtWTUNRsRRD3kPB7p5Rxob0tq7rQgRe3oA0racywnVjpmSMjXOO32
UxEOgfbbUqRxli2pAGpmQpNjoO6whqCzIjdRo3cFLb/FoSOy/Go09OLMobJWhs/3yNssTBKkEINJ
6nGmwGlan57BekTi7l2dUFHrhIzEJut8wvwYOSP3gnMPhZY3yXQeWy6SiZ/KF9oz0WjBusmmD9lz
FgN6yW6V8mbbJNgkU0ZhpKEyEyJcXhmGkWQv+RR3YiTJZkThAWBq5yEutMrCBySVfN32k7n1DkVc
HabsqkznJwE1KGoDvuTWvussIgt46EgtCdf5PZl574xaI1qhrrBDI0IBar+k1t7bhgUhqRnLUxYQ
o9BhIBC9HLdlwiHXNynn/WLQXtxEjsfBsPetrt/NwhWXDnrQpWbmToRkcfDyajwsNbBbDO2VeE4O
DpP90cdAXxRlpD6aHYa/YqNZprrmcpnwzCGzNgA1w5jtq979EDEpO7cPmup/JAlYVviOzoY85bMW
93q0pjOnIDCn8YkQo7dk0JDPEh9+mUY93UczTnDW0UeG7Wo3m/pj40h3y1rinKw+OiFGoR6C/99w
xN+3fvsjKIDCtsJ4SIjBC+WkbQaXTXK5qPSF6JD09rtGUnaYyeX1o712dCacaXZ0nG2aoPyW5zEg
1lsGu+XMP43SWyFw0g/S33ttEexo8rsrtAgM7lo9LAa9O5CZBI1wkd0avbLWhgkdoefdozBQK9JW
NsNyUjM7M94IBjCyZvTHjRiTTpu+ZwolaO7hZqB+fHDy5s4bYyxlc9jh7hGlh9q0S7mWBu2uppJB
4kDRVLj5ky2dChnONw47P3QtBNgGp/UVwTvcWG0zreuOoK7BfZWN33EMolyKUfdUon3tqIzX7cga
dFuIaK8QfxFYARGYbMdRoTnc7F9ztZxGe4+zf5rey5a732Muweye4rZdtSOROigjDqXH1J/OmiLm
7r7UQZYM0dTudSgRVIroRUwbRQc5SHw3VuNeqDcQp3tyVIhxgguzoKEpzpu1LCBdGyQVk90K9nZ5
nVz3XRvQptkGnnkTx9DtByZBeCZOt9jpQ/wyUwiGlK7s9TBQDJhhKUN0qJKk89mm8U2C0BhyT4Ya
EPaN6hFL+ENE0TrSyMRVR0eBezUl34KIuoyeAQuWabDU5Mh9pFQ9VQ9Dh6RhZuod6pwxXtokx85L
vhbzvxTFV1lxNSGkRextaKE5LbZzXz3FhnyduKzwKEFS+eclqHcMvTM835Dfno1Q5axYOVmm64rQ
0/YuDyb2R/+QGsk7LnoRVgNGNKgQlCU8qJbebiodjr5RRwpnrn/rGNjplvmh3rHkR3flPLEmu8OF
1vW09sDBrFOUn06MyAR9gFjifHkFsLoY5SPn+DstxiDoGQjmlvVKia1CFIFmn/VZTBz4ch5ug9Vn
ZMkq5pnZVyCmy62ljo3EWpWc4pFJ1LTgsinUbPfsLX1KlvZ5GzUL5SIvr43XX1IWmZVWfkmjb7ER
89s0ermZiexs7XlfRiIJHdrnK215H/+sif0AtTYftsGQfUFKJBLBwixTEG1iKusE3X8lnSFYFyN3
uz/dcyaBG8sUalXSt31TKmlxi9TxtvAIKyzxHOqDv7Qz+u+Uhs6+HR396tew2sanOKjNHzQqUDxX
83xObTfbO9bcrWPM6qFGg6rWyXar2/qQOmZ/sUZ1KBWHv8CwzQtZjGQYz+is6ykCoEY+K/Rj0i2R
b6Lt53JuQB6sWo8A+XgowrQjRMzXqi+nAnWnCu7H5QrpjP6nDKYX06wuMAXuhhocSNSpDElkdNA7
+0Dvm0NOD6yVhnI4LFePo7csUlSJ+rISjEHONsuiYhXwC2XBHWfH/o+Z6BSvwOfs2vnbsh5yn6A6
8DZNkn4lXvRc5+1DNdvvckp+FYW7T4aKVS2Dz0hXg4hoWvgkJz61lNcW1Oi1RfpDKArKXXu5idqR
byRqGnuzs1ghy+Y+htyF1ZfLu6HswHcrV/NE8w0MNZgkImULb3/bsCPOtrp5wjSXreLYKeDUkRmZ
ndTJ7PyvRvcPuR3gDjQPRGZiz5LNz0j4XLNcXHrvPI8+c3K7XONnroJyWlUtSzTZa6u5YvP1FZc2
2HL+xrXrYqZexXOwX+5dMxPztuTHGTX/eZQsd51OsoSmSdKfqBX7pZwYrWi7cH5BFt1HDTeDXuGW
FrS6ndi+q9HhrW4/eadwaWfuRFSo9tQrW2Mcj/2NKqKZgztz8QZPMxsBuYpiJQMWuQSv1eiR5svl
fwNR3W6XOAtWGCQuGtppeou8vzEmhL7PiEhvWJYILtxg2Hh1l3/mfhhXCpw6xhJWB/y1YQn4ozaC
9TTZd2BLeRVsr2MBI2Eytedqt/y7PiG1onT1w0IhFUIy1MHdpm3HxHS62EPUh7fvtTxWsMCBR1rV
MVGDt+NO4+mg14ECr/r0giNq6dKz6SQVodq+JdFQ0Q6pNKYlLott03NR+HiaCpfcBqql5eBVfJml
dexyH/vYwsnK0mpfeHQUCeBFYOfya88BQMepPDk+fKpkOduXGsF6tfPTaTipRCX7c0IL2kuaYFdo
uruh8nlVhPhqHYc7rv5VUWAZuFlzfbJpuYCWTuFYkf0Ig1FwFC8LSgSPgHIP+BHDHQwZ2mA9tSbE
dORtLrt4t7QrCCkn8LVdtk0ujhpP+rzDokEgQYv7jORirrkfNe8cMXTBi8BYY6TaA4l3MVL2gKmp
TUgZurs1yFx9ZxDWG5Ju/mQP/atcTllF552ksiYcFGzTvs64PBmuGd7usJjTr8Hkpu9sd9cHxC65
OWVti4sDA1K3j5H4o7GckZTMkERv1+Nw4yPVyuan/X1bu/HS0WgwULCP9V6RT0zdyFs2WtaT3zbZ
nTfZ30X5BcZsfGcMqk+kczkQJ1EsAzuN6gM5X9OxNboc9zOgb8fLmjWyhvw+o/dAVFRDE8b1QBeV
ATPw2n9inLOuCGcIeYotRmHkQbjvDO6gAyDdzRCML3k/JWHQ5YhwJsGIX5fpmuYhGaSkp+mDEV20
mRXL9KZn30ITxc2PW0MxWmmDeWGoXw1+xlPmIWSbnO5gp0O77aZ7QcdrRrfkZ9FrUBkd4aTdFh2O
u1MxrsG5gacBM8IgMRWradBtpdWzx8YUQJgbanJ/q3k7tvIK9ghTy5QXj4aF8qZm+cZIoxD1mX12
EZzg1xZNvErTq+vIafFxRsDZoyf5g/T5X//GKBD/+C8+/1ljS0vjRP7t03/svuu7z/Jb/NfyVf/n
Uf/490/5on8+6ZKI9G+fbG45SA/9dzc9fgsO7LdvByJheeT/73/+M03peWq+//s/Pn8xIaarJjsG
Gv8atATrxAYC8P+GCl4+0+r7//IV/wQKuu5/Bpbr2K5lQmSwnAAsyfAt5H//h+YZ/6mDQMAg7rmm
i73/f0g7s+W2kSjbfhFuYAbylQA4kxJlUbL1gpAtGfOUmPH1vcC63dFRd3q4D+Vw2VUiCQKZec7Z
e22wYf8ZzeT8D9NyISQ4QgVqCNziv4CCJqxBy3HgA6magKQAa/A/P/3/BET8c7X/D8CIfzGvQOg4
INr4QTBdhK3Z/6KmdE6qKt2kAKabN9ZmPc5pjCJ8BMr6H+0oP/pXkuf9hZX7gCvov12o/x2t4l9c
NF4c2KJluRpAEZCK2r9evCotgphU7n9jIrwR5wWM8fGKPJ12LJ58vOSu/Y2s/v/zZVfEzX+H82Ax
HgDtYmH92WNDLUjx3MET82aa4e3JglZS/D9e8t/Ion9/0H8hi3CEy9AdeEW0VP1y0xzknkGE+j3x
u/Tt//7x0CH8Ly/najDb0NzoqoOO7t+QyDZXauSGBNmwoIZHNA07YCurVI6TVOk2nF4JozbWIFhb
kENM4kB6EcWYEUJkEQmgZ/hU0FOkhHGgZBCC4AAGqmNDcPEiCwv0hIHJslV7gubU99AZtA08YnU7
F1gZaTmyD28mvnjC+JySnubqjDGKbpcx2KWjAnopHZ9Cmhxs8IhYbI0z4dKmPu650rcfXrZh8NGi
YtxSD2alvxCTA02fFh/hkbhFFqoGwy6ugPbjY4ioj7y990ywZyvJdDdcyjtyDH9MTh7+uPSJTo1R
J/txXNQgdFTojLSMNLpfe5vktXnizjNYdnFOV+V8t1QYjmXf4dGwVhmO49EDuzgjQUaWdSxjoPp6
98eoOAiFC9ON0vgmsfiS1M0H7YP7ONd+27YXxRrfZ50cQYc8kM2SMs1raUhkGuPwkYa53U6Rt6Dw
ze3fcEtrCiPwcctAaJbbj/epZdOpa/mhRg1fDOrzMlG280xSblHBvbChP/hGtW+yP8y0vwnKbogF
5pvQcTDaOj9KjzJyS9zC08rlVmnVrh7zOZD9GAZctr3SzD9L5WgjLYKKuDBBrqn8cwyyibaG8yaB
aVYfDt3gNGGA18/f2TLdYxvfbYTOR073mTR2L0erMZRoQjNn+cb5fI/qr7JoP/u2yRl/r4eitFW8
XvHmLC0CZ6w/QlyLimNv9ZKpnmEPd6suvtWRIKSuy/315xTGdFdn62munu2GA3HWmhSCC4xRi74V
hxam4C8YvAg8kxikyzVlpKoCU29Jrw1LD5vV6PdKzah2nY/lBp2ZouWquRi9RxuvFGrVzYEcaQzk
lfmtwF3ZIQ73zEJd6dkwTEYNY2Pyt12PdUXLoCZWunNmAH4H194hrZc/aRsixq7aL1GhmVRiZwr6
LDsWGf+1shjfap5gtSBUJNQX24NEjZi8AsXq8kYaE0jSUi6Fpw6IVdVUv+T4g5D1ZV7c8J6dtrwJ
Tb5ACuJMohHPkwrMcwpdKkNFmJor8QHhQ4Dull5pw/3TkFO3iXNqQhoIDxJjnDWSW4b/YWh2jy9a
uCw6TfgJ+uaZnwVDrGOND7kYI1zMmmY/r975WjxeOCLfsP//c/uWaxh7iGqE6HfiNd38BrCE3LyI
FKjOJNYWMyueFD5dqGgokpcMAp8FMd2xs8N630xz+ZoRrzDrVkQbsPvQGjvygAUEVcWg3VyTKBRB
evyg48adUHzDQPzOFczoc6ySDYE8fFxOju6kh544hE1t2MGQyWcEZ4Av+vYCh+GulBILeM/le9x5
6pq55tJmZDBAPcxjmCdNsUvTMEhkGAXW+sRV6LE9Z0fvYSsGrBzYlTC1mXq6H2ij9HqN/RftNiQS
ns4sIq9cUb8LrftBsO010zVvpZl42vqLge+EXCjWeFPKrbDH++BwjVtLfjirQ90RPU46m7x0MUO3
jZoNj/PsDW/hIHUOW6ivC0B1NKYn02P9XCPHF1zExWG9ndwKptSss5hFXYImPrnnxptsdHOruqDM
rcK+WeTqpDYPZJwxWa5m+mVIgkKVR5wmBfAVlvzHcoQKYG5XcwgK8N7qAaHnONuLkA8lGgZbvEga
md8Ibwmtn/lGYAhX3jTCgQxfXHpWm5Qv1Vz0bwlRYWMIsV8M+yU2GGHyxrqJPyRm6ZaYkESGcdfL
8q7omdzSwkX1nxA7vd4US7e1nOqdaJd7M8x3Kdb+c/jEYA3bdoLIJUqn+zraQvTwo18aEr34EssR
I0vF+0Tjyhojiw+ZWPemDIaodtA+GfCN6DtY3I2sZUyojNtIipWmFrdCNH/F4vgDPvxIX59jk290
mbhcrULS4YAARmUE6dHDp02ODthUimO4tJde5VIUE99OzwQm5rKiLHW8aQ1dBJ/FZY2Rt0GSIKjY
Xplgs+PJmYybXGHXFAjR6Jp+M+Zk7UyT17x7gkXTLHTVMqyorJ+K4KNFbkp4lzIfWiGZXs33GbIz
b5KKH4fBpsCtB7BleXxATUF42/Tx8XHDg4b7wHSEq5s2q1gCeJH0JzT20aSydk7b/WJHJnmdEB6Z
8oUL8tADtS1ujtle2No/YiP6KTNM54ljYuVcsjNUZLIJAYiIhD7QFJMYpBtBL/Pfi2bXXrquaowy
iawjVGSjyaWBhdqBgxiTIFx1K+OY3dxRzvuqZsDf1SHaP6e9pTMRZJUAUeNKe6fFFubGkkcolrOn
jcVNEv/k6dP4bFYx1Jv20pSWsllF7Pm688VdfmGUejMJp0NqGv9gjz7xFYbk1lTU4egx3fFe49Lf
mpa+bLK0In9+En+7qNwVmA19hCu1r5FqTMIbXt2YgKDYQka10B1SeGKPLlJb5NHzXTixl2LvDlhl
lV1dF/CcgLf7CTaquT3J8XVBWKQ62VOn4x/L7Wbx3cn9KRvIpL0ujA0xZnrjDDg1cL061EteF7V5
oFr8KDbVr9ZagpoQaRQXhIB00znjn6pDeT2HHXHPg/6Oasp3rWKXDxxrwrQ/jWnXn1IbNUxjbQdm
z+dFgeBk9vBQkgS0ymj9sh1u5aYaealJ/xg1ZPYVTp64bmmmL/1hsBtIcJF4WuR0Q7CBO7pHLR2S
7Zcxu/EGYji8PC8ZsRh8qLh0uZy5XcAdyl6Hhaa5jiGASTGY2Crr2ZEX9goE7aRMKyqLNrSHxoTh
UBHmNi2RuRoigGeM3SFtSsMTTICZy90AYv82yQb3SDH8UDqQ1GgduRrzsE8cr6IxxFBsdDcsfC/K
4B6koNWe6ox/EGghnpsIG+UAx0ep/UJi3lD7xd0rpjzrS/NkjHZ5apfsLVJYfAYkHYGxpEHNpM0a
1L0rNJBRGuF9ZYImEJInxzKSxhqtAKfKXGo/uOOfxanLY2oQ+zWQWjdYrjd3wyuOZ5M23CrnJXG7
i1WXKD73OBvs6dIc6ae0X6x248kepnNkMOjsJjxJ7tgj8usrOtnhJ9ZuYs0ebyIh82iYrb05P+nK
chZT8oFYKVnd4tjYjRyETxxzNqjwYBtQP/DDRduUHAdSm5AVdPXehj+5X2rscEKt19FajASxQ0NN
EbrJYvN1NpIXI3YK3+mGNWjGLDGsA7QyRFj6WsXxB6Wt3E2TezXp/5UJXS323rShZ5KkDA0s5wAm
5HdI+q+fK4W+A6KlLdPX4PBQhbFWXxJ40SzAHAoIwUKQjEctjmp13+nVS5mjtiOR6E/Lo0lz5wuR
Gj7YIf5jYm2loQjTLyWUAjHq4gtOvH46d2HAIJ3cva9FHbRgKnOcbYz4acuRKrMuuY0iiE2kU/fP
HcVCkThuwvMSXhK6+L6YtqEj8U2xekTzWRtrGw1ASU/b1AGR0qlaKwmNAAp4bGmEsXpSwufc+opy
vuzWrtIAv8EFRXMe4FZJvBaP01QRXDcTDhUYSfI764Y8mIqECiRFLyjAJQlrYUTUoHIz3SwkDb0D
VNyAgyfskp1eY/6v6Oo9MYBjR3oW5FRfnsgbkCWj9VkUpP7RnMe0OzwXycwyQNChFYW7kC18m67D
B2Ps/k6SjXicst9URUhKdXppdWNyFi7A1Rh0Ges6YkdHts1tDBvUIJoLfPO2VPW3VcjodRpj2wc8
WauuEKYUz4hp65LvzkAjzl5qFUf02mGHjBHvhNb0G4mmD+JXg3U9ZT3qdE+QKYB9bUj9yjLOZsJ8
n4QX9rYD87bC69e2/WSaV+J0v3oKViZ6DB8Zd6/DeTZ90/kqIv1vaS4AciyOttAEk01D5ggNfvIN
Jrs5oBDLvFalb0yH8j23hxenpvWsVc6qII4PkQv/ONfD7ibj2R8cbQxiJ2Ue1P+1JNmvVt1S2M7p
3VDzGL71OB44o14t2t96DjmGYJ9qq+kDuWscLRC5KGrTUWxmacCZ0ka12GJBb3uKDYNb2u6xHKjZ
1p4RvUZOuDXkhKigdX92mUawp6n8SGrnRa8HAkSUot3lxqpVAxGO1oRTM2M5VF4cYue63YXpXgxW
cjGs8Ed4QV5kvbTAEREZ4JrARpemJjr3yqJbTvgtTVVqDvBwWILKA//221nWlFzF3o4CqUqEOcJn
dM9qM+wM8x0FWod0XJBSO3cHTlbM7yY7RIO08lGFwxI+WmcOwsVumHiuxSieIONTkdMyiPsRUGor
S4YfrrvFqvuKSgFWwvTblDleS0bUfR5dU4yNh5KGapjbIwzK6ffK12RR5DnT0N4EY1hSu7uMxbi6
3O7dGABes33HjMShG7FBu6ZklGBPVHFtd57g/gVmKsc9+Ug+iGN38xhFUm1yewrMO0TA4Iy2lN0w
rndabuJ7stSd0ejofEmvIxGUCaZoKYoTpgLUGGqiGEekeodF4awP6XLe8lXFVeTTgdiXroq1zIGj
09JvKLNAIUYBUJqDd19d9sLNTtVYX7ocP7Sw553OqNBJQAbF5gJ7Kt7WuNZ8uzR+lVodSA3a08Bo
gPC/jzFF9/NHqsvR5FSzqa3mszJhl7aThjLMPDYqrDxQTYs7QZlq4OhkxU1dmu9snoFEcQ2FxLQf
p+qaHsj9S79wb7flL3XG0F+V2mGu6luVKJ81xj1G0BRfBa7sYSbykaiyjc0xhzmqeOlgYfpPWmUj
FJDySx0z0CPgjjZ6Cb0GGvV2gfkDRXISXlW99BaVbNhVsbeqdlIjajdqaY7ebKJ852V+lEQF77PV
ux8GAwB332bkfA4dzEalior8TSExd7fYVryGZV11lxZYgtIYYGQeFCUpzUjxSW1Ztmbdfxdt/TIU
8Q+nDN8ew0Y7byjZ49LGFcSi6ignQ7UUv4hNyeCyege7qfug+qpt6AY6/ahNMzItZBzqMY5ZTjX4
0jziHXB1z5M0bm1iXgybOFWpgoZOa23b58Z0ME3eTW67e9Myz2JBO8X846KEdFJSvjZOtcZzjTdz
i0ZynXMV4KQUc2dSofhOVmyLvLmrJf2TCXFXuIo5cQmRcl4Xz/YqYdDoJgVzTXnXgWLyew72YEtY
BMMafWszPHfGJOkOrWM61X6zOSTBW1O8QvbSc8zexjehHnC6MInfz4hdAF72f+3Ybvx09xiLlzWz
Wb2NOCOtE2dwncjvcujXco2dbLTwmCOG2qCRzous3NsVYUF0n+8IJsV2re8QLUmyQ991OhjI5xD3
lyxv0NR2MB+Zzq8y0aa+9g6PYzzn8TlPOf7MpnKsVP0lH9ufTtlByZjx95BbeM0cKVhQALUYib2b
nWzZxpgKehJPvbElMXZOWMJW0mxWmnDJ4oxZ0DQQRTPhDUtiPAK0BPdzsXJKtWraK4b00GHiOs9r
471PnXOPNn6LX7jcmUh+T1U2oVtmbG2otXIYrPQFo25xqHTrZjSGcSo5BIXrUp+BGl6zOlHdtjxz
MCOYGRNtO9P5NaKo8BoF/4ShIsaZF+N33IIWbesn3cEoZqxSBTHPKOFHudUdx+RxFhfkQvLQj/lh
0PWnvKms0wSuwYyacfcImimA2MghpuGEYwV3xj97td2T1DlSpqUxVZMQbNhWG3PUDR1BO02N/XFp
3qul2BU9hEYXgR10F0p4bZVH6LbLSc4Jn4VR4fRoDe+hV6n1HB8HnUw4ME/TOL6HKUA3W1ex8s3x
8SHDqhxDHprxsS6md1Dj8iA0OsV2S9dVVtEOs2bnDXqRB9Kk1dpY78CYiQGDJSNt+VUXyq8cwhFu
uAkTbcaukFsCbRAXUGd4pWF940DpbmvmhVE2m2jeErErnVR6A2uvFocWFArx5lrIcqET0mFGOB5Y
brYtXAkM1TzmszzZYNJjha5hK9gxx6nixJL5KZ02rky5feihuGs22pwxQFx1iKaq2OS8zNt56Fvf
XO+vrjeSHclOKGyLhmEdd06uMAGd2z92aNKus/Q3XA+XJC+DNkpiP5MRpdEvW2qkgPpU3NNukvJQ
FSAtupHmIx42nhUt//sYVGdxSui5xbEc3BsqTY17npt7OtHx/SLSg6ZgzjuTinnJDeVpSOXWnqZz
WWqr1k/Pns1a+V0yi4wyx9fV+lNIvEcjcjPGgpV2jD5s5a++MBiGZYTX6JGWVsUCkxlkFmNgqEAk
+gT4MkcedNEkRIdV+sRH4ZTVjzeommfFpIAQCynbjci+yon1fRZNuivvEJIDlFmhN1iq3DROAwhh
1T9kOIcn5n8EsTKob53ibImY9pzF/QfxHvvhOurWS+X1IYxKSH33IKHEwRICnXLIhdhIm06QgDCn
NtFIlxYN6fqT1c59bV3iYCfQupme/RnHCarxXNyS+XNpRbqji3KxFRwGMbP/dRdNoAd4BFNtFASj
oIgswSR1bQIu9MarsXkadaabFHsdBv7qPnYwTiPJOADAzjsyrPVsrduQCO2nUaEB3akH/DJeMRSv
ypcVIitfujUSG5zVHFtwOZNtVxtIoBRzaw3xtiFPqTebz8Y6zDJDYtpQkrdW+NsOk22ISpbD1VaY
IIQEIhMn0Rgc2+67MRknkiCYs87Lpuy0M+jhTQsqtSBDWox8CreSn5kkigCaL9JcKyImL6jk8EXW
GeIvLb/aUOqtLOLgnrZzUL1M9tmwZyR2+qQEnVVwRHTY8zpcl7XdnqM6ZOjba68KgXO6C4QQxBEX
klRr1YpvET5DS1YanQHAg2pmvIeI7cym+XT1maFNr9w4oX7W6P7gxrynkXtmTnBrNRa7UTnWCVPj
RZefUzaTDl5Xezvho8mp+qQx+J5MxuuimK9jBniqGy8KM8dNZghUKjXEZ+74T8yOP0yl/GVK/iBT
5Em0Pfh/gj1pgNWBrdQveQ1DtGWzzBYLhwHCE/pYPx/qmjoR54J7AdlT9cdQENN1Eh3DQwM4vxWa
9gFSlcti6uS+sN89lCpOxUpOfKfXNCgoIAz9I6Ngco1xx/Fy6isVF9DObFKUVwWUgWiKL6v4QqOs
hY00+QWiK88yX8h0Fj+MkISAhCIQlZxXhiASp9bNdrLmzG0xZrFTaXtDp2PIPsw8kp4Iw2GnqtLd
jG7hILdNxxuM5T2m4g89ReiTGE8t/aUgNV1odPb0TCHp0D9HV1jQa9LtS0Yu8mVunffFsn+q9pD4
esHRKY6rMQCEGK/CiYfOe0ip3NWo59AJG/Ehr4hXBcqjyMsjugjmwJFOTbexAo09m6dra7HsJzji
N0WU8h6o/ZYZPU7nEEIYiuqHNhguck46ejMWUeQ5M+h3vSanIezEbSx2avE9DuJ36YIRweYD0L35
NQ2sFh3Wy8F9VeTE66UoUHJBLocVodjhYERQhZq7Hi5jponpTE95LWw7Y2+FErA3j1VuaKhAi5u7
JtH1KQvkFFdHd5VaC9LqPUdzXgctekHuSwN1GHGZ10TW8jcNuheYF0N+wrLUlqlEU+08T2lZnVGU
1DdbPQyG+laM0FtaqdpHa0re076JEOmR9ZHNxlap1PhUMasjycm+W81o7rHX0BZIdrDVw1PB2YW0
103T1PpeFtkLcormarv9oUL9uVvaKN3BPk+BriH1MV7jefpqFcTVoPjnE4c9ebJwailTIZBdMIIJ
qeb7aWE3aSs23YgvQg9tViqumetUKIMG4u+se6Ek0QERSbRX3huAJnhCDhCXj4jSoZKt59THXgj/
G3Gu/oICgN1gsq+RxZYNWehqKDSAEXoqQW5dGsPFxWfBrFBq5/WhWpRTDGUBp2gStsxGJ8aIKl/e
Y6FHsVBu2jG8dRaCtAbF3ePWBdBEia/mFgymNb+PJC0DdsXfHEWhbxrirBbus4pK3S+y4QpyFL8W
6ikHeRaM8OFjFY+5AyK4x3NOvfLXkHzvqNxkotFXbuq/PeHhbsiPhXoIhLSuDD+cUeOud8NAGphY
32O15vo12eJ3Lq0Lst+XLYuW16RV5VdlZW/imUYo6iW7ZtyLcGM/JYiWHsKtGNcpXoAFR71rewmx
VEc9FZ9iZEyKUiioc3fepxkngNQh9UTVMO1VwLj90KTfkQ/hrTd/GDQW4QAsNOjyAKEcCrAcCyDd
4RghbSAWduWl7Rl9w03acoXSYZyPGpQQvywXH5Q7z6BRLJxPeJM69YYOFnbfwZARq1SI2gscpKoE
7qT+TTQoNiIWznFwjlpnfxF8J45GG6kbVAGGHzvddH38DqWy5nOjagz0p2RLkAAcWQIW0ZsiqlXZ
IrqIgEOTDJXNyOnYq9HE+cpc3zFVZgct2zvTTVd4ZtOuIK4gbmsCIWe4/C6rdaS960l4Yl6ZH7VB
4Ukmum51mmhPOABRh49D5NFr8OOUoJqQ/XEvlemZMBPYtaJInjo1/85NdpnJloCXOT7aoZ7/bFJj
J1WxM3LzF2jp6bZYM6Vk8hzTmdlGS/pVqg5jUt1laqORidWHH3ibHMb9BlC/4mMeo55Wds6p0bmU
sY8dTWwUu0uvYrXBNMuAVSNp3kvSWQKXYgrEFiQuHBvpz5l3zjOJeNOS1HZ1JHwMqpBqXVz8Fp0F
vTHQ/zV1snMq+8/IAN7Sc57ZGqCmhRO8HFPyHKrmeVw3NMSTRi1VNrwUx5OREn6RSFCIyfy374hw
6vANoot4HqgjNlYCFKdsdrT+v8I6uShdqfm5odJ6i9HzFYK5RhKh6HWi8D0CvvzhDFvH6FDeL69V
g9B7ctpvwVzeV2B2mvR76w7pJAN6lOTpwAGZ0apvpglSQceCKaUvRzWrFt4U5X5J61xLmnNdxgyR
iqE9NHV2LeoGQp8Ov97K2m1lMMDSwuETWl35Oq1R0CIDrCHbO4jt6jAmCCs5sa6OO8hyYg3EMNRj
2ALjpzF2dbJ5VSVH847TzdoFn4azWZsxLDwAj2Z41ynPMF9ZRITGr5opQ5+Nz+UYOJuHkH8qWV6Z
jh9DWwX560A0jkr3gq+5O9WF9pl3SBknUPW7kbsRQiVnOcSSS1A5g9wVCsNPs8zORjb/1RmI+D3Q
2aNOb2lnZuXPMmbYKfC1snjBT42n7UAUwAlN9aGNqnBnWx2nI13fTanCzbcsLXMicnO0aGC8q2AT
HccEbnm0aic0RKUOjdK5HH/UKml6tsUWysEGJSSzPtdZmhfHhITdIIusxPOo0+i0l4ki3MVLpxjZ
tkuHp8wctWO9FKQhZHpQgkLeJ9RDUQMkhpAEIAWRRtkh4vb4+KViFz8aGuBXlOnLf/1WV7nBNGy4
Kv1h0942ZXv9539lfshfPf7bppOL8fPxExL1NQ31TY5YgcpijQo3ATFLvkf68fxYAtmSrZGGdzWq
LTizl9cyceVTPhKDqpWRsaOyKTw4TgIFyiJugifAM2pthj5Ri70mtplSRuAhoycBcvDzxV4qidNV
hMQPcLOU+u+yc76z2xwp2iHpSPmo5/CpbsdTFovlmc+QHNUaH1ZqIYBN+g1KffGk6nWN/zYK5kgn
MS9hekyqSoYA5tuyWMcK1XQQtmXM93m9Hxob+oLaOQRrlOXijF3qUFpdtU3r+lcWZx2dhPFXWmhe
MYXDRcWYuxtdUIFkPGBtF8Ylkia475zv0MDbN9Vjv2WuX6JwT7JTUUw7kXBFCigpG72whktTgbsD
j7mvK2o9nSNTkZbbRBgnmYQZJ2uobkUlt0pW3ScdYUYaFqBITE6QxsQ3WPTvXQVjJ6t/zOCjAk3v
nm0Jcni0SSwMW3miJwVQb8HN0uWDdVRWolasZeaBDDwU2Fg3+deKBaED9V39pbXIId3K30WFXz1x
tqMVklJfHIHv0SltSPBKT2rxCH1HnieMKXmB+HAdRsfZxHQOA41QrCNT/EOjMl3GoLZFmk7pM0Z+
WmCRjVQbSR/0whgBMwE3o7t1HKO99gsnqKjtroaqQwZcBHzziRi3lrEa3Qerv6PSSSm8Z7KK9PpA
AxAjpSr2I1RxKlKwYvP3DM3yHUHFBsvfkWyQ6VC2aD+SmGlzU2JWmy16eeWADdMWer/NSm521Fqb
Jgck0rcxo686iwJoE/qmV3j+s7r+WmLD2dax+1LXI52JmiluMzOaTlcZ0hBb6cmcLHgN0j7OxD2g
MR3/6ulIeACuBMHszlmqv6lhvVnj/Ic0GWRFiXm2HOvE7M2nMUQzEujM2ll6R5YHl7kvX7mJras5
Ey7ayRwXdLyYP+xnV0n6W5+AS9EjGpaqlvpAmUoibEIbXMfoHErATopTgEplunWU6FF5VAbnAgN6
3FlOTtOMgnwvu8I9YRsGAdwq4jhASjk0wJSPo8XH4PYvDpGAIl+pVUsNIvSz3YfLbsp045KGtUv8
ymBdq5AJexpf2sYMr+ihiJjRU/XZ0cIyIKCy3C9Me1C4IHnvMHy/aPQhfUuzhhc6sL0/KpbyYuDy
GBQOcG5UTD86k9G6VLrktTHJyFVko772oplxUzrFHckOiEKn4gBMui/m0246aCEFlckT5tllKN9G
yhicoZl8g4DDHW4l9VsEwc+b1L586xqGSDVZR2+ai9Gb7JXsTZV17tG+TN9QzeceQR7x28PAqWlZ
9BbOzJc6Dqn3qUREkKfCvbMw0ZBva+eOvKrysKrKZzzWAf5wnQ438ihXokh8/GsaL/oVbLYaTMnP
PicEqB6ZrYdCYbTYKM9xalmHxG7HaxiZw7XrkhEadG2c+5g55vrnXTOSrSSKgTmVY11arTthpttr
ve2+dZl770Z0keXyG6hh4gMNpSeCyygo3OhXunR432LJ+DhqHd+e4DXaZTptqxHYcdtDy3cHvghl
qgi7wtnOvHLeJlLiOR5sM2gqZqNS1eaLzrmExkhmBFlXfCrzcgbdUT2ndgrjo76Oo1Ht8iZznhfe
sZLa5zJKjyJt8pfCYjlmAlzQexWsZ0OJLor3H2a4BLJRD9mImAiaNUoJE6v4KnLsAJ5IGuBKIJPY
RhfgDBfLHJiejKF7RLSDQ0T2L12UnjpZLbumHZnWWNkzrKh9L8f0OK2ar3BhkR8G5skEp53Dyh29
bjmGjWPjmUg42XGcYhPoPkq1WvYM2dqgmOWXG6Y03HCfrqt2RGg4NJ5ekrkAQaWWFrPRta5lSuIB
WLVY3FlEMMSfG8nWYMcNUz97t0QIsRCC1QgEdLo8sYGbgjAeeAdYrkU+qNxVLnAjy7YvKYdNiiYI
IsbcnzT4CpuSFvCTU6VnJl8n+J9w6UK32tZugs8vl9Oe22/NBntShqlBxIpNcUhonjuwE8oZ/KIJ
0suz8tja97ZNTT+VPj4ILcC8QOWQMlg003tra81zNE/QgWiKsWyTCFI1WCMMtKPJ27IMy0tEGwET
HNqW0lDDSxuPsWdgxe6JGjgiiYPjRmJYGOcsJZH0sr4BITnRE+BDLgD/yINzFk2nU3dxVS27tsRB
zWNvnnPy1APSStyjOZCf3CdxAZRkxtagrHWZ/sRUEKGqYbwraf095/IeI2TmzsIaVzMsnyzNWD0V
BX6agZR5Vq19Hlk0LSt6tXhWz2rY0hRIZ5jRYnxCaDE5LMcC7NWRvT8MZjsuPaxR79XEfGRWBRaR
voSaMpnjyQwpPXTnCXZu5bcxA5u+1oujEg8qq35/npCX4S+CPpi6VXPmZHaNlnDY9txvjNYz4B1x
9UpZp6E2ImdjEtOxm0xJ734Ai2JC0p67fktlkh8tR5HBOKPEq6JfiiqQvdMy3s198zxPa4wa9pw9
e+hPXacMig13bf7spSOvQsdkbLZ5ui0bN9+R6NMEIlytlXZ07N2CzbOWt9agAh44EIBCH+mhlmTn
LNPELDZUz5xs4Ek5w9lxui2cbgmQz356FI5cyY0sbGUXN8veySEQ5hYKgsHaoUm1b4otMSj3Vh70
fJ4tGOmL5SDHzcvBDjKVOrpRdZThSnRdCr0+twvlhWLMkCVsk7YOMQGcdmi5jgW68SFN34wozI/Z
Ah5X1e2TsDuoD1a3N9P02apmuiR5RH5vY/YHbLrUQl2Ua6eo6rXTMjAfBH1II3T9s8cvw/q7cBHI
0iw506wuWssvbHhi0m4JHnAI7SCeTPGwRm3NsCkOxjSrp2T9i8fv9JIxfylWNPDUQcC9uFhvbkO3
s3RvAWLEfXpMlg0qUfc2/ByRu79GfnNIfO25/Ol+DH/EmdhTM8YivFVo/MLA8s03ygXz1nAjmMF4
w6EWfhr418Zb2+wEWkJls7ZVQPyZ21hstF/RsK136V7d57sysP/wB0/VD5v/FRm9Rr1RbYo3HXvW
dfnlpDCEPER21jNhN+QFy7tzTrbLRVG3yv5N4nvDwMkB/4lEJfHKiFD97Rz0a2p4xo/st+1szcpf
IBXsJr/J/PKrfs1otDUXp34C4WzfojfCpdvm91BfWBBWwgf7CKPM8qS1AUgVQ/d7DKoYHi8oowtg
jiUNO1+4u6SmYsi3KdCiHVIY/aX5XUGS2Bf5xXVeFeUPHx1x3ta4Z52HtIce0/jVHBCWdIwiP0Gj
TlcTmZb06mO9a7LX4j9IO4/d1tFu277L6RNgDo3TUSIVbVmyZbtDODLnzKc/g/u/wK3SFmzcezqF
jUqSyC+uNeeYJ07dKogBCBbIFVk7jnhImnX6FD4Jr0gJKCVhe1hmdqMtlSf1PZa3sjhToLT7X/Ve
ebQ2gKVjp0nQHjsezcRZu4X7loBun4Wv7VvSzpSjvzDv+XHDXP3o7e5ChDS4gnPzJK1Ik0BquycJ
IYeldWJXQ0Jkc+OUlshF2oNqzIBWx6gwZukjYUqoSYRzCIMGE2a7bOuFWx/Gu6pbgHpJgZbQ8KFc
OQOT34VziIOnzsH+kq3Aiwrhku7WFtoZ72bYpLvkSbrTzmk3V/VjIzsxCt+9uoEb1zaw6lbWSTwa
Z3lYyAwcYU0ACsfL52aDN2CkNhzOhV2yNfcUjrlInsN13E8jwOPGMTjehYZdu0q/yn3xIhx7kstW
ip2sx6W6fUQ4uSRmjR9zAdmKoIZq8kfFkfeNAJCDeJA+e8r9M4jT2BzuYLvXr9ghLizAibLO8qUU
2J1qo8So2VQP1tpHfF3NjfWQzERlHT6a4rzhJttvDIrMTNVFcy5W6YF7OFqCAcbxxn8iiczSF7yR
ihZLuah28izceKf+UbDDg2YHa+OxTO+1YE06s+stLtJRvnfXnE0juI6XGkjGV7lN5iyDFcUSaqsr
D4gTStAXwCvP5dZFsXlpVmS8P0x4dXRss9rxp8i3mX/o3+JNuTfuc/ut9+fVTrHzJarcYoFV+RK9
Ygg5GUc0LtnzlDMMSnmpRiuyPn0CIL7Db8AziCeqYoYI8SAq97UjbSn6dK8sZco7fb5JUI8C3Kb6
HSPLOyg8GJSaTnqy3rVoji3zUZjTMgE4dK63JiBBQPnv1as44dnm1lLYF2uxmaMCteb93Hwu1uZJ
AvT0AUtvUdrNXXKaHD1IcYn4cqJT3DnCmVpRWPNKKQeJZ/gsH9Vz+AblplgatnYcjVl5ySG4nrgn
jt8wEuvYSXbiSTlaRz9cUwZz1yMF5ANPiMs69GlzVr0L6qK2OW6kS9pE+sbfZHf6c7cyXt1dufXs
1Mm/q5XvzsN3PNVDM7PIQqd7wv98lquzRpy5mUOfbtsYD/ERul2waoVZ/Ejd/llU5jg11YU2mbEX
lYNJGjEy0rru2xP3kGHChi1xZnyi4xyIPDEPHdIa7OOsQGc8CwV7DYMGxOQAlARpHgFikNAJ1Frz
5Gf5k/8mGHiN5tUHN9Z+WQ9ka85oxsYzMt0c6Z5kFLQjJD9tm11Q8rIZTMQbTFvTpH2YmXf5EX+4
mQEAorezFTob+CoCaOR1+rLauI8kVqrAlMsHBJH9eC+cZPqOD+Ejem6BUvAsTmx8n9J+cDDeqQ49
03rOqvvhHcx9DqlwIS7rnXDq763deCfQROXEsLd2nrZ3vzowgTuiCakA0xE9syOCm0iftbNxb7x4
J7aEF2OtfAq7ymH+hVzqKRgk+NHmvlM+lRvEQAFK0bl4Zy0xM8z9F/3b2yIT92i+zmRSheeAd+lI
gEBkAAMMnAU2jVxrU3noFAjxYTIvLGtpnkrier5Fbylswle4Qe6DtJbuiuYt3CUX8GBU7ciLm/LP
59zakMmAs+n4OncxS9ngOgXrodjZ6roqFt46GVbht1UTfjEzF1rHlqmS4jOn0StYC09bMLOI/gVC
85Ksq9yhpYSmwmCcr4U9LVhU1sNCQSxDA8QZj35qi/IsXZJZ3839pYE0+6gMM3lVP1l7SbTzLSZI
zZgVdr/TbYtpIt0Jz9Gydji6y/fBl7cPs4X5KbZrnTX1Hk4F2oVmYSQ2OmEOQepH6tRbepwJP7F4
BEs3dHM5nffbKbd0mR3SF+uZM7q0KwTo2TAZF8IbdX7kuO6ndogAud5HpHK6I3qWWf1uiej0EBjv
S5dlYQGG7+S1R73fjNt4UdnV3MMAZBd7MvHe04t8Hp4TmkbvlH78jbkFrqIuqxf/KR+W1QdTDuhW
vVXehQee7koiz2bBAzO6Ox7EWMxhtATnyHcs6xh2s0Zay7TRCBkVeEvM6ZlyEYONbi77tRbtoJg7
kj0i0niunRrlrjkDbap/uiDW+gVcP3FL0K+xb79r2HnUvmRqQXb6VCEYnLePwsvIk26XZFWTbwRZ
kX7TMh0egE2mW1JiufvPip3vqO+qdWxgXaJsGeZwgD7ctSLMLeD9D6HmCAQrPJLpiH+xBsWDZ4uH
t8WgOCwJQvFyp7vTmp3u27gx4OV+EwtLZpQGp21PT147QlpXhNPAeSOYa0/lsUMm/w5sHgc+To97
GNhIalDWGiiT4SoumZhw+WzTSaDeERkBOOE+yddSuvDFOQ0r5A/NNq4hX8+GdCM/8O8bBBzhNmiX
RDu0WwLFJ21lBHF8Rh9J91dKugLuzp090I+cFMLsUVf3db2ozDMXSaHZc2DLv8qH2gJ+6bgcQ1/D
ZC0dWaCQP8nBI0XB9KG6C+5SPJWbrlh6p+YSFTZARWYM7ZoZCTdrwgJW+QesXZ9N/0m76xV8Kitu
xSgDdMfLYDhsKM5xnEOFFBy8N/NV3rNIxF/hsX01qN05pJK8Zrti7W+abf2iPuSxPdARRlN6AuhH
shzZKnN/JAh3kS8Lw7Fe68Q2URQl24wwgfSO2BIsgD5ckTtvPGWf+etEocG9iebB5Gj+RfIHdo/0
G29Xon7hLRue8S5iw4p1GEZo57EwzjkzkqN8V4JC2VAmPad20GyrE91O9yLAANyP39lOP2XPoTl3
HfPscfzapE94UOdKPe/x5u1zbZHzsrCO6POCycpbYrAdC2leokCZx4+c4+r0zSPAltLovqeud+F7
Yg7FPMD2tQFQgkHHfKDj5uYXrT0K98kJp0wPEZFpxq0Dqeg7Ys/xi42twBixBYJKjdLdihd0K6eK
W8cGvoNGr/1gOkQ78fjI2daO2h4dffg0rFzOqO8MfAG4yoZzK4YfYnzn6WtQLMqvZgfImCnD9oSq
DkH+E5xtIqoczi2L5AhzuVxoq2wTryDx7M1djhfM5BQ8h/J4x8nBe2XOxNs22+RYYFSbZKv8pI8E
qK8mv22Egn0JX4TET9R0krbRDgbc6C11deoUKjRMpPwrOB50PPMT7V/vVWLB4kQVLjCWpNvItOMn
VyLG9vNFeM37VzE7tqTgPVN19sAQrjhBBTYSBYTUHM8I8u5V8oMempyMFY71Nb59zj7izPrkZbCr
RhzjudCsYTntk3P/aAaz9pVk4nID14sq++egzbQzhha6kxI5MfclLb9VcSEjFy71A2E/3NqDautz
8JOJHlqZxEA/MkEzlOMrSHBHz0Zka7J+bkim3WVvrTnztvHZO+RcoSzOSg2CnS8KAQ/qO/0ZLqIc
WM0lNhlrh2IZcB9i8U1wnz7wtaV78RXK1JliBh+LO4o7wgteHyCenMXFbbbg5Qrb+JXaHReF+Kty
twhIpi772ftkNSb2B0VVfTAvGHbfw+/SCWnprfOl+uHuTMyaLnc+zsizbG894GWkrpfvuk1SzaEZ
Lv3PJKSHxX3IIYyQeVRuwiV7FOOlITZg2q+bZ0ofdTEntJlLw8K7Ux+El2QlfojDCgohRF/hPmI9
RPjJI6/fiP5QP0qY+FjCF/U4B1jUrf12AVn5w91WF6/choh51/JOWBibBJubvyjAdZhrmOAvFpEl
PTOUh/2NhF6AVr7BB2KglVi4/UqzrWN5rB8Rc15M0B74HxF+MldRhK6GnQ8AeRl+s/pJ8YLAe7Jj
KfB5s682n3NE4NiEPptdvr40R1/ZxZ/aM6PzIXhzbVLd3UUfLKytcZDwF37SW0B0YY1PgKyzpaEg
hZ+pr8JOdAqM8ksLhMmC1V/f0jpZ+CQKIPRZhutq42OBv5dO02IzicS4wxlr6T6fLrEmHQabep53
GB6l5+dCoi2/oOxD0xbPORtj8RqjZZ/3K/XAwOEl+Ud5639hfzUfIHcG3+G5/WATEE7SKn1Jz0Ni
E0epH127Xxsn1igmhfFJ122n7IYNhB/jhXA42DAjOTjz/qX2Fg1QD+JEFU5pc3/Nidj9QjnOdR3t
bfilcsXgZKQC1p35e+xV4gOrvDfrsVvsQzww5+yQvSFHt0iQmyMMIIvOffBOPvNp5l7iL8Zw+8wR
egAgNRePwR3LkcySg+VsRrurulQX7aW6sDz6D6RHzoL7YtVduLuq+3QnrYztOjqKS+O5ZLYVCEqz
FYsni6X2wtn6sX3tHLoxl/wRgRphq+hINy1H6dXwzIUdTGW1y9FJFotqJdLyo9n3ZG0YTe/lsSBB
15uDcWTJ6M7m89BvrUV7cD+6/hJWKyGxNdHOCIVh15/XjnEgZJ2r3+Tw4RLXYWOciS/TBOoBb23z
b3IMZGdUVwkngIYYDsez+RczW9sOh/yOVRDNobUZ+LKlXT5om97mCYg7ZVnREHzEY+zPSBSmJEFU
X0ZdiI2S5tZhOj7jJXxPOZb5y34pfpIYEFVLFvCLwEI+CRdmuWPs87fqGTuFzMVTOgqPgTb3tLpl
KjWqbSCC7qwY5jutmc2fP0GUbXGg5taiIq1mYZRMacT7GJpepxTrjL4m4c103SQg2Utg39E2+PP3
I0RYSVQXDBUr2lZSS65WyT6O58mFMIlhShnjZyFWqpVRa/xuvRLkjail/NEzwemq1M6KEHdJwNkL
lTIK0a65j8SwsGOyGhd+3mJ1HpgM3fSXENnNvKGzgcd7VJDBVTtV6jku9dn/+UtvlvtGzXU70v14
0xPjq9YqB8q4jIuN9WV9ZZXV7izY5jDls4wiLPqEZZIL3FT+/EUfiTgXPJvmAkVMBMYEMpYBxwff
vCCyLB0/52CO7hELIoVnFe8pSg5KtAOJhlp4FqJ7j4pFl3smogEJ63N56FT5U46ggqfhhKs2jy6/
dxMAXkPL1CyygjsXsUzN3MLdXXjDl5K7e8DwMkdYr8E89hzqcsVUEfEf8yIaVXbQKydEtY1sj/3R
qEgfGLFaUJmhcebmT2p1GVTUq9OfA7MHLRhUn0IYni0I6GVfPdTCGLFGqvOsj986PaeEOlyGXFDs
WgVa2uoraTDuo8FzckE+KFw8QfI/pJJ6MoiLmxkycH/yPkmAUcgWco8uzZ1lV5tPeTNqq8hDDeT2
42M3yne8Dg4wRLRSJ8o/TQEKktE2C+DMH6ZMJqbl+jj6fGIcy12V9tW6wWXFOhPHa5LaWLR6pxMH
/1AKmE4wYwy2WzR2K3rBfGJ5wcww9mZs9ds25ZBJmPNKAepFG2hUbcuSP4iLVojkM9xZgDgDiLuL
f/QyNtq32pUKIhFmXdTEKy3muDAFcGFgP4SFz21YMuf/9X8RP7fINSCA8iwevCxdf/73f2mqaSJe
MjTdUnFn8qFXQBe9j+W0FczS6VT4EJkFpqBlv5BJj6oS0liSwi7VcJMr4CDJkH78+eP/5rtMn25J
imjqdIjUK26O0Wt9rWVGCa6r+3Z7dSFWHqWDkCqGMAmUyPSh2iXilf75cyWwQ3/9bElWDMvUaG6p
8vTF/kHOEStYrHIvlXRaiOcocYqVuh0Y3f2g44UfRdT0SbnHhrfXLfSctJO52WbKWrW6zS9fZfqN
129AksnFIKDO4htdvQEp0sQBeWjpuCJYhLAQwEIIXz74ake48wH20Z+cgDAM357uWftI7sRIpt0q
a73hl+Fg3PgusoQWVTFVTbauv4sWuJIsZAG9coi+LA9s8BNWIB7yNx8vmiuY6i9vQrk1AGUsHgYW
E1FX9as3EdGxG/NcIBk9pdxndMmjoWjoJDlpNSOIzOnxG1L9mucElSepXeFELXqO9sgBcJnEG4X0
ACTGIWmAXGCg4/OUNP4jN1phu8VxVZZPJhqQfECZWie83py0EqSVlHVTQo6KZWDWx59f6q13KiuK
gUXWnKhXV+N68FQCCiKvcsyEjZAYNSg5RffL5PkzSK9HjiIzdzQR/pZhyP8exD1O56G25NJpS+0M
m+bYJsa2Myh+18yYnBKs0aXHMW/BMVj8oTPXfajt8X+AJ+zio+4zouIqv+8IjzDJ8MUHbapfVj0x
S/LXuCj34wBAI9cLW6zce7Hxv7MyKVc/Pyz5L3oWa5Ai65osWqYEmXMaIv+YjJamwvuWFa4DFkdT
z8igFUAmbGi1DAnvdCyDxIHxu+6hPYlTWdlcpWX85EmgWP0Iwojef5HV/mVGJZw/mAuKB61g7Lx7
NwGz+/PXvbl2KCqNu4k5Jut//vk/vq5SWXpmBHxdRta8kaDaYLiajxN2Skrax4iW+uTpf+21bahQ
u/QQwFGTmcWmWP/2XW7NHoWFW1RR1CMMvRoCHsISSTCH0ok0uidGEQ2LiTYy+NSECrmwPY35VLe0
2D3aGJ2ffP78MG5OX8XSZFWE86YzEK/eHX6T/4zBHkHRopRkisxtgEh0eDShY85kJZtV08zDlxUB
BJleTiufQpO60oST6bHJYWPvv8ht4k0j9p/XofRVGxEFV2+fxznsnphbNhmsxJSfW999hxOxxUZJ
wTRsNxNlqZ4wVD//MOn2kzV1g91YVs2/1iU0qAwgsXSqbKs1lNh1BVcgqrVVD2qG0JZoPUrWOqZw
HkJ++fnTb+2LjLCJeCYC3FOu9gS1d9VGTdgThonTI1Ca6CZkeduFtuQZj6GWUiDp6l9+861VSxUh
JqnwfSDZXeHkIlK+2yHuSmfseZcIbl51M3v9+Zf99hlXvwzqsYxPlAGLyG8/6qWtmskvi+/NMclk
kBSLeUGT+3pMWiGsFrlmUhTSSuloAQysIlbPANOy9EgMNoUvNVhqRbPHL3PE1EQzHv1wHO9it9gG
ZbtvRfyhpiwRZRfTpTKoGPiD/xrk3qqeUKIkuQ2wwIZHOCRURidglGc85IH7PgHHTBeVxs8PTpqm
8r9Xe0UUNVOBqilaSPav9hRVyxtFABbkeIjTZzXb+EwlS1xGBAVInGlmVPEj7m5aDuBuPKGga5Jz
9M2Bv//8Vaxb3wQAK4dVTZaM60Wn0A3RHHKlcIr0W/Botvsy9WujlujjDmRU1u5WAVjhK9ufP/fv
0wmqSRNhnaGDxDf/PKF/LLyWJ9VjGcUFWSz+wpCZkxUPe57lLX40Ft0pNvLnT5xG/NUz5/eZmoFx
XlPU69OxVQXBSMIA7jAVsG6IMpuj7HNehk//H5+jyqLEC2Y1V6df/o9fRlwB5rLSyByT2s3oEpcE
QBu69C9nTVO59Xv+8TlXhy1BiXUiM/kckBS1YKkLNN/c8vWZ0CMLkDKVvuJDHGRrcup61u38RQ3X
RhGe+fnUGtqmXQnWpLlSkqWCHktSfHEVchKajYQ9k5lJGoNKCYqszMApVAA3jUfNiNhG7Pe5SASC
jLwFwDeKXug+jWUiqnC9kwciWZZdrvmhstaKyluN7SpL/ISUbzp0pFdlc8tTEcBn9dLPxg985sK6
40KJZ7JDHkkvP28+WlNEXhD5RDEXKa6dPnrrjAXXU1ptE8LYis0XyUApAfYxx9zU1YtsjQxJOuNj
3Jie/9IluohwFbqO1qtHYNnfIky8ReTSwTY0kxrmKBmrUtOeyesMx3suzYXtUmHNLBrgrY7dJowQ
D5i9/xSM49kL7n4eKdKNjYkDpaGxGIgow7Tr01Icj4LCNS0jhhgggOx3pzZOj0onn8zSeqca0c7E
ITpi57lYSXhfWb4KpKnD6r/LAm0zpOoJ8/qzJhVLyc8fRyF+lXQiLmWlJpo9lu1x8CnsFDr4fe+p
bHVSEX23mWNKtHvyfsoKf7URHbG10aVS/aespXUqAARVrPe4604aYVVj3ZxkgM5VC6c7TGmIJNah
LPylio2wVvkPwpgUjb5Z+B1ezvCYyOoOL8lRrtsTljmv/AyHdK0o0ufgSbYrQORWKXQopfzWpJKd
97QeAx67SwivGgQxpaYlAGjEFXgW5tP3lNUuWlRGc/J16fPPf9fquyqrjqhvF1ULoUJGzlfH1gaY
uKPRFmxK8a0KW8ftWdMk9VmR0zU+i00cpPvRl+89Tb3zItgQfvkojNketwvMHd9/9LvopST4dVf7
MHlcT3io02qvNsYn0eNU883ykmFHvI9aEmpSsMRjkz1wB2VMTTz6X0bIjY1CtqClUnzSUGUaV4uJ
m0AtlcsBdTQYsswrh00NuXSuW9Qhk1JbAb/+DBCwI8kokbOIvPao6mmCukrn/PJdpu38agFVZEMF
N2HB8rCuryhUWdq2y5PMAQeCPH0TCUIwGdXIMEQv1+hSS8w2oVVC3r31Rv0hZeKpKlHW+L6pLrM2
p5toCt66q/tfNjHp71uHwg1N1HVZMqFiXq/tpTe0gt/oBBFjGaDelZtIZWm8IC73tm5fvrjJCJ3Q
kGOnMuBs+UK3bohH+WVTm+DI148Ivi37mWkS38eJ5d9rfz1EJF8MDXhZ8xEiQGLj/0uE5R9uCKaO
WR/2wzaNEScqBPVONI168pyrrYWsOAZjLuofWrKNsRNQlu/v4f2N+8wVkD9hLJHVaC5bKGfdsl6M
unCvtDG/JahliHOwtVQSUtxGn2HZiH/ZPG+tVNyPiG0VNWobsnx1DquiOo8jPFUQWptDLVu03ss3
GFSzNi7PRZee42ZA+qOMwGKyt59H3t8naHXaTSUDJLRhadrVOTNqc9xNUogdxaTdhF9p0Q/DmWrd
KtCLXScnD6OAeOjnD70xpji1g7s2DA5Giqhf/eK8yrLGa5vYySIkn2gJ86h6G/UG6Ed4p7nopFM8
cv1bEhpHVNSfP3/8nyPgv2ebKir8bFlSJV3Xrg9mXhDnqRoXhNVptUpvsWV06DLSO6J4R/UujPVj
izmA9rZGT1oAbdFRnShaddaL5qVslHMz/WPy2e+GCi9/3ptUTLK3YXhQmj0Yv02YYdE3yt/e1t/L
BF+cSweHdk3j609L2j/OP4VG3VpvEr44pntfwQ08mp8hJnwQlL/cDm4NDIWin85j4iSkXX2Uj1TY
NWsrcqIIroGBw8Mz7ERr9gY6byxj3Chr6/Lzi/n7wMzPg5iuADmfFpvrY5eaA9YUTLJNWO8iK3/L
BukMkmEh5tLjn0ceuclSlY1fxuPfx1dV5EquiNNhnQ++mgRaRRGjdo3IEZpmM8Qt+XPRXaCLu59/
nnTrmWoi5S6F2BUe69USxrGrDwL+346Xake95Q5PjvZUcGOrzF4KQdlFqrwKRW1lwhZQK1bZUsFp
1QzrAFEgkCrSKBSypgT3t5F1YxHiGUgi53dTFnVuhP8eWr0g92TwYfst8QGNgX9StJ41wN3VQb1t
2heJHMGZHsKIkn4batq0017Px2npMzQgYew0V5/NBkJujF9HjqUBl1Ax+lEBgbUgGhnretata5hu
Mwya4BogkaREJ/MLUBUnxCJOyWxd645kOwX7P8BbU8IIaDKpFQnvcZ9EEGvYCUiGZ9pTMJPkcoEz
DlFI3qQrt0ofYhUTeT8RZP5Ax+opNtPDTYJPLJ4cbec/LAOhMJdaB7zoz78OEM+CnQT0CRM5pVZw
cF33Wlfa5k+YypiJkymeeGhTKeawj0FyBO/U9VC+9cD9hKx1AHFZc1kq3gA8r/LpGvDLgJsm6V8P
1rSm0oxkWur1gBtDGK6+ykI3dMKrG6KX87WlPmySEjVaARDF1ZpNlkIiwTT1iTtnqeTV/c9f4ubk
InKA9oUlw/+/WkgSteDw4GWxg6cTSRU/W4yks2nUv1zabtQbGcGWzr2XRV2n1vfvEYzbTUnzIo2d
TqHphDbRbEB2sE5XRbvhCHWGeYAeHFxGrWiErMm70m13nTn+9kX+PqlMFXqJNpFJ8ZOn/+8vMoYi
NmLQrI5Uwb1o+MuiL+3Ke4uS4VmbrJx/YmkK7TAZ4RPz/f/9gfMUVDZ01RTF64oc00BvI5/VbIjc
z+l5l+jLktL9ZbGW/74kUwRjZaTPQPlevp61fRWl0pixYugRLQYLzv8szmPUWcYxGkgc0VmzQqV2
gla3Zl3NKIc8T1LpsJJJIOIsjdIcIudoceSd2neBal0SmDmyS9hAjzywkhA4/b4M31ptiKFQJdoO
N8oypl6aIPzaCGVnsxGI4xby/I1HOScpfjeIv676N5+TrMC6A3th/tW5iXlIhk71yxn6O0FqQCJH
+VtD2RQkpImyJg7em/hdBfzSCeCqOk6kerEJUgQwPw8MY5oB18sBL4omryophJNc7XNWIwN48orI
wWSMSwfQvwn4AQIlmVNRgPYLk1RWV/c+pwmOBEfLrGzRfDFM9Zygrcm+eg/rSpC0TsVxKWSDBDVN
tOLIX1qLoKGu1/aa5e6HWj6bPcWMnMEgKvmbWkdPllKfkjx7s3pxlwOqJ8ILL1P5UprasvAIjMJG
+UapmhKkdR6l4kGB1kRm1QQe/goymu2+mSjLTNZ3eIwfWgUETG6UW79RwFuQ00Peo2sYAE/1Sxpw
zWXYiyhOexGspbzzGQ4zokdh7bz++bOhJ2TL8pTzgoqKn72H4m+7qnrz3RtUWFn/8PZdH+1Lt5pK
Cgk7W1FuUmBLZtRuOpqci2lClF2HPsgfHE0ivLsn4IsnHVrSOSzTt9ArPxq/Wo+iehYCTpl1x4Jd
lMUJFsf9qJYdx1JrHpX+R/guWSBHGh9Rgj7c4/ByMlhk0cSZMmIdZbSgf7YMLjPXqnmroHuc1mLF
4B+JEPDBS+W4dVqcBJn3UFf0swzhl23g1gFDElWukRi8reka9+9VMTaaPgwAiDhCLc2kPn3wendD
WJ/kFY9ZObyJOVodNz5a2fDLHUe+sQVJLIbToZlmrXJ93pclZrWKfdsZXekTXNszsP8nQ/KXhZWe
wvy1kRRHcYYvfTKWaQh3/GcxM3aZq7yZbX1KC4B6Zk7XL58qVXbVI6CQ3XRFvQdLlVWf/DJe/zxX
b62u1LQknfM+57G/rt0ttNW+9LLM6UIUbUa6LhrqO0l3KqN0PebRRuyMleLj0EKlOaR8OXQks05s
TnGNOsLwsc74d2RxfoS9+pyY4ucICy40H6VkeIsq8Zc71c3XK0m0JenFcKe73n1VwQqD0qwyBzvd
odC7EtHQk1fnW1EMjh6HrTTul0Po2YOp/ZordONgzWdPlWdZ0izW6n+PLZa8rq7UgrFFeMqcGHcG
mLpj1thattCE8ISzfuOP4mcei5/UqVcQ2+y0cw+a3Jyw5s+i2kTGDHxaEdP9z2/y1mWXL8d1RuEM
xs3tatVNiE0DOM+bHOvsGdzYahi151BjufR8Y8b9dCem1JY8TTvonrVRe+/pl29w417FmxEtxdS5
YJnXx8DcUIM6SakuFUN7mt5Pp1uOVwExr59Vqz2RSf2UJfquj8wDibsWOo8sVJ4JGPysDe9IfuRz
CmRfIGkWT/Evs/PGdiwpqGosRWVP+qs738K3JLqxSFFCN9yrsy9NK85xxQAKvOJoNulvzeBbg0Uh
ZkvWJFnmunc1WBgZbiZXY+pQHViV5LqV8ExmkFcXue6fQn/gb/a/TOfpHV/tvPTrRU1R6ECrsjWt
UP+4uOdj15eiS/EKx/JlRMfY4w036j36o98K38att/3Pz7oab5YQRqGqToUyCz5WFbgYTCVIXdxw
pOCt6DMAbCayRlWxfbE4jHlmYMIxt+ZgMWn1BZb180T0TVRj5dHPK/NhLWbqBVB9QiefdBJwS/Fo
51PabWeI60rIz1hifRD6Sk2xForE1tjmTXn+Qz5GopnQfoTNl3+pqeSQmuyEWgt2JRzXlS+ti9RY
pll7NwSfnmwsrSpFSWdsTDzYlFxkQv/qbLDFwtrmZXuwEqAvwmCXY0Vsc3GOAPg0AlZTDKBxu0/a
Ya00uNSK5jsM63Nb8S299NCnEEwSdzxpMZ0S2SLSKMOkPQ8MEDYxkbz5OwH3U15splowX1zxmSib
l6jSyR5sZsKgDHNA2la/aEVCchSINKsCP9ofwqXFT1mpqCRx46kbHU2QEXrFKulRSovJW440i8pi
RQ5WvR29IYaFmrKP6AVJPhkjELyArSqkcpqWF2yYwThBabXYodch3Kw72HSAorohJCCiiR6ahEOi
YqmAQWIx5n8xUfeRJcJK0A5+b/g2ZCEk41SwZ4QwPBOP2RPjoNgpsUCmkB/B6OHRYdSPZnoEdb5Q
cs5jhtivq5StUIMaF+EXbskOsqIvC3uQEVRn0zWnQMuvNsiOXpkehapGS+GieVKxtGcflSld5Bjf
YhplT2G/hmU4M3RwtzQOLgZwJDfH5A2k2PIdX+P/Fbl7kVCrBnCA4murWlhPQ6LXi6M1GFtTHzCR
8iWndQBIuo2+1VYiuIeuv+uC5jkzvH6RNoP983J5c/5IhiGxOCjIVq4urHpRFfWgsyDJlbsodVZk
4iyHnMQLVELqoC+b0dryE39ZB28dUqh/cHtFTIFW6epjNX+AoeKRlVzT/pFE65BGCfX89JeV6OZ2
pHHCVOjY0ka0rj5HRRwEvN5KnW6wnKZr8ERBgk9w61JNyZDTzfLAP1qlvA+IxSmk308Kt1Z8NlVD
5xlThb2+OFp5UiR5p9FRwMMRFyhOG/TvnaDv+NsHhAJc+syZ640PLP5Ln0TsBUjEnVgCSDYpPhIn
u6vr8j6SidQy9a2byHSwNGDJLkE0HeTMWSKlTMHKdbw4/cy8+qHxvQ1c8a01tMAUSJtqNQLOm5Rq
vkdQiIeBOOmaxZDpZ6UBAxexXDbD1COMhblcQiv1h8npJA5vSjo6pCwj+jbmEjnHiS8i5P+Uqwhh
TosBn1wvssWDhyI/lmaGhl3FNCDW49v0NjPIYPi/+mhhhvoTV6koIVo5H8BnhccS3hLkXk4iry5Z
rv/p2PmsGwocvYXkBRRq2nBvckglqyAEp0AVqkqMeiGHLSHjJRhHCYRwTCoxkR+kECBQr+P8CyMV
YFIRNnffguVHGNF5KpEGtXrOe4JHBzT/Rl574B0sHNoSHAp6j0arbyoRE2VcerOmx2Pbhk9jlEPf
SCaROJ7PwOUDJqzgz3Pw1n6pK1zRLfRuDNVpjv5jvwzESkvSqE2hH9Jjkh8TPd4OnWhHEnE1/6uP
ur6itTm84Qzko+MbkBRT+MIpNXYwifOuFn75WTdPyTr3KnQpyNG4zv37d4mFnGeFWvK7IqfySdPz
0qXfZ6vp3B5Kw4tE0PmIkx3c8C8/89ap53+4O5PmtpGuS/+VN2qPasxDxFfvgvMgkhot2xuEbMuY
58zE8Ov7AV1ddqkc5e5tbxCkZEsiCSBv3nvOc+jS0JKi1GIf9qbqcVtkBWXO7WVg7AsBvSiwvAhx
9uLgaNR8vjz/9zf257/RoZM/B5v+o9sAnBp1CxzDXZu2GMDaR6gyL0Y4Pld5+ypYQ6A6rf/9V15v
HW/rrFkfS68TtbL3VvwzdTVUfxIUdumQx0ubkEOFxhGzZUDQqN4uJuE+dLCZyILr8wfffyS/GkHM
SI3Q9vOor8JjLu40FqoOsys+00JQkSbTNhiRNjhaBXWC5BGvcI4ZojcaXSGmuGnv1p67nEhWjsJa
LD2f663HlUbWAL3to4Kju+JaOSYJfCmGtx1hwg9tjjFOwIQrAmtXFebTEDS3pVaOi5BOLILmVSxi
aMKBlq1M8hPozfa4jmf3edMBTUIASEhYtWT3WS7h+H9IfagTDnC8f39Xf3rWcs5ajIIYTaNB/ftZ
2w8hWWlxUOz6pn7NR3KJ6aSE0x583dm010KuUvyO068amT87geAB0cikoWv/Y2fQKW2Ma9MtdhCq
X9OJjy+YupcxFy/FrMEY2voO7s/jv7/Yn63+TJ5QvOvz4Vpd/3Dn0YM2Q5AM+TBjCanA1SwDdFrz
0t9WziH1jUteNY9zffLvv/dnd7wffu/b/XM62bmqHL3A2DxsfRLm4Qx15940nttKfYtk/lsi839K
WdxWSSm6P34LftKhJoXYRSTGtpS7wptWueh9Aj0IZdpZZXo/DKpfJcjWI7qxZpsLYlzqrw5hbkyf
pu2ox3jZfZgZ9A0NPugw7LyF0+2s6EteQT9y3eGSRtYdrMqhCAGcWjkiP834Erl4sTobWF7ofEjR
SK5NE1neQOxeB2MwTgHnONOTkCBNpuyBeyPsXshTm7jcU9Nii8Zt0uHWJrnt+Woucf1UJ/YJ211w
zircSI3GfsMAf71g50XDuKLW18pHYjY6LCH0nUNjGymHjDvRkaZHMCRSqnXp9B/UZPeEwLHtMYSz
Re51Dt0IknMP/JJME5ZgAWMiW0YmDOHMGu7sPD7MdXPTWs8+FfHQcW4QqbCO4uHZjiZisMRjWskz
cQ/12su045A56x78bKLFX7WpHddOLA5kzIqz08akRWF+JaH3F0vMzy6aYA6gZvDA1fpW1JnndYfu
sqavXrO7qqxnBY5C6PazUztHBr7PgoiyX9zpzZ+dvAGaDNwQHqPit+cT+8uI3EJuEG7unU2A98hu
Q3NldMsGEm4yp0MZ8wiuS4KdG6ZEGhbheUjSdBelxUMrGWvWJmPfgtQOM/1ahvV79PaEW6lpRktk
R1i88BIkQHWwWetcYQE2HGgQ/34N/sQpYOOxQOdhcruhV/nmuoi0MUdTmcM8CosN+ikc7jod76E1
znbBqyJ/i0x1TH3aCH8902LC9oIAYfZY0SGPMCJqgdgqyV1YlA+k6qHfwuq0JbUAJy78diI98nfK
2oSuBTy+hngpNAIocn2OhtbJfU1UvPv3F3XtL71ZE6n2HWMupnzaP/MZ88MdLXBHvxCmle8Gkukb
muqg1PxHUblq2ZrDxgjCelUVoMML03iM4Suwhy+x90Zkg4gy2yYZ2wColX7s/+I+9DMhBqJtRkdz
leD9ozEbDc5Uh4qbbe3HNzLJX7S8uYsrjNGOjRFZkHHSwvHunOER+OMlHsTJYfS1UCE7T9F57/pN
EZevIuODglKPzK14HUkr8Hp+hCz9I6E1qH1s7esv3lP9J3dQtBFIBRC4Mdh5O9XU0zByaRsV6LNb
gpQy/H5y5LYR6geSn9GI8O4OU5Xs+/gQ9KAHqjSbToEOu6GPv+hjY14YoDHdziEGWeGczykbVG/G
+BJNXC5j/ol8yHLdl+ICHRXuCcmKQU2Po3S5WpxEaasUriq5nVxsI9Rxx0/uuVkBqCwrb5dngU3a
bsleyrcOlUlCjhXTF54nX3BT4gMANSB9OQ0KpWauafiKT/H+uWusGK1hoK31pkZ5qln3vpM8l8iQ
Fpa0jUVfUyv5mn+TBZ+9nluwm8ovkaOvQodqplQ7hGyrxv0IsfQ1CqPDEMF+ilJnFVnV3byeKO+J
GMyPc1Eocuu5a9tHQ8ovJrM+xXOVmAbTf36wpYvHmJq/79U+qAUD8vgItV6toqT/egp16xywGkR2
mm3pFmJJbxsiUwLvjjhkto8QAbnFKphftdhN+cwdHfWPZTV+/sW58LNTAUGapSNaYVP7dqo2MkzI
O2EVuyGtcrCQ1gK8730RdcOW/RzvTxLcKVsjxHO+f+GzyQrjF8qSnxQtGAR9dObOvKK/bfASd900
xVygBRUfX5/X71wPxLAKGt4b5KS7YGzWEz7SRQJr+VdX8U/u/rRKmOnQxqVCfNt9L5mxy75Iyl0m
CZGsy3RnVzDMPED3K6vBXlVhRrrxnQeHa2BThDHw0G4X1hW5z7Hwt2aZnkPZmHtrnCMAVQCEkFwu
3dkrOYQnaJkrApMeE5/gUGqLLVUNNWHbflvF/tffyqLuv//D889VTfBqFIs3T/+7fa3OL8Vr9z/z
//rrX/3370/5T3/+0NWLePnbk3WJHGa8k6/teP/ayVxcf130Ws3/8v/2m/95vf6Ux7F+/eO3ly+8
c0CEcSt/Fr/9+a3Zk2raaLN+OFXn3/Dnt+eX8Mdvl/aV9vFP/svrSyf++E1jEvE7a1yg03bHVIav
8rf/9K/fvmXav3MjdWhEUXrrxiwLLKtWxH/8Zru/syV3nXmMZiKvnmvLrpLXbxm/43Vg5ZznDCyf
evDb/3n5t98WpG9vN2/Hn89/LFKNb0KJH1Yu5JDMTJEIInWj56i/LSuyTk4ZBRRcjfCjr8M2Lxvw
424OhbTrx92YR5uwku9iCwfAFMCbsdvsyR9oI+vx3P604fYaRXn4fvArVR4Qz98MLCOrfLBuEyer
DtdDa2VH0VT5NvWcGPHfFFaHQdTexhggSiF2P1wPlQe6ZCpSyEFVuw5US1glMe9rEdPlQTrobl0y
uxYFw51Nl8E8JYky20lLgZqzP6c5YaMNJ85GWMG70getMc/l3NC7dQOSOfvxVjZNcpf5xT4U9tkY
fP/G7IoTZpx2XyrrU+IS6hVO2jGyezpHwPg3DYsrvScaeYdWa8rD9ZHsILcTGvSuJoth1VTuxVJl
vXVyYFMKFIAWs/NUXQc2Lfysx5Z7GIi7gO3CGDEp3B459sDtXiXukgb4pjR651jPh0ANFm7Sl76A
+9GEkU78JRiIiFejpQcIzNXBmg8d2cDfnl4fGXNoQCYyPjI+gzJyybjwMFg2UXTMJuB8k4TsQXzh
quwNuOfzqwkQ+uzGyYa/60cT7HxenM5vW2hQnNeqF8kaZdFjb6U3aazTIhrNuYfnm8RvZEwQJOAO
qZuXxAaTQxxAZrTDwdBGAEKRSfuri/NZkaJIWFMuKwjQThlV7SER7j4KUT+UxAdBXhfAgBzJgjn0
CA7CCe6ll9EpKqAFIEIjTN5Txh67wQ9v/ZtP4vunUyWZvdZa+dUig0hnjgARn7XK8AdiJEUpD9cD
6ol27VfOKyI40Eyy7w4RQUNb2TjtwZ0vhuuj7wc8g93BzIkqsEeHtEetOVwP1xf05mmCTf3QEtxF
BUh0VUy/YwLlC2vh20Niym5nUi2ZKOYHO0jqw8Ru+3B99P2pMX9t8lob+y5BS/NnXjGt+faZX59+
Pxmuj6ZxaNjydWpxvSKvF6M3lQFcEt/68zK9nh3zzNsqEiw380l8feu+H75/jWxjfZ+lQCam8hDN
F3I+jSDmrNwvDyTdlt++k089MNe6Z/WjQDpkfx2GTvDXztd5kaARX4BjBxHmxcnaVHZ9aK0UeKrh
qfrww/N8ToEVd3bX9dPc/ywOMTHBE/iqlyhDUSQUxJGExNQFiI2JYY4xHZz5cH16PZhB2i3sCPRr
wcbYoIg0wm2tSoShNbBrf6ANRS1PXs0wZuLgw4MGQl+O5bYcwIH34TNt5bWsTDBridQOvmU9jv5U
bHphwh+7/lG0ZbB7HPT5Yrt+wZjvhNeD9dej69OA0Llt0OpbBgblYZz/gxl25rZIkxMLxCpvCBzN
RFQdiU2uFpquQfizqonXzUHXtPEQkC24mezhfVK0wYH9bnywpyfeWbhI9JnVIbQ4qDhAXssFvwlj
NA2diI6tZz/6qVVsrn9iM3/aZLWjRHLNYjXMt4DrN1SSFs17NOzNfuwb1zgbffo4joLcTUPvVtl0
1wUNg8fertdSded0Gj4RFGZDs6GLoaubJKJcmFe6JfapL0lg5PupIQ20KWidh+0DnuMEg4N8p9sN
0a94Ic0yeClqsn2nvrgLNjIg6SYp9BsKnRz4Mv+iScSO9tu0kn3KnG0ELuZ75Rbd04ehn0B0ZR8i
uwr21pBaq64AFDTUE7Ek86kwDBcLIcfSkPqHkB7iujIKGEFSnhOzijZVCmUFGrG7SNQcOMyrg3Nc
2+t2pDlcmkSDxOVNTjQItwiV3NhMHCeoq05UwJSGM0UrBa6xthoyO9mjxjoZzfDgx2QaE/GQL/QC
1Bv1qLkeJeub4w+7xumPU9rLQ+1XpIcNcXcMsvEdI4VyOaZauyKW9UvGDJ/xgfyMzsI+TLXhrS0f
vNHQdaStqbvQ1+K1GagnwjeybZ2OF43YhH3EbnmTDKXBhgMqoqvFF8tKraNHl39fZj6kQYvEVxBl
ZVG4ayekap3DplLTFodxrI5aCy6+Khu1dIau2YJNKZZWR4IPtHn4Vf2F+Fa6t3YjlhZGDjq0DIaG
OZnUobiSloTsRuuOe3jFjtK2rI3FlGfpF9kr8TH6NgrGR5kzg2nd/jFHTQs/VNuIyvJI/hbWBmPs
YnRJTQ0MU+6IcKtJCOSHQl6/FROyUj744WiWmXYeRhIRaY2Rmeqe/VzDkh3WckuwGwkhYlhnXmps
cBB+rFI8sv2kYewBWB27IrrFQnu0hK9vJhj+mtZqZ+lmANZ6n25WgTtdOdnw0Kdtt3FsOa4ivISe
L40Tui40XcZMfKJO+pS7bJ7JfiQLwwKQgvfNXLKBeQYVGstjFdC0m0pzX4HwQp3zJYtiqDrMxslF
1U5SmUtjBEitWM93YuACUmX8oStUvdInfIKqboy9VvYj99lgbWauhoVr/OLNDkRlQvE3rCVZb1+M
0rr1ivCurL1TlvOeunr1UQTdBx/0UjgEp74qDrbHdZuZqOOYcJ1R7vpgabwdxaVB6A1XZxwjknFC
oHeF4TxNXqgxrAoXJCdqe7esnwgV2ktoNLIdjI1ra3KVk3Vnpmmz6uOerOHZeecGn3MzZTnRI2NF
7rOG8W4tCyKBvdHlmjQIC2SrmdOhG5a6HOVtMOFtVNjSqAz6zxF2EUaCBHdP83xb7PHKPffYBla1
Zn8YXBYami8Ld3gSST6tBs3+St6Bc1e2j+0Y39SoDdZeJLJ9C3xnRV1qHhA88Oem4a6zCBgPnaxY
1/6uRYZ/a2YQnSPjNiEnjz1835xSYuOSMQI1476mo/V+qiNz6TagpzBprG1dtcsIVV8S22dpUFuy
tw9wpEiNnZQONC/sITTlyVG3mq91xRLRKgKsK+AAi9QgaMzClAmyvVm3rfdpcMJLqgXNZtCbE8nw
Kf4yYhmGzLgRcjhbIxFxsszuTC+7b/WcmHYlHm25sjr0ZiJBkElPtvVQiURONez7DA51ZnQTpwpE
q9bvodQJ+GOh3xjrpoZ9rIbuuc8muaovSUW3yXXLmKjh0di5Xc7IX2on37FeHOejNTJEacOmXDiY
LzWdq140AHCKLLvtPUoZ3Y7EEutpV3aflCSW0pu0l6mEPSzL9zHhTDs52VDkYGHSL3uO/QYuU4JV
c7LDVR33cidr/agNM/cTw8I605ov5RSIPW9EjmnyUmOADOCw3E5oaJgNxx6okJxAE5eGK8FGibfQ
sgYUDtTSlZUj6FKA1kyrhhHDin0cSarn9iTPrKURiJXb1idfywgTbWWWhKuXmOx712hJqkiqHaoJ
tjm6WmcMCXFgUKD1FiQ/Z65Prs+vj6KM71yfEmyy7Miq3vlzWXM9UJvW3x5dn7IkkqTbASmza8rv
okzXHJyF3hNsl85F1PXQz7XRm6fEhDv7CKQmQcFLi9Vk1Uzjg2W1kBHTmvzXvkuOnvT8Vd0g28Xi
UB7Aq+TskiAqd65st7EdEa2SP1kVOnAtIOGU1ijFDSNIornjz5FhdYdkPkya/POQDgMVsE8ZtCv5
lFAPdAfPdtKV2SUmc0tTcA/FdJXPB+JmaFnGyU1r182hHNVLRlt3bZnFPumV2l6/3Br4OzxT7Qrs
ndcIDDeaRpzNHBLdgU9rwYAjmQG3s29+GfOpW/ulLakGEyKvlH6QRt/+cBBzVW4Sxj5v607uXApf
D/VcDxc1iLfADWC2NC6bo7meFrB3cFDPz4G6jZus8C70NWqqRHY0i+tDK9dJY5qr8utTY46DwiY8
V/Z9JhK4xPND7l0M9nUKQ9lvIapN57GDwJvYxoNjVe/CPFMo9ElOVYMenSLVnCa7sB/tCJqp5d9q
RcXJXRnaJfWSLzK2sm3TV95x7GSFDQkqZSjS4ezPhzAWr1Pu5pvc8Uak84W+Nlr2R1Msg36VK4Pk
iFD/mJSUT4b7OYlGmJXjDGpEZbV05lMEJWSzHbGPXwxFinxJvcC4/UVWtnPTqPCQx0l0LoOarWlh
mYtMy5nZuH236XA0D2y5PPQd94RYFPWDRhpPobXPhkijR9fXUCLUhIyzGyeEwSmdJxLcMrbAzAps
9XXMw+okDGEuuryO1tm8X9RBmqxtB1gzvb0WmXjUXnqXAOxBr+S2TYn1HokmTGJumW5ikBVSVMyU
E9chJk6Lh5MZjHdD3p1qtzrzQQS7KnfSW9t4tbo2O9vNPi1B8PdxjayOTFLSp3LipwgxIRHYQ7pB
Xw7xRzJe0inuNwZ6FpUZkoCnYbgrJCMtc2hOCgX5yeGEWTg9YTk1wJql9OAI6lNx1KKi3Q9ELoWl
TT7ISDCEJP+WEEyUMjEzllPnxv5G79tXZ6RpEEThFhhiMwFn6axpN4z2bZf41dHK+wLiMzuZouNP
dzBZ2QG34CjgXKa+X9adPh25K+w7jGyPowdA1clNc+9W3ZfGnFDgmRkK3D7cgIrDlExUKKHvMwnB
GG/7wHtP4/I2loOxHwH9aL3j3OFPgruaDS9tEH1k8A0iH83NuQRbV3qldmL6Em4JSv6SiCmH5KiT
QM8e687SB9ZDh5xeqpYt5cNZGWV+LB1FPYeRQxfVevRw5PcWKhoj406VcnEtGew1FwIgXQ/jTSJu
nFGCjDO1oy6zcWcPBcAEy12PiNTYkqYp8U453F2ZD3dZE5U7xSLdc2DXPN54A0xEKoq1YgjL7N8w
iOp5P/qILQ1y9Ih2IDs3lugLZM8wLO5IGxa8ooWfdh4nV622uLeDRdHw1yQzR4zbzBYiECCWLOSV
tkG1ztiwmjQddrJJnyuXjeyEZZZYKS0L72w69g1dmh0/tsRDIQEq5SVnZuttywo/Dp/b2siG7GIm
gGGTEHxsOFjrsbAZZXZ3mT70N23p9TfXR2xRTIZaqb5yXYYaSFXRwlCmsu9hMjXLxdj1nbQ4yldj
fk9+C5KkUE+PcA30lVYxGmYxMg7VCFS3SuSJQCjkSGizAYytw7RXzBQCMppnSV3RuA9ZJuN7IxoW
z00GBVZUn3M/R+Mz73G0KL3I4DKIXj/phnqKQRXAuv2AUiy9rSoSulWhn5VbhWvurkgO20+GPnWQ
VUiSKrFGxUuzmPZ9hwTSVJKarDfySwfG7uLXcXbOu0+9HuXLQVjtPkbl/FhPRAHnjb9vWn5EnlZf
euOGSSPQwRKlV9EKtcmjtjrD0tmmCgB83DbiWAnx4uWGdRPIFK2AbIGFoFFfFHmIpM7p5M6ptC+y
9saNtL0czK/7LmOkv3Ps9EGKoD0bMclCjFYerzfaburu56iavRY5/dlIgQH7Y7YdvHCCT9Au9aoY
D7aecyLIeE69NW7tpI9O0jE3KHeL29jSz6xGH7rQwHLiQ5kEpXJKKs5AgZBV1ph1HPhu4JzpQrQM
qsHyDPWG1OAnbjT53hjNPVvgz7XT5qcxQvEqXG/YhLnwtvspKJt16tX+qurNg+nH5AAB8aJagWBp
co/kjHmf2Wx2WyVOSWcalyQLCEXOlLWia0wwRaEZG83NCsDqBOzVZnsZpp54L7qpwy6XqfdZAEEV
nbvmmup2idugVquS+RyutlH5ye51nctBgS6PkRwYnygx+l1WYi3RHWdRpMgHJtdPkIZ2xImQlTBo
ybDFxbELcu81pWx/sqnuZcMuMtY09wTkOq6LZjeW40vqEckSulxKriJC0Cb1kmXFDJ+yUxE4e/JT
87PKKueO8lot+zZL10kPBVXTEVYDcPvaTcS9li7yAXxmydJzHQ81RMhEqqLAlkb5iMxzMU6jxkSV
+B5nMP2NICEJWdKcsmJSwE4u1bw7lwMNqMsNlKbztRTTBQxPQiphcFTdO5H77ipuK+MQONYTds6D
LSTpFpX0aDVEIANklK1Yym5UlEQ3Tj8cs2SkGUOxjn6y2TtkjK3cyTlNaOVp+mirLJmKbSTzz0NL
/FIxqntPmO9y1yQ8QLOPQSrFIc5hXBYTemEvr/e+k4aP2PcGpoYvdj/Fx55ETLCDhuI2lhQXNdUo
FwP7FBDcwbDMp+aM2xXZYNPBQ0irV+3J6M61qsBLuyRqOQi/HyLLA5Gb9jtaUWjAAw/qeIclOE7y
+JwzAFp49pRtAravM4a1NWJtKevia6ungNP9oH9x2vo+ycCdOE2mmHuFJHQM4eM0ZhZtTXJ8MjuN
T4EHQg9TMtPnKVzrnhbvJ8qfZZIE7FrNB3ZSX9WkDzdehxKZHSNY7Mokl8KkbWJa+34q1/qoJSsi
T23WDHSUlqDRIU3HWmMjHo5SajgqENhhDymfWl0fLtIKL679ItJUPtsyZWWb8hYZZfcZLFVMrEog
zpqI6UQhez6W3bjBVqDumhaq8zW4OzXscOtkrbay65YmZ2fclyx0UVMEN5GKn8c8oEZsHPT5Ggcv
rJpjgdGrYw5Jvmo+6Sc2R6yHQ16tYxMQUCVz7YYxrloA0Wx3hdHvasOm0zWfsFZrrjIbUjE00JMd
dNo2K+v3euODyunT+Ig+dB7ZVoBKCnOFlthA0BO+FFijn0YuxET53GSdYLjXmjlAUIse0hABcudw
jpXMP4wUN8zU+aCWoasmAYqyvuhtjNZsfQo9IkGIhWYdh+3AyAKgddYra9cHpTrGLaZSlnmNgCUL
zfL8Wzo6twvMqSykFcU8MXuLrCB/uRWO8WgxFyQbseuX/pzPWMQN1tP0vnLLYF3yS3GOd/DhEypU
4h7PfnQe8pbwzqwlnLMBbiuy/M7Qkn4T9HwAXiCcVR9pbIHkLBZji730R03uExN+SBTnJxoTxCAF
2k41Zne0mOijfyJcRsVDyijIM/bCrT6bDkWRoXwBxMcJzy7hfMu8MaIdVRFwtoh3ZOqSdYJdZmGb
qt47FXndadW2gPYntfJ6jfhv1IPb6xttxCTSGcZ41ppw4VqhfvTARAKC9hQr0VQm4IYaf4fU4yZM
vPYO6d+yx8m+S5Atju5HzSaVrvSrRz1Pp50TWWS6RMFCjaYAjIl8Kp8M7rJ46sHR0lEsSHTdUCvT
IO2y99jhJ9DZk3UTFkWwbcbikyiydqGPgbcLlJ7TjyyZnFjlTeJSXIS0V1f20KbHqq82hlaTCzEw
sdxnXq3vHZ2hU5VeWJOjoy/C/OSSboIqsjoLXWwsXhmgo4SNoRPdh/Q2T3g9uCu/T8qkv/EzgUYt
JCgPC6B7yFEI0NnT7p009Y7Xg9+qlB+HyEK37OLi1DUKtb7gdh5RQsIkbrcJibcnM3EBHBl7Xyba
xU7dD+TUBvtwfia89AOhg+2RTT15oAP3gt5ynwtPK8+N1CsCt8z7OhoA5SdCwZ00BRKxYV2bY39f
zochAAheyvtAsVMth7S9NPa72gvk0XaqZsXmAbq+J8C+NxV+tTxtoDQY6b4Ksp6cPOPWjLXhQZ8w
7GTjlIK3nKwtDidynPngljEBkntNEoyR6PamdhhYKnihW5iuHcmqhY3yOyTdopjQpXD9VtXwyVZN
sjP5UM8lrjqtGJNTEEl/aceGwU+VYNYd+y7lNAxYkh9UWC/iXD9jLDaIDmcRBs9107gESqiJ4jzf
25XTXXBk5Zu29vRF2Umg6oAE+ygZ6W/b2dEtKRsdGrf5GJB/0q6AYrAYsDXFW05CXea0+7rgJlzk
mjgFAzsWOk63vuAkslSbUWbeyLYkwY7WYeL0JuoP67F3TKxDQNe1NEr2kU8WkdkIhicEmF+yUV0m
L1KHnHZglwU9GDZ0O0VR0qfBgtTb6P5T5qudQQAGA8yAQBKIakPBiEeYabI2qtJaO26luH8EXNfK
/Zqk7auewoMNSv9TPHqHvlPFuRK4jfu0k0scx3LttNO5JT9lOQUWoUQ0p3Fq5dp2HAaxtbFuLlK2
TZu+sOaGW1NvEg3xQ+ORMGlG8l3htDdSc6295TFvnkav3o6FkeBY6BHK5OJe90mxV5Xgbx0o02tf
PtZh4N/QwH2MDNaSPIQ4liRGsHalt/c00tmaeu+OjrVnz83JMXPsRkfCfaG3a0x4hCRJlOwe/TsB
nWrXO1m80DQILWOHq7OUdJQao3u1oqE6lo23jnQHR2harknHhHImu+fSrT6QiC6W4di/SPjngz+k
6+vrkH7jbGe8SR+XnMBJBMrBkE+xryQwu6XG2O0yhe/ItY1IB2smboEuDeKAya3H4OlQCdwM2REj
3vAe5FeCIsguyJuQ32Z812nfdfj3fe73/WtRKB/jpiw3dHNp9hZzL6mep7Gyq9YypAlTxSTv+ipe
MnwqV1ogc+4ExHVpCpYkEtVimXuzBuH6fCbGM7SK9jQP9cOIv2BhwZjBsh1Tvtv2cEhFkK8TG0a9
r0d3kcRvIWZJ7HVuL+ZJNzUUcW9tvNLnaFqBkaywfElbVtsF7QVif76NGB0f+rlTps+ukzCqgyWK
2f6AlrdYNVZoQGMU/eF6iHN0NkQObzVaNYduJNvJHji5AWFVRwJ62Sk75h0XC3kPbvPOmXqTPUsS
k8WBWOeY5ka0ZOhfrOAT08ZwwawcR64QL87GfW7JgSY0cvTUTNuDp+ntIZhYeU0CORf0QZ+MFF8u
es+OIHGWv7CBJZjEkb1kCxIurq/kegjm/5rPTb7vX9MsM91kY/X0Zg4dWlRJGbsRZwj7w/WVXx9V
dTn88PT6Da8e01WLVX/B9pAquM36w/WR/9ej69N4fsMq03ycRHOO0aQuixpmBzf2fD06MeEL8yEo
SfPILc1ZKbsla3E+oJmu9hOxmz6QpAMMXEz27vywzpl8Xg/XpxPAdD6XKljYxXCj/Gw8dtGkUwfw
Zsx/GxQ9zr7VVYaRXUUKGXdnuuoMjZlWUPCmVsu+z4+3Xa2/N0ZLW8dz01TTOWTXfik1SHcIPOed
DNIYS2stDoU5CLLdeZTNj+IydzadSC/XLzFIHPax907MrwRm4J8HUZME2qPMW6i5I3xVykSufyiq
EeOCRqDe5BJV59M0K11sRrkYEcr8dVBWdSNNo90q0qQPlqNmgdfcEWY4SDCylQJdUgAy505mMti3
tp8Zm6vq6f9bXZcOL/vfdF2nl3bMX8ovf1N2fftPfyq7POd3HRnWTFLCCIzXGfnWn8ouL/gdPwWy
LfhhM4wHF+Kfwi4r+B1XICphHEKWC178u7DL8n7HEYFhkL2qzQmoW/9Pwq63/r9ghtLMKHYs6fi7
3qoVS12mbRFn066eZD+7P9Hq2h3WciLvRq1YVgN+PqZt6KKawAHg0dMXzjx/wcCInbP7JQB4apcC
qKSX/sJB9A97JH+cZ3nMAE1e5j9pLXAuYzI2SEbVOnkwPRs+HL3FpSP6C3N0cC1F+260sesWamsU
HvA31+p+pad/6wXlj/Bx2iDJcxAY/0NPLyCSqYZZ5G4UTbLVEa7SJe4hFte8KV74WMOlKyLrTO7D
66e0Kuu1o9jyaM96xp+Yh3MNYzxUHvmNqbCXOk7gZa3nH3Px0dbqkDR7/mYt9n+FMpz1pqjJf9Ds
Xc06iEChL/smT97aS6Vkw6dGT+wcyyMPUz4rugRr07J2eRgVyxThHXN39iExfUa44c6KMFTlTh8S
nVcptPwW7TYV8vxeTwjVyK9taSxR+PL7wLdDmbUIP1CG/jiYMStIgHRJhR94kyxQr+LolfwaESd3
IlBsYlEALJgbbCOdlk4hzXFpNn6yS/AsLqad4bX2ohgQQqDzpz0B9gCNAipVv7430QEsQ9tA7zPN
iecpLTOP/ntA/9PSyekihcUvs9OQtGt2HT2EXo18ZkUolW+mZOyFSJWdcm/L+iGKtFttiEiPrfg3
eeHyyZQU/JnjL73E3GUtLz4PfaQUef3RI3ZMDE6z8lSxTQsdjPXkZCuHUA1XxuSDo/MgQJJ/3TJq
ddPbOmDaKiaZkP8bYSupya3vbDDPRhYda89aG8yy6EAT4Wjl76PSS3YxxQ4FIFo6ZUZfg6hK932h
ioX0nXhrhvJj1NvvKzrCi2Y+wUM64QsArzrpm5ZaBlBT+qTivcuOwI0+/2/Czmu7bWVb0y/UGAM5
3BJgEimJkijZ4g2GJFvIoZCBp++v4L3b+6zuPudieSlQjIWqOeefctXMAgPWSjArtImx9cifz7DN
rcEHrhjJyZzhwyelz2Rr2SXpm9lHIkgchYRIwD2zMs4O+MGmXeqLQK5H9mhOaF5q70sP8lPIeeG3
Nw2leuw+mqayEaKd991YExMHrcGqCaqFo1Rs2lr/bTtkbncKbSn252Tp4CW1XqXKoH7jjrBpXR6E
yyFyraswFXlejz9aO71ZZfzAOJniLrs1cO0NYTh+WHhXgAMcBWLLrx2ToSnxbHOkHmbuhDF9dBrJ
3UnaFNzISH9MVnZbf1NofEzDOO5ok14wCqbw6Un7W5BHtdlCQjFhRkM8YP1hK+Szje2rqRIQPafm
mxJlW0ih+U4y6jOzxBwJtlAneO+cmstaLPG3U0dnNMCvuPJvbMUiNrsHObRdWpCqSXaZ6xHRpyPa
JWB1VPBxcNg8GshZG9Dih1BjIZYjjHTNJtTNxIUgL1UE+KRGjpXGtkxVtb6CKCEKtirnF3PE5A6q
DNVHQ+6fOuClJD/3ZTC/RxvXxGY8G+l4HRfgYUWj1Yn46KoMYWSLAKhmW2qUNnsecVsKJ1gSsXMs
R1TXIWG+pUEIsGvUlxZHhS2ywMCzwvsh4R5m1wTUyBieVnJhDE609SCbbZyoQIRDGRxY4/LOSJ7A
VVVGrsZ0dAmxpO3E7aNtPy9iD5e53oWgJYGnzAwl87fUYu6rj8YnPpukQMxztouK6rUhi4+d4zeh
UfW2zhWCqsfxrZyt1q8VC1bKQu67SlZUGko/O4PVm3j4pmI59cpYHc5kzh8W5QyZo4P90wKNzi4z
7HUbr1TUGy2C9Z3K2MTvxuqMuVoLz4ulxMfsxMxt181PIFX3lVB/jJQ3jNi+eou2BOfBcwMNKm40
n2HAzvL6t16TuE+KNfX62dQ966Py8tu8qGim3H1FerFopest3BDSwCCr5bBfoRzBEtJqDXzF/GwK
jogsn/Ut2o4NTNyGrZrLOX0c8Nbx047j18zkBEh+Ijg6q0ixYDpNym9rip+biT1iJj7VBe/1pzwt
/OTgajU66ohXV2LPCGutY3fj3pl67wHumFbxGVXovap6XaaI/mmRsKiuGJ84TTBR7iOWMWcZeJHd
NENAkJUPRJXCFT3dWT2sIsFi3+dq8ta64tEgaow8TT52zgZ9G43R8wJLwC8XLo2htTaa95EiyalE
9HNdIsvIbpar0XdbkYmWxypuZtHO1QaCQZNnhDDuxqnLm5c3xLdq2beucgDVLYdHDy1ho+lgCAPI
kmWhgR+IKW2jDP2KPL0MG1OFJsgq7zHMBlQ3cAHASQJsi8eAaUrQafpXhH/5BrtN6bVeX4yQpD7a
TyapFa/TVSd+2fUk1Zk/2px0kG4Kj+vCDGcO7yTKvpUwBnwjd3s2EFZWS/vZJQxicLYOxNC/rKvI
8NhWkCh+GHH22DTu1gk5JVSdj1PIBd6SioJYujjPOlP7XsSg3dW8cfuFsLyGtd2k7GSKXd303AMz
i7JdM9jvUqrn6Wwqhdyiq2YBjkWtqc7Qu4Xl8hz4XV3UMG7FFxiah/8UwCqRZvRQYusWbMULPgur
dbzSyTsaSGMokzdbPvJc1eRPZI9MCW81xyqqr3mTDuF1oP8k95dusqqNgbOBLZnAAJdNng8eO8Fd
ly/LJoo4d1KRwvxeHjWzrGnI01+Yh7CIa/Ha8t6GrtH4DpPwrbD4ttMjTL/6mx3XcNrBCdSpVX2Q
gGA9sTWsW4Pei3+nMXwEi08xp0/yrcLYmSFsA159MLjFba0DlIl1P6kck3wmklzFfl8+EDjW+6Ez
UsRMPzpGJZs0QzYwt9l3VvfvtelcCkvxrQpb5GrwsQSgCkqz73K6Iu0CyRLhTZlYXEx7ZOl8Hqqp
2nLUcgza+wJLNQA+NjJ9YYjIhCemagnke2ao0ceQkOMlSw+l3mZCYf6jcAotKoW0aNwvMu8Sr/f/
dVnwnia6vnfYbTZ1y5v7pwTREoImRRGUHvsY3tGUWkzp5tr20Ps81sD1tm7s4pjLPBrFy9Atbx7K
Ai5osuUejKzcJpiZbUxGg74DwddHowTbLw7aFvvTlejch8oWiwC8SbP7xniYhfKLpgR5Ys6l0odd
ts9d5nlM6Wgbph9RDvmhltsq3sgttQ/vTlPVN2Iw4BVh7uzrD3aLqMGIMRKR70Xbq1lQF0ByFa62
vuKMm6igvjIsnkI63eGgM/jrJauPDCZSS2DQw7WsRNyZ6cy/IhcHJ8h7cOxoRXwKMQAKS/ntmWAR
WT8dskUgNwtlqeurS0RogIb7WWQqb9WYfzuuHFh4rJ8qUYj29r7pN3ZW7cVBwxE8l/pPQllIWyEy
HfutNm6RIavNvF9kHT+Z7a7o8isz8mVnzLzIsooOMR7Brc6urCBRIzG32nWzeQBEoCyK2UCHOUGL
muHwYkPp0QsWTNkWX23fP+sCSaBIuMwNh/c1tX5IL8bBWPB5f2/lfosv8AmKiOObE247/fiG0Avp
yfANuYiS1hSAW8Q5cgnmPpOLx45CbxPm8bcrH78YGJlmOJ2p47jN7eLSN/ktTctLrXzmU4JfWyj9
xtZztLp0UaweHFJETDu75T3smxLCYqA0jC9SQL60UvVt0ZunOXF81ZzUXaSxVlujQP9dUSJm1W1d
ft5gohxVgoK5rL2Ij2KBtj6597gcsYxkPVdNxWUtgxL9PR9J1V0341Rzr2sNsm7iDGsJYUzVp9Do
+DPo5hs1a1A3Qtnmo+z79tVrGGmVuGBsjNK91kVymcr2ltZ0Nfp+cKaHKX41ai2IFsoML+J0LlSZ
2ddmX2vt69iYzIcKZ7ihnIqBGrw2warZD0iXTfJvjBG5uim48zZ792hvgIkoIW01vEv65DvRshvA
GPulXTwJJB0MmPGwutNm5uJLuKv6mfPPpdNOU4B6JDjYmFOiLnL7XzI0B8Iu5XSfasMFx3O093Bg
g22a4RC31i0rOEixPXrJveypTHmvhyS/Oa1JUG7jE2lC76756uhe+8S7TqXBHtnZp262buvpuCg0
rroN4XFM7gQlOA1F0sHHuZhmfktaqprKWX5RoASOrOLzIrwiRaUY5LVPY3z2ouEyyLrBK0zqT4Lt
YKh/UyXShnDuWSYz6JkXBI2d22TVmckHRYA4N1AIGAtCoE6sD7383SdsEktlA0XoF+jpSvZ7XfvO
OusOEw8mKLfIE/J7HZhYPVUMHIKXgoA3p5TnS7ZQtCQ/Zb1AksM1d2m6h0RO4+yMLHHeG3dc7hNI
vBtrGj6r7pYJDsz1Y17ip6xHseul0UIySnyJNPeA2c95jNl7RF/e9Jbn2ujpPsH+bN8mHqbQ7RfS
cG1ONDbr9Fu2SOjh5Yb2Mi7sdus6luewMM2DOvO0ip6yPSsuw+ieR+1pVmGfuiklEtKo35SaNySB
/a5Fg15Y+Xdn4PE1DPN2bmSfO8bohQGQQQxhYSrT8xhn5nHszrVaJPfgYiegOQrByt0Je1EOiiLe
jcR67VT3I/a8ByevLrnN9VVp7Uh0e/6rtJxhjz422z1mKluMGK7JYtdsSuOwN4+KbP6w6uOwQc3i
h6O/jIFuddtpQQqqO6W58ULMvj14DLKolDMAraVdryx8bEwt+tN0Ipmw0b9S5lEQanXyllnhT3RT
596ogeMUSgu8ol6BGglYcxTkgxmH5IJZRVVUyV6Yhl8Jfd7XiXbua68P1BDvdaEp3iGOjMcy976H
0AFZG/MgzSx4B596JYBqB66aPgp306Bir9eXZw7rc+RSibVLftSlfZvXLJLfbRP1XE5I1FF4qw0f
klznjjMcxZASImwzSEWm/7IyQq2VIerUOSgogq6gQk67UcsC4u+0OFWQumRee3KwnBnM2sdLmceV
Co3X1XYeBul/+ad/SahqiRf4ZtQXRBhRlQR/qMEjJL/CsQ4YicQ7UwyvKzl1fRKhTrFywCHgX4zV
PsRNtnI0xFFS95UPySPaXhttRI+0h0LszpHEFIgbPYIcKcPqJYix/qNq+jbJ3fjw90d/buIWI+ov
XUq11l8pbcwfqnpCBxwSAC6m/7yb9SZ/b/z3zgYpAJvkP+vP1m/Xr/7+zFvv+e8P/97m//uzf9xr
UjDxH5jU/OvlFeuLHKyUPM6/j7M+vdZxQig2GdYR/+eZhWqOxmGumBoqTXta7zzrPLP4zzfF+1V5
yXRcKcmaik2TYSsksauFiVFug/OY30hVpTGMYXvKpGhu/T5y7Ke+dsUuXOWuUr015tNeSPxKjW99
53Q73svxLuyj2p/acPLzOLfvetKS4ddKXJznbcG+5YfrP0KQLGpEqbJZsX+mYMB7YYbrWTs5dxFq
mrv1K7ZT5y6p4SJPnXawtPbS1aG5q+ZIv0Okqd8BPOt34Tw86bMHmmjTYbaN+EIQsKlDGo5jNABZ
TcDKhVNsba0gbikvSK1W0z3XLS9QpRUpIBtvQkJoKo/coRgbAbvMMnKEoRQ7nvmaK7b3q5+3iCPu
iPMRQYR7jh8Rd6/pkgJkIysy0bMNFa38EYRZJQ8GmZHQMWoKsX+G/FTvgIbMLn6wWiJUoVIYnNH6
HdeqwUWfUEC0dJ2DdYXL9iTpShutLR8UN29hH3oPoUqkfPIaqdHdmOMchqkDjoejWwSttoQH4nl2
sxLfZ/Z4TtoESzvH/mrD7FIbJiITV+v9DqoUyVKMO7Oo9HtLorph9DhhoGv00WVRcMZTqv6w9PpL
72YZTKsk4qBzS+RM7m99Nr/c0jF9RSgOc6fil9f2WLWJ7kvg8DcN03YSuUmFWO+rpLtYaf8A1E8V
DAiF0Sftis3GixCMjDDTPQIT3JfdGAwtidqlMU7B2P/KNThhbdsaW8MkO6cunC0WL2jrWBAuwp0q
RFo3WcjjMLbCU9qoHqfCEWzVVIBz5ByKBo5gV2MbX0j3E7tFyoF6mdmOUwZ6Ez9PhW1TtGTmSbUa
F24itqKR2fcbCLSlP7ovlrT7gEz2U4/xMkESXYMTRJsEGqJE0vFXj0xmvsX8MEA1PDjpjLKXhENB
zqZvdqiJ3OhdCHKBoOGcPHinfjUY8xGLsqCtkQsyvd2ExnDTzAZeH1Pc0XvRQfQ3I/WxPg4ac9vx
XHeGi4WLq4L9ikNtQEkrECT5ddj94hnQr2iht8+MGp9LNHsDQQQCEQmjjNjFTnRvqjEZJ6obRHHT
8TTSbZGQlRkluAh5evWQLc556AK8cKjwcZtkHqf6qeluB7Wzjp5wAmOAd9i39RetIcpR/WZyNO4z
KjH0iSqgNQyvEAnMkDY8lCBuMbXjHTY1p1h13Qf0pvcsICi6jUpChUh2ugotFT2UM1bmzmo7mMuW
dnOtPNo0kfmoQu0uW6Vj3WsFIQrjm93FF8YIr3bo7nuDzcKOxQW11X2hOdcwZCTSuFhka8kjMqb5
qrTqJ40rIxU7PfVK9UOLe/zNnP5StxOzLG30c7Me/ArC2LH0ELKN6QGTc7hhM5kAjFAfnM5Lfdhf
XC0NQiKMeulUPhkNfcZLej9oxknJydpIygf7wYzTHuATnEQbEw5jyBNteFZyUrVs3O7LSXlCmv+h
9cSFtG3Esg0Z2mgP5QSO2dmMqyJ7hG+p4rpGXX5ohPNjnpz8UbfcnZzOlfbSHkUlfhdesR1kz7vo
8zkrmSIUy7QNpXc9UlQYWqF9aYy6OQi86mc9vnZ1AT16SjdzL2ePnvaINuV+lvpLzGj3RpI1PoNv
LtQ83Fipe3TbaLuEtQ6XfEm2fR2juoKOwGwBYl27DzNyC8ocQqM+zscUwusRwtVl7DKouYQObCvC
2E5PxmBaL0pCd5baAypcsoo7TOX7iNisbrbfEBmgzvHdkO6laoetAoGk08e3efYuVHKBN8CYSyxr
3pTufknaj3C5t4r0Sn7Znq3umoyjj52Pn1QYvgLu+Y40nBqY9wrr0NnGnTcgh9EnuDqKh4SL5rSC
ohoZ4qVGcFMDBYXzAW/AHaYYIBz0iDLcME50X68H0hXtYNGdixrS4mQcYqDOT3kbfxlQGZKwepgx
MXT7eaNSxYupwL00DzK0PsLN9yPJparZf6XxxGxCVLrfwZZEP/9pylmGwoSR0TpIiRJ02RaU7GFp
9fu6qq+drd3I0n0E27I3bXcMh+LTAyG05JLWonQHhK/EZ+SiWwXL2BFlTTMU566uOC3ftTDfTtjp
J3XzSKLsfSyy66ywbXhVdZ8OgTnonzEsKyhJ6JtU7W2M9CfHFruo46PHEZaxliU2pkZZjmXkAwLY
U5ZG4AD9wRy6O/meFw0sm0X/qU31Rcujs56Mj7rN/MByGLQvlX5XmfCh8uLJUfNzA9nJ6ThiUz9K
M7FZtBI2bMyYykyXoM2dZ4OeazNwXWK1sUniaZs2zRvcglPBPKI0zTf50ci7Igr+INjZXCZjenOf
uj9N8sLp2LHJaob30LW/JuFcCcjxsA2aJucV9oLfT/X7zDU04qLqagS1x58WPsueGwVhDrm+QIav
5c4xWuy7WsEGAkmMluUILM3xnhn8xsS522UE3k/dUZlu0zxUgcHoNHcFwh60OVP0wTzleX6eo5ye
UU3NgImnGUIdzfFFjRfvWSlAKNiWun2eC1rV06KUSzDyxpPt+2YnzlPrFh8lqoCuurgMdfK2wRFS
3JSUrAUjVj5adrIuZbJENq8ZLBpmPyD393BC9s19N+nnUUH21qTIbTWRPU/W/JuZ2A9KlUDU9VeT
nNyUZVhyXPnMD46YsGZbszhNRXGY8B9Vvfa0LCLc2RoMZi9zn2YGHA70Ezrs8YDUwNiWWSr8XHMu
5lyqPn4XGUNROJ2EkTIdsU424zXJEVK4mEfz1KUuXtv5A3V1FMx2uwRk2d8I5/xdT61vd63nN1pk
w87eikKR8if1gGyL3aDsJMpUIziYPttMfKLMlKNqFqGaAbFaDJXrM4npW40pt4uZU0yCAizb73jA
Lw0rNb+19HATljVtlBW9jwprbVw0gFXKA7iT21HBp6RwrQW+U0diuBO3Gz6Oo+Kkr8ZMfyQKTAkm
yOuI3+tAmWipCuLNzdFwTrbG5DhVnplwP9mKYfhpzkFvT8xo9YxPfh7vIBk/zxRJcvKSBfAfGCjT
DqLtqOZ+PKSKekqnzNyz+31hyPCGwjjZQ3957wmc2jFfmjbN1N8qANR44iNN0KEs7+pUYkVWcqbX
83CGNrq3FE5s09wrVfVj0FkjY1r8wMUm22T49u3gpMKBYdzG4XqvzwZrfuzfZ4RQvZoDaqGbguMp
aGYT5TXKTd6TXLwqw4ysMH4t1I5IX3xT5gVHg27sT6lu7Udb94tZf8xC5iaOGtVSMLEFBkk2+H19
e/gdbAILrGtTufFVWN5lLNxXk5mckX2aC/U1tZ7tMJVCGmRgUJUgzRL7MTQPpl6/D/2j1vmYWHyK
BeSV/2Z4EdTrfo+yPGvGnW0NLyroOzEZyNg6QuWJzwSmLBl2WSZjWBN9aYbkxNzA5kOa8+d3yaT7
JuV9Qz4jpxzgc+G3LBCVh7C5e3lvCQw1UWsQiD4aTM/+/ad6XLMbQRaRN/HAribcIHm4yvIO8i56
JMRZGPqz029n7o5KXn6rG2VgJK8LkbTcbyTgp/F/eeOQx+hjVCwhejFGHDNgbonbce8n2RWdRFMx
mGN25pXZTuNAqmM7qPnawOpq/Vr+jv9qXPQ9Vg7hYpv15xSpGmzPJmVgoX6Oh6ZSNoYRr/+vgXfp
KqDj7BuFxahEhN80zK+VDeYKO/m1vBw9HistvftmwHazgj5OXiXWCuiGmdgNnfotn1hJRCYQJWPe
ZHyqU53Z3LDr+AtMpT2+HQqPEQ7MxWlfmxZUUx0rTdy+4/ourkrEz3ZgtSLfLkV4MzBqlA9eN/0W
g2R8KjBcyKYjWPIk4Pvyt/J5yYdV5MtBvba+du4DDmdEtyX/OnZVuGUZzuJMTLgpziW+fHvky5Nv
4b9fKnLPQJ+o5pibCYQlNgKZBGCtmswt+/dOpKw2ftaCgM1OEciv5W0q8H7V/lRpW8yqggI5SMel
9eYEt+5VXCBC7i7zwo2rIwtnjsWEQmDMJH8U8euqdQ/yJtjMo6eiQ8Fk1tTyL3lXKiT0AiG2zdB9
bprPsSov8i7lbbzqIV8e5S3kcyqr3/HDv59UxA/lE44q6ygfioe4HyGYlzTPaautDyfvzkZrzt0Y
DZrWdH72lsMYF1Qv6dYuq3PR/FQrQCxXxuDqDBYbAnYRODQwwdE29I0IBh2kIzKSb1xJrwZXVSr9
ixbFrvdxpCoc9/NlBfDrLv3muL0qE8u1sAS5NcU1SgkaVQuUVCDm+qgDB6doGDpm0WrJUnTj7j4N
w2kPHeG79toDpOScUkJNkFQhKRgtcbAa6OUiPYvoI2Wgx2GjP9EtfBbDVAC4O48rDcIULFTYzxyS
DMskKGKKq1m12GYWTovD61zRyLclVNlDrBfx0YjKF6Tj13BxYeuQFiSocRg35HdtNTzJ/wpP6Nta
0sQkFayFNKQTVrIbdpoDuXrhEPHHmEzqcKh2ifOFKafwG2v+0YXNAFLDiFpNmHwvVGxYNOtbo3Fe
jSV9N0rHxVehQe2Y4NzICVHfZqt7ySLqocViyG7roE3GzJlhDrRx6tGZSus4ywOrkSKWSDClRCbD
3hWp13Xc7ZpM05UqcQIlaIriTJ44WJVEYBjY5diRgMckxgHRfgKvFzo4M1aWN0PhuZgvHSYG2IpV
9xEpsDhMAJmpHQyKtsy+zAZZJ+72J08fef7l78qtAGuN/B3+xFZV0Drjo8EAt9EOagGApCdq5qvh
VnT1j7LWSmLDszQIUYY0hrlbNICWzu0r3+zVF5y0Qcn0/IbFGiCkKFGwAVJUUUhkuUGvs4KT1M6H
0mF2UMYMunV4fZsuNPZL2IHE5hzD5L5ghT3vDbtC8TENJ7XOzWPdqKfGYxgxj4nhjxLMtPTqvI7w
82NR8TRX5lUFVWyj1iP8P+kgg/GwGjLL1iQMPWrw3vLqJQopUteF7jrxFPSlvW00z4LbjG1ZQScz
O0OyL1tAv7KoWyoscOdeLvlaQY+4jFa6s8TZlrT3WeFT7QeXjDbqRsV1D6U1j/f4ewbAKtaj6tx5
lfK2hNNX4i7aNvHS3frQYoJ/YWP/sJ30MvYHMyqPKvW1VcooDxMSyWRUD79oBWVf6cBj5GKF5ibp
YGV5ny7JGLQRoSsJ62JU7bd8chu/Hhmc9rB0B4+6ZUkew4oklERq67Cd8C2VigpG2NWQzIyRPTrF
vXVSiC+ByYB5mbgWJaPmeITbr8/hnWHieoadZo6vTJD8sMLK3QimGzbGtji8xeV+nL6oOFFPpzPh
SWV16ojqw4H/p6oBTsRjfqYPtPx5QnzXj+XFiKsv8O54A/PG28a4UvShuPRtfNbs9NvN7z2P0kjk
jYn/LVNneS2EPWtbKaZXuC69X0PfB3wgEHygidDU7uxpR/yE9e0Uw96S1hTkR8KyWOFUCSiuLKmi
4vlQ5Pntktzs0bjXqPedHIpIN1IedbgHQSHDopxjyItVFDOURqY9AnUNFHp5cte7OKoCF62gQZOD
y1F+3DIKJh//dRAkvlPN6mIt1nMBgxCwB+CGC7iv9YeuN96slAauVPYqkGM2oLK0xZbjYIfwA8xn
7LG6c0AEqr7cdNUuCy+T2jPAxcF0WeDFlQZVmXyQESS6DLUfeV3d2tx6yWJ4QJLlxdFB9QhYtnQl
0yEu4EIm0KOS3oWF+lviZysxZxnYh3nQk2XAm2BWfB/NITgtPZoZEzSRnOk9mCLJPneKmL8Zg3sS
aXbTteJi1KyF0ovfFWQXmxZQW0eDu8tHxMr6RGJNrwZWyIHfLR4uPB0dqDr9iKP2HQMQOswBJk8S
Ww3SczgykFCu2sKMCC2+30z1RE9iZH4aY/hiRxArCbj5BUEMrUGKwXrEiEyJ8MqlAncDuxkPY48l
H5Gl3rlQXIRK+tnMhucF6JvRIQvEHngRifyQTNwj2EcbnAYq7Dkq46XGJ+sOkC1IcCpBnwDTo0qt
/Ijz5KNRWbfU1r/qvv1UUzBkY6EGwCnATwY+As+kv4jwhHH+wIzYqd7Fod5AqsPFFE5PJ3NCog3W
B7yREmbqG7oHs3d3pBAcCsC5JmrfssnbpySR+o0Dpu1032XqXv+Qp8b2o6y/lfEpqY5YiZwyrLq3
K+SXJzYKXO1OlbTOVjI9ie8MukRjblJjnqO2DaSRqLxJxM6WIPuEuct2npNvCQrabv3W6uNLpnkM
a+g3hpnVyyAYB/XafmLdPJeNslEVnIZX7KyHJVJX3s9mXH6OExtQlYJ9CuTYgaXVETa86f8QqbN6
4P6TFYzSX4daTQ4avPP/6kHd6FxocGA7XF/hUMz9CoqC/LouUhpO0JcFcuihaBkjmohB0sXzV+4C
7if1tlRA3SU9Su3Y+CYOdslVEgmroWqqiyKZjE5EWRR6aNzkd1aIYKOEA8d7gmVOZO/1uLPvZ4MO
R3qq5D392wAc6UkAT/Tijgb0eYl43/6Dmf//MDG1/mkOLLML5Ms2HEvjtXvSO/fr4zkpI3z5tf8F
jasq6lR0B9q0Q87GMS0aomPIowpH82Zp7rP6u5onNyDZztoIVzM23BOcCzzgAptODlYA5UoF/26W
NJ8YJsAWZOmbIuRDtLIAW7xPVwwQTtwdTljAxRIIZ8DmZxAKhpxjTY+Ll6EJuRCgIIdK8i3Lpliu
U9Jn2BMMPo8/XHtJcChLRkGhmC9UWe9jw44td7jC1mmJ4uHoqsgCs/hU/xbJ8tgoufk/vGnGP+2M
5ZvGC9UN2yVa1vvnm+Y6buYMitEelMSAAFej2gajJGCTvUxiuVPz0unAYiuZcqVHgLocK5NxnDxa
aFjOTuXZ7EHK61AqD5HQdys5ZiG9ebMsbB6OPSM0TfJT1rW8czaLJlbjJ8ak73/YbKbxOujguAst
kiQ3RGNyWLLmqRsmDtX42FSEozGUllfgf79mnP97zRgWmwYqDBcmo/nPqBZsPDLdS6L2oKqtvkvy
APeAyHdijolCicC3hgTmNnuFqpPJ3brJaSXpKQYfZVJIErhkk4dziJR1ORvI8Nj8DovNVlcMx7aG
YrkWDJPAvAamQSUPlcgsbnhIciyRvlrm6CkJyNoXcCDYfxQylkYwIpRcK3XISmMoc7QVea2SHDO2
29HBLDdyYVKlEwyPfDo4Kiksy7zykNLRFHdWi7bQxcLHlmcbIlJvbyXmsZJELDfCJUjLgYEMxkcJ
LTiOlLA/s5sawj2K5tcMasLitDZ6AE5X4Co87Cy8HdZCWU89XE8qBmDmUcDECv77T0RXHXmd/tcN
zDF0RCsGwgxCk9R/mOhbGKFL78LmkFYE9Q4Uq/vOTadAx9i7KMcHe7HJle4cjlL05LYt9KAZ4m/O
5LqH2Kx30essF18teValKE+4dWNqFtlErvJHSlL+aHSa/xL86s+m1GpHk3zWdhDpVtH0D3VcfjlJ
hBFyv8Nn66p7+TfWObA9lBcGHxyojQ6GAqssa2zVbyvnPjX721LU9XYWIZ+H/S4kj5P4w2SLRU+y
jed8i0T5NexiIrPqfnz0sBXqlu6kII/dZYNOJm+JA4E2WicLumuWYXPeAJPE3PV5KKa70BsafoJD
aIjYNinEY8us7kDINXJvCoSQIkaFTQ53NqhxxbRytdiytSHeqG6Sg+8Im2EnG55khq10NqODgW4Z
v+SO3+TUSLJIs5v8O/eiXeeyN1kmVeDKpFp/r1PIYXD7pA7Rd1nkGyXFhlxvf60FZVTUF1sBwWzK
Ht8AeWVI4hbufNclbM6yL47q5KeTNkevCl/ZKW+yNaWLNvxZzobivPs5etbPUK2DzOqh9A4h0hGv
2UsPTrFQcXkKNcJSDTKN510Sg6j40YHGlGlW9m0O05MoipOuxlgpp3DoE4MqfPF+zWX0FjX5YWWq
dvFHFfWfii7vK6aHwMDfKZFEWEVBVqGJHWHGSlnwFNiofbVVMjrRRJTnxnaumQKDV7K6ZMXZ5q0u
ySC5D6n87Obx0Y0skgn+8Nt62XeUAxedWvT0kY04JHBIXYYION8y6mGvN2Ngp4zARLPk6eptsezA
nuDem/W11+Dzi3aAi8MToJLdthAjd21vPJEm/TOUuxCCZJxuOvGWCP3neoHHTR0HVjk9xekAA6CO
EMAI/VKnhABjPK6Bq0i6thUkbvPDjcaLZShsNvQ9mF6le4ue3FVI2SX9keYZG86t5qjPk6ie66S6
zFI30QEld7THXsvhr4Y5oTZmeFUYngehpvmNIbw/bXenMDgZNEYBC+W9JumPlcIfElkYYxjQRx9M
+hVlXbZxfNK0htMDzCg33FNtw/BPOyM5NbzJJt4mTCvKn2OxbIWLkC0bAa5Bxl/7rNJOPfQ0SyFw
c8ySS6qPx3l2x0Olewx6HHLfxmUIdwjSGFn02XNVDpwnqmftzSW+WPSWRyWz86AOVQBAdzzjc/xp
ZbP+khGfbmTDWYnRgi2IWDrn1Y0F21FTqAgDmDghn96ocRE0Tt0x3ioZyHaJuSvjFqMH3Ri2dOhu
kCGs6Pt8b3eKBfzfF0HlTXJK2tGpmgB3XQ2xB5JmeXBa649fXYesZyaeiE9iO61SWOSgRlYL3A8x
a14SO2gm1cARZLnXmZrv40GByFKWx0LKQhdvuY9LM9sigbkovYZpAGFEfrFk+8VcVAhdP+tZCA5v
jIJHq/2edH5qKcwYKoKH76CkGXeO0/7rK2BDLcMYT9HVp+V/c3dey5EjWZp+IrRBOhy3ocmgFpGZ
vIExkyS01nj6+dxzd7aquqzadi7norqqUzAQANz9nP/8wiKWHPraqTZx6I6F8yICLIqD/jI1iQBf
gooyLY2H1Zb6z55h0IAcuoqzGb5iY5xtvz1DecANVxmsJ37q45L9pf9Pp35F/xeKOoagrQvNtlzS
Pee4BwFQ3q6Q10+ui6dNOKzpUZbOtwSDgZs5molaW/E7sgqP0dRinqOuuh3of07VtN5Fvp+ectTV
KEcG6OZIn8+5URpbnH0JUqqwgIlH+wESnXfUV6mvwvEJNCqd7qsK4bCEFdZQUOYYqcjF2oa0odtq
crxjIcejHS3xlchz5jtNdoOLaYBZNx9nVgn2OyaZojnAucXwcO9Y8Hg7GIJnWVywD9o5GK3iwtGK
c62KkNAitEHORFsgNsN/rO9PkyePvgWkklF3MmiZL8RyHNZk2c22/eFMabbHaLg9u03fnufY+oVX
HPZ3czWc43rGeFYWGB6LBYtLPNR9t2SYA0p4nmzX36YRY0P24ucwkpcMM2REdiZ0FtyvxkLgikAP
6TjpeVoevX65KzuWSxxYD7ZBawFiAn/Q6NLT/ByVq4WXNMpq69ewRiXAENFQkJzGY2fl19Gw9Eez
EHTJjcoY8Awfg/UQ0fPKEGWLVvmhVJJpCPbpVVphmbJFuQBGaOHPTVuYITLBpbHgkdipv9M/I4LK
S8imM29tH++gPInvEhjiRDUCgdKMYcRDaVZ21rVmAGcdSpQKY4Q8Nspt20XA6n580hIuTMZAgLPx
KxLwdSCs3ehdq1TaDOjVH3ksXt1ifdXVRTEu1Y452XGyGedFffd9jGA7SsZ9MLnzN0n+U7bO/c5U
egavAmhP3R6UZ6+p0fk8J8cYQdXikUvYZj8XDPo1Pbu0c7H1KaQZ17UsRkRrk8CjWDoHfZWaMK0g
ojUsHmZsC0R9bcW44bnKB456fR0Cxl/di66T2oXjY4qKY5xCt8rDoN0axNErsjMR493WK9dHdXxq
DjniF1j9LXs/34JQ4/RpDUF/cSp8mxQ12IR2TpnevqxN8ab4sIp9LhwY6AiblFkilor1W4IIMqzW
SqPmU7TsOPUppQU/qZ6g5hDf0oVUlz0iRCdjDlc326zJr1NwxQ0+Tox7oT5nDaQzY2horfgVLZJZ
o9rcvGluP2r5PvGTg68cj4tsOlrDhJNAMl6VmNRiyBzftjkmN2Z30JotTRDGZbvY4u40IiEiJs1v
UJZBpPxy6ghOSQfOWTj0t7jqyA2GOddWj/I1rZQGNbBPs9HctWbwEnkrs0r7ge4WbYiYXjyYu0We
fK1NzlplBDUYL9kMbibI0Di0yxs5WhiLm83eXpqHxncxGxIITbyTbqB9xTYeOv8etsT9VHTOYexg
cfV+e5VrNE3pAQPjqg3bB0xHqESjBUmEAF0l/SGod2vuPOcK0KyVusZIwWNwADxP8UDR4tx4Nrwp
Ov2xQ/nCv5MJrHLxyxALk3mbmk12aEhGAjW+dkInYyCDiioKP0dsejHx5I1YYwcskjISq/D6jiKa
BA6lVJtD+hN/zL/5xHGRS/8dadpVxHwFXTF2OWaKeXXKRXdX+BZREc9UT2VEXUSE884ZVqyXiuKt
M4xDlxvf9AdEXgihh/3BwYN/k3rdixLt4GwTs9s231TtqfGDkFi5HiOinarPu6Z9zhhdI5Kh9i0A
bdKUtj42qpukNeqtnPynfHHuGsxsEh8WdNjCdO7a4MUkB3qsVRxOwK3DsRvhTEpcvSCIj0szBw9X
GyIuo/mbacGHtn1uRz/xeIiyteEh8Act0OetufgfgFvw+SclAiswneiF+JQj5pKjSIKbXklREyVF
IlKJS3OZ0+kW0eBHBH58K8fow4huKzTnoNWvWHJ+1caawZvMjhXynd3sV9Tk0/owlVxruOB/J2Mf
J5Sxus+Zt7L7IHWZcTsxop9WyT1UVSoH9l4s/ts6NW+nagl+mEXxZdmIBdS67a34URDzM/b1ZxZm
V5YCQAqQX3S9ZD4s7ccIcuqoa5ypf2tCWXZpsPZcYgBzqKT7KNYKW+e2viocG7qYcE0ajdNksHSC
0PV2hkEA4Oggbhwa9+jFsHWx6v/SiIiE6YBpH1G4AIE7l6G7/mUjXjbhaD3LTL7LObgDg9qreinG
ocYcZai4VtwBpfarorfSc1FIDiRWd+s5Uw37770s4kFPVfoWzNm7jOJPDHAb0OgaJTX2faEfYkJj
HZaYTh6SONthh25iYRqKSxBirWNdDTQ4SnPXEem0HRv/oEQrqh9XLYm30F7D9OdDsnjbwJ9ZqoVW
QenrU+edODcEg0rhofujOubUjuIa8Uyfb/wxeNHCKa3AsNRL1SzGa2lDTUJOrQE4jVvbqmr2O0Qp
/YT6BkMFeKURkl8KP3wS6e+nEgcyFmoGEHnC9RWZfUZ+s3oVtT7HVDY7IewvAjag0qquA3PAbdIR
hnvVCo+6l8p+JLYF7fOjCO6GtT8WlU3AJNyTq6SzIGMJyRSHmItkiUuOltfBFTwM75y60ZXl2h4p
AT7GtAJjFdy8DUS6xt24iqe+LsMtLpvMePoR1Nv5tahdNqMHnXqM3owW4jn9GnoygRcxUIY7H2oS
czZmIvy96+zsnqeoFbFmsnAS4R6HnHbOyTy0Shr9YqLb05fgpuy4U9j8cGMTfTqL25jd+27GhVtt
+2mhzLdcVPs+AK3ZURxkk7tvwuXBWiwIGKguSBwvr5za9DfVgpAIsca1FohO0cn1BlqjfofU0yjv
9YBTN7n2iG7P8XGIypizg763RfXD6Y1DhEN0N7FQteo29JlXes08HJyfQzC/BEaH36eLQI28Bvcq
NUnFzcRHhQwCk0r/pi4h0C4+QH69mM5VRSRXFYM9YB+XR+FJ23Qsg7Hc2u4FA1lzW0wjwhKF+HiR
i+avk+UN2PS1H6A9mNlC22X6qjID/qefsegqvL/yhxRDsExSNVVKYqg1y1p5Eq/NFTvaS+A2P/TI
bVk462S//FgD6yY118exwJcYKjzAWJAplkK5a4L0h4atUIpyrsbDT8xU72d42zg9vvTNfCExGDs2
8TKF421beUep+tcBqALWGJot5esQRka1L5TKS42bRYNYlovXY1zDxK9hwrF2E1cZkE9SQThvNigO
gt8nX1q3D93A9Jhp5kEpEPXqypzl4DbdWZY21KXsFW8ftsm0uQoGOHQ4BOWqvGt6tme95Ao1kdFD
DTUoGsafvrAqEHCzOZLJm7v07j0vl5OSaWV+lAPr0jDiwyjYOYMCtwOFHEsfrquJ15Q+kmUW/TRS
XLSVU8HvkbTVTsRAbIXSRA2rcYMb4bOe9OpnCNWCWX0K6NwyzG/r9mrwmU10/guDJk4WVSNVJjvT
IJHLwb++mucixQA7/iI35nN0x+99OD0ChzFwyCL8kfF3ZXnUABj6bTDapN7rdaExBIMBCyMffiD4
JFG0/pOqmSFtZjs9udADrN57D2X/rLVEAdJmZcBPfBd2y7OMFoDE9RLPBpSGMD6U1MNgj1wrsX0I
4TF7ZdTIj8+AoJocRwszDlEPsD4AErExUHDGvN4ohzoUefTOqpYeHPwU6EGvjLZ8CEjdhnVY3lg5
m29HzZREBowH2N4UQvPJUScelpBUcn3+oOoxh1D4AusapRfEG0JhX6rSsig99V1OY/fbRN0pZwAf
LfGyXv1VpFylyVyyMzjFsk1EtWOFw3lxoy8160ti+Clrg5NqetQ/y1NT3bVmkpq2zQuN/1eJ/+YO
p05c7TMSm5WwWAV/ql0f2I5UvuSoMaAZ1onGm+fIgnDKTEJNXeCfia1JtccEtz6kaA+biQgeNcKE
asbMS/JYivYBefP3juZ2bTD9WgGaFrAMGPU2MSDxd72GGsuaDv7cIljxKzK8lr3sUZgojxoliRNz
xesvowctpJVKgK/UvL7xkQNSoGIKjmhLKDPUypRj/gZwZK70wXqnGBhoWwtRKxRKc2qrm3HRI461
wJSgFs9L/Drghk6w7+xy9oT+Hbqct5KWehMAXeDPwHipzL8cv3xLiukhCcikMCMcn2luXP+Ar9q8
1fpJQ3Ko2jUnZ9GVN4syEyj8rDzU89FFD1C59A3qZV3w3d32Cp1SZQszMqzRu/6gVYWqnkuUFYJT
IH9VCkRNG/FIRcqVRXPdMNSGPoVa0zg5uKwKVEH7MgmBjVPeWrWwGPtce7P7SOpmDfFjmQ644+6m
2iWlufrShAEo9sxMy343OVG/e2tbw4JRXjwk60CBEok3tDAndcvY6b6bwXJQ7UyitLWucpX2qY7V
8Fvtemk97GH7lzRHkbOZ5vxDYZDTQA2pFdycH5cILx2cHHivZYY02ETro+r0Guh3QCe6ht7VhEnz
Vn+FeCTLNyjXTVPFAl74s55g6HdzluGL9rXIkFlzRsL+7aNThSdAVpvDNvPsN8K4GYqzrpIKPJ0Q
h6fZYHDW4F7E7+PXQBtS2+hVo84QkIHRtLiozWkhGmznmieSeho6Xpq/gccS1OhjB7J2DITEvBa6
WEEJ9VCS4lDK+EvdUfVpsdPSkSlFR2ebvzHpwrV3TM/qjedlNyUIMtlA+UHD/CaNKdF2bfEx5Mmt
qpzWjBKN2hav8QRVccm7w1jlYlrAMCEaUTx4J9zzvjUDAlwfoEOoQsKzXcw3o/Ws94xO6dLTFEJT
hn5yg47ljEfuAVh8z+XS6DFM/y2Lp7KZB5/WWYLlWjgstQKYtJrXZUu1kSGpoNvF2085XwATMd5R
Cgdczz9NBh4GNiZbe2QjKb6gjgLuhv7VYAXgKXRgrhLcev24g0tG4CnWXrAxxl8iTY/qddd7YpYm
fNyQHvQ8RJio/nOfkRIlmC4zzVhC5fd+yQoJxFDcpG4cE1pUhtfMNLdTY4idwsC1ZYFMvAN91J22
KrCUKD5eQHkrD7FUQQ2p10/s+Ag4gHk3RV44+3aNblTt5frMQ+tovZunLNx2SQuLz39dmq6Gxv2q
wQSNYxjdEsEEsp+1OUabL7Btsw62J3qgMWMblUFMD+34+GFXj07Mm7Ny2JC5Hh26l9Xl6M4ylFmF
JBm4/lpcDJAyA+lp43nPMRPwTWmQvoDpM/NWDnYzGK1DRTyNsnkp/OrWGFw8SMTyLqdPrVIPmwx6
ScA9H8BqJE2qVyc3MUpdKUeOghVdVzCRDaGIAeRWDsDw9TYf2eCrEBgyZh9y8B3dhgn51MTWWQNz
tHKnpu+mD/pIBCIBh/WlZ0tWyEpRgcdY9amhM/IDSH+Qh790A92v3TMJWpdxmt2tzfPJshwPXlTD
yP777wZT22lw8NyfY9pzyLckYPBdss+srq7Is6EEFOvGxZHxN1APu+zHkhTvNqEcMImwX5hWk70O
ypbtQ84wEOkkGPjWELmmXJyT0Fyg1LmPhWJ85NN417T2yrwmuXMlHKx2hQdXKPJUHVG8e6xKwNn9
yNESLcLdEDefbBpQ0p1JrrimXPTkfm/I9bgRFCnbJmA/DtdPn8IWbg6qF/IoShy6qJNI3fheNKgx
vBYXoNbn583kG7NCIXZlYq/JQ7GAS7dglLjpSIomcTn/PntEPzDT6qzxPcV1d0i4ZL99c2wGsh6U
3K06ydVMTDvvJIIBSOPxQw3yqw3X3GsAhUeNF6/zTZurJFlza1Tjszo3GzjoAPfDGYcqZOSqhU+Z
DvkWy7yL8l/V8E1voXo/K9O3RNAUODVcSvdbHiTHMAEfEOPcbOa2vfWZvR5o89+M2NtbRf0YN5+j
HN7rhrk6qaWKV0/JlsCq284+Akwnu+lcRU5io9FWIRTj9QY3P/DXN9XdlVFwkglhYhB1nFIA8kTH
Zr2xx1jZA3TgNfCXD24dnA0jPBZW9lObchQGO1yhoGk0BJtWkT5I5nwJeiqw0KECk2znCv3yMQXQ
nA486K8nmXyHcQi4NxMJxd+pGfVs0RMeg9FPTtoYSjO9pmbjRJwDmjighn+ZgEQro+wTyhOVUTiE
G7fJPrWxkIrM3RKxvOME/jakLlkC+asyMFLHplmliDSq9kNW3S0kyg89roPtd1y6+tsqqYNw3anx
dlG+DaCcijM09rAtCZL8iNXia/vqBYnmlR4AWz4TOwCajRsED3gB3ofQ/faIMthqIzjvffis2qd5
prwnnxd+qpKbjb5ysKI6LBTFb3CLW5EF9nYtjU8NDttCyYnnEXhq2DIhgcjq8dytDiZ82Uo41spc
h7wARNiNjahoOIyQ37b6JWUwSgLfKLZFRxAkg/inIYY9q+4+Lze8HgaQRV/fABPeKK4S6oWTrv10
71YZd0kR7lfJTJPALA/NiI/+q4X4CDHbwaAJim5ynN3s2Kfim2WzJcM2/RkrSm1skbXb2YxIqUOc
Vj5JetrrZKy/9ZZsdox3SFjq7+CaQYRXVmKqS5uVJRJ6P3fjJj8UU3oscqwDDMBPBa9X3UvnwrnW
7U2vfK30GHUY7A/PLckN9D7IcEFRqOwkVGej0NGEE7Ds8GNwZh9ZIi1bzm/7Sj6rqCAu1JB0lPfL
YN7G1QpVwKE/c73mGrdOttHSf1cLIi2gptnoalQVrQlwWUel5a/JjwZnXxqKQn3RWFUA/XBvnESL
H3U4444vre5R+3dlK8d1Ig/w5iUdoI13H+PWvYAa3qkYcDGSlVeStfTbBLIeEG7a4kWh42vlf5RG
+64crVTPyODjFU3LqcmbB+UpUiXezQroAYhMzTi7TE+DZ2xLv6MiRIfJTs52x77yUKzmi/Y+zNXl
B8bNbBrmnjgXHqpyo8NJpDiGDjRd4iTN+l2jLOQpexiSrzSi7WsFzo/wFFPiKHF26hYua1ZzyeOT
VGSeqgpJk/IhwdBqOXl5yU09VdcUStV46pW7Knc91YNp7AmM4tqhesnd4pej8FN1l2W93ha1vPZr
xnWr+FVMDTIZKLpm8bUotzjf/bCT+VE9HmKps0PMeJPtnmEAoSXqaRiATMxsGtI1Bp6p2zwh4eNA
Z4ynftumRJtRaWwaVVmp26wrYgWn6/569ln02q1I/ekFdzjY4pTMugPssVdAeZydF7VRqBMczVFG
Ls1mmFNIEqRhDgtJfSh42QqNvVfQD9M1vKFL/uF1bLxGKyi48anhTqyq1JYKvsfr8l7M6NUUy3Md
YFy3jXzSJ8kIywe7I5NSnvl+WlOJ8Ir+EBgWFivJjCHJR3yJcbjNyuGH2mv02e+F6x1uzPEenqi7
HJQV2wAdZ2NHyVeID8bGM5OzVeNtmBAS0VfPi+O9aAcpVfQKZ33Ly+CMAk/ZDxJ9uEbRt/7O7OIf
teF81I+kNOMTv2trHqiqKvRhY0jUoMtygBIpQ1WqqoGCfddhlrBxx5GYrekKmdQ9FP1LNwXzBnX9
Szk9xQWTZCQRL41tOwwSU7au7E3Xt0bpGtsi3CSd91q1zfQbjbMswADPQ9loR85vFuT/XiNi8tf/
QJTa/TVg/va9695/xUP3yfjxz27E+m/+HzdiEfwLl18JNEa8jyeU5fD/NSN2/uWx7cGN9B3btfkT
/+1G7Nr/kngO+1JInU3v8Fv/L2bedmQQmDBJlU8x7sb/HzHzfzUjlhBbzADuoOVhBvpvfrWBs+Cw
URv1yWynOxLGdiGOsH5cOwdDkjOaSNTff7hJf8MJ/btPtE3TdWCZOTAW/sKFzUu3dNeZunrad9gM
bFZZv9oCKQZF/BTGw39gU/6Vuaa+IB8UEBEDqdCVyrD3DwzUCB9UhiBZfbLyA86C8N/95VKv2bto
1ss/f7O/+SjIvbZr4jHGt7PdP38UTr8WBdBanxRIkOXZl6KakuKtYMZ//qS/ugzzpfgkT7qWzzvw
b0+tF6iVY48TKzSmYB9IVnkXA59lc/Kf7p/FO/8n6p/6LGEFHG+Bh2W2pb71H29gjftKFfOtnKxF
ReeYF9mQWyXFGT4/bMaG0JxKXlltj/Z2aQ6MM+6cqMF8tbz952/9V16svhLbDmyepiVc+Zf768Pp
MvpgqpHmGQcy4m7FoBTO88Uylgtc+6fO9T9DPEH++WP1N/wj+VF/riMESLENHdf7yx0wLK9yfKvi
FTIyRgL9le2TE1RNT00/PzFUhskQ3ZB0eEklaTOVkby3bsuAAPe8xG0BD6V4SUX28j+5LNfBzNz3
XYG47M8PRrTVYOdIgU+924Hk5N5J+Hxa70zMbmT/QQmGTo5fSOmFFHLdV/njkhUNTqjjs/Twe6a8
nUT0/s8X9rePCQYv2xNHOtvLn69rHVIs16B9nyAJtDhQ24hHh3G3LFRzk8uKYDbq2/2P2q6a/7C3
WH/lDutH9YfPVr//h5dVysAdDUjzJwryezx0KBuAtjfRjAConS+zybFrpvNpEuJnkryWbdj/h7fl
7zYBfOL/+9v/5alMWREj3uMKCDHA2smfL2JO37XvdcqW8M+32jatf7/bgXSl5L3E6Me2NXP3D9+4
CgtPFmjeT5VJiF0De4ghzGSqAbUJpOLifYNidcwZDmIxulliLLxzOT15rXPqCabdDOZylvydJV/O
Qci74xjB9TwFBwIvL3WUIBIa77APf3Kd4alKcXOuvqlqKEjSd2FBvO3G+UL8ZYBss46OgygKjDn4
OerPD0KZL1LBTtWxWpznZUECW9H4d/IGTtK5EbygGW5kGw+hzcYZ7sq1bTbAnLwrHsDNCO2NBTWP
05PriqvRZsBpxSdsFApIdVBxzKC81aC94TIOapb3qZsfkgYboMi5DglgrnB7R+gCazMrH3p/nhhx
wC4ryBdVWN1V0USnJXQOXbpe+sY8ud1HNqTvuW+eMwdb6DE40HVDIiTA0Q7SL9XZqaZXvU92wCuM
/41DsffoeASYqa1Y3RkzQxoe2wSRTkA/s/3L8LGaMxUnOk6Otu/f4iIUbia+lzWLE1SSl7wnE8dD
Dcb91JtHL2byvbChwUnK2M5L8W7xmW7LDbLZ8aaASe20LE9WQslsDu+TwZeT5EjbKQl5Yx8D7fMe
TH3QbyuLiW7h81iqGbPcooLexQambn/oUapn2d6ujBcPD3Eo2QTJFR2xbRAR/OjWhogFs43kmzQm
WnesfxESsHFnvqoxsfVgJ3UZk/EuDT5nWSPgkNMlnjgn7BVvgIB9sQ6um9i6Z3I/bUKXKwnl+jg7
iIc4hAM5PgXof4sCpl828veDLtg/Zsq0FI/m98DjFpQhIVCE3Y3zmfTHd/UR5UqBC7WU7nY4qM9L
luatg30RGPk7SrCzp+4Uxc/dXOOck5kXrBh3Ck3KKmxv0uJ99CF1OPOlaeCEgWjJKnp0KhtD2tZ6
SjF2hfnAOxV5xPVEw2NWVPxwp4NGg1cPc4GwoLO7Gcnw2wQyPrsib+AvLBcitodtGfcHsm2Nbdek
Sh8MoXFp7skI+ZQJH2c7PKxWBMuxye6qz8LaWw+ej6NRX4pr1tWNvnofQu1mtsYnde6mTYc44F1p
nHBIeCcijsfv3gQ9+OnM9A2LZWeD8vGiXuVJHc6OKe7gmLYYaRWn1OLZJJz2RxxLcfwaLw4prIeu
rbqrLF1eraRsb+Bn4syQxyRlggewYYmwrQ+NGc68H44NLSu9168jHJ+vVC3cVfUYyGC+O3b06PeE
eIc+H623EuVhOQkokTlrpTqx3TKEmC5OzDmFuyCqmxCnWAOZRFSFQOdB/N6P1BFuVrE4g+y4LM8d
8cokhrFtjeqoj9UQcuYVqonOmedcQHlaLugmqx2kE/MXA4kR8xJzpQllOPu0HTK84quatBoUwYyI
I5w6sle/zd6Nxj01Sf/mwTVaWAMjr4sVQUox4AybMHfFwJFFuNfEEY7WDxSeTDH1B4LhiLsyi8wf
LzRkGawcLgv/MG65w0dZfErIObRrDecOY26DTDzMRMB5YNkRbNX6Lnrjdj6bLcHnqPFvTfR0m4DQ
7+Nknrxg3M+tD2zrJPNhIgqE2IEoOXjtjGhiqHbLbF/gsLG6RFXzg0jr7IcFFJWV/ptMZ+GeU/dE
WwGU7aomzHfh7epF3g1UA8ZQQOZ7MDNZudM17uNQPOLp2nGaK79nF+1qdUxW6OQMiFgHYRovrC2E
NUKZuNGM2n13CzEGv8+4JE+4dp8B8GCqznWwz+v0FQcppJGlW+yDnBuXW+Y+NVhXOd7naOeXi+bL
6RdSFy9iSL/UcWAW+ReikJNhcmvY4voez8GlNz+a0Hwm2BRGv/U4hcF5YZIC7l3hnU/m1O9HtPTY
jBTHucCBTr38QzFh5HvtKOjKSHihyrR8t6xswWEPbKYDbl0aBLEer3U8j9UeH5TPAchmT7AWmpJg
uZqgu1qBUx4SkJ5Njs8z2EfIGCRqX5uBOxJ1yUFChugDw9+1jfVTDJ23C9cM2lKQ9UB7DCREihwG
diaBLZFxJPOcYcnM1NEjhRUePIuyXjHUmEWMDj269icuHsI3O0zY70gLwmM2XatdXdU7e1lRFeG5
gDZq2TWW7CH5BldJWTqbGCoHc3UCuhIWYSuq27IWDJFGyna5fDayx9GYfWvhzASZ+hQmmFpB2jkD
Hbw6cifeDpIkXMfjw0Y28yZ1wNuScY/QiHm0enYVuXNYXCHsdC/IMu/nmdelL1rc2AL7HatlOPVm
YsAbbiDjMygjLXWCKmC98xfvbJcJO3nL0MTBH3VNhCv8ryAlLFQGiJgWA4PYDE5anUNjqTxC0zxG
ZAyeHbh7PRmnqpYNhzjdDp+ziTCE8IsKfc4mdaunsheXcmYJxOHwvJbwLNRe7om71fSSrYdv6jaa
nO9+iQuG3oK8AXl9ahX7uIar4NvMgOpfdeddAJU/85ll60jz1Z98c7eWKbkHK06PVRIArZG8wcWs
+Q5DoJuG9gDovrim0ex3jhvhCgNG3Q8DZqi2t+ujEhetOsF4nmhPkSLadTkXd+siqpMazPm2xQqn
MBhYy+ijZu9mKJN4Uz7bvRyfy4YRig2ubq/y11JMj5Yvp59pJLdxJq4jZjpvxDyYPmlWxvSSVu7N
ODr1ieY72aVT8l12o3kugnS6MaRHCG4eHp0qPdvNeGxwP7iNmhlffsxSt70duTs3j5etUrYz+Ac+
Qil9LI29mViXAJKPAC3c2nP+mnCUYiQBjwFW0tKQ+xWY+dFs1mbPC51g1l8mx66QFWwZg1DtpFl2
i73sScS4amPnFnXfczkJHHvedE/u8trDmtv3g6+c6iziKGasKJybMmFa1nr2A4yOcmdV1X0m0C14
hjzVWNUzqC33cR4X+2SRFytZqit833ZN1q/bqBgeTIuxmecTf2N30Zno7XPjDs1hEFAqRL8QW4jz
1gaR6ocxibuhxK5jtvtDggnMca6LswfbikWRPQWY9XvFRcLahpXA+kTgTfVqdhhBwsSA/iT2RYgS
Fa+yL48c55njwxwm6wAzlSiI6r51LLyp3HKbGG1F7OvOlNRb4+x+dw3GXUvETk72CYVWRGPSOD1L
X7D+l8A9jUUG2bOKj77DBwa4GCEN9ZQ9D0fAaA+oxkj12aY+7+VCpm+LYHAJECcsSQ1tb9hFbWbi
nFUB9Qk0IBhzeacYDsrkL81NDMsS19KBE2k+DEs3HiUhe4zFSWiu6mVX9u7O6jN/3/mLRx07/ujI
qd2u60Tm2dhSRsl8V8oE4aKNWEbWxEv6cXtS1i9qSNZ0U010EOYV04DfroEXUcsJs+vjcNmJmmR7
g8ETqs9gbxnhT0YovE6K3uKqTxd9f+w9LBw9AQGhxXI1GPOjPulKp6LJROyNlybKjzlyiaBDTBOB
E7CdBcewLJ/sxrWPK5r2REbOaQgg+nIqHOFJYKFoE4MMqwbSwWseNsVhGbufeWOEhyWC/EpWCZ5X
faCSg3AKR0hujwfsWymK+iQ6uuhjZS9epJ8lB7o3cQiT8VYs3WuAu9l2IdJhEyfK0QAnOtOmNlgH
eZJzRIFYUqZbg4P5GS8BBD6Kd8sej+MQ4JmJPwfB5RcUcLj3LJTpBmWyl6i0hDp/Vwfmb3QJ5UJU
bbOE+icFx92w1iFxud/QaEJ8hSQkVFGQ+evIiNw4V0bD+W5TZwmTzgyjeYyp2ASTOEB/RNmaxc4+
qhflcvmNHDtOWLqZdOzrQwsVaCZtcmv6uBZYM1fq8IAmA9WXmLf6nqyOfKnK6oE96VtFdrAudfuU
NhMHonnTkXxkYw9NGkL/ZGGEZH/2C98bEt97UB9VpYye51LmeFXYzK5FaY7HxGzLTWL88Ng72ARD
6O1RuV8dNL38Q9IHRsktQ52WWeUIRxXPpPDeyGNofyW/VE9QYIpmONhUbm1JoaHCDiwmAyfI7rJt
b2K5d2lMD3VC6ovLzH50B34+1QVzTLYNAhlCBOOhj8KOXB9IGDzGVDVbg8JaBnUXYomcY0j817BL
f2IThDtGa6A4zN5tl/tPeDEdJ30a7nfpdcMT61UWSE5HcrRLbm6VP/jjfIfQ+7mQ4g4Hra/ahVGb
9vtRNndVqJaYt148zultnTQwJesOJ4HmGbveYj/hO1GbGLEaRDQfLImzHaEPZ2eEaO6TAhqR/LMP
E2gGLix6+kufLBh0YxoNjSStqaPuLGbLeNTpkqovH+HGbiC8UoE18A3qjuC0lQNVtaWiD97sHv/2
hGcKI0e/odHQZZs2WM9pke9kHWIYB+lZX/YgMT2vCNAcLboFdJkn2zHv8S0hgJ20SAa9ikgm/Ock
D5T1P8zVYnxyimDaFLF1ipzpyZmWc9JSHA8+N57KngYNn0zmh0GAQ+MwPmUNdU+RR9dRUd2KiuQC
D4dbtDkX/QwGNX7FQ5qwCHUNal8tK9VbqP7YjJdvLmyToVAxtG0CIy8MrI3vQHzRXbKTQ1fxjTvT
o9QSJmD1yjokioCXS12E3VW7QLW2pShuVTHFfYLerJrVOl3Pg/fqp8iGjGq5Lm37RjSsic5bHqEt
3/j+cs6z/t4Ghlis9ZpJG45uJX9C/WiFf3jRiAHXq0vkQD0suLDzjpRO/BAA6Tm2OFWDfKtV1ltt
zTcWxk5MKZN3R7XoU0RJFn7T8Ju+eEudObXL+2oXABUphxRuZF+9KHdTxd80sgKcNxiuQJ5Vv4va
t+OFzxJxF6KC2Vgz6jjrcbYSAQQz3yLNGchlvzdG+MIkSKkNY2D2lZNnaLLb+DNU9cRpeUm5PUZD
oyPz7oZCgyKYXm+QVFbNs0aTm4idrvXeDCkAz2zay8xdzupchjNLBkv52Y6sadXUjxUl+2AxrcDs
4MaFP9Ljx0tSOtZ1TST3lBjBvqcT5g1WbAsnYah8tEwsWdSqXRU6xpzwA080b6vfeek0yPz0QjvI
+Zrsg7dspgFRGy2GUcn40TYjXjjDQT3VeB1OovLe5zx+T61faC4IZyDtOc9LthnjfoHwSbTPslsT
vraCIMaO1RPN85Pnv2RD/AtT5rUEVWmFHXGqE6XNlgEdkX05fJzX+bv6mkIlmKtNse7FnScBM30s
7jVwOXQ23SQOmmX6arM6GgFQMUH32GOhGe/0bMDpmdeGPbSWkAxwYsnWS2MgKq3zp4aAhXUiECxm
+eOOT3Mfl1doio2tZjlaMMBQ+V6nJqDXWH5fRLrC5KHvUICPF0GGckE1BDHwjLONK0Y9R4si0Vev
tv6f/+LuPHZjR9Ju+yoX/5wNRjCCZnAn6Z1SUsocMyF0HL33fPq7mFVAl2lU407/SULSMUqlksHP
7L02yB6GU6toUVJVZkRM0RQe7NS+jstmualYMLGw2NrD+OTY6bS9DxbC11RDNyBxr1lXA2+8IKIB
b72MADLe4AJlpiQZYKkEuk4IKjPm7AlTjwwAz33iYXmAS+vu2qdy1zM7sfXSW/OulHDZ0EDukfrQ
rd/HZ6RNeFYCqs9/GFCnTA2nuseLE0t+TH7EsR6+MTzcVjXhLR3J2Z2g8MtE9rntxcP9emh9xa+w
prMHkb9F6LwBt/5Dz6TpJNXEd07aXTCSheh+smx5cNuZt/j98mN9b/lQBu6tto98BYrWSTBj7At6
tmnEswp3yF/ae+73fRX8sgMObp3O226gLUJkdayH7pYOcOpKCX+X4f9qEirABTKSo7I0kkxh751W
sIzK0pGTIS/xSrWZu3GX+yMLl9V9RpoZ3HUjhm65Bt1KtxqHnAZ2QPWWY8bvS8C+bcgvRKe8JatZ
cpAyuctYfodReaA9NTDIDgWTwXBfoR1ENQEGrZqil8auAAMdBwubSp2kBjhbJJ9W8RyCHYPciEPa
b64y5v+uOF77+K0NMFX1DUdMqonRqHtxvfee+WzjBHPDTdrwErVO9la302WIETJNfmes0zYjGk47
H47IqBiugaWuasx+3ac0hsEPXRNwUpVAe20o4CA4zLUOubVhGPjtZkepSPhgxdtW0xp7Gq5XHFOe
YiRzQkQCBM5zLvuKN03s/iS8mP8SlRYgScihy0CsLFFk1havXeIhrSKLa8Cu9FTEmbNbjpI79Kz0
2CGFIv+kRvtXN8LOdAl0KpgiYJFEYfyUTdxC4pmJ0lx8bub2sTRovf0ioYlKNQcqtzfoyCCgMOPf
e2YY9Yycl3tbYlNGt479swLwi9CG4mgZTUnNhUlADSa54pEpw4plNfmZTbepA28HLizmryA2Ul32
sUBW3GkH1Lt7uF/LjSHpUcv58V7N3X9QSq9pU2rF2UyTx2Q285ZfutXynypj3wcyeg4QGDdu+c1j
wbhPqwcxmV9IA2HewBLADwBgRJhtrNDyGTkABEKdtLYV1fVQHYs8gOHAu35MblUCS9gg+GPDO2Tf
5NMX7GkUd050nb3nwUGdXoZ+e7ZS+tDWlkRhPDTcSzlKa3RceXaK+dFOajyabklTUE8/fMv5ZJCL
tqM93+sANpnyJrLpvexzWeF1LhGggxddREfTomPOchRJ1XcyEe0dCZ/AFY9YX77MgeuAWaXX9dsG
EWBQHvPEgRFrx/0G7hhO7kg+jGbfvUxm9pYlPbJATUjWono0vN2sxxvZV8bWYXy3jkxy3cgfRHJV
GPU7VMd51KfCh9JTzBbGZyuNweCpMyS4TTfKbmf21ZUI9mFFrHm5SyQYJBtPMtLPbkkQTptdKigb
4m58bOAJXSRCzrBHvAvon6GS7/eHIB5e686yj1mEKYhym/boA3UKsa/um8aWpTPEWU1pfG0Lb5mR
BvFhLgnYLM3kE/I4vNZolS4CBgpar/yJXM1AQCc3b3bVtbu7dTxrbHK3lweAchUiMewccsnSWB58
wUP3BQKEOPFesH9/0IVzauOJ8t/0DAYdWBR2/VQ+p9WS07E82KD8TporZwiC4tgEZHvrNH8EKRZs
p94gYxQDZijA2Nch82J7YTGIKmiZEHLa+WgDN3aBF7lJ0++NachTl5lf8pKFAqp0sc0AkayKQWSn
+0OU+F+8evK20qr0aXTDPz7cvxbjWN6GVfItIlhkSovpyKupTgRjqtP9o798aoWdtQ80Ob4FUByl
unFre/AojTw2T/9+KIcgZaBYxtu+8hnhVGPUIPrBhe6TfWz03QFKFiztsBqqbOVwCljRJQmsF2x4
cMa9bjda47g1w+hyh1DcH7qFJFE3y3XFwH/77z+Ifb5RmjDREIYlTvcHxv3yt4+6hYKDqIg/cYZl
NmlKxdUaVU+eYbLcK81bkwjzVkDb2SU5o8HQt48hKu9LIqM3y66ri2oBhg5GlB0MwqRO/JZuRRus
MwIDX0y7vvDH49UWpCNYSRofvRQyiBvl0Zp4V/j8eW09a2HI5yg0y60dw/LxCKTftEI3O0VFsLga
PIzy2LB4Qy2fMmiv8DYG6/tn46DFlgm/QbYFKP+u4+kEw1TeZisrb2CaHUbjzCnuXyNolvKjs5+U
8TgSLfeMyYihGNov5IrKLNLHaDPSGi4YqbBnuj+rRHEjAvbRdIbN+Hv5UOfhDzEGCBQXdke+oDzu
H92D4f/wNdNudn2gPuOYDnFC+t1mkM4XwyTCZvSS6gwgIjhn0ErQfp365eH+0diHLwzO5lVTcgd3
GnM8BXb6K2bRvk1YG57uX7o/mIn3+6dlDSeSfOoUt0NGXhN7BslM8qRDIALiOel5l8uixc+Rquv0
7LV+z7aJB3eavnM7Uivbmf0XUJnFUL9oFH1+XUwHMP9buVzFznJ1tpNn7hHzX6qsCXj7od038nbH
xB2rruArMpDU/9rctuPV6epkwThCb64hIkQcNZuwWurTeju1AvrXcoljWwAR25aEvUUmnKgIyl/c
nfrEJiOEfIX2lC4HTeEX+yjpvL0Fg1cAMPRDiK44bEx6yn06ymvoxltWifLgt7vSSdwdkmrIkAJQ
kd17YC34r2xTY7fI3McubkOwhWJeR/NI2ulsoDK08+8VgN/TtFedyVNQdXciFbPjXINdQ0nIh6ar
yKFxg3jLKGJc536E/3M21en+0f2BIOrfP410KXeZ53Ln7I6khWBLy6v+FNqKbzKEv390/5oO3ghb
mI9Mj8n09EfG42E0Y+fFObySeAK3aNQViObmK/6Qs44cbtFT/1SG0ec0rBo0vPUmLOvpIIL2TSYO
v/lxFU6TiefVShk8DMHFj9yTBEu2Jpu2vJSeZkhnB0dFy0PgBma/0vzmu2ofO+cmNg9hMX71qvJ9
1u2nZKRiFOSSD9SldL4yPk2SEj6YrDcd43TvojrmJAkfzZwZBrwB5h7qqylr5gR986OiKG/rtNuj
9y23vyy4wJGAbjYMrj6Gk7S3wkFGhvXFtZ1yUyRY8zyn+Rzr7Ftju99oTIAJ4mrTXfCN6NCPSdWo
9ZtbHmiO9VmzDxl3gREelx/AlMOe8F2XS2IMQfgu9qR4orjFmk5hJLHKQohkyLIu+2AXcSADs+Js
A1UvLOeahpx2tf01Sq0v9cx/UpNR7Y7c5oYOEmXIqFHo7FNA+hg7DfdVesE3LDrf0PUz93qOEhvV
ZkAFpzXt9wwAG5PjZbZOcyVZxkn2vXZW7/S88CGmVl5IbvvMKfSQmCG4JsF6CpnsXnbdk6xKvPZj
Nx3mtF1ltaG25Nzhh4+4wc24AtjF9av6GfDksKWarS+zzQScVdQvRP/jb1MeZXRET4Ip5scIl0Yg
jV97pwZOyk5Zjajb2df5XiuJpDxkfv0szB43LO3TfaIXe8GvZRQEK4eGymTC4mYkeEufKIaFuKKH
99ojilObiwicMUTr00Baa02jIw36FhWDymuc+gmz0dayk4/IM18sikVmh/TMhMWtI5JU3Z65AEp6
qkakBB1joTRKP2TlGquDqrzTP+tt1CIx+5MUzDPpCpA1eWwFLaH+oi9q5jlQXcP4akEK5hO9SinM
cCtgqI/sSJwy+0alR3BJlXI7y5hPLKMmj4Vah0DdC2NwYVTdDCjA0GZLZ3B/KQPGjGox6g3HYAld
peRZxsLNdYxttsya5rLz6bfRbg/99Mu2eBN0MTWh6RyiQiPkZtpTxLbYNdUXoAAfI7Fsa2NYRgfp
Do74RMkfb7LOuCBp3/7ziyIWQdffXhQ0pMJRetE//lWXF0BYchmJHOpMvHfIieqElnV5ShGBo8I5
z8Mh8Ai0HnEz//P3lv/hewvTlnxTgQCKvKg/C74a1euMUX96KJeNd+bTf/GNRPiuGTMYUl8LOd1s
1CLTKN5dRx49WOpLF8Za9OZ7xMvUKLipI1gpt6BpvOOoGPn887O0/yYKA+lpOtpzXdOzLJaGf36W
eQ16nkBX3jYuzzJsaRDdphlWHMM0kxhkELgI0gtsfHH41D8WyVg1JL8WMUcU8VvMgMCiyHB3BR0x
WoMPa+nl3BT1p1PkH/gSP+Ax/eI9sVOSoiyIQzh+EcXt012CGJhL376MA9tKXavP8QTpdwxoCu86
DdoEzMyFvXFSUNY9jbxM0nIfc8MN5vEM3J5vZoWEmPSs4sY6fRhjBdwJh3im+xu5Qz+Bzzx+8ez0
tjRszHk+7Hq4pXWzGCg+yWXIGNnVUefUt5D+ZlaPtTW9pGN4+OfXWlh/E8fyYmshMSk4QB3/Jlgt
x6gwXEYfWOsT/Eqm2qJRpftd9Cb1cpKpZlFFZeWRGU2/gmKGDwA76VX0akd6Z8HtgImy65ATZaRl
AxItGg5Nb+zT5c49Dcxz5ix1sBAGzE9qr78pnwVwKYrL3HjZrjfnX9ls9BxugK/tagJCsPxOQiYW
VhCus/AjaAyEcIJ5NYaaj2WhmEcMyeKBs5+YD4KPCf+2MqouyUDUiuWhdJi+MWYosDetbW6h27h9
GkIWUwnxXnit08/OTEfMTvsjkxAZ8C6ty4mTp/YdMCUOVeHy52HKw33f2hk/03god8wcDNHio83b
7/hyli1DlkkqBXwrUBBCM//oJOvIzDL3xCKw8oJhmQc9cWyWs6xGIkB1uflGoce8iomPYjSXyPpi
MORCw8BPrb32dp+1l0ZxVU5yDEvjZyEX7BDcoU3h6y+ip9zz1cxiJKHBMtGVNUGzrln3EtU87I1M
krkcV+WOdUkMTak8lh/SiqfTgGxqnaT6XfOHbAhOQTF8U0NIdEW+81X3QJzssVxEAqQa8Rbw7AO4
zK/Bkme5PNXqGBThT2MYb0AL+8fJTmEHLSS6vhvfLV8j1sAqkwxtfcLH8/Zf3q7/4Y4i4BYJEyeA
9kAT//loCDo0JspokoO1/MjL3cDha9Rw3g+jPedOTNOKSQtFTgTmblneLQuzYlHSqUVGVbXpf9Hv
/l3x7VnwcaTmOoJBLOVfnhJJaINdRiI6pAQVlVn8RPl8XEbf6YDttJ6O/qI4K4b+fZFeYYf+8M3q
k+Xq//La/IfD3fLQW0ssEgpJ5F+l513UQb3Pi+jQLolDY8dVhSU3JugQZUu7Rin+vaZV62f93a7Z
vwRIzptlvmEv+jH0FOuG/FHAU+6r2UWvUoXTlkmYDxh8/C9KXO9vMnlPmZw5KOQ9ISz1Vx0uBbZi
DT6EhzGJ/Q0AHZCh0cbsmxjLjlyW2bT1cwo9R/NrAzx4DqU/nBxT1VvJP2RAfZmSaNh2kZtt0U84
a7lMoyKIrq6log1zVgsWMcK8ovPe8dUieDCHjDYyJ0+m7L3mOCTjWzbFBTAIVLEyg8znJ2rjGdp7
9+iFpHmT9YuRpPX2PhMPjIi7Tz0fZGJtmPR5235gsJZ+KnWbHNIqJ/2mi8Idl8W6RVn5ZmeSpGHv
aofT/OD18yqa2FsYFoh4VdqnuOayseDDYQYTEDc941NdNiksnZ7hqmd+nlLEuoZ1WGaOd6lozkzN
9YzXkAUu+eirUIZPvc2BPOf5C5RuTk0rm0i8MY6eqZ9g2P7Shdntbevgx2l9ICKAgXYxxgQy1+Ha
nqtL5ZXlLZ1AH9oJp1U2teOhjqKf7RAVv1Uf/2sdTQL9wR+Op787mqLvHNYf+Z/MTL/9o9/NTK78
lxLSc4TybO1K06IA/t3N5Jn/Uibvfk3mCT2xslGq57Brw//7P8r9l3A9EjBsz7JNJiw8i3+7mWxP
m5azeFk4dRz9/+NmEss3+WMtiuyeLkFZuM5djM3mncT/Bzl8BeimZeYpzoYvXtq6Kh78uWeAammA
Ht63UYz1CXxwSKXTmttCLgj3agrP3syCYfmsE4V7ylLveSK045n4xc9VMQ/n+2cavhUKgDDbkRPw
XZFBAWf5uTAMdQmZSa1nURK4SEN/koO97djinoPE1mTQUt8bi+B80pk4WFVe3cax/1KmiQ31jERZ
eJePkqL/zY/ZDhmj2Zyk4yJeH7JHXusnhF3jLXdsxJi2z2bEM2vEgl3mE2k3HjRC80clWRD65p55
SvAs9N1xkeNCJMiUHcRAQdZWh4wrcWeFvclNTeQvoA1C9iYuBLwFd4UYh3WVY6nnmfMS97f91PvS
eMliTcHZmM8j841zpA2edPXdLoLhxcnUsJ9JFNjEpBYvKeJfA9NE6tNxtDix7lcqs2uKUhCzMjTg
lJBKP8Vm/5IF5QFZgndxOwCxaZhkJEvChODXx3qKRIGrOxEAK/wGwoaIwwtTlMcFE1CT9HUUrdFf
ibnYlUTN/JxEB+praLwXdwaLKsGT9/jPV00Sm4+F9O3NnakU9cjcg6jpL3Zrv9igjvaSOBzqbpE/
5gX+KajEl7GdOFci8uMblsAL4KPTDNUL/voVuGlvBPUT+3KIqgbmiBiUngTWv+anY7cQ2E8ET/rn
UAfP7mAmD5lDfIcPuQka5X6yZXtFfT1uDQvhgDFo/YxCdk+KdvwQtsbXdJrjbdt61dmfXNZ11XuQ
tcVZ9OAumHXehsob1toBDzT1iXseAcKgxaOt6d2gObhSEHIrkzVJCeKp8cZhjf4KCRjR1avJ4r1d
Dv+lI/5rsSBp7HDVcSSwLtCaeuHP9YvbdOiT67k+DzbFIGxwm/ttf4FiXlBFRQ+N2YVHbUUvLcm7
R/CnXxTxpZsQLByLBBQZfziwnn7rOv9P3mVPRLK3ZEhIIZfv+Id2lGekTLH0ojgabY+T4M/PyGAC
UxpdEZy9IByOaZKRb8SmZZ2WAxVepo4mEwiuySZZu539NROm8eyX+lyTNVJ5Vv0JCJm99iuxbdPM
fSKLhYlf5gdfBzVcbDpvvMfDF4ffG+C8OHj1vjMVmzYKANe5JzBgLTDurUh8tvfEn/jbuNGrjhXn
um/5F0URPrAC31QFjKG24x8GdtlvgiUMDjLiAOdOdyvl0O+1upsfnYlc3y47lNPkHKsedWFePopU
2VCRkTSYogV0UQfjVZnH1vKzbwbl0Mb0DWdvk7ddqzl+Dbr2MonQOTs+AV+u2TMTToR1VMJ+SAwR
PFCeJkTMoq0lWrd9yGqEp5MBeSSYbm5NShi+4kTG6lKAW7GloZ7m2t+HvgjJLRxIA/b6TRuX8tVc
w4DDiICv+iiC4TaWMj7QpJAMFpN7pcLxKAwHruXwK/Otds/o9E3UNhd3BDmQXK1+03jhlTBPLmPH
LM6smi6AdJDfZV+yrA220ZCTbZV67YZN74dHG00452zvk6775BDktMGljUtvqDZl5qVH+IbByikZ
/IdtSOpSMxOHmJ3JW2OGFCAdrBOrf85JSaRwPPKUigPUo3rLXpe1b0OyZzWMl5HM8S3UTvQ1XdUd
YkespOh/APEjuy1GMEGCwFqIQG1l5kxr03CIF4mLMxXhwXWaBl+Lu2l6DchzWbCybvhCIWnuCUEB
GRLY9l6xuN207WystQEutGT7hxaNa6TWxmE2Ees0/vSJ1AKMKlO8a3uF7ZCOq0DM6mXsHyTJfGw8
Ug8Jfsu+ne5AqTPj/Fd+psfZ8V8UI+1trJAnwo4kvw/nRQqY8npH5y20AsdzTUrtlgGhp4jDvkeN
yfe+mtDWcHUAU/WdnVPD5WBxsJaF1xKlbR4K1/Iu2nfY5sfJLh7QU7hp5kCY8XB56eixFp6xat23
ij3CMfWmmIrW/9AeuIvAC+DoiXBPE2uDg3oxOjrjlFDUB7WY/jMvuYFxDW30jblXeHtv7Et8ETXp
t53bg8uotkUJyaIV480F8OQY3AH8BgTjxMA9V2N+NBT75rHUL9Yo1COex1LM1rGxMGVVsiRNCFVq
EvmvVPXv8BiylWHle6am0baKi+Iy4XaFJw4jZHxKFaqUKcmvJfK+jS9Nb+vn0TvsA4xiNrHU3IqT
TRyDX3NCpgzNhJ+pxEFTLF6MsMm6ldFH+X5x6kyA3datCwEryyGVgl7eVGOtX4hEqA+IdDAMpc/U
JM02FyZVfFSx05xGb+s2xVvQT99U2dUHZQVPMaPUVYvCZr8obkYWZfuKcCyG6SQOLidPNddfQxO0
Mindy4S5fu9z760BLbUS5YxnIgczOiyvQ1Hrs4m2EaAW+SXpTAqa/+p0n5lykFEqnlrT8CiBRjQE
XdAiWEHlAnlkS7bUAU1KdClCPFVhSggw+LXvwEnV1fqezbKgZsg2HaABpcWvIcp4LyK70E34I0Lm
sfWWizH3/afQrg8kMkekdC0Mxihc38+4MoFgVgPwZShsXcqxb89TS4s6otLPBIARNdRfi2GID8aS
QIjRoDbbr2VWVJvaVWjYlgQ/whf2ycRo1JvAYMXLlSvVxFbCnrflgHXMH3KW3TeNNoA82gbEyaiv
7ZA7cLv4y5kVwdoKi6vj1KeyoaCqGVEfesRGcLXLZ0KG1oGa60s5wXaqwNUjCA9sJITtT8hczTXr
OkIaO+PgA2z2a+E+obHznlx3QtgXDMDmBtAyvdVdpm5T8dygMC0tXsVigZRniH9WcrMn46zKqTmn
ASVsEYXH1iuntYPoa2HnoZ20vVc/texDjoYB4aJzYW6ApEVC/DbiTR7k8gFOMauhOWSdEhrstdz4
mLmY5vJk0Lupc34NA9dfCB55o9zIPPe59RNkUnwgcwUUlYB8ZXuBs9MDf4OqxIdQofNTGhA+aXXB
j8RL8ucqYcxNaN8X01fxqba6Z9JemGpwmFzrVMtzBGMTVUkrLnQPx1SN+tiaSFMb5lqwKhlOIf0r
8iumkvjYsC+wMmIwU+lvBzWRzqfwUbGq+jDmDpqojV+lm53gyQm8hwkpxdFM7eay7GCYC7fcjB7z
cCSbmTyLzWTi36k6RVgvotB1nk04gER5HcywegDOoKACDh9dC9MOpXez7ZdsUCCuqFDdlkAW4e3c
foixOSVwiXuYgw0CkE3mhtwgFHwOXCH8bAYXozIqfXTqGp5mzDgvhxNyMeLh+Z6Kef9sSIxmDRAs
2nOrYZHNLfYlleFBk69yqPQS4JgT2pEF44r3GIFYPWe5CMYj2QL+M3MybZp7y3X9T+TYkNzSo2Nv
R/PRNNHOzWSdbmft4mll1duj8t8CyAbx1+CQIH77baq/lqxytsVywEbLUdsFwFLtWZtrj0vpKLrp
s5XN4UW6fo/TRRDBI9ELxk2yQeLBLb7GMhKGt7Z1fxI1WJwTaYjXBjlH51E1pZS01C31DxFD/XYd
cS0t8crTiQ95Ev0cgRLS9uujlYT8Bkc725MJ89aUAq2eapcRst/uhwpVc7/82iMkNVeki+/J0JUb
jiKTuQmybu/aVsZxsVkqK/kVmXhgwnDam7xXGVqy8ApDRJgJN4NZfGc9jszerfbMtbcGFxkX4YYn
OiIc4cWdYhxmTm7cuHUhDBZILs0nk2P3oGZGGhnxHmhKSGknc+gLwYv1GQjT8xxW+a2sId2zf1Pb
IiNiJi1Jg9feeItM2WwFQ5KrlTLoTwwbjX9Q71gFWm94gLYeMKjIK9onjC8oj2ziLMNFF3J/6HLz
RxHH/HUjpAGrg+kctkTz9dk57jzoafwPazmzhGtJi4Gx7C9yhN47jNiJ9qTDMMOxNVFC9wayjpz5
hqgpijRmJcA4xzKaiZCesQ9HVIMbVrINsyFLLdr38RDOPi4BVwaH3m8f0xohXzm0hHGD1ljJEn5l
Ntntgbn4T9+3vTWs+oG/itjJDkJ1xPPP3oCQAi/qyi/3d2WGR+CpH8JLYupHr6zKp7BaVKGjLndS
j99COiSiZggag/ErEbFQeZdqKlnUV58k3d3CRWZF2+iSZItCrPvcVh88M55eC5cqoKYnBiDJ9nE/
IfdMp3A3W0zclqMf7iA+gW7Zu8gEi/hg04aWm3AcfO5bVnEucmveOHnZ7v2wWN7p88Ezsm8+ofRX
ZIod8OFrTWa9mVRbK6E0ZzNys4woRt2QngPD+z520jwRUfsTTeU3WlzFLrRyDgB2BL4LdxuXLDjH
OiYLCf/EzoPd9XWYwT+TybQOoAByk+NS5uv2vm4xYth+J5DvIcupNKO6QB6tvheXvpPfxESVEyhv
bU2ws7oSsyL7mJmlAlYXJ8I73YcK84FJbaVdYI0FgGNwmRLlB+BJXwFaUgPmyabp/Yv+uhAVr0Mu
bgylTwaEMdB/ebAz4XykuijedRGNaz8nCXquHQsXIGaAdGs9F2AEDxOhAvsCdQUCDpbZBtgMVaNK
zSqm85Qf3Cus03cAWuY17QPw8l5lb3Kbs1128zGCxYgFIfhSZS7pAa18ad0JhU61sAsH52LxYm1p
8CUu9wAK8KKCIv2QJbpSv/itRKeqTMQmWxBgQX1Usxh2RJBaK9k0xVGH2XNXxe9+VNhr2aP8ju3l
KvBs1H+CA8DLqm8+WSQX3aH8b5RzFnijr+2hByj6kA4ARYH9WuByjIa8XvlQdD7UqsH58MfZeda+
zDDxLatIqc0Hk5p7l1TU1oF6aguwy1FTh1tdcXlbWaTeqXJf0glsnayPY95eqQGSi6sHPKHN4ySs
EKVhMj2ZDHKEAxIZi4q1DnPULLw36f/TB53V5XnQ5CZk3njWldIPIoEicK/mcukjBouDh9R3zJ22
6RwwnrWrltp9m5kWvOOp8S4mjrMhdsX5/jADkERE/uiH2HbrWCI2bou16xTmwc5pamM5/EgkVxKG
aVAG1FbEIBm3Ie+K88DCb0+mVvFA9iaDLzBX1AoMb7yaeTYFzxEDRH+uC+WufTcpOKfs8ByNcXS+
f1SJbOP3EO091ZKvjqQYaXZRXajQ3IMlxGMUmfGN+WT+yKKLDo2DYB3ESP4lX8Nq0H1Yfpw8ca0k
5M2G9cbqaB5LmewcRCSPFYqqi0+otlz1YqQWJaXsTKmfnHPkiiCcY/j15uyfalg+BEW1jUuJHn+H
Pq3AOebZjQGoOIipE1vZGgFbkHVUIexVuf/F71qcwOFyZeW2t1Fd7EJvpY3onWpcq1oar0OSf6LS
7dAlTYjJM0SuvCXXKdlrW2AB06PI5noxMEXoiwhCSpg9BGD8bgbJx3ghE2ttwmhGTyzObiizx2EZ
ehmjde1HsF+EPwf7qAui1wBxxwlDLLLQyAxfOaXny1QEP+AsRc6LWTnOS1ixnjNEjjhv0jWRra3c
cxuPn4spWUdkZJ3NIqVTqTkbp3izCOe+okENuZlpEGR2X+xR8MmnzvVfejp2dHceSU4465CuF8YR
/uvx/kPD590VAcK9qZYPOK7Ew/290gpxpBvGzy3LpxLH7+o+hCxhNJ5nRhkb5csfvt2Tzi3clEyq
/nH2t5OZD+SmMSyZk+Yk4rFeRYQ+US878YZhIGVwA3uwepuder7UTAMeasO++ZAUYM+KlSoME46a
py7VQ9v+jOeQMJKBYwmSG25rQ3LjrbN4X1N6bXQUOedC+zXEh2OnveABDgMU5iy5ODLG8+YC0R27
EXC/ixKmDPiRRERSoFfwm2rc5hWvMeuHMWkPTT1f0fnhTk794YFNlr9WsoquRoM3LEW8/WCZcbkx
wQVsQFtkahWhxiUh7UampXtJlKoPKQc6d1vQBOEsfuaZV56bISXzKaJNSnth7H24s3nsEaE1tj5j
1ylcDSx/z/cHVch2Pw/Di+6lc+6XsApCDLvDvQAhX+40B3W2aZoR0aQA0TrP4siWNiBt3Uw3i3F9
T5ViZbEg+G74WXr5bXSq85AbFlTd4iOwWMJFzMa3kjvUzmtd/ITBoWHoAabOco+GZvYDf8fh3d1H
O2Xpij3OFd9YAyOieqtLmEVi8N7y7EEi1kW+FQfXLBfiQRv4K0fDOXDLkKjxOUGrpHGfgMrH1Lvu
c+fgqPYAnly8GTitG1nnqi4f61AX57FqPlslGEfXGx7uW+C7UZQgxZPSxaufQaFeGsmiyegbO8wd
LgOdpqG5NbICQWObIx/kx29IfVkVdvERNfPPAtPfzms+GQAGZ+hRR8uKHvzArHYTJg+4y+O8jmN7
3s8F4O0p7YizKk53j+udCWGN/bE0TOtSGP1zm4fRgw7yz2FkDFSe3odeWrwsXUOaFa9j3uNSishR
ZKpR2/4GBv18ys+NHpgpxPTqqpLMm3zetNmCAVeMsztWNTsOGiTgHOPAqFr8zxFbd4fsoT19nNy5
yNk3YJ+3HZXyW4weD/VjuLILyyRQCeVrU+Zs4csCrOXy+6d0m3AWEVdkq/KT0bf5HswLrVDaxzt0
5tTN1jt6kPZxytJrzxT04jku3X0gL3PKegG2o9qWaWM9TLm7Ix1K7YmsUTQVDDLrRDMzwVyLdgD3
GPfKR1a2QwJJideRvI3aHJ+anAvdqEtE/Ha7gd35a5B29dBwMjWdS6wtk07MBwjuQnPQpwzejXKz
+MAsicCFgYOw7hyOSososTqvN4bOsXC4cF17n0FlGVmv9kA7M5ZOvokNONxB51RrnPyYZcI9bcKA
ox0Nmk7i+hBNPLmpQAbt9afGz3kVAqaYVDrRaWsJgnmH3vrsJuZ8rZV9IwWrZp4XvOsQkm0Khhbe
EtO9Fv0z6CH/R4JrgH6Ye5aZ1QeiB3Fd6mpc+TljrhXDdmjTscN912a85DIZ/uXkoroYaWC8kNW9
s8kS+m2YQhL9Z9Yet3JM+u3cp/0BwRm5hYu1yM7jU/aOQVEdYZAPK6umtFJ28cOqo9M0YXHuLLqL
3CAsQVctXPQQ7Bqa1WUK+v8oO6/dyJEti34RAQaDQfOa3kopU04vRNmg9/7rZzEbmLmtuqjCoAFB
Vd2tTDHJiDjn7L02Kk8doCYrxG0iNhu7EwmknGaQ1DbzynVo2zg2/R367x2ACZJru3LIt4bzlgxo
n5uCdQdRc/4Ey3mnS3Xi5GXvCObrt2afDdjEaQXFws63yMpRsH0N235481v1WrByzDmDqDi4Smz/
YF70BrMD3liCxCgzRfnFswY8gX4+bHMoUZu+h9EfWa9tKfyjttvoPHYILYJhdk7cp59H2lkRXdB7
515yX7t2VT3INnpuHAptf2YU0VLm+oUVrsMo8D+SHfRQJzO1Q4D9v68H49wV4FzvHYlOsoa7Mact
L0bdZ6Vk5g7Mv6B8xlHjHFwzZp6PQ+rizcBgsFJHh96WwQkU18Vj+aLH5YQvqGIIRKgk/vQAlr8j
u/ClmWA4DwPBVUqUpCUtX9D0XlHQt/gaObSE1vjkFo2x81NE4ha3DnRgjN9e0GIBFk3M+/aqcwyJ
YukJ4NTyneSo+KPhW9nFX77kjvHRKQp31eKYWAvQKg9F5e+6kKW6bRGFC2KMGvkLFJ885G7/BgvF
o5thUz1V7rwdWnKy00a7Z9qkt2Cw89NIOOalQb5jTqU+zbHzZhq62hdFGdM9GIOnZog+sf9/K6rW
fwF/ijIY2+LG5kR5SGbC8OjapK8M94krioktjfOlfeRb+5K5KTE/vNHa7eWncG6/Jw3FN6cicbJi
R29sLMj7MekGgqryVeZ1xGi1omEfd7KtXU/VJh6L7HU2s1NledmxNbDhtWPH/DdgxAqwXX3gCHTo
sb9sh74H4JyawTXuavozVnTiJ8t153vza7PkX8U+YwOsXQdESd6tjbO3uhx2oWdar5X9o/FMJHba
NW9zXF38IUp3lRVl6CtksbYHumBybj84Kg92si5pdohBnoVVfDA9bmdfzkw0O/i4epw/pyB/t1J9
luA02FKHknFtBqt8GPFATxxQ/D7bZwwDTyZ6mZi+prSAcBQt40imtJfZt2/a4VKTZTd+Qin6K0hm
ykG6bhevH3cmS+nnvLSedUzvJslLsrwGNhY+ImMflVFzAxTPEUVdeDrENY7QCwdBCzc451Q7RwBw
0wW4Apb9edQ+fOre1DtU1USnjOhR4zj8bLQTxlcEgxuRpsgfG2mc+tStacaxSvotJ0wnB/E8BlX5
pUT+CKBuJj96+bfsmcxFzTVtzPziGAWoZIaP63KmnrCXWE05PXYZRVrcFftKTTeoMf0Rsbd17RE5
xs403HgOoz2POsQqjAOwQ7sPQfi1Mia0RSKw0QHSNKEmQiVPh/Vqq4k+tc9ZviNHduVi9f+kih9T
qGNmbQVNcNLvWCOq8Ky7sGLvz8bzCIAa6IL3RPlGE5YR4FxPeF6z2b7mTgvFKIjRmMcGT6Nrupux
JmQENREjG/Q+0RxzIKnq5nHIMnkxxS9y9f4ZaycxJ3w/6V6DNqpfvOETMtmbg8md5Cd3JnLF+96n
Ld3viNREJEfty4gL80wz52ZM84+hy9tnLbc08P2Nsit02zPs317EvzAXkWFbya+5Zb462vERMvrJ
bjPa6BQn3yBiQU963Y7yEaDPrkWluo9i/Rir7sW2oBFTfGyxaaPG5zZ3HONHoBt7ExoiYSRMKVEp
anKjubbUtlzLZieMA/o49zQ2PD6hKc7UN4RfGbg8CuxnXp41e7BBddA/uUncIgEATTD12Q9hCs3s
Yb2MUhwxDzuRe+NGZOZba3A0Z/jurcd44qGPesYHRprRE+9Q8yGkTcs3o4xIUmZGvrOTdVwqf+UM
1cXMYIuGoeNf799pbVwSqMpHwAcdAb2p7A/oOz4P2sN/QZdAyQVVX4Wa0T5f7t/dvxhzY556yzjk
Y60fdJ6hDmvDH5WU2F+btAofymA4NkU/IVBZ/q5b/m5ogOa3NvsE01bkf44jMI64RGwuSP+H+xek
aHrXocf55++CeRK7umVC4tpj/GBqL37g6D8ftc5ueNjjh//7+/t3woRVM/c1YQbuDmAT7ZSu9OKT
cooLEXVUaEX1k42cJbZyp+UMmaxbQnk3cT+aO36+u9Z9h56ZhvCmAuNLjyUxT7g836wJPBCYrWpt
IgnvjWTJCM6LjTVX9VYsaD8S4+YteGEsWEjgXhJakxeyfjfC9J8dZ9YEQUTxwWJFCFr6ffTibxlX
dm2wCDZe+hDldMhk4LwNVF6rsog+wL78lQ/RR4n+jsr/RD+5ZSgxUTxXtHLaSaI2jmi/1/ZZjIxW
Mtni8GpPbpExnh5+5PkXx+m/CoZ/na7FYaj2lsA0mbqfUqEYq4XNrtbOxZ9oFlPbcWpzOhLec/3c
MEdNFHEj2q/i9UznbEWuRuP6CPUQ70+Gj9FXhesiMb9Cp2pW4VsnvrnMi6ikbIyFIym4FQFyotfw
0uIEvDhRO3YPGSnvUsClscrQmVhiNfYH2y7GR7vG7mE7X2aRnibXw40nMiQVnvuUOikj3rJ+UHO/
o2xFQAlchd6aHWSMo0krDYIyXDx7zTZU3VNAS5z4vABna9o9GIcRQfYnqUoX3Qrng5hDIzYv+nht
eiERq140DF9yzCLmlDcsuxUx1phmolkBnuFnmulSFTaHxCD0Ky++pb2CzaXAfPQz2UtG4AAo2vI+
1EaKZFy5E0iZb8lIIjgi3OUgTSqVLxyxHvyEts2OqRXn4QwAvtWRmc48jyJH/pgHsuoHe4lIVy9+
iWt6jn4Qsui4y3NRm+Eaog357aX7fQYGigsiSfehhyK9hLaYBU/MjivEyoQGmclY7Zw6OFsS4l6n
/W1je9Ma+c2EDVy9eoyJfLelxYOPlKQD9dNPIIS6TE0bYtyiRuJC6dB6Qo07ZFpOGxnke2IT2/U0
NMXW7NoT//XL0OO4Aol7tmJiYpu8qam77JcQd/AS6Whuy7inBQoJaVT1J6tI9qMaojV7x0/lmgeO
7TsrIUFxaJMjKzzN+HCH1pVPgBTobTZXaDtVtctmtfPQmu6l4T757sBEQWOO6iF26l6XW+pMfIjy
1tV0H+0g30hAlVtTtQivop/uwnJpgEUxrITOOcabzm/0pg1MvOduvbdU/oipcS2d0WFKn3m7NjHf
GEp+4bpG5aMcDW5wFMvrAnDZ1mwZ0HfGlqk1e0xBG6VsiJ/RWFwKg88nQBKx7QKCA6ykOYZtc6Dm
JDReK4YwJU37pLcA3JEZb+BjGab41kAEZf9TYl0SUrOhg8aGYy24WdnUL47FsbnpdzmJzts+Kpgb
2s0mb0AmzhnCJPic9aBrBvSEUZQjW4V2qwtUKhz/AOcwTxP8gaehcsQGTd02Qt60jb1yDfn5qfBi
ex0AX1jPBraLiLHO1Bk2CyHRmU5Of8sX8oFxKA48MWOAQUS9GnzzW5sSfExiNRHWdcpAGAuZUf5A
pyvXWUnTfgbzDor/Q+FbhzSjl1LDj9wwcH/BPpSvoNwU9vdMp0xXpq8om74mrGgrl4B4okTHIyQE
ZzcE5ls10fKhg7EiGvIj2LFw5b5mncCtgA4e7NLBddtrkTGqDRwacRBd8RgVG7WcN+1BtcfI6TGA
cog3vSHZ9+VbjeRlPbQAkqq5eZmGiMicHCVlAWNRRXyojuns7CY5Uth9iuPkmwjhPygW47yetn40
hHvT81+n8Uxm3BeLlWgDimSErmI/m7TrQ4/msu1R+UbJZ0whIegp63tZ6I8LXDH2cUrFychBvZjf
Mj/76fZNSf4rDFrvqMv6S+aQ0Q6piVHDfClqGDM0h2hG1OOmy1q1643+JhpYKLERRNBYzG9ZELeb
lDQhio8CyJ7zA3XAmy764ei03q9+9n+CJxDbKjV2Q+2Zf3EC3SXr/xanua7kn7tbSWII+rc4rSoy
SaJDSaxXgndy8j6VTol7gXTZdTgQuWCByKAtYRHj0gXbJMU9lxjXhEJ/g7s32tqwHRBLOuFeczr6
s3ZOvEPzWyQUuEqh63UQ+bq2/45dbQdz6IbMEk5Yy+SxXtpfjh+R0xfaW1r09PNT/+pLgnnpaIFm
IOaYpPt15jCYNQTnsmEOKFEycSHPw9xb0/Nf3uBir3t/9RyXt4cpgKXQfCft6yHsdY2vg5NNmafx
wnCayNGnzxFcTd44HJphXOKvEfktidypQ3KPLB7+/DZ+0xhzmVzTxNWJ2Bii+LvPUOAANDTSwxNq
GoYUcwITkni2TL0VDofOdPkwS9CVQZGmf5E3Lj/63xcAB5nHJ+NJUyCWfqe2rLTvlqiDASQsI+mG
cWEcRd5WDVhv5uU31uSXoJABefbn39laPvt3rywU6yd3runY6r2FTXhFXJCYohhBRdUjsq9TOxgb
P2jEodXRfhpgnohmfM1n7xeI25qo4xsefE57Ga6/xXGXjSmZYLgGLnU+QsWfu3Ma1/1VqeJr5nCI
R+vwN3nqezMYtzRXyjM915I2t8x7eeqU0fLxORmDga3prxjzaVgUBAVDh00i7f4mxZpJQX1AoGcD
2FgH1pyCc2WEHlT9tEOVGA9WcQHKeHYNwKF110wH3E1PZVu25w7+QFej33OlsWdujIh8/pENHhjf
JmbgwGhilSG4uOA7RyvnOmta0THqCXI5GU2TXmaJ1z9/Ur/fnZ5yKMg803UthozvvIZFblcmV9o5
dfSNVw0P8MqU1bbqu8+N5CQY1TSAhRt/qp3E3P35tX+X3vLarlA+NYmykAT/e3VLA2tA/d44JwEy
KZ/HZodIExOJG2zcpW3651f7fbnylOsLTykHl9Bv1imnlVaFWtI5RZbxcyjKDzVGqXt3PxEZiKvg
559fz1qWl3fPALBPaWJl4raiJ/DvXy+psorOR6FOSRC428iIIc3We9HYORFkS7NjGRFEhEqutfFc
lnWOzEuy2xYeTcBlPFoBfj5KXT7fRaNZ6cfrXFJVDTiGCkX0DwvW3Gr1qJvqxBna/8vyYf2+gHqO
YvnigtmS7959QDDMgokEQfsUxoYL6J32fdzUN9F5+jS6/ngQwvgsGYQ5Pm8XQVVHdvJIj22RIw4e
CpES+k7QRavUnnzGGc4VWvZHKyr165x/CFQ17/980f/L7exb5H0ILjv7/ftr7lsgHuZSWSdaDTT4
FdMO5ZE5hQLwKIKCTNElWoJWuM7M859fWvyXNY872XUkDWgiNt7vhy7NW147s0530miVz9NKeCh3
eiAVQjLND+p+uorWIzwzbpl1LZraejTHFRq//i93+3ub9bKUYZCxPSJ/FF5Bubzb/7C29GYE8c93
xIm8VtarRT00L5qfG/dfuJ/LD1TlPHCcDw3XKP7yZN/9a/++931cOgpBncvA5vdlZQFcmnlonkrT
/EJPsEQ5IqfPyttnMn2eI0bQUpEnlQXLCMeMIQWni1E/dN7cCMBGaohvtXAPc1eox16e6NyD96jL
TT0vbA5gSbuIweXjaIsbxHfiNAP7pP1OnMGQ9CelsMBbvblvVe6s8APOFP6teNCR3kr6LCsMI2qX
gWlDc+uAPS9SfxPb2XMv20NX+fmZocRi/1QTceMBKxjJ8qhmgdxhGwuhvaUNx3S/FuxlIn+LTf0M
bbnZATKwj4MIDhqEATfKJnL1eNGx5eyHxReqSwMoUz+9jYM8GNB3ByNLnuuFDsqh9tL0w8xczGfY
2VBRxZ1J8KfXe4TApy+tTm5dEwqqs1z85Xb5Lxs21mZKVuJyLAqI+2L2H7dLDr4smoxAnfRge+c5
UXuUBt/isPGe+tY8exoZRjKhGQDDjgVdtQsf/bUbSSY255rhMk1WXaErtrp0D5yWPgFaRoYlS+p5
pT5AogCv0c3WX964+v2JJ9uKVRYXqu9J772TUqc9shXOgKe7TFShMZmN6VentfqWZfWbZ0wncsvd
azLPAdanlJl03t1an7xYqgfxioQGviWDPJQPlwBmM91niXqwHsGKG/KYaPySTvxRM63a9kz59niU
sRyVzBoaxlrC/yxj4EQrYWQ2QDEm+Q4y9ZMYy9v9ZNVS91/IE85tFkZ/tLapFdFDZrYMXVo+jQaz
kLT+XmP7PG/GlAgIGK3doaKDVw8TpLU3T5aYUjIS/+5B8zOne8kVfsyCETAzbrBD0aLzUtbw5S9L
2jubKosIjASFO44FlYf4brn9j7vCrJpw7j22sNQ7+DR7Hhq3rbbI2fAX+YtJvcVuKRbVaFLYBZAt
knHHEFFE4hPuUid/Wd3Fb1sq0VzL+oqFiLXNfv9+qqhhcFlPMxRzNRzdBkmF627HwqwfIptOQvuU
tHmxdkt0j9ChduGMUj13GbwBVW4uXSTCv5x0f1/1eUu4miSGbJ/d8v0BypstNNk0D09WGElkpiAI
6VcEpA0AQhC0Zyzkda5jTlf6/dPRSbHGm711ho8h/xImJH477y/vBa2xMOVyeFXv1vwMdw7cXXM6
KS0WhI7Kj01b7SPGgHBl+NACy0L6ytxz0zqG2Lgd780YykedpADIquzGXD/g/+nsTUW1SzEZxed5
nN/+cl/9vjs5HCiWogRzEwXC+9IM4G00OqU7nIwaoCTeSfOYafOCOha8JGPHAw1YOIho/h+DwD8Y
/r4qeLT9KAsvRvQsZ5gYg6s+hLquj9AHO7LUveySTsM13I0IfZ/LaswWz/cDvN7yhRUiOzOxxHA0
lFurYxkukqbcTHZSb+fC/xLkZHfPyD/JHQp2htlm6KzK3N+EOYJwFds0FxdhdVgFIBs8hbLQafYS
pb7duOqoKgm/eMrcbWtVpNBjFjqrkNY2yrQdzFp33zUgU3vh5uSGsqx0nFJ3c5FHG3IBpkee6Zyu
5HCiNxogbyQ1o4CNdx4lY+H7l7Kd2l0/Ffb+XoAUDPRQv8r2MuOWxB2SO48zXMFNv8061/ogJo7z
caI/QHf4kjaUuDpKt4bdiiMOzl+1iR6klzMh7Xl91SEoWKfr/Mf7IhrTNDybXv8yVd0Xs5jxRhjb
AaXVJRLGc2NB09cjWgrX1lddfmLgH+M5IGvbAQ51r6SjoP415ijYY59IppKdYJ3PWjyINGKPy4JD
Y6vxL2eO329+Jaj08Rv7SoJPWaqN/1irohyHDGqu5hQlkmoNYtxyhi6HrYcHeAfInLnI9P9/+pXg
sbddAhl5YN+fN1ttWm0/hvXJS+B8ELJ9TbveP8dGngItdKLN7Ml928IGWVRZGWaef/QKqnO8y58f
KutdgQNEgKOWxU6IGUyZvz1TOdYPUdXKZjRtvFaul194iNiCFQ1bZL977Bv20QmDq2F302bxa8y4
649gE/2PcWLswnpgVOYN1yjKv3EQoXFskVWA0HE0Ms5OPqP8OXySjP82BcpscrsgTCXNthhH628r
PbmL/y6fbH4XRzqO5HeBlMAJ9t+fp50yqbQRbZ/CsYo2nhGK05wp85QBDstW9z9jWRSn+3dJnq6b
coqOgxvMp5jYAlrfy7degORplXpZupuk8RGm9Hy6f4k4xSNxHzl41grYEH+viLJi+lRwMqja+WSR
h1xVbQu9CSl6Z1aSkHoMFI/dBN9iZpgSO/IUqRjOSliO//utiTLFgNxFmEMhT3HoTVvlNL8yfzIA
N84j+3vTrYnMChQMwyIkS6BHtpTK7GCr5BCT/3zqYzs4pci1A6/k1x4h77fLtxNmIQYSp3z5cv/O
h6gO8TI3+Yo7mcOqNJ9y1WKWqeMXaMO4pQNCy6hF08Po2HvLM5HZjOFL1bFpsYqhmKteszZDaExm
LiOree+GH8JMq71bYWdjloBe3HCilVWHr3dn5j/2K/SCWO7IJlAjfqBuYixTpnZ1g0AuwJ8EMgN9
aEPQa2uCiSQ2LYgUhYb/Bc10REtiMdx4jkUvXvOw2zRoWbZjkDAqSBmwismuzz6eIOKa+eOUed7F
zUh2GRTwfRuCzrKOTkN5s2PwaqUGyJfabXhoMYrd3yUz8GvO7P0IOS5am26uXlqgkhs/4W6gfGEy
j0Ro4xA2czFk0V1ixE8UFyWSewu2TN3Sa2rz/hYElfkaa9Pfa7TDte0HL3j+10nFM2QalWRfakpj
E0LNQe1nXzUo2scqRjBbgC9eA0hxjne7DtuWsdIDoyuj7hFTkN6FSQ+7PG6tA/eghgsWIl6VRr4P
x5p6oaGc9pUudk3zHe/sAWSzeB1swN5JpQ08oLTkp0JlJEqKRe2kLipBeQZ0L9xDeIz3OLdIymip
n/wKBFgSOK8IxqxtjLpmX2T4IRMY9q0XGcx/9Ed6RI9YrWhDCfvgpaE4Wpl90BT7aNRnawtf+jRF
w5rRR5JX4nOeqY92nn32Go2wtAvxleKKP1pdvTMITDtILbDyQVt1TCz+ZYirr+6tTwhnOTvnqb0d
apuI+XA78KJxV4833uaqdbDH/9OhNBNkh14NIBSVOkay57sxdVpkuWPlv1rouxjC0MtUHP0u+dg9
FgKWUW4Q7eANyKsIM/yEErba9x630d1dHKCwvdlgs9dG5ETf6/CrqWdn7zci3Q8h+r7JTAGlQ7TG
1kq5jsuA+3W2nmaUMa8DGnH49mmIOIk/plV3xcgjWG1NB90I3QW3g0c8Q7u/RTWnftkD2iLOIT40
lXnxlZEfZI/vGYwUmj0Mf1sbhj8u7EA+oxfg5ecaTGbqbkw4lzExC2vb8dJVzM679hJGnsXRnpzy
BTKDXpd11TE8sdO1nJmw5umiP8J6S1gKIWZYThEQpAdbFz6iIb1svZNGbGsigazDC82SEDwjq1Bj
8kCQBm/sapk0mxYYwqZngHV1LDC/4P7OPqDeK7dCzxuQKPRwFpyH/ZT8JMdIn9H2lRczihZlCoaT
FGHlxSfnUAzthVZvuqUB6a8rN5Y7gsTcdWoU+uj1DadMR1evnGvXhZfbT5yYsKz4zTVvO/HgSyPG
E/GMcYfs+ZrIrlXTADPuW5+Gij0OZ37/EKoNbCzTG2+xyqcbCqqQOwCc8+BWO2WH3s3QjXgseZgq
ytm1Rox5ivDBLw3c4dRXxiUGFRhohmSd+bkoR3py+fCaWH7ATjlNm7bUjwiIvZck+c7GwIS1kR6k
XqoeKslKW9g2EfPa+xaTRR/0CKFu/igaol6U2JnVBO47zNPTmOpzNp5g97hYS9qvoGfqfZRJvdZl
AlobWdK5KLxnkKyAe/2vYaePPj6ZU+IjgpsQv+8ixtorJxWQDOt+QUR/6Bq5HnFbnSPU5Ie+L09M
GeOzodjial8FeEBKdI2uzbGyZEl5NhK9K4F9k1PrPxYtWVBjbdb7IImf7JxWX1vy4Bdlbm8ME09a
h8L8CK7ePOop+8CWz0KFRpWrvaQZ+U2HIQl925ozsY8Faew3KcPgve4IQAOvdZ+mxiUqIttrziXS
6WgFZ9WoCOGle/Xgx/JXop3NJElhQReAS1qNahuhmso1826Es8V5yjguV8HGye23oJqsFTQEa9d6
inNzmjyiuudjiAkSaiA9MAEecH4Ze51iFMAtNj8wkqTRBupoQxiovwuxLW9xxWT7YK7wSvggT2vz
anWmfKBsQasGn+ZxqCVOfmStaJMA5hNXWezHtt6Qo+BdENB120IV4Q7plkm4G5e+TQkcqJLxqGSF
53z50QyFo7VYaC1IdyCcuePLHcTmsoR6rEEvlaVjSG/diHjiZiupXiqWyoz8mNs8Ffl+6NthPdcO
hpM+weITdB5JiKbYciUB0roKLyVJBFhGogvsOVR5M0BA0//oJA9k9LhfHHgbDYxJ/FqFvYrHoX9B
pba+a3+LJGLMEqqvmeugKozT8Ogb7bYKDPua5fa0rfv6Rkn5w4qqgweb8ijMjc1RisJo/IGcA/dh
1jyB4yKvoRDqYHfQTRP9YNHjfrSaiQyZMtikOr1YjekfrDoz17NEagtiklw2PYg9R7RtF83OocE8
sXJpXdKLo+oIyWlyJtoMbdPDwTOdY5ZU8N8q++U+lulamRwdoybuLM7fpImCo+2dCymAZ3sRW49a
ArNJLkVs10cr6RgnBxqjdd/aCPOG8SB5FZGVwxko1j7Sobio3jnPXvqjamP/IUAWJGnw7Nu5vlWj
TPg1gomY2bk7RSLYhPM5n/zyAX0ZkmK7NI5MnoG8mDWYPS5HBKSBVhAEgSl+Lsj8vCrsE2IS3qWq
nY1HIBG4veHr3VneRmiMqizc1nNzIX3PI9gUgozfEn+8DEPaUhqrrk82VSXEZkTauh2h6XLg8K0t
83w0reZAMmcZbrxMPJV0R+Luu6l2FWIEuw6I/UNTsgoDUIHKxHBv51jvnRLr+7BYGHGI4hOuJYO6
8BvS4vFQtvKGojXfTHFdIgLoghNFHjp5rNFrUXk1tN+u3EeW+hoFUl7V3CxGpfhomennYBzsHfNQ
sQozrBIuXp/IzNtz7TovflquEzs2TsESBuoUVKBJObzksjHPna03DFGndTvZOc3i5iCw/VoczZ/p
7b1mk2We0xm9yhAkR+CtivF2328Bi4UPyEl2w4y9GUCJexFdi/Fk6KMT/UdBhB6rL23BjIJZ3Rwj
+sgyXp8GmkePZP3yADrFUXohC0ibPHSz8h9pnTgRAsqIiSACS8Z+VdO/0f0rn5ynO+BEJ+54u59D
EU3vUl+GF877kmUcSbdRtfXW4MmH7zZDmnY1msKOm3MmNM9uuyMij2ajpdc/Gf5wNEdtXtvOaFDC
KyhDyiFIL3QfY9Ou90ZGkFMwI7yDWYBQpYm+uX0yH8ehw7HqZ8+1SNjQMuPFhK22j2Xjs9zDgJzV
gBk8Co7+WJXPOUF7UhCbyM6pD0HJa4198qmXzUuVkT0thuCZbhF6qDKxHntM1rSHAMxMcYOYL/Gy
Q5NQteBtwprXz+eoMedHqwM8QNyX8TbJ9BEnUucY7q8gBGqMtuor9bCxqa32EtVMR6uZLmibiGOd
5JxvbO6NdDFV4QBrSpxHvdMMF4k/9OBU3jfoABbOsXPVMiWbgyk7JUVVbm3lS4wb0J3+EQE3wAkQ
jzJOxVy0AqE5nOD4fKiUtQ39kmgqMOfHKPRGRgHdkycz9+vAA+bP2IK6tMlPGnHkc7nkBrKaHCPt
YT8euxiDerDsGZRaYxaeYvuzUxmcB/MGSXLZlGLTIlk7NWUVHcNsuulqLna2PQefnRC1zeishiLu
b7on/kPFjXxwZ3blGun3FIXWLZD2o6+g0YlBphfi1aF2pP4r6NRzhLzv2lU2/YupflJN2Tz1PYrI
vpzBmFM/3O/bAU34eqhhuDQdyt/OlePzONTiIe6k/5Hdx9+qCT08Rp/dVAIk6NHHbmq3qzf+MB1n
gzqPCvuj7Q/22chMDJamle/5ZD6RnaiY0S20zRhOv486NK8z/bQgZUoAtaspGW0ATXJ8yVqgBUPS
k9WDsZu2ofeSel+CWQFAEf7LAH7lH64Ij3W9bmaSfe7jgs7C9sTdhnmxCBgj5oBbGnshiyb1isYZ
mqt8PGZmyz5Z2yBqemjTSxRt0XEeSCuiprw0mff+wrUlpNW+sNVM8CEsBEhl/otWhr9lqgKHts7I
nLJG8hUErohgVHIXI9K7EruyQ8yTnDOGTcfWbS/WGFankSGLp+obPw7xbzwhYU6Sct/6SDVGszX2
9TS1+yIwX3JmAOeJhvS9vTU34fe8Z4br43xdZV0QX7BYszRbzisj+Nchnx5qA1eXzQluypsYxyM4
ZqMJUajXeD3FnoSDhqAamAhNrKD54sGpmrTZBourCat+81hWfbPPtY/PSniEQLT9Hn+1t7Nofm2i
rvlqtZ0ESdbPTBNQ7qx6vaxh+WR8MJEva0Vl4EzmJvWsB4Zl45dUYUGZdlmaOhxtiZQIBuTtuiTg
y86bh6FtkxO45FPWpsXZI61CtxV0Wz3i6LCZghWSedgdkdSin90i2yLNLCGchBbUA0ycXa6a+knG
HCSDuP42hf7EURtdFmGxgCkzvJ8WcxcnGklAZsBw7nUrT1mkaJgVCkB+4UUXlRG2NevrWIXDDhOA
v6oZlSABB3PiMGRVIdcwh/m8pm+B3Wwcjp1bO4coGB80gsvDaFm/3HpS18z0LpOHL6Kx8aRUUzwc
QmSZG9OQbzaK461DRUHR1M/rnut3cOuPg8fSYEm29W4Ynu8gKM5GJg++vxKQ2e6YCaTm4iGYolVf
hfXVUN0r2ViAetoaQKfnkDpVkV7Va5ESBLULhmK8DGo8edQQpxIEWIeyboviN4Gq5dRnN7YexeA1
z9Tn3J6LQTaLHnovO3mJbz/iyz0XXToiurX1jf79ksFbbV2tzU3rIqucjLC61FVJkmhdPQpy4D51
OzTlq9LU9WODEB2+6drt54YYBXXWfcgnDx5iF6jibaj5D+/WQzWARB27/DHBKrQRGvVlhatilXjt
x6qTrz02ZGxGE7ATe+3GAZgwGERrVv5vmRHiQUut6jrwmqC01Uej8N84q6wq20v32Go55tLU2Kd1
joEmja9VA/Z8qTLrfPqnUZqWjjzm8JIbweh1Vuxd5tK1JNHzobJCDrxd+hLInwIYF/ZwQmO9WR0I
krM+ecFXKIrf9IhnxnaHYBtaRGSlgrJ/tKS3xWYpNkHT6h3OtoPGHZPMstnaPeyY0A+vOAd/AIbG
ukFjYOWIShGNhiMIwTRuNes1kbTEhOicHzPRk2/GLPW1CHOqHU+8+kSNN9r5InvVP1pReqxNNz3H
VfasawovW9pwX4Lxf7g7s+XGjS2LfhEcmBLDKwlwpsSSSlJJL4gaE/MMJICv7wXabg/RcSPua4dt
mqQoiqLARJ5z9l77E5HsGgosjSBb8ii2XVJ7x6Q3z90g57BTlvg6GokItVkcnay0HqlFLxzyldNN
R9QoZqCR0rO57+AqVlcjYXqRoDrmV/IRtAFhdMcSTUkv94vu/ooN+lG4MjF6D8gC1MxnlcClbexS
v1aKZcfvrC8dx/omlnN/tJZxwlmllaGvzyHLRLJLenU2Z0ago9E8/A6CXAVkwJ+mII10C4MDXYkp
tfPAFXTeIwIIx3FAZ1xW2FkIkNGL9Nkn2RKyDsJB1L57ryEcGP1bvbW0iDT1JHIwzKRXXGNk4EVL
CXoHi9CyTD9dBzjfoqc+HcEpXr2C64Le/ajTpD3AEsF6Pi7ftD1cHhw//oMyB3VylKm2kxWPwR3f
BVUAdtKEbF+afX1SJs3au2iSQXF2cmhebjIB0EXIaW+7LV1YyjqvrLu9rdh2+znlFKcgZ0TPW2Is
3/RjFpqyKk9jn30deie5spUn596xOHexbzrGVf9J9b51tDqXU8qs35umdPLW+/R2vhiFIQNLlONO
qvFd2W2/U31ekhFGSCD49Tb0PUWhN60WlV4htIk7/XA/4w89JImqGnct1VZj4QvjmMSGCtRuygv1
xenMY2Ljenb1B0y0upjInCJJjyUCvBhWDeCm0w2Jp7txWyalehtOg0nAIIssSZzdedH1T4uXGQ+q
BRBC7CCObaX47FCIemuxk/fRt1ZBTfDagaO5AbLhia7a6L5KTzbor+3iOft8HSbqePMooxRy+qrZ
Mz+xjjX2oM0CMeMQLRirjKj54GuYX8wh7JPEuHSqeTDV5By1GQM4vfSbf6oetxBbHLpFBJsqnC7H
NNO7oDNqgiqd7rnOze4pb1P7WNg9rUStuLUPjhL2J5HJS+tV33Uv98J6tJu9hziBRoU37Oj4Gp8b
TlXHkqlH1Va3XMByUwluvogTAgbzI5Lm+SnJwVsQ5rbqN5Jr+pQ35Cw5Q24ELB8315nBBahGbs2U
JXqJZ+fCTnScH+khB1YLwyOFdvoJzSpDusaZySdUHZ/GbH60cLlhHCZ0Dx+k9UnzWGxts/MOEZAZ
4jxxNFIrC0YR65HbQIXB6jvsgZ8C6BKlZBDe2duKUy4+bEVQ02S6JBAPnNc0k3a1nzjvav7hxbiz
NPK8HlLSuR90uPKRX34MgqbJnH/uCtN8MccFtyn6R7Ae9dkU4w9q/jjANFUws1jiR85WgU162qUD
VLKzcG1vaGvDVJD2UytEuLBwPlcsRnPsnQSbJnJ87G81GX+v6A2+eEZNJovf/hT0O2X24pWedRkG
Pb7aLMgGmrKLOTA+8Gi3HES5/ITJHGNtIHkOFbf9GkXvVESfCzpGT5UESp3E2WM/5DqTjGTeLXGM
wVQloP0leNaSdrqWRvNzW+t8fPpZ4PFuBpIuFclnCz2p2JHdJzxeryZboKtVXzQz0fcGwR2E6cTZ
wDSoec3E0JEW3jbv3mpFiFQ9PTZNpX9SRvkFP119m6vuVzlAIzNVmu8zpblvy2yuhLpFe6hmvB+Z
WuydSel16Aaf5HpL6x7kdBugIFV7N48Cy03XcJkMV7uKWKsITsowJjXZpUU9fYqShQYgMVELFhn8
PMhkib+zaXT5ZCHHZvms0uktqrRpF4PQvZCzeLbW1ogzjyO7bYq5omrnB3R084PJUhZo00RXd5hf
skHat3HmiTc2L61pFLvdvGcIPTTjc4xl8+CMOh+O9eZcR8Oz7h9tJ9cfc8LGK7cyXmSsQtfUi/eW
6co+B1Oxayujf3Gb4sjGPxgd3O6bMMKrzPEIoQZUpPbVqOd3BfTkNfaxgXu+FxIQK/I+uxQLMjK/
EEe3hz5FFe85/ZkoXuDD/GwcIKQ1MJJO8TuArxuccP/EPz9/3sYN4XnbjH84X4doLfdwq87k+Ny8
z/mb84NusFlvCNZQ5JKVkFwYGwU9O4gkSLYw1EXoswpDB5gP4I3bi/IeE/WMjr2GVdwGqGb3dhCG
D+HD+wPOss1XkgC2hE+FU2juxKk5JrfkNr56X6xfYG/Y9dYOYEHaOVs8otxMn5o+HASjjzArdt63
iXHVQT/m5/mmbubn7h0iO8PIDE8U8RvtlsZ1REx7RXDnblB7evm4V1GC4CDRH+K5mIkIjD/HQ73r
AKLhlmJQOdRefQCEOO6jdLCx4rc+QQyzdvRU+YDtrnrwhvhdVcXEB9UJmVtb3zI2Ahu2sxpo0Mw9
yLK65NmovlY1MIBh0qrrjOTuNij9dZHlrlNj/saVdL+MlWSPmeRvdJK3okWCkIm4wVtu22/W6NAx
S9lupuXZwvBR8iKe34DLb/DYzLtbrwIcmadbBrgqer65n/BVNrVyAtHNzel+0dh1c2rAff5+041T
+og1rp/UTNuTC7XtFDVde7rfvF/LOg6NoSguBuO0E5OvixZfCjq3u8acqpNfOxXzcq7962bLdOSw
iDFIyQQ8VYULySOWDZcG87LdlHtP968skSO2iWjpEBtFeYpS6+IyINzdvxhVY3lqRlkRFFhclDK1
v91fly5NODw4pSIx8H4h06jgw83FX/fdr4G1WZd9ztk5rmVj/Zldyfk6WqJm2d5fukhq6kpmultp
1NhwhvoUdbLazz2xKme9Nod9Bd5tEeKPZ++6pPz95/zrvrQB4GS0ebtlTvqylE28a10TI1MXJ33A
CQ0ilNaUJyqfksy6HM5MuuzRMZosPWaMQ4hBtZnrf7+43yfdNqelV5219V2/XzCPpXea+BmXkzOB
u9GQSFg6qz751FC22r46ZesPUoz3f9cO/v8F8lOt/00T8n8A+cvyZ1f1JHj8JGUGrvmPFXl9/64/
ifz+b2jRGUSiEnMdHBriLyK/+5tp4ZSx0Y9ZqP58xHd/Evn93yzkduThuZ5DMLOHUPxPIr/1m41u
inYMJwtsNrb93xD50ZT/U/Wh+4aLUp4pB2pxg3//pfrQZ2FNfVYZ53FKfX+Jtk4EQ+YHoXbLAhc5
Jzpr8FKdk4bmZyRag7BJ5pdaFFX6K9dGu/oJHljLX3AnTfKVCbjJnGyKUhV9NcxSz346JhToDWem
6lB6JBlzjM2K6SsiHS19LiN3Ap6cZfmXpNcNEKjK1B2wz0meHrA6OqjLHJ71h5nRbN0UOshuPgPg
GqPMM0ExeUNn7xa/KOtNYylfXmaqQOdsVkSCkumjFZ9FPajk1CoPUVjnR7HaZ82YUMirBW1CWmT5
N2ynVIVVIk038NwaLm+O8g85+UA46rKPxiH7Lv20EDhE9bzaAh7vURjp0yIYFI3Wqz0IoqTdRggI
SHbMLgGNucNcf+d4kOk7otjwniOfBOyb9EdSPQc4AQrkjvHVpsDLj1SpKcpswt3nDU5/x2D2UkAO
yTJm4ei52fokhYtrNXa6ju4iJLBvPaWqtpn8KMsuteUiyMN2aiBrUYXf5fuysxnJislxtfdyBoZK
xoI21hufjhmgsmp0TzUzu5O0NaehzyZz60sCw2x4cdMmcp+7SLnjD9Ebzcs0YIw3OmRmOM41Kw0q
HGbJbhI9okoprP6jsIcFN5EzVCiy8EZ77syctHSLbVMT8gd6XtGs1CZD+VvGv8B4bCGGle7sVduu
0MHik1elvdgpOBkcOIs2fQLTNRnbzFEgheTM8OWE+jjRfiEx8aDW9LZfhlUHh+KWpC5ZkWNaxBXt
O08XgZ1ANNzkc+4omhF5VMxwVsbylrD31X5NsmD8Q2OjX9goSF1rN2mv8Q22XSyIW4CQ585ZSzsj
DjXXmJLtMvUlmIwqzdIfOswd2GxlZTnIYOIZijjei2XT620U4SgufHElfrah24WD1NzpijKtC3wj
TcDbxTaxPGBXo/rIjlv1p9YngsYmtxChIq5qemNkpm16m4yCsrOqUI6YdDLGWUe96AjNMWcmelUM
naWlcVaOsgnYmM1Y+BFjLFr/YguY9iBqGNHXU//AAEtcYtaijW5Qt8WGqAIbucDe6wjZGKxq3pWN
0tEpRu43Q87O5z5x391IBy+QIQItdIbHo1+gybLtlg9rOu0KPXfPKIfdPWbY8iggKe3tcbJ3da2a
EBcVsaRzUjihay/uaema4aIqQEpLATjQTDHmDWNRBxGpA89+3Md7jUDfU8pAmlFiIvY4msmg6aU8
sdv4PA54Hb1qFs+jxrVYGRjOKTj3rs7IIUsdqhlS5ZECMWwb/bp6bKzuK1OT5Udp1xPwIgMzu1Lj
I1EP0aEE1rothn4KymmSN/oaUTA5qIj1Kk+eEMFmX9WIHmzu+zxgRDXulUUsBCNiP7vqeseOzl3J
sRR5ew983YfljBkpnbE8DamOGJmVDfghA2At9nB2z53RXkzW2Z3v5fxk6N8Y6E03XHC50ud0jBdH
lhNDu2VhRurVT6O3OFetYOJDz4wBXU50PZsQkyaKTM5ObKPIWnK8PouB79dsuDWL/TzRZU1c4jXn
Qj8CqXNuhUOAxogMCLZMbj8iP2v2kM7SnQc66aXzhnafC6hLC7ajsEjICRP8GmzvRHTNC71gGD7n
Ia+/fErrlFJV7/R9Bl037CqLtFO7hOcz8+d/mL1UBYY3x699Baax7tEDDYMlOXJ6YP5knYWidRCX
YSjEYK8c14O77TZHhmDtl26q3NDL4cQAe/Ef9J7eeO2RSNJXbruDV47VfvS0s+UABe17UKCIIbGV
LIt7WxqRfALO3+wsoWKKUnbTM26YsFLk/jYty7koiyE0+RaFhoNtdyMsAh4x7qMW0MSnuSiIDIid
ORycGmiNSUTuyElhFy2L9wDUkqAK0leoBuZo19tsuhVskm3nm/yOinaeiVByX6wZz1Myq++xY7an
zqJrEKNdepykHE9pBLGXjn7P9J/GsmyVCEoQ4nvWK+RNczPvqZjnQ2uJeA/KZNwR25AdR1R0BwoL
l2NVmQ9Jo4/nxBL93lWGBfRNgMJoJ5C0aBAwzg/FKZn9ZWf5LuGuyBm2lTuhFiGiJAR1wt+uoIcG
E5NBH5U1Mg68oNXq6G+REpLO25Ez0wF4iNe4aDeR+o4WBOo95Uy7IRpBtyqn3I4817YXKCHI5Y0A
8w0K1nBUH3pDOZeB+St6pt6F3uCvTDIbkUZuiatB9sfFIwdsH8nFwL8fp3AulvZqdMK9jJm+Ouw5
3umioz33gMj51KwQeA1+md7Bu+7S6yaYAFLxUAAAMaxhz5q/8BGLka0ZKXFirYafXqrumKSNycrI
V+tq8rdimFnGe4D+kTFSPmTaFA7d8g5dGNSnRnZC2jLAqplWBZZCSmPlNOQSf4KOUc9T4PRLv0+E
jnBMpH7QSh7ST2O7T9UAs1pXiJ4lgb7QyGl4W8jzCpuDqUZEg04BzymYbJghvSG2BISIoFPQSdkW
2HS5LXefipQ8sQg4kmGhDcXuYW6ZtomjHSkvpM9RbeNRdmFa2Biyamc4xW1v7HX8Ijs/zsZLNpds
nHy3wPWV6gc7o2rVNWU8VsXYgG2drPUI7XdzAS8+yjMgtSPyjxRwFcqGvNlao8F7qEPixJqqQj1a
flmqBRPheDNFVva8VIBI44y5QGqh8LBisHG0F5m6zsLGWUcifaKDQjYdNTHHBPaQiJikNwfMFUfw
FLjDoB7HnL/cgnIJjNgEYEiHZgYncXxo2Z/udfjRoV+jqrCXcQF1X+Rh38s4jIp23tVW4m6SrO5x
SjCd1UY2eaPZ9DSvtSUoOm+lAXqYx5hFbdN1uiAmTswKkh9jBEjRld0Y+wktLL9H4SLw8UjzSBm5
yK6bA3QMfVgrCi6MmG7Ytb72gJrPOTuRQdtSU7TkSTaGYFTDIsamxscOY4TpDGJjsfEFt8G7Vzci
DeaRTIAFtKrd03/QbFjBg65z4m1BZElifUOffMkAX4a9yYidP0BJbpgigtUZh3jYQEGj6WOM5Amt
z+lGPsO6QcTBhOJxxTz3GyI5ZJBkQuw7F9055oIx0IepDWDaFIHHfg51h+4+ezafTtQW0bYboauj
h5Q7UiwIWy/RWdPHbwj/5OATAx/5CqBMyKR4IH8F886ogYaSAjbYrKK3DmfFBoXpvOd0MdJRnhn/
xoZ+MGO8Z1MGJldWtf0tNeFZkgNFdyZK64MJlnU/lAkGq3qIMERWuGDSSh1cL4tPSQ/LtALGRlpz
HoGD9/MnNQmUTQ1Bw5wSCZFusYmDK+YxXaZ/M6IBTNjUog1TjrWJ5oXmmdnLaz8J80LOAc7fhc+G
jbQJhGo6UJG4qnx10ij/VbE4vefwVdIAPGxSXQE7+ym4ZR2GmqNLh1z4zoUNTgiFfSROMGFy6WZD
+Vk2cHaYEnSeyRYEdVQMNpLpYa4Ny7n1NLoF7FH0ajf4sqhNjsnFnCPsjArsRn0Cs+ZHqHuzJlLm
706k/7+VNR6D/1xZ0w3h37pO/llb37/vz9ra+41kFcPw2GYaDvF0WBX/TLszfnNsilpjrbf/KKot
8RuDNgt3teBZcC1jgPijqLb03+h7uwaFNfAGxxXef1NUm2Br/llVY4sRPkGTHp4ri+TJfxvDEjdp
RFZDXslH8jF91X8MtvPAFhpNcDlFJ49K10fQsy8mvFdpUh7lBNZZ9LF+aE2TENw6JSxnvmWQ4fBR
LY9+1KPp1uqv+VShmTeGn1MR4d2SqBsySsWNkurXWK2zgbl+zN0UV57Mlh1DVchkMHjlvJ/ddghj
ktms9Avr9C4D1B4s0xpU3bqrEtteo91+tfSeKO2A0aqCEIYbk1GYM3X3UTTUJTSi3d2M4AWt1yYe
vsvYire9Zz875TRu2wTBCym67OMWPiucQw4FvLRpqLM9Oj1y3RG+H5xVBptmyEsWrSx3KYxtX4vy
h0wT2W0SuDVY/BG3IbgjlBN/nVHI71pr+Ag5eutz31vJoW+i99hKkwe/GuMHN5JJ0BsoGd0pmi+p
uyiUlHz8i6Q4YvsE8112tQkwXdPCzsegiPheJy2FqEvCFnhxWC9DYcUHD0IZwZl5fzUhQMw+i5PI
xuvcrXmWiFKKKFG3PF6eSbVf6V9Z9uzp36axOmITHn+2iCyXLmKiOLDT93GfaCxX+xm1VNCooEFh
slMV0TVISIogc8zXknj7wDTmz0ZdzmjiW56oaoiKmV2kj2MUpGI8e0pNt8XlD1pb8byvWGuPq9hV
LFp+8Y0GEx9PbHmahbe6/WrFFdwMHj338YOoFv88JU9FlJ+9yG7oBGreRucJ06IRTBSh0yu4EMHs
U45YteYf5jY7Rb7Z7uEsEHdsGScK6fjsepKtb598H8nPOvfrhR6rPy7oVuJi+9+b96/eH3e/7/+6
ef9CZKc6LC37cr+lObRai3Gqtm06rD6Jf/6M+/PV96/cry4Frd9GOk9//dz7y7BTrydUaHijDiwA
wfzjhd6fU3BUs/HCY/SfX979e+/fgQeE/D4dzMH9O/76wv2mTCUygfvVv72+3x+pLa/CwfApZUbS
+18P/NvV+wPvP2aBZIovvEYzUbDlo310uV90hgkaafEwDqpZvyiiRVBoIToY56w/kV2cMRAE8FJc
UJVkf7vQcPPAQ0eXCxCu2sqcGt5f70MxauysCNORer9/z/3ewYOjQI489YK0TwJyVEvLK2xMk6mB
lTbdYR4vsdZck6li++dzKBl6oV0igDOX+zUL8FhIqGKLOX3qz0jTT8pXy5Gppgp7POtlVhX0Ig5Q
Nq0LBlvroq0XvkjMCwN+aVp1QJ/7jfoMq8/6JbM3gfOSDBm52nwuNcFb7ZhyN9bKvkjp2Jf7NQb4
EYCB+Wm1THQWf2CNA2sB0XeRpTZuaWn0wG7+vM8FgGwNzDCm9RFzG31v/RhlRWYdkMk557ooyfFT
jIaNOENouL7vyxSDy0tr1LhsbUs/3aGxIvqkEwgmc0+/3B91v9DxDPx+kx5Cuq9V9gUHXsXimX9V
UVPsLeLTNpE/l6fFBfPu+eLcmfxH9tGhIGqnNyRyDrv8DtAEglqTFrtSN2rgf9kr2ScEjzSq2HXg
EyDzFSadJ3Qm1oLQyXXc6TIjjd37RfW5KOfpUq0XU2piDzWQEACKmS5me1PjYp1JCS1OSsQP8S1R
tgMIEBCqPlbiSFo7+QMlMtv1gh4xgGjS0DBLGGGOKN3rLEJaXJ5wTNoMvEtWXa3yAytyflnYzCns
OC3ijR1C0eWizcZy0cmjvHT0XY8LoC1I+X/cD7+22ei2l+7uD0vXI/9+7VsDH8j3iHrLj0qDq5fI
hnVqFUSXvhqoBWqSo2wdXHtfOFsd7LuRIGAfyfe7RD6vRC5aemBqhU3vmYzUTca6cZkn+PlzoQ42
uSh1IPzMCkvknxC/ceLVlni9H1itxVTXiUkWQUeaXxu7Kq5Lh8sWX0+7u98kILzbzWAKNqM+F1eI
RlWgXALjNRS4ThfJDfzVT/A2bu2Qk+PkQuWsspFwe0ngAEjq/Dhk6Eah81EUVdJ4dAXGaGxEbwkD
wgOZGY/w9o2DuQ5mJgyQzMZEVp0m8rNP9nrnTMd9S09h3C2Iv8Kmp/6E7MhjVMdE537t9zv/un3/
xlSv4j8e+a+H32+a/Hl2MMUe7z/aNanpIUyBiVyf+q9v+NtT/361ZJLVRWZMst7/vpL7z7v/+KWA
lwdtIaq30klA8f71Iv72+LbsjK2Jt28rdXI0N9o6abxfeOvg8a+bzLRabKn/uO/+1YFe/N62mcl7
e2pac9tGEPFK6T5YQ4PGK59C5LZ84JxvkJW/4VZoAp2IGWdxP5hfjtchhUeXkXjCtPuLgEu31vXH
fAJhImw4FisJLUB6tceuPALAzdygnhy+w0Ta29t5OC0J0+E8n49Fbbxpfnt0TJR+ENmIvvHoORmS
wFgafk55iMv5if4JMHk18jtr8aOGXmMgIjwjoZW4FQOu6YiKRDoqdGRhbPHOEjNpLITD5RgRk6g/
kM7buVEVGMbJTzusQMprjiiBkH4zD+56nr5CZe64yLqFNL/QW0eNEKfuDi99gVnk6poNtrG++wxM
AfLdWzwO04bzcn8gdgAfs91MYEW9hxQ3cpbFIJUL7aOoixHL9VoRT96hiTMz6IRRBJDX8RLDC7gM
WElBN3H21ClbjcoY+bMfEWcPm3LsfPQUI60dIHpbUUXHDKohWxSRhFEzHSE9IO1JYrq+jRNhHUip
5JGyxWKcN7auT6HRdAxwlgZ6e9dPmwb1fZB0CjwsO7BoFRVllvtJ4+/QJl16uIeFFpnU+Yx0iLvj
mDdB5V/rsTtmdFIHiRcqs34kq9uo0J8dg+4aQv/rrFHKmkX3BekK3qjIHsNkzmjf4caPaGwcSRcj
UV3T1oyt7HNt4vGbFhQZ/eJ8yGWUYMbajvZh07EXc24zOTkX9Ncf5as7kDu75PVeaVWH+wYg2B1x
P7nflItGzCTHJMPZu6+daWMxSNsgKVCBqTQ2FROkbsKu+O3rD1NP48C/up661TTlwmjw86NByNai
sgPi63qbp4hHvf4NRMvPePAPSE2bwF2HQsngHP3FOvCOWYhC5bTRzwbpBNeew7FPfD2AbUHRkKPl
qGS1yYn3opxvXyDwxn4h6df+cu2WGWA06GfGfEqVXyuoY0GnV4eWZBp0E/3FT52LXg/xleSSvd/y
DlrOtMWdS8EPUXZE+nu2khFtK0LgxrA+pmWePzlWR6hb1l4TxbGExPcAf4ymYM8B6tX6Y6uNz8Vw
wuhl0OVw2D4vAv5zhKfQsdc12X/xY20IG4IMwX9HTISsfM+kETwRD9SFV23itNDWCEYZZHK6ZMq1
gJH7+1jwf59EDFO+GI37aqctH6lIHsZWt4jWNA/x4CQAi6HJlO5VzuU6lDlhw8jDyqjICeY1CvRH
pZBQqshFLGQ6HAZLHQwYq1bELpv00sDSDyOaqVdf9C+IGb9ODqAZeHGSJA3TonVPP8p2NlrPsiIA
L2xKhGVgaogJwdfshuR/vkydBV+gIy6nzgkia5tsjwTSYbzoLyVtMVPtRWlhbyFTcYdyxT6n2aND
IPKmiWMPWyd5izUBvBOOXYojmvm+/BIh8zqqbvqiSEvH6Ns/xOjNLyCe35mFPgoofwQyE+KL/dQ8
OJOvfZ3iNt+V9Goj4gyCYuZ1p/hHtqIpkrAgKbsAJr4TMnsVOeHUZlwlW7OOCf30eX+GeQ5ni5GD
n7dky+hxHSS0jkOC767rFgdN49YROWNO5JQbQiAAzaHCrKRcPQPzglJVu9KBTyKW/Uwbd0Zf4d9W
8gnRqoeWeyTnxOV41JABj7OAvm+4FQZIvKvs5MvJzbbTV0+W5QY6iH8QrCFaahKhWhJDQgbfvClN
FC5R6x89/RdRXtGB2QvKGikhA2QNv/uQPhpYFCnCeWtNg4lsXuxmF6X/OuxNhaIHl9Q/pLik/TfP
Avdv05oMymT6oGJlZAXvHcErvTUvRsvL1i46LLWPWCqqOIKt8dq6JP2mGBFI0eVZO926GkOxMXxn
JHZ0Qamcqad4cd/xpKCbsT2Ah+uK160imb5Jvxhl24d5hMiL/dMim2yNnGToafcFC3u+JSTYYnAD
hxzx7Q85nLwlip4RwxCaxnSpjIhCl95mlvYvsjvvyrDhgKAT04xzYqVS8cZ/t1ZoTE68o6vZH6bW
pqcZgxjCQ5bm5r0tOSnZff+rTmAbFLzR2KVGemxrORqbEGY0hMRLnnwmBIvKoihuFtNshLPF94iJ
5sZHkc2EasDGTJCMIhWgIsFvFXxKkNpMtBl3qhbJ5gBHA3I92XHltugwvBil/sBRcLG84lFPvKdS
ZVepP0k1XHXEvOB9NaZhsiUUNWc50e13aeavABEOi2OkG39CQJDLV7GMpIk7atyP5EtSeTaCPMZS
1FXAOBfwIGgx7FMQdKI0pE3/YTN9ZKDlk6PSrdLi7yZRxsFgq56JQHKO3KbcMmckH6XaNpmFusi5
Ef63HTRidNrUczf2bNS7W+1VuGQb57n09E9ZuWZox7EiD6L7kZfygF0Jg/QkvjtLrD/Z2k+vGA8D
fKyniZkZOgNIgqRPYp091GL80qZsLDzEcKZk51/Ir+XA4aUhl9gUsWSLvNCnXfMkcRpWeElmzKXB
Uic/VWO/o9JYtVos42kdZSSY8PAoOudrXFkuTf6IpEP5HjpHToxl4Iwsu/XKeyi8aQs4lgFfGr+7
CXAG7HMba6KxZVrl57ikaSNf6mL5ES91Fmb2POyguXxZ4EYcqngN610eq4q/K8NkcoAqHX3Y9NEj
fSRRZAYCgH4qJt+z6beGLL875RK0KRL4mmfVDiSWfeCvyQLRrzlZIxFQaYvvI01wJeDpKTKbrGx7
Xh7GqAXWmVUfwMHRK2dPs8KFILBLJj1ko3Fu9/3cCjpx8sVLUQfet1wmLr6N3XKCZjoVYY+l9l2E
T9qi753chrG54SFJE1eLCI593sAG9MW4axyn2fky2fkZ1GiyHLeoIZKw7ZY3AtXrzcg0zJrwLpGm
6T/O3gz9V1jn0UV9iy0c9IAfMfv0l/1EblLQtdENoNjjrH4Jq293U6GVoKMze+ctmJrJJn4bUKIy
nrCfy0F/nePW2nsxJXw6MLarrLO0ThgN1PEjy2i3+w4548AWBHvQszkpyEkmwIDZbr74LidVZqs/
tb76KckKXXnW/qaOE6aKXcXErzArRvIPFSIIcqhodWg+uqPKpvqMveRoe0e79ryDJ7G9RwT1QNdQ
/aX9lHaLHiQJ+Wa5Vy23YbFJlCWV2W2YB1dki5ybOn45WHr1UTuhXHLrqKn0ltiSLAPyF7cFcvvS
RwZY0erAL7b6Yrs+Yn8dHUzXlo/KgjlTjwhSWuc5GexfJuywzZRIgeQVGh9L8QjsX+8u7OuqzPgW
s2kawFsAUW3FLoUCtMkpSnekeU3LdQAC0PDpP6ERp+/Arz6n014N7lsW+eyuzWIMBnzyYWZdDPC7
hSfEqVraKSwLlRzR8lzJ4nkpqwaXx+K1m9bP48B1indNzM/92CWcaRvk1377TjPcOcKoSuFfZeb3
gc5MIMwlOfaW+arm5twiWw6M1vJII37MUbER+lly1h3OfjpwUtSYn8iaBN4RmxLQt40tKju06oZY
YXEY0qgi1M8P5smR2CxnQJ+YnzdjcxvN+En3bUZOyEC35dR/1uXFMcoRKOgyAM1awsI0ePdNTaBx
IKRDFiDVbYRfkQbnhFbpWxeRvdsDWs0EFQ6egwe3oxMINOnRKXSCvnPEU1LchO2fRdFfjZiXw6bq
yvtEnlT0aMYIbZzee5unDrxQ1b3WvnrKavu1sQZ2vL0/kpeVPSHaqKEHzSLMQyNB8xF/5CoeMc/l
Y5Cl5B45fkRrAzGFggMbeYdai6+617jnZUidYFMD/Tl1HhgOhD1WV2J7M9XOMqhjnFYcG2MkMW8o
H/IOa9+6WtQ1aSwSydWho8sf79RofoEtkW4jhfu8tsyHqYRJOsaZxVZaeqGvmT9qLL1niiCSIWj+
1+g4/UVUAOmP7cTTuXF91khwBO2DxhkD3utI7/rNifEoTJa3oF3dYCIqf1j589BkhB5I6e17L3tK
TPKk5pbQN2TDdlDLn0RSq0sjB/Bvw3ZI6yn4H+7Oc7dxbGvTtzI3wDPMYfBhgFGOluRUdv0h7HI1
c868+nm4VefI7a6vG/N3gCqCO5CSJWqHtd4gW1gV2bnN5gvS3xKgfcq3mCYr5NM2fcKkaGIATzSR
EFa9sYmTL9n1mHPAQgs9wbK7MLGrbvps41YEF0yGDtSaSWz6KmbR7smz9GMU2u2KJ9nYwlx/VGHt
lnZlz90B2d7YkR4tx6vQr8/YTFfbDO6EMzasjuptFyYbCB57OwNZA0onYWqdzOtMC16n3mC0XAJn
7lSDZT4hUqjF1ppt5RZ3vT9cuY03ATxoRnISpikZfITNWHyMzq5ogDqidSOvW+bCpdNE/bxwYMw2
Wf0YVhVpQZ9ND55Nyj5pS2QZUOTSZQzbPfhxqGOsoDY+ksJGcayo73uwEyC3OgRPG5NYHCnj2aRk
B0dzUblM7421a5sqXVnBwCJ4Mu2IeaAUTLERzCywKzFINgd6skRxiSkwDyHFoiyCIgSYcGbLAmeo
ma0YPy1ZDaAte68BiEl4oEx2erjyG+M7aBPGD0xClMiF+WtZb4OXx3M7blgHW92mgZLgEG+eexC6
50MWMmMhs8QnxtYGbNswdpu2Nx9LFxFkpUGeNa/xejYY+nPoBh5Mv72b2s+eWzZ8xinRmsl+SGvY
PMupivtWDuOr8i+5MkIJgsncy3IxH4vvGiFrpXouY/QI0GvPjmMgDXxFLxHARtZb0ntJkEKRe+1Q
KQUgtxGNSW9lJ4V1L8VI2BJ939VpnxMGBJITRfpPZ/SehwovvMRHVIrfEPJZ2oShr5JJfOR5LO7Q
xYXp6KfgBeOoWI2szZdp+ZxiUMd8QiDHkmLgPSjYxAhkY5MEnD4J7UUxyu667ZJHzXObZV9PoC05
/QZi/eCPCIyO0YiHElBvVV6mJI3yIb74fGPEuEPm+bPWsYSuZWIQfY+7i2Ne9CL8Az73qU3aR+iJ
1tIySXkoNa5i/CpDNlztUnur0BtFtcWEYh+wIR01swQ8GzzG7My2aPPdN6O6S61+HdjqsZTdcE3+
D7ttOIFhAHFGS1YkJ5+JiqIRpNf39fQjJR65GNgvQuzQdx3i8PvOmkXvuA1Nj5oOwxJ0LhQZ11kF
0DfDRgrmja+vwXxtbDygwaJjOeTUPJkOKdW1bHWrLtSfO9PD5dyo2JX54x9jB/ailnR++FDMih+u
167BizxM/juN138YY9OvfQTaSrtAuwLPe1hVGARok3+W6/yBpmK/AkjxfdRiZcO0CeciroY5yZMT
j0W9TAb4N1AFEItKAKRU0+xoD9JZJjE7c4p3PO5gneWPGuomq8BFi6ZBZqysooss649d3PN4VVVC
zN76VqgRSUg9HWaJsrRkjz3w+K7oCBj2GMf7pQON0mCr6JW6OsMfZBnrZniAk4GeT89Op8tOeHq7
/K4dZJY6lMByLX4pNS1f+rmiARTUq5miErUlxiLNi9RxNkmDloiMqJxnDVuttFhay4vQ0z8MyXos
4+YUS9hrAIB9S3HPmimDXSxNDcZvXR0JTy7QV4o3UvLQVu8hFG0cPLTvCAOgUUPuVQkaVO6A6m3N
/oM1ZvhgmWQbjaZFbCXbNi0exXzcbMq7ZQsGCwwJm7agYflMFAyUWltNWdGfIHBmFnYDd6rFiryo
KiIv6RmNJmfmI6G1QMGQt8aInaOZjHRUpmyMkD8/lrWPyGvSFayGD9DlwcYvGkTmoRIuBlBkUKFZ
iVkMnrNeQoo7ZkBbSLVEXNJLkZzOMN2Dey6bQ4mpKOtDiNnr3PZAHqIpBN5q58RBsEUQa2UHyJlF
MaTosBiehhotOvL1iA9i/14HBXTINsQ2XCcHldnF2m94x5kxGrM2VYKDLh0rpK1ZXicnPawOQ0rw
sLQiWGGEjndaS/Sl0r5lUNaWWDaTfzBRvmX5aiArhXWOju1Wh/6eYm34xRA1qKOLgzTEsuvKEmgg
INYqkVZFqEwUZAcNA8U517H8ahpyO1fQO2vbzDlo5lMcgDePq2l7FKKbkcrNgvFpncjpGzur4yhv
1VGyT13h3PXQwBZOL32vgedilagH68FOtLkWV0cJIYx5jzbHcjAwN89wa5sZ6V2bfgQQ4WZGt1Ur
5s1Kw0kTjUqmE/1HYDZgb7IHLT53Ddji0p1gyK4HFEpC7VdKdXdeGAO2OEQZJOne1jZdhcxhqVSI
IEfJgiAQcXP5bBMtXaf4xfJAdSzqY+0Y6OYjZNq1YdcNKg5xucjb0cJ5AT4n2rfsoA+mS7izbQAl
a7lySe1hb4QQNnOI1Nsg7o8qevJYRxN6NIIMLnVONBpWXdUHSy1IL2OkvpGbAm6D0dAAMrmE+6VE
AVHoDsGdQH4vfce7Z2zG0MYliOKQ6A9xJl/FbJSWeJ4HthWfgwRNFMQbotpD1a7xMIuVkq0yIrOt
au2ZzH9FFgcDsjBUWDVAA1wNMYHqtoj4LaaY0fXtN7/gQxtBPgLkbyDU1dgwFbWPkxMxCJWHGgLq
3C/iYDtWhFQH6buLJrxb6e2LNZhrSW67c1CBDtbNWloBJcLmtvUQr0ZCZJ1herzrJI8wQus1a2Zx
wp9V/2bxJJCQ2NSy3/J8VOAddMBdpnow0C6ceUP21Ex5IsEhaiYSkpFg33XlFImyaCknitGtj7jE
9iQ7mok+onzrfasLyGKjExDI/BS4Q4pJ0zhPxjBeSbb68Ok211f97S3tGJcueajUxbWTuDuz4WRu
P73hT3eZyGyojYas0hBG8V1300a2x4J3+hNv7+96H8CWB2yFHMS8p79YNJdlg+G0DEnty51F+dpR
/CWVbbz5sJCX4tY+oSfu8J9Xub2U+OBE0U9Sf26lSFaJ4u0TlQ0lXQeasg9K6cnFVYtsI7HKIMy/
ox6ItJdsYj7pdQBhm9aftbHEzqVlxuxVlZ0koL1aRYQqadkUs2a+3CHkKi/sXnW2oRauTRnhe68m
EoamzVPMCBfW6kJXvB9s+dHFycICunXTYcU4MMwn8axzSN8D/pPcJlz0Q8VqPk2fnKbYDBp4FgOC
dfvexsDkDRD7IAOjO1kmDJkMSG4OkoWnmneAqLtvi/DHlMIoBxyHwiY/5tr4hmUgHrGFcehUfe2A
JUEaFkOsFQ6Fd1oC8TUecb/SQq9bYKYIPp35pEvcs6wxoIYWCAENa3f2R6jejbkFD44FoHNC5p2Y
azvp4CLVFzo7hAiTZaDp9TwwwRdCn01j/9gHYzs3zYREd6Luuzp5R8stW2SkuLTcWnoyYjqOVj3V
KbrpHsyjhcVDC9q33zKxbaTcXhNIQ0fLHN40YnlDJ72A05HmntofgObM8RFn32vjRGYE8GEwn1z6
vraCMPkKLIedQ71ykecE4IVxZV+5y6ArSZnr+TOkko+s0/pFWwwfnZUgFBzpDNxa1s5CjzkQDa1k
2Y4vvqc+ZjHL25yRDDWHHP/Ub41MFLTHPR0DLFWVgzm0XmPTRThRpQoSmXZJAj0Mxhzckb0uZIjP
iOy5bqAsyoHIgK4h2tvUjKZtzHajsRRlW3e6Mxul5qWAdzWz9Oixc1lXmHk4J9nzOqKhTSDNIh2F
kMzCa+L3gUkNKcrJWw7tJyUwO7DB6iLQkdEjxFngpYk0Dln5ZEzvGMaWDhKz5GgkaQ6BijdfOLhL
uBeE06FTtbBr+8p87rDYRXTXREUyLlb1sKKVNBPGYSC9s1M9Os/VmO/QHH1L+uA8Ys+20H3UsvvG
XBrgqcHyWNhdTZgnM7eqK3PxR/+/vJ/Z+Wqk8T/SBrPoIK0rSHygEz97y5DHhbqnwb3QNZZK4Ppo
/yR27bv6EAcNwSnMTLRZ0krODuA7BBslPscy6I5Ad2GaFdpSSlKV/IzvrvBwMNdJkylzSdtWpbom
h4JGoec1eyWRnIveD7Pet5JTxIOQWdUDQ4H3D2/8q/C7eOOmzOOAKw5EEufLGx+DtDQHYrTQQexo
K8EX4EeS4e+EFCXmEpgHVyhx5qirnozQx11cw1jyE3TzNx/eV8n+6T0Q/+D/BIW0WeX9+cMLiiA0
e0gPW8AawwmliG2khP6WlZ8yd9DE3mToyaLQ82Cj7XsMGnmHtjoSmv/grqCB/fz6JQIV1R0ImrKt
mOYXe50IuLJeRpYHSdtFGgGRq+0kG1DJDIJdFb60I/zdLDYfFdsrjghw9PjHe9BnoLG7lXSEyVIc
WNDPhGq3B2CG+QpCj6/AwNc9hmkQocrRxd3b1Q2UhrrqmEuVOpEk1AWmI/AV4RMvs0B5M+223fRI
ckROZh3EIZjO6nh8+fuP/zfPLkKvmDigCTlZbVnTs/3p2W3k2oZT53swbVRU/NFmW4YO9pmKZ61y
GP6+PiK5UnTsLRGgMNR8m/Qp+f14ZNneH9LEw5te7vSNYiTtFoFrJJc8H0Go3G3XiMmpm0btHhoX
bS/xzv9/RTUDRsZy6n/+7/+6Dit/oQv/n/gN5thnPPP1il9wZkV1/uVYKs50tqXJkH95PK9wZsVS
/6XrsiLjsDQBlyeg8y9Qs6X8i0GJ7pbO79tQpt/WL1CzQRNGYxP9WLN0Garw/wuoWbMm+6ybxdD0
fhRVMXTF5CnS5b8MgbbVQpNqZP3nWNV/TFFIgh8GCllNHC8w5hnf+JXPIqUOP4q0UWfglbRLGaK5
xoOJZFrJAO93/cUjqQIxLOmXgKizh7Jsq0uD6Kxrx9hGTAevgePVYGa3RhKJYpHrx8awzzzfYT6v
+RWyvJbb3bWzZA+7hmkWsSIyv3Ye5yuQA96RHIlbEQC7Hay8zY78FHzsGwIAGsjcJOhR/bWPqGtb
C1Bjdb2JuBTfm+fSSpqV7kmsXJCgfokt5c4oyuYnbrn7QWma1wGtvkXbE8COEQnbRbKWrD0Ydg/g
04AyWGq7tEacPlI5K4+J6hZHJAlyxGbcp1uVqBeHW11hw8NDp3kn6tHRrg5dc0FGHUBMjLLvPp0O
KAX3SPVxxpMWb5wy+Us98VrcT7M8LvgY6S0O1zKwYtrEjQK7I2XbsccQ/XGlnK5KEQhMDWzHrLJq
Z2VWVRePdBcjB8prSawne2nayc3gIyX7aIB08pdTN0iSvZ5L8daZaxYbsMkBwUyTHrgJZ2OXkVm3
K2T+plbRUBeZtwa7h5ZSKLHvnMRgghGLQLdtPYganv2Sg4lPnPzVcVFZ75lyyTP0d36fDJCTrPxV
UQJnnpY6qJuw0Z8V8FlWlxevvQrwytJYs4huXSBfskzX7i1SoZ8uL7xWZxafIjuIt8HFk5RgZ9sF
AJup6AaRfme6UoG/ltmuzVSWoGraJ9NUXX4gOYgWRJgXBd7dJyEBbUwAeMzC9n6j6PtbfeOn7s5S
vYuoEodmZOmL7F+7CJD8vN6DDe0I/KYH/JmGHT6pHFrZaA9j0mI60vN8fWkQXW51VQArSiMbR94q
tPaVBk5OqYpvokReDUEucfq1DNOfJkCM1j6OE4uMga4tbj1RrJz0KFrV2t8q0U0AxOURs0VC4V4c
5Lhel5Zk4YTQ1PcE5up9mQaXInHCj1ap7gbZT960PFBmce54T0MFdixAlOik5v64Nnsl2YN3zPfE
2Ps1dNJm78nIaz/5GJuWS1dNpDvUushTFIOy6dshOF8PcRod0ljZfaqaGiUbGDwyVc7y1hC0TnD+
QJ7R/3Xt1DHBHwe5TIiSoUoat6gLexkqzmPLH3QvDrrK94wamL681QXuCOBJ0o5J09f3pR43B9mW
rhe5IEO3FlLfIHhV/eA0Y3rAFEcUgnCckuxT/fUU1Wlgq05uA+rRfrV0U3OogpAgqOb2QGYUizCn
7N/Zg5dMyn/HsGHcE9719VSPVxH1kA68WTpE+vrarxld/060J5X8gQrzbmj9eg2IUb6vyni4J+Q4
nV8PKLgR2IeggB6Wcq0bLUbHyC0PyHEr9xDs00NtRS+3i2ofBMqXmxJYmnpnRHULTyHJLPvp2QYj
O8pqc0TyKj1fq6IGr7duisFOPWKlSs/OoCa3vrd6IlWo/0vAvTV+0zu2ISAd9NY9diF6+H5vJD9s
0H5SPL7LtVkspCaJjvYQ08H4NSv8cwcYflkOlOvTeuB3K2X56yRLMAKioGnz39A1qN9/XqtlUG+B
Mo1IeDlAwms+8UOvlcpBNZzWXFmxYa6LpH6SVAVNLfilyBgGY4YoA59iYwMCIw1/Euq6SmtkW3zg
9RkAMOVe1AGQgCqJ5cVu7ALouAnAUVbE9jYNw/d4NHz0aNnRjt5bpPKExm3RX/IhJW5FSRy6dhsT
LvxVyANYG2Nwrv1OejRqwm2y4zQH0TNHxGAyOypRG+VqGSxNZWaoJId2esIhTtpp4yCBwZLDb2Nc
nD0/CT9Iqr3g+aI8ZWaggR2LoBqh3p34rTnPu1BG6AHJgTLWAsR2WuWIWgPm3oTkn5QUw2+/6qP1
tFFbhA2cU+xO6xlq1fo9Ww39HhsfQg8oCyGBGE5FJC1RewAITkl0syssyOOclx4qS7+/dts2SgDe
WtXYPdoViRBzAqUhkfAEP+Fkll777noRunKqM8JFL8c9/D8XUfA+e3fvOgvxBiWprAnayfIH1cl/
8DtG++XLysyxwDkalm7YbLRsR/ny0FgoyiVZVXqEFGSwEW0Z3SN7Ol40D20ElcRr0ZJmH+vibNrI
+g9ocC61sE8e5RwspkW0E8xK2O+1IuYJGHV3z3gi7VmLYvmQ4FtWTC4JtwZxJupEP1H8Une79kvD
7zrf6lhhop/bW9s4gFqfE1Q45hCZt4phu+uo1dtzIhU2OxZJfxms5sHROv0PPOPhX2gemIcEGNjM
04g8Tdl0w6q0XVfKAHBEGQk+7CysqfZ6KmpRFKjWmMkdrt2nC0W9owJLi5A7PXT40W8KVa7YBib5
yQk1uN2R5rzYWX0alMz9CUx/rbQFOyfHTOaK08l3sdqghhcCaq7ahGKdjCqwO07BlZ3C3ETkd+on
qgbXzJaA15jmIithajDe+yJyDrXGb410iI/cQqstkYaOLl7EQSYTSx2rAsLd0YVERXSxUfFb43NR
zEWd6KdLhbRJ7LYm0vXva0GES7smHF5uVXrfJkdrRC6Tj3yhoi25oXtIhDXSniIyMEmPqI446FrR
Ld1YKaF9sHS4NYgzUVdhhfT75qZEtKpXffTw/nNDcVarXlXOzEp7w4WmPJiO91OPe+Wutxvj2SIp
7Wle8KiMXvfgD9kyCQ3pPpel7JA7QMMV4nXvpqVvXM9Wv1nYVq3gypOt8Xz5gcnlh+igRvHP3DCq
B4hGxVYfdHmVS5r0rWzstZ53yvskNjDXVKc7mZGdH5h9gOlPDfHaS6O1N7J9TvHZmxwJvCN8e/84
mGpWLQxfBRurencsjfF5cuszwokyXBHTf1Ay+HShBR9FNIpDK5XnoVTkoyjdehRawOXTVf+5h+ih
pql7vUdNinDWqZB9CpTICMNGrr27noaZYu8kwB+Ef2+nsAa7QVpbjeajetFIz27rg41FEWqD2Ir0
LGuE3nWb2UC0mmW/kCxbevCjVLrvkmZtTL3adCz+wXHsS1hCh7s1bScxESX67YAA+xKWcP2oDyR8
EH9i+kKCRUWZqAvd6j2P/H0blSShozusQ+CMtl4LQNZSn+wm03d1KB38GMGdOWLo8sLN42wlZjc7
imEnDX68C9o0QxKu7hCltCIQKFHa/YNX87Qb/7wd5u0DCtd1xzQI6iCP+MVteoiTwhnN3v0AYnaE
gpU996TImthGzlfLETTtPHsBPVh/CWV2rKjJs6Fgw/xYZMl2dHP9RbOhsQYZysii6DbZR6xV5RkW
p3SxDO/hejW6dYgI+P5a3LtwskslH/WgQUvue9CP1Q6yOYJzpTpgXzWdXsu19essMoo8WRn5UJE4
aaRlNuDJnGUI5Z+QfpxXBtpvIaqII9oT28g22nLWk1PZB7FlXQ9hX3XlTJS70C6AfKrILiTSMBez
n+56S0j89ouuwALo1YxAepaXD/yGPkSHkl/3lO2170fS7VsXw8lVhZYpSug2uo9O9FZVfrSKeoY4
Y6zVp9GR0R2pcm0pt+bnIi5MiNNo0oPwQgyVwIcMhyuiOPio3M2wNWpABP2pIRi9ZPf3KzXzz7pp
09OrsefFUdOAAms6ov1TUE3RvEF2+tD8aCu7NO8MyP+Ee8tjn8inKgiGe7K9HCxHX/gBPChjKooG
3M+W+BMP125e1blb34tBj5F5dxTkKIkeq/YFkpd7ichd7hGUem4z273oY+dewP1Ga8MDQNfGGfBc
Oe2wOgKQtRZXiI6j531jfDX24gpRj4nVdFdRAcLbFncVJXGFuGui+Or8dhd/QCs0RNp1LfpB7dsV
XrXStMLYKRHYURIX0+l0EGfi0NlAcwCDsKURp9htQi/XQBBGoCz+/ltQ1L9+DQS+UIknrqvaiNp8
GUTUII2jPDDUjzhHdSVwi+iEXu29YwfxDsRQdBKHdlCiUxhAg8+Q51yJOtFXnJW1pQFyc9oJYxSd
bg190dWQsYeXL/VDX0Z3effwpTqaXh1voUOdDThKTCXRQxwqKdRmKpTJ66vfGiysyZZVg0bSp7rp
fVRSOm7UGk7Nl4a08kCps7+51d9eDEfatZ0q0l40ivoALP+OaDeoXGT9WPr7HACKxbNr+eup6OCS
S4hnX08/XQYNFselv9xsunkNwXxhwiNfNGVvHU05to/iDDU4VW/6I1I3D0HvPWheiTUP5COoTIh8
Gn49tDM18+2DaDEJQx5EcSA+tao7lErADcJjkfzuqVKVbwgee6D1vf7OwgFmZkmj/BojfjdX2kg5
jJ6dPpJu2It6NtMh5HXkWROgyK+qeT+obfliEqXa5gpZWNHrN3dV0mJc/P2Dq4pcw6doKuOHg7Aj
JCUEIAnoio3gp/EDuL8SgQRNPgh68A2bLpbpTaPax6grV5j+RXtRykIVhxxfRQWHiGsN8o8un1q6
cNPDobhW1YMcYBYFkZglqN4tbp370XOufao8SmAGu6AEkSWQO8YtnJrWgYJQnEKO6ILJPesfy4KL
lzoXUZXWabXDKjOc6altX9TpANq6XCVYcaJWT1H0i2q7mcumidTRVNdN1mvMx1u7TI19qnTGXpzd
DqLO9IHxMEST7J36QT+MgXJNp+Lw5bpPzUbUDTgVs5kNXP3r/b9c9rtbFRVT4mAuftcVGyhrN2l+
Icbe411spdJBnAVB9dxGhoS6/5/q+6l4q4PxUs4cPLpZmhBHvl3/pV+H78e87Ewgy3++QYZsVDsT
N6y8tFnYvNv5p0pxR5MQ2cYhjgbaU9+7Ea4yhKhwkHb2XhXBM5Rq6kWj3UdBOUu0wLj2u11B9O3i
4jgGNurfN7ldJu4J+i9wH4juyoh3pQ0ks7p7rlXjVZtC3xGE15o4w5vZopVOEKFYu0Quz70XL0vT
Lr7bgz0u4qFkh4F2yMGvLAMgkWu+OgRqxLbfjH20wn05fuhVOIpWEdYb3CAXXVyA7EZDJLet/BmW
tUf2sH5N3Kx4Dr0oPyCKDWhvKjaBbyGZiWDytW/SqOuyGcG2Ta1duZWsQxJkBdZ8TXfW+rDcDrI5
rnNDCh66jJA2lCbrQ3ZegV/BqijAArlSMN7bxWhv2xB4dxlp04zejPe5jhawGZYSQqXUYTU0ngd0
gsQFoopgP+4foN4WnheO96LB9bQL2oT+UfRA44I/kBDX0nPJvWGkQJR4KBFZuI54vQFQwnKJAg1K
wVaekVIcROttZLw1RMwthkpc+laFjBI3uQ2ot1e61Yneyn9u726UrZi3vXFkHq8d/CPEvH4tT5P7
QB5w7Snu8VZ1m/5/txoQ/W6Lgy+3u13LR4BKhijrSuf/w2JBQzT3zyt2EuC2oRiapcgWa/cvK3ZJ
8SQriy3th6dJe7PM4invjY1SlNg52P2p7AS+f64K4Jo9nsaba6Vd2PkRodKlVQ+RPQPr4Z9HecQ/
Ec/vhbgEgy13XmajPmfvHJ4K9L8XKSvyhQZU/iTqxMGMHXNdBTK45akBd5XwBHoCkURodZjO/f0s
o02rnz9NMgabK3P6B0WDzOKXhDfGB1XpQAX9oZfeVjWD/BDnrrpqivBnDzUI3HlR5Yfrqed8q8H7
7Zgb5B+e5D5mzFvPiq/JSxTxnH3lWNWRJb2Owh62aGVUoAfTgIVTK7M9jr3mPJqJiheKbL+kMAY2
rTXZC1u+81LrzRsJdPMcZ14MJ897Jax/+fu/dcqBfv1bFTSULYSWFRmY/ZcgmOKgB9wDy/5hhr2O
ekxvIhHs4n/im2dRkmVbXadELnBCHQDgJ2Z28RS+WtGKrGG5i9UEV1HH0nFADf05qHl33w+Fuxdn
uYZ4HdCVtSiR8cTCRZyKgzHAVxgHedd5hktSwnR3hdSWe9CAUAqyuj75Qc8igyjEow1QcN44OSZE
JZAxv7IRoHWNwDsgh+BhPGBIe3Em6kZdxe3Zcte3qls30beJUAaEJcW1EOq5VxC0dyjmFk8sO42V
ZQfpagwL6blGGHQe626FlS5FNKa/QVU3TqIkq4uiH+tnp5e1c1OMF1ag4ebvvyblaxoZRVaHB5IF
EWrOqCJ8DVa6EvDtvDSk9wDqHKgt6bsWt+lFHLAhjUnQhEiyyg5hnSCRj9CRN81gpheMv9NL2Xjg
ZYxJL6pwvTmKDeY5gL8btAHinc2b0UnuSdxLme6K9B2pBL28u70GKgl7xHntg7ifqJeC8slTUiQr
1fHS5BhIotHm7BvXUPZZWI+Q1Uz1PkZdeI6nY/fW1comwf/sDzvG7C827Te1Q84QGo73MIRjvWoV
eLFyZNXLtkT0Vjezu1s6SB8L3qoG7ftWF5TmveMY2kGkiAYnbY4xbj+3DreLgqYGeTZdYE0XiC6S
3TfH6VVqP1ZgaQygO26vYEgFssfdJEyY1fcJHhzHMgDGHMn1vajiRzEsCx80rCgqrYNIjY/hGKDE
wTIPKJv8THGmPHda4FzgFz10/KpeSqwxVk3PfJ+6jflS+M2xbZ3woU/8+ITedjrDrsJ8aQFsLfXB
jrcgIzFhAKy9IHKX7YFUwdjqpOPtABDyV7Gs+yc3aomxP/joB+6JY/86qK6u7WPEfQsMgJErjQ1k
IaY60WWoE23vV76yjmRiBWWYNd/UH6XVat/kuhiOCQKqILwpShLKwKU2mCuzDLRvJUuCWddi6PLr
mswr9HtEfc213/nFna0V+jzmz/hRmcCxc/k7kOFZZ0rtoS2b7MEcCG/I+KIWgzEAVYb7YHX18AT4
YZOQc/mukX1ZSlqUbDOcBV5CYAiif+IrANfCXGdJyeWOMZsufk01xlACuc1VKvC/hbIpgJ2+zoT8
6ixDzIGOjbj8182H4XU5Dn1l9m5X7OG03DZPynQoRh8VBkTWQUpS7Jocn4USVVa4Wfnh1s+38XBF
rPFQdMjT2QR/QBP2ytobGudb6wE0bdXxLXTgpXcySFE9c4edNqByhw/5OTVMJqTU3Fp+UJ1FVa2H
SEwblTK71YkGYzT5Acft0XW5Ej5rgPNlpqxQ+GMzmGjALkgXdHvFR0TNaMGRiKLnwZdiTh+6/fVU
1JpmpcKgmvp/qs0Br8dh2G9FQz21XntPVzslCMTQjcx9q0sESiU3f9B7Hwd1/Ks2hIAhi5dmPUtH
C5hsCDMmrDLUkqYDnp/+YcjTYk4iI13c6sSZPbX+t3UaCqF7rONvvURXcmQYHMuts/DzSiYF2YDP
lwo5nOuxVcwa01W3cMnsCwInzsXMa3CUChCVqWqw4uwkJeNCm0qiqmpxdyExAUxedcOzimnbY8ZG
VMsmZyskQrEx14pVk5vDqx/4e5UF5CPSsTppPw2i19SNL8aYpXYU3HWpq923pX4v6kHDIME3gLYT
RbC2MHmTVwO0IQAm7EOzaI/4SjVrB99/rKdDC+EGdM/DtcZPtJkHBnbnw6s8RWmS732jhmzclHwF
HCS0VHGjxfJqVMzyofI9BDdCfJFFq485yjKXh3wrwZJbDKEX3AFTKXdYo2frOo2ae3WU0URHR+S9
gxse1Lr7E9b1N1LS5beuQp9Zni4qfAkVJ8/En8wLmnSmAiHcXU+tlF3i9SCRhwf7TVnDV36dh1Bs
iGGjL6cauk0Wytl4eh3J69xLq5ktJRuR20lbMo4GOCecfEn8yEnabQHA7GxQOd9YRKBlMToYGPr2
+EAI9y6dQheYAuJgU0s4xY12uDN6RLBRlXcOiiFtRanIM+sszmxMRtFANu/sGHeczO5XkTzABhRj
rh0M7aZWg1cx7hopXNNrgygnY78Yh1zdfxmfA0O77xoIVEkYwBeGxIQMXNZdrAxQrleqwVPskOit
o8R/1TPzw4rk/EefDTvMFNHCcrqLFAHRbrB/59VaF5QwB7swk0PomkvZgst6bZAkA5p4qrygpEsy
WzRIjaPe5UW7dlJHPqD9ygED5oMo2sAncZiaymVlVpvCys/XflPVtVWU+XnI10tEPx6xs7hVX8Wn
oIzRT/KhRI6h3D6IA+h7B9jXvZmRgXKRdl90ZlSuRZuX+dkxV9onUcKkqn0oyvDdiH3M1TSCnrlt
uCdxcIqwQs09Zab9T11jRtKpg27nJZV5uNVbkTXtWtufvJJ0UuWCPSdjeTIfEF9biUrRWU4xUCzD
9A7HyBpOVBu/AOLd1Aa6RRlB5XPThO+iOoRKgAA4VFVRbHnQcSf3gxMyHvYjMu2oR3B1bVsZeo/4
lKuKHb9EuLPixxp06Gt7bHTNTPmeSZD1MlwzDmk/OOc8xTqBCGr55kak4YHveBewT8AWsI3m/bZ4
MAxtgHaxVO/FIUIJL8cn5N9l2IXp5KDnLdqpLhHNXpg3e6D39V7JLTTSYlVaFqGUni1HSuYV8PeP
GmJoX/c/yPFiyI4/9gnxeZPMasMcFsXWc5/0F9EzUOXnsHPsJ0PBF02aJE8cX/5yL8/Wsa8y87PV
jcq+ixWrWIlTvY8QuhOnPXyrPG+8razbCp6EPxqLb6aaFFcszyyeikRBViPuArizY/kku0GNmV1k
rli2lk/ZYPNB+pWyFK1O0jHvu6jPiFbLLqNtZab6XBSrhCFNV3oJWyeu9Vs5PTQt6xRRTPnCrP/L
13ksyY0DafiJGEFvruW962qnC0MaSfTe8+n3I0qjmtHO7gVBJEBWGxYJZP4GKuLNGwuI4mnr/3Ac
0FluV3kwlEjWYHnyJXQRUAsUO30Zq0paGq7i8t1A5gIlPRRC4Ow26JFH1qkYEEBG3Em96/BmZrWV
D18xiNg3KOB9iVR9S07Tu5uVb19GbVhSIkEZKJOiT9eskqMqhf49k4N2aTS6N8cdLd1Sgh32GUTd
ZEgOolGo9z2ORLdRLGyapuY5Be8U5LwwZgSw4A0rJQ2XMvDOvWjIfNd73Q8pddW2SUErsaW1VOqw
F0kYnEWTOSDN27T++gyJoxEB2ZUewFGUkqSGsKANXxIVWglKbvcaxd69iHtTPJSlsxQNLz0G7fsO
yA5y7+jc+4OfoRejZrh/cSRbZXaKWwTBxSjyur9iYtSJgcJ0iB1+6JWPRcAgGydUrqpjSclrLuVV
8a0tsdbMkXMYvKZcVchBYK9WqC+55n1VR1bAwEU3vlOX2NghSiKOoFhbEIZsE4FQNiIzyWZYjNgm
sjuVZ5Q8jok9B8TJQwX0X7OGdC0GROxxBUMNXiyWaGtdrQ4oJKMzPwZn8HXUrAtbe3Sx1cGmfOq6
pOoh/+eHrkTJGLWKYV9j+kFGyIouY952ZKBlfnS2yzOz6ZtLVVvhIsJVlXRLqL2mtlGQk0yMGdpS
/+xiBd7hXkpaD29EO+MmLhLtLqtZ8AnJEf2IFESxjjPEqi9qfZ/FcrXHQg9LCVvOr8A1NKjl8KL0
wM/WfHPjM+zGtxRTi6029UQIInWMPHITzs0mLLFKphTOn4XhxI8QtoLHMO9L0P+56d8U1DHXtYm3
PJDm5hM9JOBkZnNHXtI65JMTkJoU7WdtxdjwNEF/DNAre6lV/egkdvOpphBZ+0AFPDKdDn4H5mIa
XgsJ+ZmpcE+Cwt6JYr1oLD91Hl0xkIkK/3OOHrv+IjWKpSI1+osKyb+N2/o95vu5R3/PmwPNr99D
rctXnS/Zj1H+lQoOoZ3FcpRROcWeXEvsu45+8iUtwPWFg3zMII8DxcrcC2XZ8JiZ1K+nngiJJk0/
Uf7Qztj8uJdRcvJtFDsXOUqDRYFQ7daFHfyGDQb+B0lp7UU3Vvuv9dAZJ9FLXXUjy0V4Ez1bWnpW
37zIiRlA3S0gf5om2tXYR0w1unaGqfyvvggGXT/p2VQxiiR/TxQDf3QbK0Ntosr/cT0x7b/m/tc1
a4S65nLX+KxDYuPcqF6w0UpEzAISK9EyZt2MjFaYwNx6H8zG/F63fK10LfBmJNPOEFulz8rBJ2HU
NO+Gpay5ajt52A9xTuYdU6qVMsjRBtGLaNMrabLHTxEQD0+RL54RnktPyu8iHvgI4Yl4qsRngyXS
TW1RSwr8S9GTdsvzvvxWGwX2fhhvGXjPbfSUPViFFtBbSf5BTJBMqKCBovfnYAiVgzk2Od8Pr/qW
ov8EB6j5kkimjsKSne0UP+5uZo/wuDjVDsPvnprkL71XaVscFdAx4x7HArSdiwlaKbl44445xUjd
OuUaoOp0+qm6GOPDDLkHSpshfGaw4AIQLhqB/xZQcXH0HPhj3h9dMbnAcHRum723eF5KHP1xvedn
qCzoQeaNiMeZcrQyYAhvqmKoPxGJzbD1+lJhYgSXln9TqNjRF5I80BGtgVyoNoLhQHtCTEsyRAtJ
otxdMw52qSbJswCxp33fWeU+kKNq/+y2UyyyJYRmxLDoPyb+PuUZw5ukg+dfYkE0nfccEBf0EXxE
NhGTCSXLcL7QuAtUR7k3VfiXnxvpUZ965WAb86gzxk0tudpMCnhloeFQT8S9CXPMn8dYGGbg/iPl
ZCPeUaCY90gy2Q6Zt7AK3h8ZpOcJj34oeftqmiyPubzgK+3vpFaeU+FDaCBQx19HU0zSw+KnruVz
QBATs91iWzI1ovtsULnV97Xy4xn5Y9Y4iTSOddwBc2tmeZlVt2jaIg1giYDz1c1OdJVa0llcRs7C
gZ1wN0s7BXclfYYd6fxCG515kMXKUVIieYEbevoZF+XOj1zz+9Bbb5rpdW+pZxpLvazUfZhY8rHB
Y2dRxbgCd3ki7VTcdbeWi7xYqpnS2dTbX02v6/asY9eyNpXYu4gB1ADqs9ysRGcIdRfe61B2K5J2
u8pBHKn2Sgw0sMVT6l3uO/HPNvB/BLJNdQs9nyXw9vHoU4zbldg3rUe7y29AEzFi5wX9Le5jZnAS
a6QLsl/mh4yI3cLBIPncmADJtV5H1Khc+a5TLXxprL8V7UognoPCtuZ9UgQnc0L1KdByhmzMrroU
dzNVT9Vv9Sid/TpyX5U60NeGjKwCNfTyVbfdW5Wa+ZfeMl5HOcluFi52N9myWSgUSH2JrhhA7hhB
orY9iZBkJVTvKQTW2jsbZ3APSv5diar3MnEhu1hVvdIcr4cMGo1ntoYIx+Fu/pee7e0xKr5jWkOR
2lGia+xKxZYfvVo7FMzvfo34kJhSDeYa++3uEyqHufAKyz2MjmofOl53+IuN9afRJhvxuSTEuVFZ
o95yXKiWVep2p94cfzUZ8K49NDfoFH/HHbsPSSaFIPwLtk3z5+TnnKGjXJANijtrIuMauHK4DvvC
f2OpJ6MDjKfyozsJG8U+v4TojujAzXEiGXeia0SoF7aV7OxJpvlvxkQzLxSEHcRoULsfJKQRLG6j
4I1t8AldhObyuBCFdi/xops4UUGwx4XtfG2Gfv54byeUsLoIU1jx0haxpgupmpbm8RkScUByXUE2
uTa9LRu+sL7pZeOvgWt+VeoW+GgxxMU2i8e/AA6Pm0auknNW8EUpMo3i64AYYhRVzveBIrOKGDlr
N606NWSSvwSpgZjhWKAx5k4bQQmoLX7P6d4hebHOlbS+klWXUXaIwkngfpLVHcDyFGCtcwcqumic
Jt7KIKFOj15Qkac1pa05xtFjgi0Z41oLoYdbkLa9Rt1hJtEfReMiw4pTzdQfHGie4WqsPPctcy1/
D/Ezn+sRBONAHZyVmlr+Sp26Tudac24vZytGSy3+nqe6fRKnGjFyxzLpMhIf+U2Ljcck085VrBij
EQFQLpF5ZrxJk9RbyrW3dHWWJmOnY2ycDY6yGnKsjnqeTlDhK1thVxhUBznMYKWJocxB81PM18S/
IBlyaP5xos4rFkJnpbFxFdOSq+jh4VWf/x2XVXyZWPsxV43jTszVfLV6TAOz+o9riLgITQZmB1JV
r5mcLMVmiCqWumwbauiWmgTv/Rg/4omM9pGZZeXWmeL/ni/ibZlld/wB15KpufumbUCRT0dqArxc
jeHqSBHJ8n5AWygr8BN53LfTytPA3eUwdsVehGxM4S7ili3dXU2Fb1vkhVRSXune/8/lnRhQa+NH
jo0j66J/rSefy8Ym6hRyz5Mhp/lB0qT7JAPe4nsfOktr6vpBdyY/ykIoDtWjV1HqEXEtcrixy5F3
m2ym95Z1fsl+A/uCV/jxASQ3HXZJIkufkSp9KdF9uGqOFp0Cp2QjMMVNWMpwhtOchJbTLtWsNXed
7Lg7bj0S3b95G5WC9lYcDfXGa+DgsN6QLq6KSNjUE9yPPJTL1dipPRx9YomFL+IYYkKvFChJlaV6
KfvSeAlja1K6L4s1f17jhaS5vC9MLZp5uaS/iCm/T+iBc7JVDoFoOnJy79VqOapWcFWnXlTyTMyS
8B5K3TjDMGnXmiNpO/Rz3FNiJS40owQrFxWR+szfpXFc71sP4ZQxr4/DBMcTjTptvCLD+nA7lLdF
KJw2aP7UmCS15iA+Iwo0lPCkEZHkUfJQMUyzRtlpbn98dEX+UI/yY5Dj3iR65ajyQLXtAg6YCwm/
d1GGpgHS+a71ZgGtwHFfxkgZlyzerWU5dRuXFYueS190vOtKTNawlHeU4SLmZoGD7+PYSI+racGU
d0ZjFi5pIb1oaqu+jH/1nYxGlzRgcGXqQbvr685YOaVjbvXwLQWf81N24aqg7vzh+bmH8oT53UTx
BUvMhO11ENUUMXTzhHBYdS1TvbwqfvMIpWnLfnyaUfe1dRKDYtoUsl1lB7cj37DHA0IHHdjGAyLz
y0WgBC9yifY2C5oRLMgE9BDDj5mFMo6LXtNQh3ieKSYZnvc96ppJBtoNbmWlXRNdHz5Gma0+6aN2
JbrwBb7EPLwuVTA+Zik1OTW7BnYesFGcGtY03IwjJnTPGArb2JlG1Cwyr8Z7V45HzBPA9vYhy9Ku
Qliux3BGdEUzZl5KWSlGWzfLWQqLoBIjd7sShxEYHGwJptPFmfWK+iZ+hJVZbGK/rW5e4cO/1a32
O9AoDtT2mxzLgAFKrTrXbtPtPIXXk9uZQAtb6Qulifa7Gqps0pUrLH95l3hJ462b1qCEHlDtt9PS
P5KrY0HVNiMqb3K3VMtUe21hMCDIL1+MVNZee3rR1BNjHYwbMYbn22MsLyPlMfa/zxNjyoSB/n2e
7iB3jVgkmmdoEs21PqWiNrjNFpR5t+Y1kL9kaBzNsgnOhKjnTCcnGJroMSaB/q0DFzUbmkS9SGOZ
7TsM6dEBIMFXsDbLR+1b403/cplcRtsG0QmYqToXAwo2TyZuBF/Kji9NWfnaLjBqbtDC4lU4XTsO
O6wupeDNx21yrXZKtlHqSDoAYkLf3UMRIcR3clfF7a+j3kQhUur8jZYlE/BnmvIcFUfP0/zJTBEe
RHhiuT7rC8388Cx1WOdR1K97J3Y/ekw8/VRPvvKaqpeqkkQ7k8fznT/TxeTBhx20G8+KcGzvbukD
TosaeeUMUntHjbsnc16lczHayhV8RLIMWmq5NUmvCgFmLbqhhdPe4cmTCJb1EQmav69UWeDVs6nL
/Bn0tHKPF0RzSBwHe+Q2lOZIItOtLP75U9OiloFCynT4mDgdRVL4pnAnrZ/zxFExelfQdlDt8/KN
x371s5xyDjAbvrPkbWdt4MT33LQ8ALRNfkAYS97rAT5UudSfotLqr62VDNc+LlkSARQQIdEYfTFX
/ao5ix4Z7P76GBUn+CUrhFau0fX8+xqlw+M7Lvrd8xqBbg97xy/fRCjhUXJS8g6Q0EQFBqBu7duJ
Low2vLV/dhPJew/kOlh7glEsBsD1y4jXTuxh0RdNFbmYRyJ+KS7w51X/0Q8D71aoug0h3Ug2CiDi
hWJJ8puuAsMwa7TUUDRT3lrkJIHe9MauGJV4O0zJdU8FqYSDIarEqZ+8+haqyZhYKwvfTOPXMC3U
relj5TJ0cvyKepN/MFOtRBho6vqwlFQnexW9QgK96xRlPR+dCMndUCv24ujZSIFNiUT0Q2pZ9mNm
5TXFPqxrVM3zRlmaUnN3HQSVsQDvXnGsqHaYvEZz0Q2Rvd+naorOqpz0r5mPFIOrYxwqRpEDszHq
wQckNo3utQts44ikxF/p1EtJd5zCcHgTY3URa2cnyC/ixMhztcvg+XsxFuuBcS0sCZ8CfoIsz62b
66E0MF3FSXnj1ekPMdTrfvSq8DTywkmEL9rg+a3fxbwUkeCwJCMqPtvqdAxqEf31mwqNhsZMX91u
2EYGpUrYAtnr6JOfxCEecxbG7BAYsBr20UEM8jVP0DUqw50YlawAASBW1BvRzVryBJg5yys9VKj7
5/Y+dfPgiCXtP5thWLRypxxEeGxKJMRMffw1I1TgTyHhsGi8QK0WYo4cSswZa3yZEeq6/uqKE8W4
ODvE9HmFrXeCrjD6DLnZyTuWA+SceGUD6TFi7aA1qJxLFNMXtas5/KumYFeU7uR+Mk2yA5DU8khy
sVNHZBb/bsbek49qqMc7EH5bZeqJQRHHdqQZYIg75bobUeQTwVSBxT57TiJ/HmBl2kwLGulnm4Nu
o+QLUrdTUJXqzfggGt8DGN4+sI+itdGiegwlRXoLBmSz/zFHHEpSmBws/tiZNfTnyBrwBA28fFfo
YfUWFLzde8fwyMfQLdXiNkZyeBE9vYnRM22HF1YvbDWyQ+QVSDWURbZwVQrkwShp0xNLv/rIF6+w
EvcWoRP64ZylTrrQ2gz7Qp17bp5YVNo9mbrZo6+Uzhl1qvGQ6Kp+Fdexc17gqXYZp+tlYVCfDERj
xZAIQbgad0NU/xShR3yM0SzxdUyZppNErLUzaL1o7y39VslWitPprJp4RqJVWZ0xYJ5Fuqsd62nD
VU6NiEtIUPgKvgxiql50nTHjL/WIPaeJs37PFXHE64uDgrryvMmD4YvrImigZPJHH1j1pm+cehXC
7RNxzzXHD7sc640hF83K0QtcDlrDPyA0283rotDXTdK2t8FKsINAUNWu9auIsEJRN+Q5pZk1Oi4a
bqmMOattVFvJs9obUkr6BZ3cX6MAgiAfBb4zFyf7SfQDqyN/YTZD9Nb0xRaVaPWqNXEEsdCEuMKD
QkkC+9X/KoJVYDcvZWtRfOEEpMKTa2bWezFmst4/O9LwLsY80rVHVcU5o6kD9Wa32HGN5XfVzdp7
iOPfS26uKql26jmXe0VAXjpiisHrOa6suY3P8UZMbW1tXCNWUvGwYDQZXQc3sF/XUYdKXCeMWK92
AdRhTPbO2rQzQsbMeMlT7QW1Ue0oep6M+URR991SytgsOYFbnqb5YjCb5suV8ed88rfdUgy62lie
rEE/W4kPaCl2w9lo9/bOzJEzzrtcv/GS0m/IFRizcHCybV36xi3FcOaMcudGDIppvtLri8ojHf88
y+heMshqV3GOmuOKPWJjNH+e1CvlzXbV8CjOcaXM3tnTB+vTZ/7xwaLrheEBPe9X02yVc2mU1UKO
fPcNuZSfTqmNP3ztnklaDPMa5rGCXeBnPbl39KMG+IjXzKoojXGPIzCJNYlNUAZC8hpYQz3vLNt4
c/Nk42HUURR98lJNTel1cE4kEDJpFicv2I5UJzUwDqInZlgFtpmOo9dbcRYmxyG6g843S7eQRsdw
jS1zVDQgtaxuCxsYp4rIj7By6NVtYrVnEBE9FsSiDVzHOyryp5jxCEG9jE6iX1BlAhkn75UpJOLm
yOYkDQvE0XGOOWdaxRYEEenPsdLKRSErw66qNPe9K+92ouafI9anm65FKg+XnoIcZAwpJhorHqGY
LBdOnt+yqdHdWp75o59vRUxTFBK+bIMa27tBAMxuLklY0B0IBIoxMStH6AFiRnE0ulY7a1NjpFgr
dUYdrkSsUiLtjJiEdrZ868rGRd09Q4XW6KdAuaoV64KZOD0HKs4XfrJ8iaDUfB/NyDiIBusbUl3i
MGsLDjPdGxYJu6P5c1LVN7+mU+81WIH+3fW9ZttTmcXEHJ1IUt09Yj3kPcfxoLh+wDc4a18g/FqU
82X3a2paa0XVpJ9G62CmLhffBhOD56ROjJfBj5zlKFnmIdQqBUcFGbeVrPauSC7gROeB08K3va+s
T7z6MGoKjX6tTF2J4h0qSca7rbnWNmwVb5lFFNkzH0mKeESX34gl7d3x0lcohsZF7dPwPlJdFWHc
DsM9QsP9XHTR8XcWSZvo/+9JWh6lKGeWoLdITueK/830MYrL61rj2zB4Z/ylZnTyD/aVn7oMqqbV
DeNWFO5BhEsFXsJQltWywZn9I8VWBUHczqTA3AdvVGIeZyMPShrRSppLbCc7JD79T1IxKHiAE1rF
+A58aoN/cTsweRKP0TNp/AJJHeKo3SgPAVEdP/fPAlPa0Mg//FQxWWhg3uJnvcvWRVeW4C3xbCR3
0rJjPLaKGsylqbpddqSAhlYLjyBnozuvl70oc5eBjwuhXRtrURyH3zbvqPK8oUJX7Ie89BZimgb7
B95bmZ51lDyuuFd9iMsWGXYCSCABZZo+pVnajVt8VjF6VJZZh0tRWW9H95PKdkfus6p4oo745U4l
9jHH6c4AHbCthm9GK4fDTNGGlzDytU1ObTJb+6rtb1I4T4fRoI4QNbWzlmtfh9ZQt/WpbqEw9GG3
J7mqKNx5IpYFWGPEFNToGXqLrnKeT2KKg7Qvc7x6qy5x7kExSGfDiQ+iF2n6eJ80T6Yhu+2afZYl
9ZS2gE0ERe+QldTpA8x4bq6io7MaZ/5HYjt/5a0hfXfdCrMpCj/4qWUruyuHv9AZiZGj6Iw3tGOC
CWBUAM3t22UX9OXLKPUDUloFkhNTF6NO8+LI/mJQkNFF+RO0ZgphYelrrnvKVbtFZW2PufR4C/qO
TpcUi0hD5ECMSX7eH329gKTJoF9FzIiU75EzRIcISsGKz6WoFWn1PG/ZX4xFop/zBq1pAQJT++Jn
Kg8J+gEU1SwWuAsRV9p+lbLpf1fKKt9ougHmrdfMzzIj5VpVX/kW98vYh07Oo/Wn6mJ03NpY+qHl
UGqLCj/XNIwCFkG9tRMN9A0AmeKQiRxmg2ntiqn5c/wfU5/na3XT/jpfBMXpj+ESoyOvSNWr3ZA3
6vOo/WrJwEIsrCpnEWhFtCUAavvnwJH8r7hUqrOi1Z17WcD4Bgkjn0mPK2sHxiwKbGW1l8Jq0mQ3
412ZGO4Vyal27Ts4j+CR615FrIMNgXRyoa3aVCYxHLfchzH6O2k+FusGyPPHUJpf7ayILiUUhpc0
0dY+Dwh2q804j0YTJDLPPRPvDZJEoBiag6tWnX0ccmAMDs5QxkABMgX7casBSWxkX8024G6km9/x
HcpZN71qEcaUCr7J1Nbc8n3M+36mmkZ0NKau5EizAtvJVyR/gJi21k2E8WJwtlGe+AuXtcI773gX
UL7WbsQozrY/oeU6JzEoQqKLkPNeh/H/2vfdiE16ZC/1rlE+yYgdm9Y1XtRU8Y6WX92j3rZmmdyG
E8iBD1eVcNVkvbNUpy4YuxL3zTSCjEoXYoK0k1wq4QhcBa/I9XonJDo/EZj/TDP/XTYG415VqboC
K5YtK/4Adw2jIQRjEOptK8m42xQnTnoeoqaMJ6uKbeZKKrVDY1jNSzshPFMEagD4htF+mECiqEl5
WFzImJxMo2JeWCPRywLwKnrdoKIHkQC5tAvnCkgY48S0Ni8+FX/u26r/S2kKthdp8gVLbCTKx47l
jWrLpyZHpFPMyFGVk7Lwr5qs1byyqcdjraegv2upixEDjK9VY806aTyZRXBwyyr9sELFBy0WNTtD
c5OPTrfnHa+h18Yy21OXYzLs8Yf4aGPDXbISVddaOZQYaZEfQfTLm40KEBcM1pdxwW0eqNDcLF2T
TiHIzl2f85rh+2/cVQ/HR63I86se++Em0STp6HTKr0aOi5uBJsf2Ga9BXsaTncuQdioMhL7/lMbs
3IBx/ukm0aI05fivNCCjZ5aAnWBdRqu2YZ8o93K3N0c+WFYT81bnqjvDkMD7ZuXqKlSN4ScmHbuB
bMyXSs3KuTx4zsHAlWAmRWWDfVdXvgVaGu6Q5sGha+qWvmmuwaxQpZu6aoQih5+4xgp8WvlG4TZb
WIplb4Zp1FRJGJl6QXJnGmUxBG+55j8hkZx4G8G8ZkUeXcWV8gYOQlZ1d2A6w33Qsgnxxgdoarpx
88w8Nz32DkbR/HTtrS7X1Q+Kwcmsj5T81YROs6wGPT0mCsl9A23x9UCe9yoDl5wPPs5pkV1u4OjV
P5PCwBanNL+EvlfO06Acr5EaQOqWknqX5v5w1DEiQuCjUV+1qVRrQ1b9YTZz1n/1Tx4B3xMzkt/q
OLYAEzgZdxyc+Bjy7bpHueFiOCCAVfSzjYq/IzD+dield0CjSrAtrLrco1ZTkdMarJASiR6Ve9GI
oWfXxMB1iU0kNn3Pc9IYVoVSONKG10d2KqemAnOyUMquXaA5mZ3ILwFhE8NKZWNu8XsEzeWMFTtz
xCislleHnUTdbzOsQM6Pxsg8VkddvSo6PKRErCtcgBlppX4imOVuG9Etw9BGhRDA6nSubIw68phu
S/FFCfZUxEuMRqfDwVOmwzGt1pnbnh4jResG+7Z1C38lDv8x37fPAwmWq6NXq4DsyPsoa+mRmiKQ
sqkb1F610TQeDorbeu9yo2oLkibjRozypi5mY9Z0RzFKUR3lLkl+MYaieJku2deK9CYuGTRjPRNd
ccmO6tdCdD2WN49Lii7qEGtDLywMA1J5hyOwvPOgYyFSJmMm/DsmjjAsHHdGV/bJY0QE/5jzXzEW
LJvKqY9UeHTEBF7rPIEQrrX2pfEs+2LD5YrNbDw843rfq7MkBjMhZrC/tS/xhEqsycRSofr7VLXk
T6OawkaGKf1O1yjK8nyO1p3f2MdyOlLs8NeRiLFV+jX6x7z/GgWUYD+ul8Xe0UXNNYpUa1f38AlR
IoIhazu6rs/Foa6PrDrE4WOCmEsxT535NiYqoiuaUpwvDv9xEuUSa5crRr0YEAKHKCCVm6AFqJvE
pXcZE8+Ds6GwrCyB6eAbQ/Hx98CAkvUJ+vxcTHvGnQiNWZ4XwO1JVdszMVzrKtL8Xrd/zpvMTHdV
MHz0hmFta4zSV1Yl9zs1cvpda+h4XYj+aMfDLpAzV18+x/U8ZVxMFcHH/Edf1T0VXCAg0Mn3L5TP
qZ2OX73MLJdynNY7Pwi6F1WpP0TcLfOZMeDahhB1yjIvVj3vmlSKdEltFNS42etFWZkSyw5fqzaU
HjE1xe8Y04miNvegLB+zxSksLp1zlN9Fh9ofZ3WGtHIocR1FTDQa5kAzILw8VWTfnbV2NSVPJ5bs
rKtSnSRP5PDNSqVd20VQU73h1dWS+prLanGN8+hNz/PhA80E1AlXhZ/Lr/Vr6VotjuetxrEate2r
wDr/OjaxW/ETbzxD07bnoZmpq07LVfZXCEUBWfpRao11UHE7uQclCE1fZveE+Vx/Z6nrbfDTgosx
jUpVFh+r0fkmBuNCU1gi7cElxA2eRfjea95ZG1oQjXrhHEWTNBS5MUEe6jWq9SGuh1P/OS6OrKLZ
4P2l7pomkpt1LQXuIk/Jrjph3u4NPGpQU3alBqtA+tbUiKM/YnasQqUnM8lCTENCRNXB+9hacKhb
yzs3dverMSzkgvtwROn/3wMQBtC5Kmx59hwgv+edEz0Nj9wv8z/i4pou5jUDWh1b0etNtaOqRiJ5
4gYJts+odNnW0DO4Wn/TfkTcYJMGFe1JJGLOVmPeM/Q4smEPPS8nYuKav+eK0B9XV31vr5hFtcEK
MpJgMyPWYbjNxokSDMFR8Boo03VZtm3taDqkL45wnwAkGAcH1ccpOMIz6oSEl37S1RE/SUQFlFbK
T+bgojysBKmyCKUwBXQ/jeqsH7rWmVUjNwpYZX67cgjeB5XbKNVbPLumbjqZKyDeUmzBDYfvmhL+
UCdokxiMjBvfEuuVOe6FAuOlUKTgHSyjszNb5AzFJA9nLB5XhQq6gQvytca0RrervZjc++6xpBx9
tfHheIUtCqKNa1SJUSJLa+LYO52kYjYmSV8e0Ic8/SwiM7oISANrlOpKBAZPfHkiHcCg/xHJlM8w
aqMLYOHqgZf4v6/z+JzK+Hheo+shi0FX3jXpAKaARLO/x0dtMHEvloCGTQ3MxnqRjjHPiTRvoCtK
TXhIIKwexFEtguNosjlXa5+d2zRJjAeVWv+a/5glTogSKupInQHN/eMiYvhxUmj50aHZZeyI9pHT
VOu2ce4keKW9r/dGeRSHQZd6MKwIDnwheWhAagDtZ7Vg7CA6ch8E+K4boSvtA7Ijsyw99c732nbD
xZRGzGei6Cgqkf9dlBRDAAKKvZiJ9/Cq7sp0p2OlGhcQVAt1QpOW7M8fCmyP/u/hSu6k7vS72wfo
VM+ENpuC/lG1iLFY7Aoj2vcKznzrp5JbrQ2PDwgNqiyn393HFVAw6pHLSTpInWN3VTDTMrSraEpT
bY6h7gO393l6tX4lbQOrTPjfNdoV+239GhUejBHJlefPmMMzeFFFFoXX6VJiILNKF4djKozPmCyb
H0404gY9XUnEea4uKvDj0Ig4U1Oy8CJZ5ePzRKi09ZTybHMT54QWhNu2VrcBeyzI+3l/0GqeV1jg
4PnbFVjYINjR8MFdSCuXBsWuacLgegspD/udN52Yi0ni0PUoPCqhjd3etHYTTfn76BkTC71nVxz9
Efuj+5xSRXgoA+hqVn07GcmCb/Aarzy7wJlRG54as7t4g9HvGl7zBsA0YkVmvZGB1beiZ0VleU41
pThbTvG9NwpQ1b9DYsagYsTYoOi7GQykiKM2l46orAYz12+Hd4wm5HnfuPWt7xJzGeeSe3TqVtno
2JDtVAScD5U9emstq8uLpBvdIkyC5HUcCzbNrWG/xU3f7qVGBh9FgcQGpknjJX1yyIu9kgbOQXU9
BpEK/jUoZqjqEB501Z/JbIzl2Agv2VRYDIPQOtlmuxQ90Ug8BXaxVn9vBy8K51YddOvcKSoYC665
qEz8FisPsrkX+NIaQ2n73kolm9ZU3dcGmEJK2hcnOFmGESH/SBPxNr7WSPcmtlWfRe8R95wde0Hp
QAFinLh21RfXDAz8Npkvx3F8tRFfnlG6Nja65cnYz0qYJI1V6a+fV5cThEC7lML5M5ZVsbQctThZ
iMuICzZFM6wpq/MbTT+UMTV9GtXb3Pcz/KynH8GRNdYGpnLH8RfHFBNliqNft+vnz9yYWnrJSJ/+
+7fr8MBRqwTQ/P+wdl5Lcipdm74iIvDmtLw3bdU6IVpSC+89Vz8PWdoqTc/en5n/PyFIQ0IZIHOt
10yXLbqjw377dPeq35/wfgWhbpMSCT1zcztlynIDoArTh/s5Q8tCgSclA3c/axtI7hIq3K9PKAYs
g/TXJ7x9W4FvI/U7fbrb2KrhMd/h04neYnzxCTF5W98vsps+YVLffr/b19LhVVdG/a9PJ47Gb3Yn
eTaoqOmLEEdnSfo1VEtjdx/eIu0460vMZYHhFY/gjia+q4y9ltnYD6TKHivVct4g36Cxl7oALBW3
eM2UdJ6bUnLKVEdfOiNWArWVnXkwGY+pSkTOH12eMkFE1jPW1YOkaO+iUWwKwBia4Qy3/mULab4m
ALoS+dAu9JuDnUc/7v0dhfgh73wmnLa8aDSJuV4xybQnfT+ZCikPvpepD2hoHey+lo7hVBoKq9v5
IV+taBTdTBfJembbPjqYdHFrHzkKG8njaQyxUeu8Xyatlf9R50bVyjGt6nw7yxBWxPxdFR8txhBH
1XqAK4iZJztR7JWhOgFuvpXEUX2NnFFhFsiR/r5eX+1AHyj2RVSFCD5sEJPI5vfrRTP8ZybH1V70
iOvQP1pqdTunqELbnThoH/lk+/66GO0t8trm9pUA9s/XcpgA49e+9s5Rc9P0VEkKBNbBC85iz4gT
qFNdmW9E0TJilNwLFQRCoNfh4lNvJ5L7bQnb8T6A6CE2nMFNh19nuFebEQ61zu8z3BviyatTnCWD
hIJ+PPMhuUUjWcZuDSgzoW0mHSvVkDQo9V60ZTqPmPXo9Huyzjbp9rI4OQ5WCb3s11cNdMGCfI75
JPk2bkpa2n8xqs6fKb02fAuz+ljarfvTGcnVpH7PnLAlq8zUDEdkWwU+JfvfLV35qC1P+uJjbYZC
WJM+q/B6Fgn6qleoSyxNNU0+cbnK2vRba29Jrb11Urvc9hL/XC2zhA0LMy/F/c7NNRyAauXNrBJb
vF53tdYmW9HSY4EF4ygllzxT22Q43GotzZn1vAiWICpSfoKaXzmdB1VNvF/CcbRRmJ5g7jqls/Gx
jCr9oUB/aB1U+TYolYCYqeOdZQc8CPhiCQHKNp5jAV8fx8qUH0K5ehb1todZZDiW9Y5HqwKnUluk
uSW9gWdVVo7qmiSSObzvjpnaILrb6f6WW0NZimpWiPuu6OWn8GqMvg0NzIxrxF8deJYrpokEIcn4
xvuu1+N9VeU1HOVpd1RRrbANZdcpXkZ80V8EdpsvxyFNnvEq1DZNjzmCbZnxcy5hq2Bm4DtEsW2g
XIWZ/FOURqm2z07oHMWRaL4YD6ikz9FG5l08bex0A7KkfhKFLsrXKLfXV3FsEo7PuhfIJ1Hik6BE
7PrhQXSNO0CADaH6LeED6Slh/bnlT4qLrp5XAbF6NlqvBHPZSrXlGAS/6sYEPhcK1xVAYYOwn+gY
9upfzVNHs8Fbzh0y8Ma/63NjCjS0csSDdHyJcFsBVl3Er600qMj/8+YXRS0n5qmFurfzAGm9Mgd4
kY0ivEBXH18aYyE6KakTn7W85X/MCLYawmcyFWYC0yGxbZDOl1xQAlPrgCssfomjfRStI/lvcEje
8wC66mpo9ams4+RVV+xgP9ZBSTiegzJ89FYmGIuVOMjIZQmUb8DiAYeVPer97sqLoGGKTSh8eZwA
H554suwRlRpYQqKjSMGMXlk+hoS1hqhRr02klagtB9ESJ+1gJRq7wXbP5BlvJVFVNp2Ho/TALTQd
7pDS3is1dn9an5OARAj1WWq8kGUCIxEIxrgScgEI5p+KUX1D2QHYTzDRxHUrv0R6YaxNd5w4cz2y
hxKvbKcxq8daxa0Qae/8vbKgTylTGl1pMIsCuvTddIt8FiWZ/Jz7JqkWXVUJZOvOpkMhautI44Qn
yQNMrrPsuYpZmvGn7L4TX1vcRirSaJt3rf4e6TAVTIjhj01N1KuOg+SoyRmZu6j3NoFsuWff0rKF
rUTJa2BKPxLLMj7i/nobB9Orq4SVyltjdDXgq1a6Oqg+LNxxxKWpj59HbK2eAvwgntoKJ6jISh9E
VVjp4wzWBsjqqbFokmKVEU5filaejdGh1TsgolNrjp7yU72/j0U+bopqRfVBtFtOkiwbiz+Z9JY6
Tfs0tMmiQMD5FS8tBfhFoM1EUcsNa2X6TYF0d129shLDyinqoU9MnbXEXZH4aB8VNykfoFbdqnsz
8fdpNqGjp15xxj0HfaRfD3Jj7Dupjme6IXXHSZ9iIVc+5nLm2B9FndgAReiP8bQZw9pcYOlEl+mI
DulenJCnFlFWZSRa782iTrQiBwd6KjX3chWH86Yb3VNletaxzqx+Pmij/U4Ibuf17viSjxg4ZG5V
rOFkBl88fcRbIrbfJQjNi1QdMdhplfCSkr6B1qta72k4vCqYT3hkNma+m3bgGrvgct9YtXusmOjs
ITMW9iyynWg7Yr48E13iwPrV2QtQXdbl9BiZsJpmJqG6WWHUFfe/KLO6WBUJX09gpMOlQtBsN3ZA
eQQ7oB3i7+WIspJgDtSUgPT4qDnBKhic4LtsNsFJsAOmtnrq+f9xnBhFN/qtrZTBWR6hCkgViXjX
iJwH3+icB7sCPmKbV1EzyAR9kMmpF6JN1Jl2veqdejyLUmxE0abqUC7zMYFL56ZbXZDp7Y/hNFjm
qvZqxEUqUA3zwcdjBQnNhIWJVpsPajba19gC5kKbqKlMQ1q68NkXcVah2hhG4VKDAHJUQGXbZRnO
wzAqX5Qs/bUn6qBZNY9Dn8/BUARfne6nZmblFys3060FwW0pql0v2DtWo5Ps5WmFdQxSBkkXfA1H
+TuU/fbqR012GrTBmon+VaohFZFZHU7ncnJ1Vf1D1BtO7jIPKExka7jPHLs4iHqerTXamUmzDY3E
+xLqJOeny5E6KV7HSLCtRZGrM35fXdfZ/TKbrgKFmX3RWL+urmUqNe9Ud1UhpRIWXfZRWMqZiGz2
ZQwzY2FGvXx0a6fYF1icrrouiJ5HXBpnxGmyD9jg86ju9XOjqdh165qL1KWHCci0d98kjTSszTY6
OGbzZ73oq8v6i6fb/nPb6nslNtUvbl+gQ5ZG/rFQGujxMtaWauJar70an93AVn6EWvYAKi551Tw+
Vldm0j7Uxu6IOgXMUd2v3sDKbz3m3j8UN/+KNZf+LJcSru45wXctqOVT543BJJrpfo0kbym6IoeE
o5OTV08Z7O9Vq+PWLUNlP6Me1c9VZeAmHvQW8fHBBdU26tZWC50NC4xIiAW9jmlZz7pxiL8aefAt
Tyr3G5GEU4ZAx0eB57TMYx9r8vaI6EkWzhoT+RsYIzOoHys9S8oPx5cvmKk137Q2+Bhb38Ax1+lW
Ms4jjy7gvSx/RC4ie2zLggXo4CorUdeOenmGOLZJsy679UCukNVzrBPGwGFuyIIHPw2dcx4YoJin
PZj41aKJs2BZ28iJLH0UxvgFnH2pkpTm9cq60Siih1tr7cJLCu06WEYW4kWkuxvG+euQWx3f6u0Q
Mb6vZMoy7IN6FdutNAulWDq7dqfu4wGgXORl5XsbvoA/tr7FZePOERtXjvxg5lFHaHleTg3N8D2B
h/weml249ErWAeYARCWXO+TVotD6Nuo5jIzG/5J3UbsK7FDeSrkhP9ihj2XU1KNvzScNDuZzkOre
Bn1QG/CeWT43ifIoOiBJlMwQ9QNyVlXlWpUCla+AfBFQTOB11RcLTPZGipN8VWIEYzWR/4Liv7qN
dadb2r1sfDWHZhFY6fDqlr2+sVV8Q0R9KX+r+yB+a7BzWzfAj9aKE5hf4yQxvmo2EYU+lq110XTx
2xB/E20RHOcVy2ptg2XL+Dpo1ULUKwYL1bBKVGJevf9CQHkjTkF8x1oEUrDWzFial4aP1Rlrib3Y
y6fivU406H75/3TBqlmHT9Hoi0/H9iDtd+jY42iJxJ/YlCE45SLItT/q0qTLzlxEuCZTgBfR787x
1IA/gY3OtvHjU71aQ7n1vfr4qd71svTYgPhvI3OYV7CW513XvaZGVV6Libloo+Gz/10F6726Yk5z
qyLLVhJEghUrsaz19UFZ5DjqXb3M0Ja13iN40jrOKtf0/Oiw0tvAiu33cs3vSVrc3Xqmk++TzG83
FSqfR8NFUaeOcjIYEi5+EVrIFz+s0ARwS+8xUVoUYkMmo6Eqn4ABZOfS1OSVqbTuLE0Nl4X17buQ
hw0aCaxMTTM9izqx58aOsYMZdBIlzQk9pIwSvzhWJKQC/NbPt7qwTLAQTOR44Q+D/AgZ3NvVYwmA
FfvogrUe7vADWRHRasR1sbAC7EFFUYvs7pAP2besTOTHSi+bE2KLh9hzUe1Vw4CMrhFtRFHXlW6W
5qF7aw26ca07kftA9tR7qtVmIXrZI/OXUmceL8NWBPiF1sxgjOQJOzc8+KVevwR6OY8GDTlmi0jh
qLfNUhSbOvoBN3642EkbXVPWnkYdAxJ1dG2Zm0WN7iUHJbhVZWRMNnKGv6tlGtVDaRMF1uPg2MgY
Ika1ERxbXv6iTWy8ri6XjeqXS9NUxhggdHPRDVNeeyBItmngJmexUfQiWsiFiaGdlqW3uqAeE9hK
no8LqAmcceos6sQeDM5yIzckOO91ruS7C9RelBnIw3xctnFPbmTS4EmcJtmFkJrWMeULxyFn1zYN
Dyjn2VE192cQ73hh2B9h4f5Um15+SUppBJZU+ec6q+wNivABWoumfuoU+Lu5lhcvSpgH5DeK9gMs
r6Fpzk+tDJ/Cp7SUdd5Qg3nb1ImFQl2bXIsow9L0/65vp8ZPdcQ2sFlpZrHh/ywMr1JPDnhmKBny
uNQBFhyzUVPARoYfCJwPqLoMw17s3TeWoSRrJWpgUWPv5kwbn3kIrMdpN9TKp1YlQ3w3ehP1qgRP
X9TdOv/uJ1rvnftSKZaxrLsbCTbaGrPVAbSRSYpPwfZ9iGRjG1Ze8OpHyXtgOtWZF3fwqk9Z8Lh6
8VyrJzScPIpDxqJSd6QMu7noFLOCBfkF24MoLO+UgdfG2MEsMnpLezZDXVkk0VCdY0WNN4pcJOAX
NPNQhHG88steebAgic076CRv3Wg9EGSfgPxMv0hazVyY7IHLNMTXtXIO3bF+0CveIEmhyAcFrdpd
akveZizk8Zz76bAYMDJ96TpWyfkXnjnJQTdyUgBh1c0IcMnRAnhrfPAmKpXTQIWcibLYAMkLQTg0
Ix6N0V8tYgzRXfS5HSPKqoRia9e+DZWeXP1J+lrpu+zQp8VZVIVTFQgE4xh29VpUiU2nq82ZWMFM
HHOvF3vqpIl9q6PHrevv8ZEGW98GlBPidElUnW0/zQ6ivzwG0so1xgogluasDQJb+7EIi12ddQ4h
+MY/2pWmrcC3RRd08e0FC5fhMRuMmoSxVkzv3BxzJs1b2A28Mz3SlT2KLYgYJJNaiFLW0UpUhkpq
F7dd20Oh2SWaNuzlQQWCprCezrymemy7GCS47hKsTuRkLTcdwog9Pu1DUhbbdIpMhigyrkanjC+5
JELZqveky1kyN+Wq+IKPsI9OKKHFFmFS2JwpU+Vh7U6LqBnAwmXbFUiNuZm1tuxhZkyAj7aQgh0L
cPzepqLlN+4MvoR0COOkffndrbFAF9o9jJnM1351cyvTxbSMbg6jiXoxmjl1A9fyZzdmISY4gTE+
RHVdrqXYJrkfDepjYJrl1ecJbta+UcxdFVJAiyLBrnRi9dEyU3WTeQZM/qmzjbnNYwq1Z+qq50k2
V8C6bURXRa7jXSMB1xZF3aoxvHQKddNZpISQDZIfEx9lTcMxopfcY9XTjKr5pQ6ZDPPzK+/RiJSE
Xys/pLRlzhUjtE2sYmYT5gpnXrlmmYHpKniaZRUlxVWSKn1eNVDNy7BFo6lJCB2SBHiHRH7M/Ia4
RWhvvDKzf5Kfe3b7sHjLEyOfW1KhP2ig5FY1OqpHM4y0bTMk2gYLhvYkRkTqJ0WUy0U1u+399zJj
dsq7a4od30YsEtA704h66+TzYRIp1IFFbcUa5+9WQZ/qyIgVOz8htD0aGx+SYpjpfYrDzpAsE/SH
UOmWtDy5BnWePRdN8Zx1mnoa3DZ95iozwI0GEZmpcZQypO5srdyJVqupQvQ7jXYjWsl6FKg7uSb+
nBxLGNZYVcS6+6o5gaEpwL9r8ZsdyAdjcl0xLZYnnut8SXVzkhsNmpMTVgAzW8VleV5DCIuKdlZp
Vv0xrlxPyj/KOO4BiCCJJefdG9QO5+BK5a9N3VTDMs5ibfap4VPRLCtWW5AjRf0YZGiHOFgIJqPu
HPyaMDTi6yxaQ4MVfhH0P5iRIcjcdz9RPnzBUNz/4iToBMMr6s5h3BubCl4OXBc7PyckhBfIbJtr
Ux+cOa83vvZp00Aw2JuKjY5cr2EvLiozXFExlh4iMtOGy/trDGaB7umHrqrcJ9frphtFrTFmpJi0
TrksGwPLi6kzLgHmetR05Damot846Dhjhnwbysqd5uRLzbM4dGRV/IDg0dyaupp1082Z+gSrmPUE
vEhvjBZ5zMIz06Ree20SHj/VgnVD78+AJPc4PwSIDhiLPBq6DzlXHlOyjO9ua1Yz1TKdFxzMhjme
u8mj3MjBEuHpvZNY6AT6A5qt4Zhte5A4KJ8oUjavy3bHVMMGz06rYunxWjLseJFFbvqYTJuBzAKZ
hquokV3v4FjjVqbp6Pumc1SVzBjx7YY+LZtusgAi1MkL0V4ORISzFr3iqnGPIXH5eaH39iz15afI
gn1lIsmwHkg/rUw3LedCWUgIB4UTAbbO8sk6HlirPFb4q8Tqi6Xz8exIPYuSTAgd5PUTnqrVRUFz
eFdmabnwUst4G9rsh5UYyTV3KumEPDRJb6PjPsLnYYpGXskmV98Sv/lh8J298XJp8L4EFhBqTTBH
sfmC23x3yiAxLQPbBknsWFhmKl21LT3o1i56kwNuQRgMyeOBu+WrMvKAxAcEx7u69VamA8ISvbfg
h8MPo5WSsomUUNoQAPw2lAibJzoC5AV66L+4LChEpmpuveqD7q6xOknXZpE3V9/Mj7E7qNiQaSz9
y+S7XKPsQtDZv1hhce0kP9z2fWDuEfFGEXLaGPHZy9+zwq+9mdfBF82C9menrmRNXvdB4XzxM7db
1ppc7m0WEGePS5yHDZMsDQWHFa7b+rkcG2/eEYuELVSEKEU7fjSrm8iC9imfNaUZ35XJYhXxlHTm
WnnOP2pYZbL96qO1+822A5RVOghnvFDCtVmijOLKRvfqmMC1St1vv3vGsC69gsRdoz21qe7A0pOu
npluah2xhcFCdGSI1HldYzLdJb69jtAk32d91W9MW9q5Y5YulcHZj3HVzmSCHgRimn7VBpq5ytzm
i2+lNQ7vdjCr0iH4hi7TxTYK6yPn5kHKGQ9YZNBXjlTXO6Rfdw785hMdJjNzGAqndACXHgED6T0/
vIoNAmXKXopQpZ+qIklCViyxjSW5HeXYWYNylLv8S2/nl8JMicZn5RP08fiMsLP8nEkKAl6KdVLD
vDoORnnpQqA8eRKG+8D5COUmPciITjhhP2w9CwUU4P2ZfpBObgNT0TeTtw5UxhpsOtJMU1EazPMU
2Xow1bY7NWYNcV0C1KZLYbAo5cbfq05zVOrGRrN+QhxOwETfYY8pwo8o98FIDcgXiHqxgYwFnl50
EWXHr74y6U9R0R6ee9yUzkUcPtdKVp0ItHInjR0Zvq5qX2Q7DWeQLJJ1GbQ/bDIhV2yCtWPfW1Ab
dT+YM9vIDuxdRSOi8d0VXwTgymP0jbA+PTrFGLZOEOWzWzlQrX42VGoMqC5tl3lvFy+FFjZLbDDz
tSiamsnrx1HQl/VG+G9OPsy7GhooUTYt3d92LVate1eH6TefQBX7yNMfSAVLc7/DdtF3dmk1XIoh
NM52Aqq1q5e6o/1gXVfM5LD+1ulGexnrhLRThsxnGbyNJfdhKKnzoQmrn53+2NkWKj+R7xwK0kwz
VKjaRR9BnmlCrMgDqXE3WOMRcOJ2viQoeV7SaY809CVR4wISJ1Wisc0gSnUdz0pRlFU9OUlK+S0C
1ZPhdPZURnLLOwhZKFG0Am88DjbBMt5zT2A+u4ekyebQIMynPJOTWQBMgMR5/6eb3DgV40jjreub
739nJid6iAaH18NWGzj7b886C6XsIYh/Fm5u7/oC7Ue7wd8G1k2yCXQYVvAzYSaXaJOx5B5WWq4V
59EuLciWckMMx7s4dZFtMqbq+9QmL+dz+294h5Ccy5BSQPBwPCPKnC3dIJAfmjGy5rHeyU95fC1L
JqCTXe+1bcNw0+o4woeeU5+HYEq+OHH5prrpUS6406O4x20dOBNRLm1uWliua42hbxp3lDdgpXEy
z9R4qRhWsVVMRgPcPb0yuoLMNPNSWMtLVS7NDztPHpUBm6Aqk2Vsa6RlZ4T5T1Z5J59n4ZvXcoWd
H2VINAXNphzqk82ttI5Uu1v3hj1cZMv2FmhAq68yCUrVTMKfqXkkkwV0nJv5Yva19Wb56JwWrVI9
kGBqVkVcZ2BdSrDRhLGYc1WXrNKbeVpZ0bci6+d+VsYfsl9igpAG8bMJNHDVIn2yH0cNlRYDLK/v
dAo5/eGo1rr9ZDuOwiN7RZSreA98A3qnLRc7V+8s8ITdh+JFPChtCyi+UZkA4ZtwjxRxuCRyM5wS
x8xnrWF8C5Xce4KKOGwUhFPXiJ46z6zRkYpMve/IWAAgTJPhYUj0DtpPKa/KtG1e0UXdiR6BWYMY
L4jPqV2VrZu+2siWF29RjDC3CvmHA79lROqvNs9ITziLACH/ZdMTdB/UYDikhH1nfeC4T4auEw4q
+92EPek0FIKLHrRgX8fHAKAejJqyXpYGNtUe3+XCxPFzy8tFemnC0Z/ZrU36e2qtGhvHGUN/kuVJ
i9TNmBTVvEhLIBWa3nbbpiF6PdpK+ubE1kcH0vRSOKF+yTT/B2btKQRoZ5aDo57D40NhwZHNLSZS
w7pvo/TBU6fIddZU303Es5KgUT5Y5XwUcmA9F0g/LRUlerOHMl+Q93QuybQBs4ySKrmjjWtKqoS+
R6UsxhLMku+WzkV0dBwTaH5IEvtel0u9SfSXB8s0iugWE1e62Lexb4PFJuY6zblvO4LNkucv7SxP
j5JXYUAwxgg/tVp8AHXx1QIweQw0Y5n51SMS1MFcHdXDWDl7PSGOazm2cswxdZ+Pg68sjLruN05c
qVt8SIZzPm2CTToQcgFlEGxyzwkWutmor+aAnn7Z9z8hw41+x4odWavnknj7rKqdbNkhkMTjMvbG
HRmEua9LBkZRubaRB0BscWEqxGo8a+NGUjrnL8/9qsRffEdFBsbGBEaT8+EwQladJxrp6NDU+kVn
RETo5cGCUtc07Syqm0fEgpKNqLtvYIX91aWy1W7ZWZ02YzZy1EkVvNpVRxjG0oOXSY1y0SaGdokc
31n5kLPdxFiTkRoPEIzSjWfgeNOpBYo/QX3sSi15RFGBeTUue2Cv9H4r6pQE6AvqssBBJfvCUsD6
UFTCUONkR2Y/eBqzZNwm3mVJGna+no078Nh8Oy4ZjABS/6EBe8REMPoiVaQdOki4yxYB5k1S9PZV
xtBUttSWRQ9O8/BeiZUGrHH8oJnHXhIcwAyn22AkYGED81gU1qguNN9xEXfpHjyi4Y5hksIfQ8k8
1iAUXfhqVynzsitz6YntjG3EaDJr8kDvPpsYAWBu6DPJi+vyGZcvguiR/sT/xwSjM0fhPb3YzeSk
3DxbkJEvRD6T26YgL70oUAhbDlMv0RAWlXuq8++igLWrvCRhGi0sqxwvKEw5M02pe7Is2ni51cmG
uVZjWwf/ShfRwGpBPxtAJKeavAujuWxg4F5LTXnoHas4NE38ay9GagGFbmQYEb0GpCz63HZ5EvG/
iuV2FfMmPJYGfsaSbOTrRHFcWJVs+Bs426a2iN+n49EoTV4ASXitCyni9uexyAzWwtsWhW6MTaCQ
lIZ1FXW1nRForJAtDW2VZVLlkqQjqgvqbz3KabrIiuHUIAd0kVE2mGuu7119rnpNaC4mW9ihmu+N
Fxsw0YGbruqUBbqCOq9pV987uZqs61B/a/02OvrtD4Lg5Sluhnzl2C5qMQEORJWL6KbYQ1MZmRyx
e9/U1qkv+oHQKfYjvSmbGE1Y6FVL8ZuLKspXA3uLmaFL9QvPe2Veh673WNglTm1h6Z5NmT9FECHa
E0R7s8GNWG0MXi1TUWw6RD1gQTpZn81Ek9oTt067hdTF6kWrHgIhziSbMfY8fME37SaZcNwWVhjp
ixFCCKtedQr1YeAmBJbEpvAVpgW+2awUT9Zuyktl3WC/2qvoC/1WY+rwtUIv2jxEGToCeejFi8ZS
9F0dwNd3AHM9Kb5ZPbCcnsl9kj2h/LgEJildp4m621TKqxY7xaFMAvdWNPIkmYdDF64QcMFjJW17
aYldq7SOgek+VHr2HeoEGLG063bca8GsI1N1NbIIvJwTj2vDcQFcldKLj7fVQzckc70pqydvGMqn
LLEvOWLCp9yTyidH64x5OwwNT1iKtq24a1IU4cKt3ZOR5d2xzQf3lGIvjz5n+OolYbkNZD+HuOFF
r2ZEbJI4ZLARrRE8ajDypMpEqythXJVG0qNs6/ID74+NqO6tNj3EfgayiYUmAMnRR7yBDKahVfEC
PoT5bMQRAt4q2uEwqsznpCL2DdBMXthT0RhkZZ1nvN6lyDKeE1hKQEKVeCmOVZ3WW6Pw3SxvxzYg
h3nbayj80pkZXrXKRtdDJ42horYPEG2H/yWKKiaVS5T55ZXonHZg0nVkR2+tshelhG78fH07tu/d
BYI/8lp01iBTLErfdm+tsVk1Cwua/UZ0loMO0FM7pWHFeUdfmut1Ha3BjW4My2nPrTdYqyQY84Md
7TMidHDs5q0id08Tk+YpKfsX8nPOMUNZYIPCA+r6Wt+dmzreQml39pYmocYi6mrlvRhhZt2qWq2L
TjpIBVfO1QDp0lTfkx3Z2Z3dnUX/tAziBevnAMN23E2stGOKF5AnlsMYgzpyF4nSf09zo33Pc1/F
x1czzvDSw02AblRNOuzSGNFzI2MVZjqpuiOm3s5Dp/deS0LHKw2dg5VoVSpsP+oixl1kas10IH1V
1l68wNZemveqSLyN6meIlneE7cLELBeVVJRr0My8t2xvHHYONhXGMjSsv3bjaVdXkkKd/9Hhj109
UfJVNLG9POMBc1vvxeTjQVoeFhIyQC8a/7arG2NENJUko9PPoTc8iFI4ptmpAJ0nSmCsjIOGQ88s
mOTVxxKRJ7vv0TufRsWgU1tN6lqL0JS08+DKvza6tLUkKIf3aib8+S52AVNOne71sY7moj8E5vxT
Q+aF8qxwk2F97yy6EI9grWOiNf/7dG7LgtEoFeUZY4IV/O7hzR5NdzHWTncYlFQ+yirhrkYFOBiy
RvYHxCaCyUdIbIrJVkjsxZox6WBgDDtaOAqJOuX3XpxNSeYWe9pPDaKzaEW1F9OPaWRxGJ6/HjoK
CFksR0DUt1ErYsvAnkhKNTOQzItoGNNdVgW/NnAD0x2R73Qn9u4N9373hk/9/oMu9+GBmyF4L8a/
HyeK9z73M/0HXT4NdT/2H6/yH892v4J7l0/DV5701+X/45nuw9y7fBrm3uW/+z7+cZh/fSZxmPg+
lHbA39EPHkTV/TLuxX88xT92uTd8+sr/+6HuH+PTUH93pZ+6/N3ZPtX9L17pPw71r6/U9vyS2aGW
Ydo7MLULpttQbP5F+Y+mqPI5KiVHeDvqVm70KPuzfDvgj8P+9gyiUgx1G+Xf9b+f9X7VcocLzfLe
8udI/268f3d+FjMsvTs9ZHZ+P+Nt1M/fw5+1/9Pz3s745ycRZ6+H8WIUXbu6f9r7VX2quxc/X+g/
HiIa/rj0+xCiJZ5+8k91ouE/qPsPuvz3Q9lOiXRuqb0PkhHsG6mdFBIBm+3j3xvREg1DsVO1i6gW
NWKvEgfc+5puGe5Fc0kCaevE2LJpnfeQaY0+9yoDblVtSNcsiBFQq/snVsEI2U6lOIdJ2IJvmdrF
MWOgmzuy7z9Fu6h30YlajSWKWKJObKoetQxTBwRWI7Z/QC76jKhHfC5sKd52toPhcwfP1zaj2waF
yviYpyiQTr20KMJJTrQGlgSczZMPtzrRrEb6RwuAishZg7SMGCr3e3jOuSovbx1dVCUXlRHY6CQb
8EuyEYsdVvbgMDFTXfkRXq42ejcG/PmuOOsEDcjbh7B7puIQWMW5UOLirCiNtvb0Aui6OLrVqmHj
FiAb/jja6h2AyWnzhrggI4oDKzPHlsior/exxNB+p1UENb39bbwgKZpD+H9IO6/muGFlW/8iVjGH
18lRwZKcXli2t82cM3/9+YCRRdnX+566df2AArobmPFohiQaq9fKU2h5f7+kDMvHYbzqPFjcwsyZ
LZqjHzy1HiliRi8oEAr1N7F66JEpUX8nXN+p1F/N07C3+LudAeUGl7ARWva+xSRplNMXdwVOxFM8
85QNHagKt6woOs1h+iicY1k54W3gaZEHGkbYS+C4EFyRvLrNkMZlmuLMyZpDj3b7bs4tspnq7ZBm
+fnvibM2hccuVh7/WksOrcK+kum2jlpjoVWfIrQ2q0NwF3VZcCd7gL0CdFvrYO8DmeVcG+/ikHGD
NyfXmcpSEbrMvC1k9B9cN0nJm0bmSTYzqbMTysjmSfYQTJuOmZKtpDN7C5ND3zSDnIITZhQURyM2
q6x6TwVehtpYCPFYV+l3vaJod9LaIya3BVNrrKXj5hXhsjfMKilvPbjI2CWCEyd7p5RQeoDXeI1d
vIkWPiEypJOw/cNpzIV5MHX322K3wRPq8GnlBac8vrqXnuXFPDQMQdUNUJiId/32vm7DnFI9Sg3d
rXwTlhPofCJ1BsOW659kYxUFivW3drEOiY21oCaEbKGIzUC2IHw9oXw3p4PybgGzKkkYpEOq3Ba8
TXq3YD3C9arA0LDRYUY/m6KJ47I7y6HsLc1fNur0oI1lI7ZeHP9PCyzTbq+hj96ugNouZ+NTj5eM
LSIKyHr2EKph/hBbOburGEEJ6SDflqBBjUhtAUc6vLTuiVKAOV/JMdjTV6Njhc8ILag7aQc95p2W
GUtsLYUt5TJy7hLz17AMRqoxvPY4q8kXpcs5ySgtmNzMOHmKAKgdXYekgco37FPVGwcZQQGXx57b
Cx8cAWPPC6rrSjutgVQ5UPgLOEkv4CTdBKinnEubo0fRlcZWeGRviZFTmnHnjMg3LaHS/K9hJCEq
y0qpOt/5fTs9zp71YLbZ8Fyx4T6Vpl5vpzrNvwWmxZESACtSZxMkb+IISk38z5UFcDWpoF+L29Zf
Ke10lGBjiUKWTdu4/tqyvGy72CRsOaeqbpuB31pLxw2e7Ht+vDdcvvrvQM9B2ydHmBe/3wI7qrib
CMZcBK78k1d53omdq5mvZFc2cLFbQAgaNO1v1poy7bHSrZ2xREJ26iPDKWI4N0ImVjRyulu1EQBL
0gKl3YwwhuYQqqtz0CKbEzV3dQnvs+zJppwyqm1zE1SH37w6krdeGgBygMnZ3Mtg1TCQg05COFFb
p7kf8/Rj7HsO5MMpkFMlndAN+W2LOcq6l45Q9P6bPRvzj+nbGkn/TNqyvLRemVzh/k+uXe1sGo/U
J6RerybpnKthBk/SaOUREtqLOrvTsJIxzQCCmnNPlOFzL6E+UKyV9W0T7WU37ayfbqQX+3c2+VLx
rxJe8IvsK6RMx9HIILozvVMmmtHWYKRcxrKHTjC6JHZz+Nuu9N7pX7bRCv2TgugTmu4i5raqtMqx
nCObfqL0ZC09VTWpB06Ve8vWHkwzLD+25JtDFSC7nYbmC1mP1u7Kj0GQqyioD+D61eKjhoT8vTXY
T3JGXLrptS55aCxNsrV2x4XGpOT6HOahf5a9bCi/ToFr7+RomCr/HDRAkrm5/w6J33qLbQBmihqO
j/qE8C6O22S5jlzxr5drqdbZ5G0mOPH/mLcEv86NVFQonGinhlGxr2YzeFTUGhb6yks/k737Yo2m
9gtxbc8yOfp1g/gpdZL2i9cnHOnEffghjF2umVasnO3WTs9/rdNB+nUOhxq+G77EF01tnOOglOSf
oB1YtYjnXCLkJaZrByvgro+BXoJFsOtPcaJ42xS2rpVDopwD0yzZwjvWXTrRcFj3vllsMkRTtW1S
u8pxscsJy1CGSVteGvZhTjy02v5Y0irn96+wzDdijiPaLHvwLYtCqBRxBwdW8r0cpmqZ3XlZegfA
NinXXY6aRRCithUaLTxfIwpcmhGNK0i1Bg7O/2gK9HrRe7Xg9l5JVzxo8FjLbhlkqMBWpNXeGf2q
sLfGEINy85puF2mJJkoOwifZdCYEEmjdP8pRUEGAs0QMImwgInLm3xE8NYF/1JD31qq82XDsGFxr
SZJUtSmP7X4xbqUR6szwOklCpFQESeN/j1nmLDGNoF2Sjjg2goMKVg8GodJ4gSsk8bXypW9Qovs9
+O2plErZ5VRHUQwjrntGUGxjqBzW8jK4XBWLCWbcUDgW2+06Khzm5JNIF5dV2SxLLY5l2rLUElwg
2ES+Nsu5rrfzE7X+48rlxP00J+jF6JkTcNZKSVHq+F21buAqCTv9wyicEGO4604DmS1jR8W2zlEj
9G4Lo684VonObq1H99IblfxF8gwaczl0OJm/M4PxjHCQ+lRP2576mAYkHZAFIXfuFsbG7+zwmCN0
cckcWLjYE5XJRnYhFp+alVuA7KQMtd61Uz42q8pQX0Nv/mWq7A2R4GCY2KvIIVl2qplGQHiJUnxw
qTa+81tDe5449FwbiWMeQU1pz2HtuLDdBz6K0yVUYao5rG1x+moh+Xq0jOpHNasu21VhA9MYAALr
6uMszmFlYwaaeYza9occdeLMVsZGlO78M1asuUyXPbmuVij1EZau9DwmQ0X9Os9TGp/DvVkDmJG2
XqNas/V8bz9XhXJXUqe7ndoetbkxKNdjk2mnWTZpA8CpEHKCK2l45xL+Aq6PU5D1rz0Z8i7aSKLP
eaHWB9A79UlXIZZ8UxuUkoNyWETFmWOR8CxNrVQlbDKOzmw1FxT8v/UJZXBtUzmnjDrQYyQL380Y
tfJs2U5wvi0gPcsqcw7d9ebtbUx9w0H5HKRrKyp/cpRaPnECVT0pSvqVs/7+YoqRplrjAcgkUlYi
oqz06qmIug3U5/ODjNeqGSHikRIp6VQsu3nUW1L3Yrqc5PupBuAIre/bC7hpds1yi9p+oyzXA6mS
lZ14xVkGgyKYj/pEpZB8fRQi1OPkciwJcbXTG5+6pjaujgI8Vg6dAFLluaUqRw4rz2lWqpk41zxQ
1E+vc/peM65KBs+4X3nGp2UOD7Hxg66j9hfCaRk56fcMDM59IRqOMLX7UM+s7SjUSxebdGRmgU5C
gsqPHMpGhoRm9DSCTjwtJtmjZnS0Sc4s63B26J78HMrft5e7RerUmvujB9ZVvAXZjI4Jg3oe7gdf
ac8We88StgG9PetjfbCHYDq4WttCT4sp1W2DqhU5ll1pvc2R0+2GQ0SguFWzDWfwz11b/GNCoVLz
mUTKQevYQsgm7QMf1JUYN6qi34yUu7y6l8C/bLOY0dmd9zpZuk0j1fcauPy/l7ZSz83Q9vxj2ZLS
l4Mxwd8IL0i6SVCc+ax13sCd1kSk0w6Kz5r7Aimy8xGis/raxEgGOmOaf879qdy6AeXlbLEheq7V
lVOo2sYTyHykoPOzJZCbsidtM0B0YMXCI5virSeH0KTh9qwUWp5B3HiL4ajyzHyBl7p70MKsf9A1
y98MA4o3i81Wq+DalP5emgaKLmGZFZSuxuSOR2mUTQwxxN4G0CF4rruHpbGf4tYvHkBnOmwVLYo4
i6b2ANzzglVsq9fMAs1Giekmhl7zUHJa/bFr+ISa2EJyWCgxU/9LdbXftWdTDIcWBCsVwv5Fem03
/DZM3nQnp4KAvc9qvXqQPtcs951ppx+kL1LaFQic9FnzNO9lQH4YhhfPVp4jmPIeAGw258IHkSpG
GdQGt17npYgQaH1zlI7RCuoHr3a7A0xaPI+I4MXRhcpR1cwOwQvCZCw4tmDXBQBTlli5OiJyVRKG
t9k3X1gDx1AMbasEgb/zhhAegjQo7mWjWkhDzS0CunKIoPGroykbqGlUNdgtwbnwIjkxbMKkhHru
bZVk1Ir7INS97dCVCAS9OeQMayBrFysOZEymsrNh2j7yOvYx11CNEeSUqpDaQ5YLrWBJa7mMFzfC
hRBeyvHUttWhMSleDpN5X3D+D8tT0D/4hs73TfSM5BqjAXjPmfKrJfaLQWR9+APJAOHoy7amggEw
Kdnira+k1OnHHjyBENAeB691HibRUJWLCnBNdizVIuchzCznwdJ8Z9+OibNabKamaBcqnM7SJKfK
WGhsVm2uh2AUWU06tSCIbi+z2JaX8Xoqjnu4ac5e6PRHCrMpTk/L+ZPNI/cmMzvykWLowkZF2b75
OPZK85SYzj5Q9RmsSR+cUxCm60gOTSfZpl3QHKQ3qsZvsS+O6kHnvFR8e2UU3CoQ37MhRLSCpatG
y3fQckR7OZzjChSlFnpXOdRqEJ9K/ik3wu6OO1V6m4Q+C8zDMDVsZVRpWMqqrsHzy2HuQNipI7ht
Vnxt7bJAaQE6oGNTOvmei67xxGEDV3KIBP4T2dBvQ4j/HY7Ace0g9X3/V6wJTwBaLMTmKSrvPD5u
KN71Nq06G+deNLInmwgpqrNThX4FBzoeBbjVqjeSFsJNhkndfDC8Nv40JK0XP5d5134q1e6n1kU7
16mqx3JQ9WfK0oFH1g1PilFoPI+gPTaBNfh76Y1M9vuolhgAMAieUP4+Jz4wqUQE1+QQHygBP0mn
nB9XP1KX3ZC0hGX8JagVGK5FtFJC7D9DLK9alrpJ+al9kA3FV6oVfhisvvxAMedMLkmF7HL2k3Tt
pmxXc9OEGPUtvu2LvRFa1p3u6D/9DEGycdDS+6HgSsnjJOz4oBHvO9FIx5jn9jEYs5fWrn6bxIQ8
d8trbcfrW3xnB6c4nK+dpCgV5POytzTtP2xTZv1vccu0OOb7XyjtuDHTIAEr7cO4M5lUDIuaU70J
dRiDaGSvLzknWcnxX26woNEhjPyLtN9WkFP+ilts72JKuDp2/B5+amql85DBC797pWWK7P39bnKT
3NDIY93qvwbKFZe1ZZwRKta24qoCUzcaAevBhVWab21S7izBLS3HUJtEgIcBNC62YTTQMHo3FhM7
aZRzlqZ2nfhUloPyCHDQeuqb/IdSWMNFjki56jv2Ztam53vzhHDIIUqK8ZJ3roZKDpUakx3r6Jvm
+r20yabPLUguXb3YymGpzGB3q34+krPl+9/V4UfQ0BEValqHVmCR70xv6q5J0njUqUTBSRHMryxK
4hqAUDjXARj0ILyXPUvnblNoHezIfzpQGSN77FufpN2esxgaChGipb+agYMkuUZWuCHkEKPOZU6x
UZClNvS2sIytJw4M/B8pwiTnrE2LszPGj5FpZfv4zSTtlV2H5erv7khFO1Y+6Nts6X8X9LaatP33
JUvf+716WwZ7QE7uVhu8/NqkUQ/RApUGJTUmq8juw585ME+KiH7xl/lswI31adaKduNrbnpfFDAJ
Qu6nHya70u5tntE2dt+Va0r3PQ4f2vkSmsCzd3VIKZHTOOPmnVF2ZWMEANT71vCBa4HZBtutz5fF
PUFx3606n48J3eRviyOCHhYlNjQv1az4wN2WyzF0pHJEpYR5bor5ixzJZihN8aUZ6q3eTMUHaVMj
iGDq2eXHjclHNJuj2mgrfaYwQX+i72fF6NaLLctadzX1gNWXhcbku6+hXX5blXKwE2Vy8UquIW25
B7esn47xTtp4OIrWlR61B3hG7otyQuIDmaUPvWePV3gzr7EYUSZffZhg4d9BmjZv5FA25PB/ApSP
yU4SljaWd+9z4i0nSVNLtfUeZoN+XUMMTZ3wOIEk85FmHEv9PgUdb5ZzdNeKkbTroW2eeXY4yZGr
ziYoRX2q9g6SWytpvDWNqt/7OlJhRgfTnLSFg2rcmVO8arI63tqeUt1FpcXpLNS8h9TRjDv+3y6A
Z0d76W0OUNTeDP8zldo6gwyFYu7ePOVmVHwLKwpXXVipIDtSlG0yV87FhKHk5DWquXdIijz01ENu
oGBRP1lF9J0TrvqXE+9R1Ah2XGfqvUP13EPn6fa6qAJsdtd5q4Jn80vXeifptZUExvt04iuO1qh9
UMFCHlMkbjaGXtsXyuZ/QqkQUkChIektTEuz2Gw42g+F2lFvToS0K+NU9nBZ/55G7eb/z3L/elVp
E++QfZe+DUDK1+L4shVNJ05eZUOx0SYG8HtZTDIi0Cdt1+kqf1ARK21yvhxSCPoBvLt1lKNlXapk
crhA9gXlUqcOWLmQWc6eqz6lWNT5CpW9d99wwjY1eXUodDW6y4eW6l/LsB/JBqE85fmQK6FDukIW
w/o6Wt3TkPANVsZmbQ2ccbLLP9/4Vd9Rrcru5GX6tq5MSmUEs6puWDSyJxoZMgt21k5kraM5+zXr
5XTPFQ2a6zHsv1Oscqooq/wUQG60p768P1SRHyNjo363+I4dcteBfqdwio8jBUh7z52nrRw2Y9tv
EWrK93Loz0O8US0jPsqhpwvyK4QuzhOXyo8BTFaUG0G9VamqckX/GVxzDv1apbr6y6jlr8Na5Fvl
0Es8Hyqy/tUrh9lDaW6nQP3Zz7MH86utojqUmmB92zwBHT2wg7E1FEv4z2wypVevciSbLMwEkYX+
Mx6MPNuOzlG3SfSTNjAoh1GNW088rFMYUw0cAlFoJh0mUg43Lz81kxIlEZ3Wlr4t9QHu2Te3V1lG
uZEr3palsnY15b6ybZGKWfdpX5ysJEMnELnYzQz+/LtqQcKge1+VebC2sxZGp6528ycjMb4j4pnt
yyAAp9MFxVU2rj+2l8G9l4OpqapuszgNJdDWVo3E0thVwwFCw49+XlFM6NX6ytMd5a4VgiGcBgT3
eQrbkqUZ7+xllQfmanAhn4zajrwBYXIWDLT9ce5RuuT4Iv7S6XBU2pb7rR0CbnRJCU98T11GN7Q9
nBGF9w2aoG9a2ddPpjElJx6VtC0Uz8O3hMfj1PC+mWTqOKktVbCwuvbBnN2fch77AG7flJ08jlQ8
ch7Rmdx3I+tGSaaOT6Zma1+pKEW7E4jIUW4dZZOxFQqdktuU2E3KJqoo+1TbCoHw3HFhGi5n51p6
9kZuQt1YyLXlwVrzW/W+SWL1vmj8L3UUaEc5ko10xom/GqiNuy52Q9fNS1cac4VUpdp4H+3ZmK+2
H02rXkVUcIZkbuvpo7uXw0yxXlB1XqPGiiaGoK0xtTjkU9PDi+wlc5g1K9kNAjdpVotLdVs2LbUG
Mpwp7wJfu8j+rczW9mBznMdLLJqALEy+qY3hs1PY3V46UN/ykT6Jik+2mVNxWNZhw996AD0ku6Gg
3YmFqIW44VxujWDyuY1vQR1HbhpaXxBiCcy0REU38LlpbD9DB41ReKkVUsXouc76oRXaPQ1wee7q
sXFoM11/UXv/1Qv1XXyaBpTheE5wV9TSBd9nJ9nXsWn+gmH/2MQdST5IGtg++ke7cYoHmchP9Wpe
qUEenuUw0MJwW6lQk7mJ89KMM/pIyfzV9t1yl7YjyUfPqT8Le1Hp01dKZqFl5SvM8c66AiF1KtQx
+my6CWTGXvPcTbBAZlH/U5rdbAj3pTGurOxgs0c7wdwNU7PomX8OJ2UchHwh7lv3Fh4CtzIrbpzL
nL/WuUVryAvkq2XNwHMeHeog9nXuDBclKAYE75GysgbtvkPL3ETMF5v0Juo4XGRT1PmzMgbOPmli
279KG9QgYGj0sl7JGYBMItLTYtUqn5ODxvlPifgrWt/UJJXpsEveirn4AzrzSnqtKP5SNGp3mFtN
p6pBzIjClpOg0o6o0nsLlFVgUPrYAMy+sY1NEqgtex5oSh5C6pZDjL1SJ/auhM8MtmtdUzdB0P4q
S1L5SlqhE0jdC5UVv8Xe+b8i+94Nrw4pAH+zCYaMvxxu7lD8uiwjo6VK/E04/s/1/7XMYrvJx7/N
yC2YVfjt8m4i8W4iIQ8to5f3aoX6h8DMjZWmNNWGHEPxgMJY/uCIHvgCCpjse2mRzRyiIlcPtvMu
1Evbif3Q4TblbYWxmjIuY363lTPl0qar9ncTuSxpMrM+RPHCMkkjR2G8m2Mr8FYa99Vr6Q5bTQ7l
vKxMC44zVXOnBpSNU+bXd5cIROjyzuSrU+/rcMGf+/3i8NquPzckHW9vw1SFCJiyQcjZecxIO3Ue
iVLdqtzHtPHMK7iXk/SpwlQMDkQdxsTTkRhKR1t2w7bWPG+jxzyHr9nB+asGv1CDdm4x/FHvbch7
LnIVrgrdI2o2ix/sX3uE1eXquMnBjTrrrrWKlPtrxhGo1qhAdGA2uItn07qTPTeojWPQtk+3ODkl
GNL/5H4+HzL+GSS+meHwkzi0jRGtbLGqjFuWErjQySmL0+0lNbgyIqqyNoM4bRz6LqAErywPcojW
OULAFqVIcuhmUH3U3ROCAe4ZfQnn1vw1lA5p67042pVTGMM8CPbPiId0hb5N/YjGXP0YxZx5maVO
xdcw1XzMNNSZvLfJYO6C7SYdYOuQQxkn57Yxzx4mCebb3L/Wa5qw3ZcNtdgaqudns+hfG69zzgMP
DZTAw7REMdVvh5AsrxBCgI7Tipui3sFdDucENIOVVgUbucK7rlxWRkuPD4MIPzSkkWYV8SjEN5HE
LDM04dvYu1AyTZJtsFBLL4dM3dzGVKG6l1vU5AUwWNjh93ceS04qxHxYz9l+UyfIY3jK84pZ+8p5
pqqQ5ysaKykVZJg59YPQR9dOyVhGl4g6V9jnjVOcpbuAHOchdiirmsvKOnFmax8Cc/igGANV1rAi
r4y5b3dsoKavCVkE6k+nz3oAJwLfkHZXp/3Nntv1fLMPmf7OLuNn4CS3eDPtlCuqilCyjNAnDVV1
Vwt13TRhe9yWU3Sahfbu4CAtoCGgt2uE2K7BxuXALyrcSG8ANevFtxNuUGJulU/2g6pEh07EIn3g
ntzA/wiF6fzY2L2xampYe+CCW8HYbXwztA55jKCPoDM3KXHVG32Vxl5y10dl+oTi0n0Fm/gXYFb5
zg4aBYI1r/ziUclM/qik2A+Ndg78UU3MrpRo1leoqxEQqhABGtz6ZgrsEIIiTvLrq1Yr5NIy4Nky
WMZIhxzKpnSoY/cDFHmCUHC+LIGypwhK52L4sSwvzXKRxTaE0dfO+ZKOxbyrjSbQdtVsU7SosF3b
IERarbmONjxGCZcVJ9Vl7Ayu4pkXpzsSSNnq/5gFlio+GZ6xuS0i17sFmUn/SVOM+hAbcXS3NHYB
inqY1osFeqToDh5LtBLmyHomJRkcpW0Jkb2mdOe1r2nKZnFok8s0sqbB3uoz6g7Fi92MslvUIDtg
b9oYqfn+XRgOqbiu7L65dTKcAn/qT57qvDbSJofSsQzfhcSVkq7ejd+WUWbfXPvIaiFoxILL5P+6
liPilLYMD2g2H6H2mPfR6ISrWlBotTD7QwXglptS8YxzHnpQb0mqrQTSqGvC+c56siKSvX49qahc
Mkct+KNMs36WIdAPRDArIcAUBKV1GFPH4emxVr4Mg3akcg42bjUcOfwS3OXCXs3VTyOBqSOKQ/2u
bM1TE3a7QelPcWMV38PMbbhLGspLFJvVZmyU4cFWrWjvwK1xdpGeWHfpVCJtp0N+37bfssaJX4xS
cR4KColz6N5efM5jnovgJF2ygfoBSLPaoBtINM8Vj01jrtDc/VGhFfycIG6LcoWyliMLMaNnZ+RH
5ibdZuJZe+MYK1uJkqcg7PqnZMzijZv57T7N7P5JLYr4yhXwo3TKZgz8ry5Pixc5go7D2TcmtZux
SlpozWKuWMxzwtfF5ibt9iSCr1PXcuA3FzzDCBKfHoZsMCdiCPPJ1mn1fZXCBhRFysBN+LcSjxTG
0dIGYmcLfOniqJryGzIvDhTLZAGULOSUaUweJNIKlOF91WbJgwRhCV8jRtIXxPF9o6bqamp56nCs
tuS4MFFXYPXLD05hFh94lqZYIp/zvRxKh1FQJxzHzp00NVZfX/TWeb7Fi0mBIuRSAzY96dTH6Xow
2++xF3RnGcJJhnvfzvZ6maCp7VrlInlpNHOVODwEJ2XUW1AFp/7Ry5T7uA4UNksAP++QLOvvsqHh
/F9NKVrxofLcGw41C2gU1Xvf1ww+RL9ZV1bIEZm4maZ6ArdxjOyPGMlGOgsRsYT9321Tjwrf2FDc
myjbwnZhJ2RP7UI3sp3izD2PY1jdo1FSrVFpzX787xEZa4x/rtFpFZokRhEcqiRtn5pJ+ezzHi+F
GNV5Fx7mYdTWimI2T0Yxtk9J+lk30+SDtFhojKBkaA076Ysmz7kzR3iSgqZ9TGMdWHNl3rE3RZk7
6/vvA7fs0FLiz63jGbvGM6Jjkaj2XcfFwB5c/1xzm6sp16U7zp6ydUsAkKi+u9Bhzogtza3+MkG9
dBvqva2/dL3vvBsuXhn8r7k5ub8DnLfZrLcX2XgqzAfcdAuoHH/bZE/tYLwgFexzCpILgOeUIaur
wiy5uRk7gSaNO+eQ2cZ8mkvYsSUpe4cCEvck57nXZuUw9R1Q/VyPvqiVsYb0M/wOcBI4WOS+6E6M
RGIJBifpIXY1ojtrUPS7BAYZipv4mVyyoNzenHbcOkc7UD+FlDRw1ON/LBouEZ49d/seAZtN4c3G
cxWazZnjj34lhzrk4A9RkyDSUyvd2jA+aXrZPUlfDcFColThnRxp5VSu3bs54lL+AAeOe54SJVkD
AEBeZLKna1/Nxhq5pfC7Yzg7npSsT31bwiqiw5BlT0r4sRSCYCJAzkyEMEk9wugkZ/JoHX2fK2uX
T471aRiGct8n2zCA+nsGMVz/J6rQOZxaTflo98P32qqTezlS9Y9N16ovQOq6Rw7XrmlaoPzd+Zxk
6mmwlkM9H7I9UGB7C07vc0Z9/LGq7XwGZa/MhxLUtZ6SGlJFY4UjnFNvvTGDKYPNwLCTDtloZWrf
4hwIP86Qhq2X+WnDIQryR10DA4Qf7pwcFa3R7dgZ11Ny53WqzhUz1T7A1Dysk7Jx+dDnYNU4tQkd
lzGuSzcoznZXVe6tm/llcdZcixS0U8LIqPzoDNi5SbgVSA2NwMAn7lKFMSCL07XDk+4LzfDMjH+k
vr8m9dj9yuL+wYSM6ss88YMxjap8aL2kPPSDTY5Qy/Q7I67UTahxYA9n9zc5aXKPJSxEPx1ryFah
mtcveY/Qeu34/aoOUADnfLCHUZTfXDOZ9aFN7O6ZnITQGgPbLr11EQYc8pg/pNMpAu+JD0a6ZIPc
+Uf0u72rHBl2464NdwBxJpaGuvifa0lnpczun2tFCJ6YhuZdTTFZrhXrz0GamRuZduutLkXdKGpf
83Xvxv2ouOusg3GoEc/WrQ73xwwfzAGuCOs51WJnV/V5sm3Fs3Yf11DfKlyBezFUR2O+I2vNuS8j
RSv1pzF5lBPlYo5VHlHwGLjn4UcgqKJaK/POci3VGP/9SsFLGUTceozAvzWB3lpAR8Mk2nV9062k
x+urV7cc3mLUrNGO4DyOy+S4ZGcRwB+00iaDy2gNxu2s22ibAWPlLDDl+ipMvqA9V0NtipBlonuL
ziLAtYoWn2Yo8lRX+2KpITDjtvN3Q1BMX40Z7qnf5q6CaVeaVeef5j+i5SK5yOn9ES3NYRz/xyvg
Nh5Vtz+wc7L2CWz0z+YU/OjtevoBScgHBQKij6YeWxRXWSqVmzXbn26eVzICmsXd0HtUc/phCaC9
+2TE2rg2OIG/8jQJ86qqtMVVjjtw44PghfKGHzxaI9tVmL/yoLxDV8b9Mug1akcVWW2HfOq+hmfn
5DSdcul7T9/OxdA8Q2w+wCvXjD+K2hAXHvMXiaE9rMOrLvfm5x5gC/wkKhgv8alZNXCPf9jRULu2
Zqk+By5csINlvcZHCEUt8YtdxPci3neIl+vLD/TP+OV1A9b5K16+nz/j/7G+fP+1eP/OVGxHDlCe
Dc/6GRrd8KODBXpOUvRh3BWVdBGE/1Z+IGWg/0A//T9jbDonSG57Hjgt6wB7ULzzXX/6Cl8bVGy1
8snR4TyuhB3x4ukrjDxr882eU2h3s4v42TX7A9mTdpUhuHJuzKSuV2mm2OdqMBwEPHp9Iz2ykY5l
KHt1YzDlL3cRd6cuHMfDYp+0wSJTFqpPyDrDy5Ql+peyb15cTlV/wbebKQ58Y908HEY0atYjNCy7
tPRqqP1o0NOqL3Ioe7JRBo7LA7NtYELhlqRQolXO7VU2Sem110g0cuhbo7WG4qXdLLba7Mhjy3Gg
zPHOMIN5JefJKdIxlbDKUtNZQ+/vqF/62UDqrQ5eCteKLv3gaDf7FENxMqY2cpoqiiTsDcy7foD+
JUmzU+V0qKinoLn2Xo5wN9ztyoVEL3VzDqXIsyH47/L5aYzY3ngF2y1nekIdZH5y0S6gpLRHfFHY
KLuZEHblgSOyKfOz9QeK26andvSgwAWWAfOxV1frYHSpKEj1O+m1I1FnBUpsqxnh/NRBxCV2wzxM
tmtDNbzPcTh90uAl/JUmDw5MhsHKtsFHzKJOEFr9bZfy3KIXwA56tfuqU+E27FGeC++ggBJbTGNA
yhcmrvGgOiHIAA1iN7UqT3I0khq5l73qvumr8dZXuMduLD3lMxsBAlHDT9VQFlB6XlGZeK3zciz2
dT/xyAyh3prDyfFqUbaVwwUF04/Rf/ebYj2WkwnfbalsAzWLTok2zB8aK4ZyFmK5w6ha3tZtw2bn
jijGakowfmwTQfjY5uFRj7vx4+TG2ooNYI4OA965SrijIIBnZtGISknFHeOtQQTydcj+KD4pXgUf
PVxAd5RB9S+N0615FuHUJNa4bCQBmjhiSJ09pHd9volHg/+S4Qh2zQIsMSn4rV02+udSERriTeLd
c+BWn03QJWhDKT31kmG4Y/F2VbVUR+Suqz/Khof7e0PVoDIM4C672aEdMJXyoQG5/VikFKZE+gzt
9u8pZlQN5A3Dz4tphqTzoBoktJdlOCdF2IY7421qAzHlOp27fKP5CCHXgHGuyf8Qdl7NcSNZm/4r
X8z1IhZI+I2dvShfxWIZOpG8QUgtNrz3+PX7IKtHlDQTPTcQ8mQmSiwDZJ7zmknoX5DiL321+ZKb
wj85iHkuZFiNBQ4ahvWqoWpJvd/ZYMEObiomobhSxAxXVrN9FVeusmqjij1SnhmbqdPSsxP72e2Q
YnWCMTQS2BZQlFMOsnKr6viwmXU7nlO/s2DfaPY7Es2bwvDzj7xvXvNKG14MW+3XiojqIw5v/TFv
8nLVi7Z56srUW1EiD3e1Fk4v5BeA0fgV5IteG18Cp31XwJpAE6Sl+ibrm7R/NLLGeFLBTvHxTi8Z
zjyXYHIf5KBy/srAedAWdojSssjaraIO8aY00O+D+zI86517VHjufrUcdDD1AXBOGOI6CSUTXbqh
b76WIxS63E6c64Cy2F2vgQMYQWp/LUm+6a5dfEF5P9n5th9u68Zs3uaSkRyASy8auGPWHapOiEcR
li8tedetTy5gV83Cr42raU8z4mgTV3Z4wPQXEiRiVkvMvsS3QfmzFMr4HUApdz/44g+Ba4c7vQj1
nVN76rXx0fZGeGz6Dn4IAS3lj8p3EnA3tbj4NrbVdWdjOQvUIcvr6M6dFaTlwRsn9Qj2J92MM7Ti
M3Y7cxCZdhq+ULcecx4YaLzFtm4QtH9ch/fGwggVe7WyyIaDP9mkFn8/lW15EIYxHFRoJP8+SG0U
lbKz3w8HMyq5CgDGAIwQUgkqIDM91LqTX4XmtaiG7hK5XyNDx1Y9SYPs6I/eg+yz3ca8BkWn7qoM
TGoPpSBaxmZgrLvc0qhhzW0fldklt+Yc2TeGuwYaj4WzTUtU/sZCaLupoiQNmd1mHaxR8akn8N8Y
WHbtpa5DYP9qf5ItBG/bS2E5ZJizWKxlTB5mPQW8CrQTRiZcSsYaT7ymmtIcbiPMV5H6BzIUE1qi
HdytHKwF3jEz/rEU9pXqfXROVBeTmcC5pnppX7PUbA54aocL2fTtQZxxUySF1znT11rrD4MA6aK4
8bRrFMPYsOhQ3wAgIn+q7OtBuZJ56q6DXcYHxxTuwvf8P40inpd8s4e1+WiVrE0a6maLAQXlZxFH
yar2yprXTzACACV4b9csWGwbyrqaVs5dG6g1Fdu8O3uzXQESseNj24ISHA0lffV9bJttG6E6y0Jd
AJ73tfDq+Bsufv6iSw2MPXok1WKnFphBREAz7C59Qi4WL6w2sq8tib/1OAA/hDaubZqyho0B8GBn
ZUK/61j07v2Ot9FR53uEajU7Y+rje+jf3IqsIT5jtchjkV3AdZzNTEq/mB6xN1NJj2DINtiOifbK
oL3inxDDOORHbSNk2wR2+d1Qx32RzSL8ngljuJ2wOEiDcWF1mv08Wdjjhm3FptqvYEiLeOXWfvUK
AglnCD1HfFi3q9ciWbAX8l9H1cqPSIkkSzkqseF864mD7cg8CcmXlZNkyKKKujuZtVfxm7YqrFBL
5cUJXEiRLtmJXHSPpq8s1fEYmKcuKUI8a4bsILBQ+kMvsu+makZvqgZ8MYwcfGU1i7prkkwAZS2k
LlK/Okm7HoFov205ZaEv1L7uzs5MI5NMWsm4BYvZIYffPTgzHVeG+thHnSXpxMF1kuJxgrt4wGS6
W5RV3O0GMHEb7JHUc9yEIfoV2km2QMoCTJkPKBc22xh9Yp6QvhGtS70XC6VIrQfkWMRiHCzvvWvL
My4Qjr/gUWvNgra86n2YxTBHyizcZHrOk7LXYwVwVIKnq4hsiBmNfU+aSp9WPoQr1ont8dYsO09s
GhNBJoeyNB9DFG2cWFPVgxrX+GwhM7pIhFfey0M6F28q3vnhFoyzHeo1xlF2qqmB+gg5snVpYuaR
OKBCGsOPTomebiwF6fsRHBg/49y4RJ2rX4K8K08QDFF1/Veons8aFCa9YbTvPuNDrBhLq+6KjRbG
PjrRGHbubpfjjgh2ZzRvl5IXxnK0PdZV/6dWT2jrD0H+kZ7q3mk+lNhsF4ZTjo9ONbn8pUZ/YGfr
rvom/8YKwMJFgxJyp2YBlTAodrL52XFrUryK3Tq7/y0+GK26itDVXslhn4c8J4VhZBcZMZy0cFbD
qLVLYbjZevAOqvC7B3kIHN5aT3TqXjZRKtdQ/EWJZ6i7B4Vv4QMyl9nWdxzc5edZMoaaJux1LXIP
clzfQHyJJ29zmzAPy0WQberJG1dyVl8Z3UNVqS9YkuZHGRocvGa7OjrJSWD3ctxGgl1BheKk9STi
Rg3nSr3qScYiy8/dU7wpfupvDEv3D6SVtQdtQt5Vjhjs+hvZLfWxVp1qX5l1v/EavILVPNrXeWHq
mLwI71Q28P1b1zyiSoKEK14CK9OYRaqwJlwhA1vtyVs6rxYPl7CwjZcg1KJjDwZtWXiW86oHNbdC
tYrYZefmi+lhf5I6wbLJQcxrmhPv61TXjuDTwm0URf05b5pijdqo+kC23loadR29lGWooS+Toktv
je8KhhB/1F20L2Jd59nmjNvQmzx4JRzagJuzm42C3Q3ZeMtDWD8Z3zwzcZbN5E53ZdzZz2FirYNi
Io7+ylab0E01M314ywRZ6Q5ZV49MBC7kOiWQefqYAwsLiqE4t8VUXb2g/yqnF46wVqmJLLugeh2H
6T3JZn3vukDN22LoTrptZ+sAt90ns9RMKKxZ+LW2cI+WW56q34ddb/2JyMGzacX5W5jn5VKtNfGQ
DaO/kVfs2Xrcrmij23pS0h7zqcHKn8phMIH2a+FXM+juRSzYRHHFDFTFd42K1/jH7D2ji8B5s0Kd
z6O39KOeBsZj0APD6BP7rdeBsiioD+wNVKQfVT9hF4lAwVSoGYZe2Q1F52dGe8edo11KFB2o1nY5
Zt88pwwxoPKcZaVVYue7NPsuQSyp73FNJl8DhroxtqGCRbjsHWJ2aAGQ7KXs1UtI7TbUQrz9zDvF
Fc4KzWL/WxKsefhr38pWazDtStWjGdbJeVSMbKaqDU8zwqzIxb6qrfGZvX5x8EUUrCWw7Nd4OMcl
EO3XeMF64T/F5XhlKCoqkqm5U5PI36SuFmBBr0fPQacr2zZG/8D2ovi5F0pxsATml7I31xKFfcfI
E2nudV2Bm/qQ3E/aXMRp6m8S7mEoXXLoe2QKPtEfMka9k3L8D/SHMhjJQcYkQER21CZ1gRpwqK0j
dOzi0HbvTDplZCUSb6XDnb0WFpYnxVuD4/VLNQvokwRE4WwemnyY8abNQTXKTIExtsZJnon5DEH/
86BMyUGGPuN5ZjXb/scs2UFB/K+pXmP+NEsE0/dqqo2d0LTo3Kaxvcqh+6zMApV1GZMHH2rDThQu
rlaQeM511bUscOH+wfMylt0Ud/yFP6bgDrZ1y9a5u42T1/I8SJPNTFz5KaionrWyJ/AOrVmHyqoz
8mpXIXS7SNw6wHBzfoWYV5DXlte5zZ5fwSg6e5V6GnknvXWv1qTBtNOG6rurfxR5NHwzi0xf8jak
Z0rL5iHAIGwjsNs9B1ps4pFW22slddlZal32Yqkd7JxStLthbmZmhfRy7FQH2YuYQweUKeiPoxpm
L2abvrtRb53gdGcvRsRWnl/VoQn42qgJr1pPavEGhg95o8CITpHipo8wh84ybjp5DkID0vCEo9Kb
3Rer0bWyF2zfjbuiD/+a7qVIjIWoqJ90K/mP031ALW/WlN+mI8Ju3Pm2K5Z2qoPG0ENvGbtke2J9
ZC/gtNGXun11ETV6bqpaufgJhfTUib60euAcSPE0eNoU8ZeBXetGtWvQUnwmC1ex6q0YPRzm9Co4
DQ3u7AP60Lt6xCJJ8cdu1QSF+TKF1p9FgjtFmVyhJrPEnkkY8DUWkZWfHN0YjtJpV/rxziG+79hx
mP+y6P0Rqko8C/s08oCwVu2+SsqHCHVqdQsnoPmpiXdMu8cq6qFs1fwUxBUMQ89NV7phoIA4H9K0
fU+QS9mPXYlx4NhE6VlDcXwZ2Xa7kU05Tp070lFQRKz07HaBaqhWrp6Awuv08WnwyCJEev2KA2FJ
hXw0V6CR5oQCgttocif3Aw+1F7NJFrEZN6+GbqkHb3CUpZzl+6JdpiY20bJXfR2R93sl0RIe0wQn
NTjeDav3KF2NtVcc6lC1VqQ1g02X8ARHY6Cz4DGyA7ON22mOUHcNIPcIfogsSUf1Pw7qdK/PMjkr
1t7Ooukrnu9olC3JPkbPThODzMIr9SOtQep51vcIGAJpY3t61DNsaIfB8O8MEz4bUhHhWrHh3JtV
jl/RRLqZajr6iOa3nrswpUEfaUtsE7aDV9h7uNvWqQ7dcuWOiXithHmWL2SEwS6GC4k1HA/SQp2A
GuRedJZnVl1+V5TAphD4S7ysGhcDe9zFU1Kfu0Fhw9mpZnfsrLo/yrM2i/46s3tTuVNDoOIM+Az/
NhR39P7W23azropVkJiMKZvFbZDuXKysbmWzng/ovhTRq+wsZrhIHi7GxEmeZPHLVoyvLJWye9mF
f0C2EvhbbGUnS5Dkdq0ydJVDOlBODmLhXzCxM1cYNQFtCmGzy5g3n5F3XyuqoFyMS+EtXnqi3nVU
bxdyxOeEJERayrWHEpTmvy4SpvxXnBCRn/llZFzOijvHWLkxduSy46er84LGOYzU4spWon2uM+c+
HDuQIHPL0dJnRQ3dk2zZdf7dS2dNjjHtnm0c3fGaLKajOTcL8MyL0nB6oBPMVBGtWQrf7Q5tPXXP
cReMyxSfvL2cS8Yba8nImHZy7qBywx77wNje/g8aCiNeh2uCnOtQ5Nq0uppsZG8feybQx9lfr8SC
s0otLBS7vnjxrGg3qcJ+twzFWiWAHyAPBcUT/MHLLY4qxypmP39Uh6x5cAzxVcbldcKxRp3TbaaL
lcG97prJeR9aQ+Nu21TnIIzdkyVMizSEhoZgkw6resBWsnSC/gILs78oMz2/4jE5qS6Qsx9xU5jB
isKlyQqNEbLDNzXMKjIUWOaQX6iKi7DreM4wK7mTsdSIowV3THNV7psI8LfGKn5dumLcxxQ2n/p8
ujZVj09QQy5wtOvuybIhI+IQcOzn1i0UoGZSoTkrWxF8NbzMk/5ONkcvytZ+EowbLwaD6LSttckk
c0cNvHZRzKeYx2+MqgvmJQyxdmb3aOB6i1UTBYBwZhyuNsXb1J0OWWErbw23VDNlRc7WeofIKN8u
EJFvTeruMFHLn3lI1HcoxM4Ou8TRCPpjxPVG1R7NPsuD1XgJylK7C1lm3+nwZJyWDLngpr0w+6F6
yJTM3QVjNGyHKBmfUjH8Qerf+iOyuI+gl/AlL4xk44C8OJBMDy9I4CInY8XWH072YKlD+60RWPza
npWcXA1QQF2DelXs1LhDG6FeeKx7uM3RlAcv7o27OTED3H8O/nTqyqjelumG+jCaj3N/Y2rx0p23
mizvlxgSeEfy14az6m01XIWKYq/atLFPOHi37Hkifi1BUe46XbfB19DhmzWA0c4cIClys97JIBUt
59ZtBgFkE9fqFgNKXatWQ+9E1a3pAe9cczsbS2HhNTYpd+PhA3OXCpuGaHrwXTaciKycZEtOoHqo
roZ5q6oqRZuysG2XZVJXFznE4xm2n3LNWuioAT+Y88EXiG/4WezuZVPv/OQUqDsYzxco96T1qxcT
9QV/AXH+QeW//Bb4cYxdUpg/qnBX1mqKxUCBKsve9qZgz27JPyVuiB8SuZfHwC+VBT/85r0rk7+u
KKiB/OuKNbpZW3fK1DVWoWJnaDGaFlXlvSLE/FFZenUJYBJg9+i+yPCoq6RX0sndOvOowta3pgi1
J3bbE6bvwuSzJt6hj7sawHIfcKaqX7N0Jf8Nk2M/WDpbXuh0dl7AxU6Gn5u4WyoLilDWMh0njJZ6
ozpGCoTTzTifdrMVkDzUWmnjHcKYAgGUZiGDn2N0lHu3ZpGqyzAj7SidgTUx7rKGQlXEb3JhgtF8
Hu1EUAea4AH7ub/uq8Z5aaz5G5R/wVjMPfl9+OetBWhzV7PaWwVGm38Zy7Th1uple99TwpXjed1G
KcFdCxenrrTjSeX13ZavbP6aIXrSzolbAwrMKi5i7D8Ror2avh0vsDabvrYgSXmCpclVxHFC+dSH
rfhDqlGeScHFmyrjrYeNNqtcb/M5rov6dBlaqb7M8Obr26y/jPMhKR3y6H7x0aZogMiWjOt+CIu0
HFmLor98G+YmVXkuzFc56jPcjCxwTJGnu8+OsiCBFdkAGOXV5OvVaqeBd9Wz+GvR+2uDW8MpqQd8
rtoxfMjA8iyFBQp1rAAw9EFevmta84LpZfiR6VRDRctd19W2WasVbAEN/yCcGlMpxfzQx0B/dcsx
IIOTDk+ij4dVVpTGpUMCZiPqqL5vBYwS0RszobPvVp94+S4Y2qVTuFD0KJhRYemD+l521/BBcYbp
P2o2iNuSdDBSPHmMTVx+nVoLHx0NGFemFOTeY4H5G0aTfNphc2jB473CzJPDI/Is+7irg2VV9/mO
uxSyi3VkrIL5hisPTRMVwa0dm1VWLfQaJvk//ud//7//+8fwf/yP/EIqxc+z/8na9JKHWVP/8x+W
84//KW7h/fd//sOwNVab1IddXXWFbWqGSv8fXx9CQIf//If2vxxWxr2Ho+23RGN1M2Tcn+TBdJBW
FEq99/NquFdM3ehXWq4N91oenWo3a/afY2VcLcQzX1Ry947H52KWKsSzwX7CEyXZUUBOVrLZaqa4
qzDf4S2nF2SCd9a96Chbfe3ZT9DewRvdenVWlkhenmVHLgaoVWWOrpmDUJfRJeu20YtX3wmdvTMl
zUo20RrMlpWTRsfBKIrXdgWiOn2NdYpByaQlSzlIjbtu5ZIK3RtZ+Jw52WlqhuqiGV6xc/28W2h6
Dn1cBrPSga4WeEfZIqVaXSpNGddZ7cYrp0yrS253X//+c5Hv+++fi4PMp+MYmnBsW/z6uYwFaiik
ZptvDco5YOryazFW3bVX8mdpCq9nYIqyybQ20mI+6tQXOYrdRMJmmh2Br2UfxcyZkQez01o8feIP
oHnVlY+ceBS3hx+jzDlT8iOk+paBKq/aLgs/Gl4SdCsmj3KBbIENhowSvgRN0j5kkwOZlzG+4tWn
yDTIilz+/s2w7H/7ktqaI4SrO5rQHF2dv8Q/fUkFoMepY6v4barqZqMZbboxWBvuSWMmz1Gfnx0j
Ur9mTkqBpTVD8tlBdA7cRFnIjsIxntHW9R6hG0eHLnXHdTyU2OxVzSPmo1hWTknw0DVRsr81g7l0
IOsHKgnZbatEGM8ESQsH80ePrDGM6LnHPVZlnxUHeSYU3b7/nCtnfV70p8HMl68rR3zGvQE4K9KB
fN+BctwV2ejf2TDN81s70LGx5N3ayl5rHvI5DoG84DbDlTM+u5MozawlpvP+f7mLCDHfJn79urq6
remmsOfNs6Nbv35CtarV6JlD7u6UsNz0qeriHoT+j+NCqCTNwL4Ua7RT5FXdsWhcSPpd3rzatQjv
9KTLrqEZZVctwf0z6V1jL2O3Qwfzww8KDEnncTKGuG1K7qJrt7LZjlZ27QvhkERNms0oX9zzCoq6
edmtoYR4yGBAU44NPWsWQ6Wgy6zHnJYg6kmROvUytrXi6CYFPJifThsEh3fR5F08tQbtHmW8431i
7vhtWsdpKOPt0OvhOY8SsQY22l8jfhErjBjjJ78jRcUu3XtRih6K2TApb0kQfFNUwOeKcI7oTU9P
cLEeKkNrdhPAKNKcbXwR5Dov8gyuzHcugDLjj1DeIHIYNemL4U6Dc5tQlD7MzBRc6Of8poNW6JGG
CxV+jfks+DZZeRl/Ja0CMdlGZMlXS3tpmD0+v8KE9jufxfaEVLs8rafQvQVlE6C5cWj+NGNqv/4S
rHY8pwOTtdsEQJjlwY93hjMqe4qbMQrWSq0vNSfAAgAS/REJfO+YKE13R74ZAjwtGbf8ijX0T6eA
mteosU+HzzG5y6JtJduWsL5Fhl9vvbzZh2oRPAdqW6xMcu/HfDKck0t9eKnPye42nQ0lE/OVR0y+
oXpo7DHkpj7qtdQrK2u8wfQlMn/wfCz6HKicM5B/7FzyrDVwI9kJ+DY69xV8f9ObiqVRpeNiVCPs
r+bBeuNSZs3CdzDezXFye/UEWvKvQ5ZhQMNe196yT53Eou5S9RRpwPKQbd/IcZb2oY5NcLab2Lkf
M6zZB88K3t0e1kc8mmw3utq82AM6bm6uh+9Vl0M88pwEfIyhPFJmOhmd5z2Tk+kWbnSgRjSeFK9S
/XWHdyRlTWBkblmcdQXeAJK0WGenU3knYxlYTrQuteJMpuK5L9COqNiB+mu2eCR2wHbuRkSK/XVh
smhTMnARcp6cIs/cIIJIk/DXfF5rchCET/ixrJMg4Y2NwJatjckLVjbL5bXWCJ7cqMafYDnkd6ZX
WefaFtZ5jEDT/f2Tw9B/vy/pulA1w9VU3dBgcBu/3peGyksbv7fNr4PnrfXZR0GbD2TeWrb9nJmI
23lg0/4VLJ0hWFWUx3+KydEt6LC7OFcM1Ebm2bItz4IBWXl1Sik+TTrSgk27IfudsIW04lMVcNuT
h27IIvwy5DmyCqqKEA+jZNuvXFhFfncn58j4bQgQomf0rHwUdWpNXeRmBp9Nx+j6798nuZz45f6t
W7buOqbluJowHLlM/OkJa5YR7saKVXxVjChb2mSFtnlZ4C0KkOmtM1GwQ9fuJXec9o58MvoFc9yJ
UEpUC3M6J5PiXXzT+N4X1ohPLfsXlhP1wRSD+iUqi4WMB54e7siGFhvZ1DIsQkFwPJG1049GMFS3
y5ZawYK8UdPTZAbpJhFaj/FCEm6E4zvce2P7S4+8UTyDYn+Lp/7SKNr83R9jZ91jDLRP0F38Eqr5
DWAcoVV6i+Nm3n5JyCdLoO9v4zPiEjDshkqEjsNdWDn541yXXBVZaGxkUxmb/AwrdReT7yoQXhYw
vIMu30dtXjxikE2Fpak/xlHR1n//aTn/th7iWWtTCDP5vExBGePXb3VV1rpDFTP42gUtTtBa/mWy
au8apaV96vOqXzRm278NbQB+wHct2MqO9oxGzgZL7P7N7IZk67Qi3JpG2qzrAKSLDr7kTpsPDpW1
O9mUZzIWmIJajW0fIhFnF9Y7SLqo/GxKvJAviAViFztwc+lLtTh62tgfC8wynpvRPAdVNJ0RJcqf
XWF+UO9o7mUrmJOUTRHUd7KZtmG/rFy731fzzNJnq+ZPur2VvSG48bWeVvXGd0V6CGbIGRjI9tjN
fCJr1o5vl03d10dQe0AtZUT2fY4qe4GMuMNuIatRmmqj/js3fWuu76XCoj5GbvOB51ixi6OaZEqi
ksKIVYbqcTcPrRt/Z3uQM2t3tO9tpNymhWnk9n1eGacqN8d9OXfIXhnXGsv+Lx+8/GB//pkKcpSm
ptq6arBZ035fCPdIUXe96+vvo/CrVW4VIGpNpb8dYr7wqJG4L3kVWRu2FNG9VTrWNZ0Q3rURWJQt
6uDJ2ewM4KBsgWdTqW6de0a4yGpwNWOPlJk8oBWVnRybe7/fGAqLUTzHHVSnSLUMp44l8f7vv9T/
dqsWpq7yddZVmLC6rmu/LSFjwywdXYu0d1vzvtSQmu8b7jI/HYYedT74jhoLuclepIhL34Ma6VdG
5rmXMhX5JmZ7j5ESGqRmlnuH0gmtgwqEZtcl03TvdUO1KbBmvkA/6xe9PjZ3RaiRizeKegfoGpRQ
Mq0dL/X2Bvi9gzwr1AiC7xzLfpz9p97P2Oc4Cmvxf3mk/duPX5iuJRzNcHTTnTfvvz3SWMBN7NnH
6j1K048sO5Oe9+6HKLJO4YzlkfgcU6TxCsUjc/UZk2dx64ijhsHWbUKJRs1CnkbTDCLWy3EjLyAH
yw6UbObsh3c3UrQe/4J6dygMlMEYoLXi9Pc3+Lc8VYd6lmoak3VPDhTcAYRRAaAHbpioz7bUMZlj
dthq97choL5uTX0e4qO5skBrdkQGts4uVZ0+Ccc0DtJsCCfi7OKrZrMzEdGFgEVTHuTYPI1vY1Pw
/s7CLIN25yvDpo9EDd3XabVFO5T3IOWd90BNsKd3AOORIbHZxJqvRuO771ZvN0uYC6iLaL1zqRLE
WMXcgdgQ6eA8yM4ga/xzMXmIbs4d2cgar/FGzMDNIL9vB3VOD9ERTcUXA0Dk3/9MbPk7+OUeYLGm
cQG22rYDCFH/PTOAZGWioWX7bg0gx8s6JPmFu8A6Unr7pTS8fmXWtbUL5qbSg+FW9Sa7l708unHv
JSs8Fqb5lLHElOHRAjvFw+0baqD2S6uB/3ByQ13KTldgw+LxU+Ew9zr5Nej7J9yJypNZmva96Ydi
2aKs/A2YO4wqfXyd6gLUH64p+yz0i6dKqb7IAZ2S1QurHZsrco/xXeBPyTrxBuVrEy7kgFxk7qpw
g/HOKzIXn3iPR/98afz0ntgHWE+sYvTdoCu4kUnipZNapP38ns8XmaOtqkX1dZwP0H/+ilWZUV3l
AamUn2Ny8OdcJerq27jPmIhQSmJN8cu1fr9+aYMKYjspqJ4/2rZ6CuCEvCU69kJxOWT7vFbs1z5C
N76237oGDl3SqRVqTZ71ZpfYgUNZZAHfgSvBYASRM+LQK6Em1Jl16bIBzesEaqjrlvuuoPCHUEjC
z0T3sYuG7h9Bn6vG/o6FRx+8uHnz6AiwLyKvX1wIAveT0TiPwNn0de8i7hbiRvw4+lWHzR2+RxHS
FUsWLiDMh/Ysxw4TDl5JpXiwVhnraxTDqnxKFrL3dsibpeFG0zVh43g0B03fih9CKVLv5Df5k0+R
FYy0py1WzJfPkJzw2/zfmr9droXRtypNYS3kXCmz8nm9FMuxg1pgaZTbzbrrc/1iFlpDgYOX1eez
YY7JXrVwxe3s78flaIZvXJUamzdj3C0Jd5enfu49661l3DrITWtHVyLkZa8zj5ZnxeADTmFcTI1o
0iFBTKzFQFGr0VUecq9BzMAL0+WMprnFGtOY9nY2w4Xnce18UJsWfksszp9TI7tVTmJql300ijXq
Rs+G445XW53qpdZ39VY25WHItHbRd06675piusqYlgIPViA9yZaMF6O7z51ivP8MtWaEfn4bXTLd
bC5m9uFplIrrBEcjUq3jK7ZeH9Qb/YuraMbDoAWnZrSHV7O0dNA0qDfhkPLzqD7mTgO18jSmBbh8
GIPLaNTTcpn4Jw9pswdXVYbH2o/INlAy3PrdNDyKctSPM//QcbusJD+JBxQ4F5CCjO1yxYGMwsNJ
ix8Fzwh0+ccr2+XiUR3Sdm1pvVjL5ujG4TUby6Vs3UaMpbY0fKFsYSyTYvTJJSDsZVcb3TP0u1B0
rP76bIdNpL0zDauv97JDHpIe2OfGNfVZy6qvFnK07Gls9T5IivJBcxHPLhuzv49tRzt5LYAkQKTl
twQBshRZxy95mmbbDD3FnanmxTPWX1c54D0Uvn0I7FoJUaOD1+E2xv3gOAO5p3E4Q4FNT5ABFrcR
GiuZOyU2jp8j5DC/yHBRsxqQyYbqsFiuHLIIAdbkgznM71lS3Wk+IvJBSjOxGpY8Wa+vUWsoUdYk
oWMPXvpNR0CnjK3hO0ZFAIux1HzoJh95nLSxdl6kjtx7Hfs2JOE351r2HxZFZcmuuGRZOu55Hqco
VnxpYXph0jcgAFjnfx3cufkZK1KDj3EmWm5AuLmLgFruK1Z9S6kckFY2unsqQMyozO1zoPJYlooB
05g82GkpjkXPuzwVPYrPqDa+T85MWdKU4ZSqpPQMzESEwSYV5PeyaLTyHd4Q6KPAzeHStO0b1Fwr
ycr3CZD/1qunYiubiTgUgwc8bBjL3TQa9UZORhJymcNz+9IrCvJOXjyuZTyow10TaeZzMandIekN
cyUvo1X2SU1IF3pZj3RAi+5kYloGbEFveDOwMV6UtjQomsYrRu7vMq75YLfBd0tjg+E1Hu6Cebho
FHXnYti3lqMK1TwbtUXJFwT0vW4VCoqd/fA2mg0SAOUixm9t2ceO+Wyprb0Ymnp6bfw6xu0pHL+a
kQ9vvRLf9SjbUSbxAWEqf+ZwIyMSOueSHXuwoMy96fO0+oj99KoMnX6d/DCDMW0OlwzY/BLChLeJ
YzFr+yqttxtFk7PWG4J67UXJokI/8eyaSuYtdA2GYMVbuokzH5X86E0EqssOq6yUe6/XlPvBRgcs
FuWdDH3G5Znaez1/FAvO3zqMQFfWEy+2rQYLh64pPjtJiGyPoXjPY6YnIJpd5eLmhX9lh+MsdCgc
VGKJWX6fnUwRXClRHiNV7+/0QTPOauP/f87OazdyLNu2v9Kod/al2zTA6fNAhrfySuULkUai955f
fwep7M5KVSPr4hYKAbqIUEYwyL3XmnNMcSUvJJ6xbOtl0/KQIrQhpmVoD7QiqWC3DBlsWQke+xjB
LdKXGBVJGz5C6jCvcVdyvWKn4cXDva+95mUYPhayWq2sMSXzyB6a8zA/FGoE3iGrdrKXNWfZMnmY
l5ady2GlrhWuwMS3XrZ9OK5MBmIvjQdMO8qpUuXp2NtpSYBOHT1MA21wH/HFa0huRqN7r50IQscD
PUW/1Z/WPoqx9ydh4Cs3UaI4Aqn00VQBxyo40jqAlVq3k/Tm5n0Vqrx+GmvoMI651vHbPTYZAQZV
wc8kEmn1WGIUXBMMFmwt3ygfMw2cJVd1k7QYVtVSJ0jUyoFezquhaZq7AJa0u6xabVceGGBG76sQ
Fe0jvkT0R/PB6WTIZ7XwvyfqgxdP8hek4N8iJJovQ116jl8J8yGp1HqVW0Zwi/sv30T9IJ8HqRwo
8o/yIRn5khKjALFCno9ryGp7g8M23sn8tzeUsblgyhMrvxoVJtndd0UJ+jd+GlKVJG8RIzsnJhrh
qQzHYF0VSITfrExNV7GR8AuQI8M+9aW6I2aRH0ChG09ZmWmHwhvHm3mtbAo+KT/IHlEBJ46kaBMQ
Uzl9NH0dSbQvVYdlr61kMBfh2iOJZ6/aDT2UO3vaLKt0jaNtT0FvPY1Z+giPSnfSVopPdl4HV1VV
3rgYds9hkOa7Ap/N2gBM+ezntkLZr5ChsrDX7oKTGjT5XZNxBRE+YJt5s1nq1RE383JB7Z4beLfr
Yqjl7bKXkwXKfVIl6LN4yb5fVciUnnQwelez1//0vpgC0/XyHK0dNirxjIbc1XckjuVIk0siu2Ij
vPigFldWldbP4NKfcSZxfka9S8fb/mpNHkKt+UkC78l2CARR4fOTAgullkas8fMUJO9PMqzetarC
+ur3KYAKM6rv/PmdUjX48zshgqufs8p/NiRfek3L7k/vhKt3N0mGw7VUoBKdm/FLi355qNJm8zeT
vLnWkS/N+veuPG00VZcNCmcIkP5a52kzrwgkGT+FGQUa4M82PqpVpj6lavQy+VF9BfynPgVajIK1
rh6GkqFPP3qr5SC82MQaI7V+f0rQjIdIR1W0rM6CyS0UOo0vjpewBqlfwSbRdssrgohEZVHENOnm
vWMYXWMiaG4UZuUHqj/hJc+9bBck5CwwWgP8Iabw5NtJ7gQRU8o8HHCXpgPJWInxsBzhD88w37r7
ZX9A7Ajv3VyWtVDhVpSOcnIY7eDJqm0DYIrGbFw2tl6lSbOQ0DrhLcUeNK/WUhbt4jiK0Buxaifl
AF7TNnfLqt4YOEOLRj0G1njPhfhJtYzszoy77C5myoESk05GV/BbcP2IH2+YpcdlL4qR9vz7b1DR
PnYe5k6obcuCWo2BS0h8KGdFJleTsrZ6ZnjDuKVAOGl0bycujF4KHKshTDs6t0LWj0aVcVLxb8Vo
59FoNkZx42VfVdmK7ooqj+9KQqz3Viwa2ogRxnIblqgMmHhby6G0HvOi+yR33JjbVGuufm1BWymm
fSKp3aep66fdJJBxBsDhPpUa5I2JEtjF0EnIQR/+/nTsIc3eqvnp9POrFS0OWdsyynNPPMnTiDx7
eXpdTPmhoItOABeHlbOcItPT6pSiPn22frynbdfx0bIz3V2O8gVAP4Wr43F5DZhINDXHlWRFgztQ
CbxRIczdFIQv+FzeLj832QJNjDYAbVu2LQ8eUTwbHbru+1PBOSsnvTSeZUJ0Tz75irtcS+G9zUs/
t/23pd8fZ0b2j9ez/7P04VXi0BZbpNP0WuXbupO8bRSEocsEbZpnadOtkgbJRrRdvvq5zVfaadW1
irZenrbs6HS1dPXU7LY/t5nCApg2quVG9NN3dODgMWtF8Mvz5b3QKGNNoodUXYfWHfz33DWyoH1R
O/GAfixAhCOt2YCBSbbKi1Z29effn99/afhrGnME2moGLnTKtsv+PzWMMoNJTqg2wQugmjA+GOau
1rIHDF7Nq2G1WzHWymfZt4QbqKZ2LWHq76tgMraY/fNTDv3eyREOOiisOMnnBwms/8qIUYIuq2rd
XH7/J2sfuyaaaQtTo7hpaJZu6eJD4cxQZD8M6Ep9nsZhFdlTjUSEBz0pyHw2zWbHNDl2etn7sU0e
TCK+ybNz1FTvXsysPmLtQ26uYLGijYB5Kk37Fx+9vpOKVD73MMPupTG9GqncvxQVX5BKpMwuDVbY
pgs/U89jU1HaHHTytfOEm7xhWwqxiexZlpaH5UCUCj25VWH+N1INzfpwYeIfbpkGEGXD1OmK0mf8
tXmEix4lRjbHDxhcMEVS5if6M/4c5M2iOT+kqp+fvALPOQXs/Yfty+pyxM9jl22JyGG1JjpZf/OL
fDju5+rP5+Y2xh1cTRFMWL2/04CbHwNhv2AcoAZS6yMBDaYvNpZes3c+BCeoO+Ccv1k2odYa9lxJ
J9i07FxepJeJcaqtUN+Boxvu5KLsgWnciCjnJaWOc9OvWqgt8xOWF5G8MnCQT/jH5UVwmI2XmOi4
Zaeo23jtFb2+NEqOCTVChpzIGOL5YVlqaj13wCy36w87shRWu7McaPBTcVUFkGzVFiY4vXhyAy3s
HszEGC98IHdt2kH3mh/K4QXHVHz/vt+gNMoguT4t+xCxqFnWnPKEzBujbGC5+oFCZoMmnxKl/LG0
bFse4nnvh4OXbcveutHNvfCh0/STXxxlu6X4MCa3QikK6uL/flh2ThbA+02uj8VxWf+5W45AGtM0
GGjS2uTtSpO00eY7rzI/yOhXIqVNL9Z8H0ZGE5+nJrv277dhRPIbwlpbdArz3jnNBwRnRicRVcXy
Il2Zyrei3Sz7lqPCdKr2UFdHBirzvfy/vavSjfvQ03+8a5QOsmsNAslGOk0QdAloTEDuvdQofnCl
FfYV46Z1XVZ7dZRe1J4qvgaA4dQNanZNs+YL+cLaBaq8flmWDE9nBkhKhlEWOtPECRHOsiNink+M
RF2ul9WfD8szKriuPzfJNB+cVonBpDS9dEYIBIxNzaxNIBvSedn28yEw/MD1izA5UD2OjzC8SACc
l5aHWvLG3FkW6VUlG9io16gNklPkZxCwrCJbW3wNqyoqqnUKZgOqBDxoilwDxrf2zS9z+Bl9l93X
DXXrflTl9ftq3ba3NrFBqqZ7uSuyitJLWXTk0XFwYPftJYumE8Wf5OzTwwN7KizHa3TteRhUY92K
etouqznhgI4+jfG1DGr/qWLEotiJ/pxMY4dh+ZdnGd1NikmG4WYTURdQ66/8mg8j4r5nz8irbd4z
/cnzoIBoGd4tB0B6Gx0z8IybIbS7oyhyEMKDXXxFDTq/gFVI1ipDOHUELKTetKM+OcsOpGK3VEqa
x87zC+gyAGXjDPV6aKmH5QBRwqSWKLp0FnmqhRunnt499DaTVg9GGzPnajObcL4MK8CJiKxiDGwM
mbWdF6r6k14jzZp3R1aMmttgvpL2lbG2AjEcZnExvi/Qc1IgHcuFODfIq8wEnrUYM/wi3gd1keLL
tZvjkPs/DBvq0H2nn1DckoE2XqqypD2FBPOl1qe1EjbSFd7CeDfa1JUKNKS7OFOHOxXK4m2rn5Z9
y5ZKMQvUSYHhLqvULm51XTcOZCoG+zrUtE0sK/mnMas3y2dhDG3nBs1UX9KkpIU3CvH+8QJiXmVZ
nr0oGj9qUnnk/RAM5b0g8Gl5ZqbEINAKgSehRqgk6b69tocx+IxX4/2LUD0ge70Fo1Mjq+MqJ2Xm
GhVgBKkDeZnpsE3rEp8c5tbSfl8YlwWShN4X/rNrlP9/jvnrW/A6Wd1W87Dg51tIvir+5ras/vWu
TDKVJiNy1U3NsD/elYXwGzs12uFR1yfrGiftlfiO8kVpycfsYLRsl9UMbIdRqRTMKjqDbt9Sghz7
lZf7Uhfz8ZiFmwHEwyQoRUji/70k6abNKGOMtsvS+97S+JvWJJiSX6et88iKtqRhEpCLhEj7OOdh
7lCXBRrqB73qAW9C3ZUrTdmZOjDOZennNvu/bFuOs/MrqaHOKKV0pWDGJPuQ4vShm0oqj4ntHTq1
2I/ZFGlbZfDMzdhy53lfJ51mA88YJsqQvHRtk6y0ujIPpQ1QVNT3kSkljMqMbB8GYcrlmdVo7L6T
vqjcYGXSMP2F35ejqACka80iyWxZrbwHE0nLc4GsctPVVmVckiErYc2FxbPaMv6og4b8x3k1LPKV
r3nVg59O+i2/P8Z8s0BnNEleym0SNwNmelbsJdsAktO1p8t7Mr1hs6yNcWtfl6WqtWQoY+TpxSb4
aWfZKBnpCwQtb//z4OX5VKk28vzU92OX5yYtd+NlYzeQOh76Gi5ZTfG2fiiXjFX64pkSsIkSoEgO
y78ksu07Opc6xduwe+yajAov/yKDvAIXT/kAcSszxUuRhl+CaEq/hVP0ole5zrB/8DhBLRSghEM+
zAeE3CceQ1FyqettJHPzcOl9cRlDqWPMN6uMbe3qGn/Ez4FVpbSF5/4cSkEoJXMBd9x2avV0Y4VT
uWc8bj3QJr7VtFD7UggvhpjoaxdNC4qLX9bchOYdbTBdCn5Yj7ac+XszrLpN2XPBqaNvy35az8F6
Soik1xt5zmbw+rXG8P+SJIwresUuvqh29IzLqwPrp4oDjVxptWznU3cj4oE/zSzVbd+a9dYsbOlT
ALxmOSAhP2qt9lp1gK8ePWQhBZr5BWVfr1xrnKwz7mHtWhcdLZl5R+vR8IVkJd2qXu0dpzQtV0Yq
7Juox+ECl/SprvIafFnhPwrmBoWvjM+daRansdLhJ43Z+IzNI9w0oZahyGdvWABWlYh+uix7KzxP
pp49Q1kaLhWxCUxJOCoOp2k7+hIwpDacnpuojV2Z+Jvj8iTT9tct6LYHqe6lGzMjSXZ5Y3wve9MO
utXyJEIXk1XjWcYepFl9riLYLNM4Ieyo51lTGGmPP1fJifqxWhZedaS09OfVZW9YUXJYntvM6Uph
6VPSTek92jqNfxF4h9DvxI9Fbn3dnE9degcFG7e0/su+5RmSJ9ZabMhoQvZx5nniUznUFcgOgHMI
VSnZxzRoOtXYJ/mMpvMKmVwpMzoWoyfu48m6e9+e2AZVN5TEVjN4t4ymX5ftNUMSN60BAmBaSm7S
pmicYJaaSCNxLWlg6VdjKvsLOlnyICKwul2LsAY479rMGvPwvkhejXlY1j2aMVtiN2HkcJMFhqOf
sxGMZV0S1fO+rSyNcyhP0uFP4pp5m6/cjkjaPS4WDF9RuXVR+LXq/Tsz8sLXri+3JBXngVOkX1MC
wiOnaK/MjEXg5HEE0cKfXuvRuxqV1X8lfef7VOXKizrpA1QwAHcDZW8HSjyYXc80QQomzCAwsNnc
h2QPnmZnUeSaF5eDlqVaa8iKsqzUXbZJFZYZRwp4jXR5DToI4RZ+59uy++fzrJ7osSCY8nXnpYNj
gznHaxr7a8ko9QtzXBk3q6LsMztqz2i0wMSJoL6XAsbK1lR1nyHFXT0ftaIjrfys697dTeFsalqc
TYuLyfdT5RhMKH9m/1MzEk1haGnudNVgIkDjgWIfNpGCzDrbjxiIYGZVefkbCGrdwQ/qT8qcz7Y8
2LOTuPXTMwHx0nHZtBxqBEAhPTinq5/HmgHJg4oIdklUiZWqjv5VTZuJ9CpjJJku0c9NJHdr1c6z
B3KxVLy3mv9VG5DA1IyhnS4uVjFYn2/5EM8EPkV/tEPgh8srVb7y45XyOaBVMyR1a0iVOFPaykUY
nK15JWEYek77KQHs1pfhpjalOReBPWaiR/gQyed0UUJSNYmaHQvpaZiXIqVMT35RNbucBML3peA/
2z7szf26X8tY+VEHyAeb2ijum3kxMGT5IAkeltXlQWhWZqzfD4JsKFSCNjjUig3FzZUivOlAbyaW
ljwj+VEPlt7WK9XA6gwvAzJYQHUAu1p6YyUaOazzDnhoxaq3W+tQ+oH9VCWtmxj6QEYKFoms78bN
sorua0+SnHgg2yeiXYwBLIG+3ZLnykfN6DsPa+8zoe2hm+YzoEzSqk2WhNkJLC9aZrC723Lyu1vF
nkY3CHCvywnNB22uMPlzranpQ31vZdXzz03LklX2+iqc0wxlAn+UOLVOJJJbTPrxzUGaE646ry7b
loepYOTi4DkkItICzgcx6LaiAOYq9MMA6RagFJb1aV4fah8V07LOXfzf635aPetyBvMrkz/J6IfT
Ss7emCAC7cwE8yWEBkGsG3dohY1NYBXh0TBT/9xac8NJaqrHNs+gX0D2fW2/Jkmcv2UqGtKqUq1H
icsewoGkOft9pR5yM423SdmWd8w6QXykZfK1I3BzeZbSFVd/5GqFcM9zubRuf1/5U8Wv9iS6hLpt
qjJlYVsITeZ0+rXmRY0y6Cy58L6JfMYfTJp/TKn14YF5U2u//prG0/qTaMFcRwSsu3F4HlWi8ZQa
W7EklPDaqsOeJCQi/0pPY0SWX8KoqvetvdLMItymRR7cBdldEjfXXPP1gywJ7UC1gECXvEjcsGtR
wOiYMpg16atcHqF+DYnMpYOXw0EL43PTPiu6pK+aEX4bdbtmi/2EcrJWYalpAmItlIMxi29MGfcU
QOlPqgJcK9M+Ra8oZ7WbKX8kjM5G6QPBWKW/SXKUlZ1kxVO2adU+SvZEUJFPAxOvvdjRTU1djJXS
0YzuKXpA9Vb7+ipGkri8DjtSCEX6KMkmLXcIqU5GTusmRZm66j3yqawgcT2h5BusbvKm9xJtM4lv
ra5m+45Sy9qkPu4KQKYbKuCDa1YFY2/R7r0pTHZ4cdHKTOiGYpE7IHoxdJKhJoX8yXVOjycWMJzT
0hnkcLrvgUZHEumNY8A9H3svTBE1NtfomKQ1wrtiM2qW6sRBT+s+bsqVDJCN5AdYMlKvfolzkH2d
kZXrzPcyR5LKdJX6anEXoQZEUqCegVir5wYvWKyELYkMgQvhZjggOLaPJBgCPq8xktEzDO5jTJNu
MqiUHMl1Q4RYVns4fCt4mDTzo2Y/wbEH1lA4xkDFIJrab6lcaifkM1/9QNuaAWMmo8yjzPG6sTxQ
DfcbPz2lmv40RIZ28BvZXMUCfC+jFt+NFLshO9Ko6bE8MKtLT5j501PJRXoMgL62ODKqyCvuA714
EKJJDyKkVe3pR8rXV7BYxieuvfvAItyd3HEryM65ZkTPlZRsFbPvCbUKazenHXmrI6brKt1JAhP1
QxEQAEeCHk7ZyOm6rjm3xmFCBrGeaZ4bQn3PbWJN5yBHoCKZdMWxsJ0Kj5RZGefaxhx0cSjK6ClP
vf7sjRRlY5gZllJ5u3ZUby3mow6XZGsPthQotDrcK1HVXpYH1YScOJQZEXxBheiqlLWjNtZI5TTz
VNCNvfYoUVajEYDvN4mhRWzr9t7kNPLZLy3xhE3TsYLgWFLFPkipNOxHu3tJ8Y+fdXVAG63xNWoI
XF1VI1iYGT3iRvSTq64CkOBNlrodGMmuUtV0Q0n7JvflWg1Vbi/jMJzlLL1p8C6STo++FpM8eIxR
a1Zx1hKEngZrChb2NvHNfAVEeWUM/hdD1bq/uawpv9YMuKphBdCEIhCDY1H4i+mSypqdx/jRvqfg
tQ4QAI0j+pEVqeYREUEJdCaiQzwnw6XqUDz0yOFOCNhWLfyCwnJ/f5G1lV8m/8tfQ0o4wFbbVmh9
fnSSD0jO1Y7T+7vNmBgKR1sRJ52/dlYwW2jGZjXpduwYEdwQa7DeNCn+1jbNcGp7e9rnurUtZZMR
NEWsHSOV4eBJAfKnJjQ3SlBCOZ9gG7Zd8AlFknypp+AS16aC1KALz2mrJtuWXAixXibjBCc+S3no
OWoRPYRtec811V77RZ+Sr5WIbSVrz2FC7GCkwxDTjRiG2Vzujlq75eMCidOWhrxW/G6fprXqBkLu
3NFXKpKjTEwt82plGMm67s2jjxGJFILUSQeyCcFGvtlNGGxF2Lyo2QTor8jvcku3D6qvHPpQuodU
FT3FnEOOYtlf0xx0nTa28hGViL7LfC5nuZREW+Gp1THy19Wssm3bNzHqV85OPFlVsh57aKaVF7cn
VW4aFJ42EQJycWzKtjknKeHAhp+3LvTc2IllK6RqodyA8pfoJoTkZtbj9Pb771/5yz2WM3E+H1Gn
66ppWh/usTncTrMUfvY9M+XhpqvsgrAnT+9dugz3daAySC+o8arz2VmUeXArrOhv/DHKrwWo5RwU
psAoTh2NUKSP2njYfJlpV3b2HSGe+pyPKAxJUzI7CYtaY0qUIbDxQ1VbFx6frN6J4o0kGXMbMMYj
OSg+KXIcH2J0J23Yjfjoudv9/mNS//IzmZuliDr4rWj0ID82ThXJrAd8stN3JU++EYPWnJA7JODY
Uh9ZJ2iVpZurxtUZZcSWKYu/D0ZlWFMDRi/c59YmFOpXSP7teSBdFpbKKB0TTPjRmMmrvu/U09ST
o/n7P1v5UNvjowXVLeOktFTFnpuHH/QMSsz8CyGQ+T2s+H3Isfhit726IqkPqobnl/vMNNCUTM2T
CNZUu/fQxrXPuTXsudfhgiW4j7t20V+krnAoV9qH2hwTJ7KA+UP/dxVOK8aOlvIQloq8HoN8B1BJ
XjW1f1QsYA0emX9Gna4IHDH2gz/VK0qN1ra3KI71TQKYJCVgkzSjmYudPHvSkG3MHnxxQHP3WKK3
XJeeB7rED7uTaYw0QOi74vElw7PNo9opo/FrptMMDLAQurE0tuvRH8xNLqyAiVvereqoK7EPjvbG
b7VNkIvqVuubFFN+Yq4Hgq42nq5H3MJthnfC7ymHTQ0GMa1cVbrfuF7BSM+OvuCkC+ryq6Tr4lwm
DMgkibxbxSJps8T/7phROFI88h7wltn7Xg/fWgZK2HyWweYw7mHWFruibpDfUqbYcotVyCDch1B2
v8kaObgQNbSqI4gqb4K9MTendOanxEWGRDIG+r7u/WHdw/xybUNk9zYY853dta8C9mDKKEBVdgoO
spuiZmh3RbHDhEhGaHrwxpOtFvEuKHvFGTs9nCgvZK4oE3ckK/xGMyVyWEvgj71sB5lDqV+6DbNP
mU7Hn+gGJT0SUMlgKlNWfv8GnTu9r3Pd2OldPbkNNVtZKDcQ4edcIOx3+dTUf3On+uCgeT+VdXgS
JvVqG07dBwdVK3s2v0vT+25UYcDwo8uc2JTsTYxkZ6PIYUuXtusuhiG6i+4rBGJG/jFP8MxzbdkM
enffzQl9WP0eUr6U3//S1F+1X8tfRwEdh4+i0rw39Q/mTkVWkyoti+h1IEyRFAxiens5v+U8yYl5
H/udahI8VtA6cQvKrZtEqR2tR5y8kPeLCZBVNJLDoSUbTTHqDRoFKn1hk97mcmav5SlQN9M8Pcni
PuTrT7S1ngpi8/LgueGS8zf/nL9c70yaC8JGcKAYqvkXwIym9tMUD3382oftFdmwcq/YyN0rFMau
x51yNbZVctNAQ0Mn0bmKOuJIUyzFbQQXbEkj1buulfzzYLUoaGNTQwQZdfdm/2Dn1tfRH4sHn57/
34lF7I+jGT54TaUTo2mWrXMh+XXGaChhndZEFrxKPuCbCaRin5uPTRIxVABfujEGdXACycv3eHZo
DyGLvYc2fGMm9iFTDLFfJlOdrJ2lekCvl+3VnrSsvGW+o5BP4fioK82mr8+aUuwjCodbxfJnYAnG
Gohp9qHqJ9nRvHpLNNC3EaXYixZbCFea6hylXrWlNhw/pF1F2YyLadMOz7//5j4o2JYT0dKZvFmy
UNG62h/0MlPaQk4Y4ujVStV6bceGzx3cw/ZdW7daWMRHY1CMNV6p11EiKKodDtJYi2M6VGvcSwCI
++CsDXJ1EmlQwLdWPpkE199olrQnsbCTGv0Jsy9pkJg1VqgXQ6esk86lqAL7JPLLy5R5n1u55Rrt
ManC5/ro4es5Vi0s8t//Wzl//vJ9o/9h0KJanKSGYny4JlR9KmrLz7LXRAh5hZK2v+AGtgna7nxz
HzLMvKZhvEInk53tyb/Xm+DNKyfVjWVVbBLd9s/LQ25T2oXcA+xBoKzEbhW1bXzLldfbF1b9QgTz
cJIo91pNug6l6kKg8gCogvIo7saLzt92owMcCjm3drbuk2mfSPrNQLvvEmcvobnnPp2QZkmOA1SD
zNYcUVjYXWXtsTTatUePXot15UgoOVr+ppMh7ZIS1qKbybDHFya3RupeO8+PArclNMSp/WxufjDF
mu5EmjmjbkiEmqSgUjDoXME+ZKdmph75qV0SYQ8QHC0Nf5hopSdpTMoVLYor+sX8og4PTTOFO6ac
PnV6A1N3mhWkDHeJixBcdSftkSEhEs+6f22N9miXFVk+3HyAgTs0FeNrwjDamRC0riMST5x05vAb
oiKquMwujNnto2Xk4ZEmVu40sS52SuANh9Ea34awVek6ZMrBmxNdPTV7DdoS1AV1TIfQgOFUkNLh
leRSNrD9Bq7sG8GoC4scBQ8ZuM9cCtXFXIHrOtMheuY4dBVQsSh5MvSKTMs5gVe1qLmhGcIboxzr
YKzPevdGg765JgyGHDAie1hv/Vb3qvgJof/Bq6gR5+NXK5H8E1fwcjP4UL0rpHVONMKOoDYuH8X8
gEPaIaG1OPle8RVG0WuFD3yn5OIC2Fm/09t22JnQVHu4tFc1RFI5iPRb1lZn3YBK31j+TU/O1g2w
VLdW0juSI/I30+fWblyo7ZvPmTIZzkjr4ZjJ6mUQino/KsF2tIr4pmeOCfNsbHZclqhv90FPhFCA
kxa93s4IKf2DJ2VsUaT2OmJkckTxPp79llLVZNn1jU/+2d+M6M2/zCpMQxGa4GZo2gp6ww/X4Y5k
Ss46vX01iI9x42BkFJfiy7LslmsoI6CrZZWckPVGJcu9cCIf4Imh+KuAYMatEU7f0iEU2yQGOB8J
wOOfqXqYDpgsex9Hc4WKmRO38xMJkZhBQOFxifPPeDOc2Mh60l88w1E1bNJ+P1orxR/B96f9eJLr
z3GS7TREn3cgAnICBLP2DINEbKJceVuoObhGtmSXaHsx0AMCXxa/pHWXrLCOcRdpA6YhvFefhmKD
J0bdYh7AG+qH+bEHqhXPeZ9ZXbX3baQq7tQ9pHS+4K4N0VrOQCgFU/Y6WCiNjKFrtr5HQymeT2Gv
Ci9d1I3n0BA3zVRU73OY//MLNa5eKHLfcrBiiMGaD6v/u1vfrf9nfsZ/jvj1+P/dvuaXL+lr/duD
zvebh48H/PKivO2PP2v1pfnyy8o6a8JmvG1fq/HutW6T5t/Yu/nI/9ed/3hdXuVhLF7/9ceX72mY
rcK6qcJvzR8/ds2CfFVBiP+nO8r8Dj92z//Gf/1xzlGAZV/+y3Nev9TNv/6QFFn/J7M+mucyp8CM
b/jjHyACl12K8U/GtIBBNTg1c436j39kedUE4Pnsf+IsQQyiAkbAUGhx9tcEls679H+iwBW2qaky
GBBDV/7497//B/bv/Rv77xhA5p+/Tp3JfzFkQ9H4XxOWOutjfx3woOyOVc8bg6sx1reeUhEAE+fZ
LiupRqeSvJ+y3MQBpB3Tlvlz0oWfGQc0Bw3CJG3DgBlAcGzlrNswWKJ+kr1ZBaB4kJgvqtXc6UUV
MQ/Xa3fshEqOW+KakJN2bWk+ETd+m/biagf0KuOcxJ6HeGy+TpjDczOa1UxE6yAGewni4Rsdhq0B
tuSaxKN8G4DXzmoyqSX0bInXcq0y6Hkl+rDuGl1zeiBgGkP1aXqSRPqsjVK4zd/8PkfgVm0ri2wB
pdWzTYAgk0hvmI/EdW19nuYogSFwj/qfElAfbmiO3wedihGfHmYS3d9NneXIes3M3R4PfvdlIPni
Nm3ydWsT3kUOdXTCqXmUukDftZOnOkk7+qupRywa2uH3srWOGD1zHKMyE66VomKjIXVwm5MD6IZ2
u071OnY5YtiqhQeqLAZlEdAlBY3cOYxYV8LiX64PFIIiklB8UIDGzAb3i9RatT2pezQ7VpEKyDeh
SzWIawlUlbmbmBNqLBrm9j0ZKtxsK/mm6fLSaaWsccl4zSGo3NecA2tJQa9IgvUnpSLVvFSTLwp3
bUfDQbdB/t4zVTYmHLTWRovqFxsOmgO3KF9nrXygadmfCuIfUWRzL0eLngLj2ZBehASXTyDB89+v
B/MzYLc7dJVkUkXQVzOdurDVoZcdpylwc2u84uurjqGFxSomT3pIIWjr4z4gE33Oiu7X9LiezGKu
wJmpvQoS9Yufi2GniW49REG3T+IgI40u93aJKOcvdrhIaOLdaOpXQ4jlQstkYpYBSm9DkzEBPjJw
tV8VP2rpJ5ifMxSrLqp64UCVBzF7CUri/npCgdNGj1ZSk60lmRSZUqniFfAZYzNoJ001SHkseseu
IuKSkzJ0E/XNloNiH6TtJ/n/Mnde241q27p+lfMCrEYOtwQJSbac4w3NZZfJOfP05wPPNV2zVq19
2r47NzIgEBgYY/TR+x9ilEaaCf9BIjtvKpPYVRp8szs9PEGjbcv3VCCZnxQyOdOoLPbqmqcWRSNy
4ki+IfFbuBGehLdR9BggdXhSa5Q3upigU6BYRKEAZGkrTXY92ckU306tI+oR9krqO6AcvKt6V2yu
DGEsdqFUIUhPniSnfRuSCyspsVMJmF+jpocZYVsENEELIBXNSIXwv4UfFUCyt7wJPlAvFh1xkZCE
muVdjEZAO6Mdps7aT6OYLhUGKrtLmCHldY9RZIzKqjSkhUM+snCqOAEoCa9lsKrKF+qVV4KYLSIR
jaQcIyl5rjUSSEZFYqEhuTP1Rec2Q03qLje9JiaACqKy8ZYi70lu+zy13EbFLNyLoCRs0xRf47hz
S4Og1lR29MBwT7QP7nhhZ50sndLxuuvKQ4OVNELjBoq8IZbahXqYeGeb0FcCHZMIscQaIB7fMl3e
oQs3+VofE1GSjIIjCKunj/PUwdlvZNIXPVdWdBZLs3Ej0xiQOeSVi1OwJGrWozJfLK5VQufLktKb
yW3tRLWY9pUFNh0E0A7f59Yus+ewlHjDiknZ131wVYtMNROvb9r5MEm2kqmqI4lDt5NV4c1U8lvI
vG9aQT0ix09NQIDPHoO2w9Nsvkn6+TJ6iGNKrdLsSoCWnEkk7RN2ezJp5U7EWnQvRwSuMwzdRp2d
sZpcoT/0UPmuokROj53eWXbRD31G8ngeMMdaRnBNpL+OmRW1x1Frsr0ViqfvTdseqHiLcn38Oubr
u/XAX9aRqWjceSH2T0xhOKaYBh+3JWmkninoH0q60moUaS9nYnWUpqY6Ep9Xx211+0gbPfe0UP3s
hmVcHOqH035urSsyERkTBNQjcaWjLZhjiMFHe9BlaCdDMFpOHakXCx01/DdmJswLhXMUdXD8yO7H
wPgcS8qLo9nJZmpvi9tHWzWps3AbEG/Q8uP2UYxSfsT/r/ha3bZJ3SS5BZ4djgCF6UZiGB2NsMVQ
nJ4wWZpb5LiPVY4KdCgv9yUS/gqSwEieLT5s8cyfVSCggiJRSuYDGJt8hIV96Ntc3xeNlB5rDf5B
lR4jTYerHD51QX7TTjDIQ2li/hZemp1pUToWSQY3VYirJD6EnbQ+OU2qd00X3uF6VIjOtq2t16eJ
ishh7B7ybMI4rwCV385+mMc+gIAQDwrzrYu5qQkqd9mofZbzjJY+1eZ9YlA4XgJc3duuPKahXB5F
A6gTNDQVrZbSh7VQHQ35nYlI4OOVvAv1EM+9jhleiCwCMrR8WILYHIE8cMHbotTRPTZh2WEKh+IC
LFuv7nToJZPFAI59lV2pJT1uKPCE8D4E6C7U8AYoHx/VG0Ob7lSRqVdeAjMx0HDWowwva/EiTHUK
dsbwKkpiucs7/RCPqMeLmeTnEGOcfERbJFdDsA1BSo19ewMUsZ8oZQyxI2XmX2faTrd9/LZNDvvG
bUe5t3PywyKINO5I3sJ4WzC/cba71MRV5eVx/XO7N98fizHwfq/365ePJAdiDnR6UJv+uH0sHfXQ
GUwjL1MpzI5aQ+FJGol7MupTtc+tETN2nkYMSuTrQwlizTMkRKjTKdteh0Wg+YYQyL1alD/lWV7L
XJDSioC8+hxHP6Isekdf35yder2/0/rKm3GAHfLfqznUjdzfvpmMqVm87Sv8HAEYLgP6DLYxp+iA
b3ts3zWCuiPdGyVOO6v+9y8NxQC8WcbOedtXWZvftvT1M1+nWK/g+6e+TrOtU4Z9MMea9/TvXbal
7We+9vs+1fc+27aSyqE6C2a4zxPj9bcv/+vq9sVvv/l1qb9c1teG7Z798m/8srj9SmD2CxHIRHII
3Z3yl5u1ff3L7n/8T/78/R93/dNF45iAc6uJbmVGYA5JNDpNahKh1SpN4a4WJei4S+NvXwSzRCFq
W8xDTOPtVYfjtK1r+QONhCYfaXdGm9W7cJm6o5mZFNf/vAihFIxGncgOctbQWxEid5WpUzLbKPXu
KMiZITrbodv69iFFxeA3gQQOcZAav8rMzq3aiVJIfSrG9Z9QQV/gyiy6IsMoVb7BqqH1o3pCp36c
iwnLHrxAGzeMqys0Qo5Rwgtdrn24ub5y2+oUU422v9e3jcL65m9Lvx1SjhnG2h1hEYYyx+2jGcLy
awloyOSqCXGAlU85fmDr2YCCo0C7Lg5BFKAasp4+37Zui79sHU3ludAISPQWwMgMyNczS6ylJJA0
9ooC7PE7OHQDxjdOYlqCN6VAZofoLZR15kFrQ90+unUpIRi2tcBKPHnOfuDrd7QSrCrFZTqlakXW
0ur9aO0xpEk+doPlVGbVuRFWB8F6b5TuIx8FlIPW32JiyuWvS0HrdiZkMj0eP5ZxFeMLKK+t/1KQ
6ncBVvG7YusQtm3bbaDvNQ4c93198jpiDpiQQGT4912scoP4PDWV4pibueYGGuoYjTyVDBYWnhEi
PHYwoX/tAlq9PDZK9lxNkuaJTUZJaV77QKSBapJcxmEOlNupSfaEBJPbxZhGJNmEVT1yUXJfF4sT
SyE0KkNGMnF9WFbanRslhQWzXsJ2XYEeQzqUrxYomkRvys3Xjn8/2m0VYMh7oswx7thlas9lAuFv
O0u/jlDDej6hjfjXtvV0mVmUcr9CYi9T7HYEfJDrhYNYSzFe9qKh+hk4+KO5xj4UUuoj78JnFeX5
1/PdnkS7/fQ/H0xsKj/xwiIetxqwNCmGw7WhAGNAzpxZVlC7KN14FbdsezLbax2KgwLPy42CEhb4
+n9t320f0H1+Xd2+/Xqh14f9p9XtsG2X//mnumKYiD0utya3vWvbxWyreZkxwn+vb0tfGxcMAhEh
MbKv5xUKve6LC3jptU1vp2WuSUveFqetqX0tbu17uzgiv383wHQ70fclh1VhOhNxomD19+o67idr
2yA3L6AnsC6SNoGbFM7qa9kU1R5EPBT0NopEb9v9azFY71oMXK4npoDkXR63N3Vb+v743jYvubqb
JcQ1pNj5rQ/a/rFuwIAAGW7+R2uLTrbFr6uvlulKS7A862DDsNzieUK5ysoJjrO2POjqD3O7EBX1
C7AKh+1mW2uT25a+7/33NpKVzMxDTbC/d95O+b36fey29P0Yv7/4/r3fjo2Lhz7Fa2K7F1vH2RtR
U/jb+tbyuONpd9rWvy5+qSQSKcIouttvbc90e27bh7W8hYJQgMxbbzy13pmmxGLU94Qy24v458Xt
6K+uairn1jerzM3W4C1ZP7a+ZFvdlrZt36vbNn2Ngv9X+207j8H7KFEk/Lr6tc0N2wv63WYCc32N
v17mbauFY/3ifR+wLX3ttS3+vr4d9PWrv+z1+wl+P0rACNDp9HtpERNn62a2YWRb2o7907bvXbZv
5S0K3Ba/P7bn8b26LW3H/ddfrZDZSO3vQ7YdfzvVn7b99qu/nSlcO/yJckwf9czR19CeTAKWkst+
a+vfH4upVAuIWcaT743b0vc2aDs08W297hQWv/bcutvtx793/eWbbTEAoWGDgqFLXts1NtfA5b4b
yi/rX4tbu/pl67a+7b+1s7+OtCB4xZiepItESo/guH4XW0+XRfU6W1KdyVO300Bwo/RN8s0aH9IJ
h0y0rMQHuhMYF1Nl3JAXRrdr6WscXtqDWiuijYvh/FKoha/XuPPIFKyvB7kEBxsMYGSreAfDArBB
kuIvBZQTrRsseFeLYiUgqddm1cUyk4w3wi455Gp+ARaYdCN5EoeKWuiYQ17vR4Ns3TDpO2Hr437/
h7+6k6WY7X6dVC04wVGZ4aZtw+s2sH5/4Fj679H2lyF3W/zT7r9t24bubdvXGf503NcZxtS6wJJT
FNEU2EK69cPc2u73urXGfROpc9Ji27i5ro9rB/W18Y/f/3a4rnWzCxezsoVu7dS2w3FlLJKrbc8h
ramJTfXN9sW8NcE/L8ZhFjpaVr5LcaM7Eho+5PBgyI/Ai5BbBoM8Ru9GcdELFQ+6fBwT1fCB9OA+
hRR62/gk7IzjCO7IYR51xJ9KfQSjfS014Lon66wUw1uMVvyrCcdMBnr+ovXabTCJ75UcQNyie/Zi
Qn9/lMwSc1YD2964GCnZgvHqJaRIoWO2bo0jg1NreebmCZTPmjzjvhNAP7+CbdV2Mjocdi2YHafA
PVUM/WDsUi+bS5DsS9e5mEctuzhD6DloRUfS0pPEOOszxD+nOvbxcQmIWRCCRx3ZvxCopAO3T3YR
4KXmiwI2iECyYCTCsRpcM/DBvJo+6jSMaYJ7HcznIQrJUugKFGUxLzHzo9werGDNiiUNnzk1HJd9
iAO3rbZB5hVq+SFI1hWof7TpKOEh0vcJVhn0joCya4XZXZxpj3BTILaTmMM/y7jGD+ktmofQN1DS
IUPg4dr51Ov1DY5HrpnEiGfq3NUhw/Xxh2IV3Rm93cWx8GPSEm1nQPzzsrz4oOR70FYsXhlNE0gh
xDFnxN3rUrSumPe9G1YkHMXSMH2jLJ1FJn8tjbDksiFaHR/I81LYrxH7aBc92clBkTsg/loyN5nH
tI3MeRvZNW7HfoZ1CLoZ+g4ZhgbBQIQORYoIlpnlO0y7YOYYdjGYwj4NSVtIauMqoBGwm1DuxrI2
T9oMZcIo0Ear2wf8ZBTXMOCOI0t6l0zdDAKjjTG17Z+jKNmn+SSgFFzXNtjNewGtMAe0FShxpjyn
Xgoui6Updn2IanCljM4cxeKpQJXBKwZJc/pR3ZtW/TbnWulWSyq7FWBNG25Ke2FI7Qh/qnjpzXMx
w6iVM+QaKEmQKJeMh3yW3ph9MqtUwSIWaI5PQYOpWolbXVCQZgIM7eTS8EMfsU631PI4ZIJ+USvj
DlRfiu7oYEdon5J46XjjCicrsGSes+ICFbV9hF3BoRsxfVMOVBfxJkXXTp3CaZeSYK37xs+vUJ0e
medSq7Ck5mVR2o/c0lovk/R7Fd7D0hYfRiVFP2ZF/JFUU3HXDGlyLLSyc/VScnnlpFWvFStNyEIw
uE/WEqMbnEkXeIqndqACTB7Di6kpWn/UGFdKKmy9XIb7uf8ZQhG5Tsf0w5RGP27NCoQAAgwFiuRz
EzmyPt7Jvfhj0ZG6oadIySD0o80w9JJOcw9Qm+4fEYPnLNFUL16FUiGuMjlMDtrMy5b20dvS6ZWN
6+/RKrPEawL1GcfoEs3YVG8R7qaUkMzP4WjM2HbJF/oovwpmb3klFtu2NXhii+z1e1Fr0U0i5rgA
VsW0C9uGZFMkOIPSNBeG2YCl1scX2dB5ScgRzzGOkpZgvKOSqO8GIU+vdGR7YmwOPQMymoOc/T0Y
jtyVWrlESH/KHGSbHKulx5BF3tlElOxhrSVm8FmcqrI+cIr4zKdxj/DfcpFFBQoO6Yl07OQZxiHV
mWtK2ZOFyS+JarhivH5CI9yZIeewGr+UyXsWmrZXlfRGNjPdptrP8KdraYMYCYa/PEdvru9KsZHf
w8KuhvJpxL7MVc0Iok4WOC0ah8gLZqcxGSan4XRuOD/KGrp/Yy7ssnn2JpnOnwDzGmGj0whwwVOE
pbTVKo98E6U1W6pptb2qKFy09jhopXisgyeMYVwNLKySt4/AlEB74+lgB4t8MmHIkQQJYDfHXtkE
WEL2UCHHpcINbk2SizDo4Jlemn3sq001ndVJCFxAJ4wQM+NSHtbIiE3NfEE8Y9dD86musNF6iNCr
jZ0lqMz9oKT4GUoqedqlOHRNEzO+9sWhVpkR6thmUtCklYelBLNPnsc9uhe7uR7hp1RdbZsUmXcV
RZvYwrA+7qfITnoAQvT8tMAeuk9GYnfXlAhuLwYyQ/Wk4u1nvVQdNVO5oRQUiuGnEHbv4TKAZlVu
hlExDkoJ00ptZKCj+HBGU87zi8JLZZEfNPSJYByk6akXlKMyv9VtJZwz6EVZFWWXyMj2SIMlA1af
JFQ0JKOnRIVIR2dJ12Ab+RA4w5DHdtdg3REamt2T73+ifzzpFnCvECqUVyAB2St0VrIkVJ5ipLdk
l90uL+O9yB1zU/RW90qKvKxUnhOzlOy0HRG1R/LbJpd/KQvD9dIlJ6uhe0Oc/Acz5j2MqNy14kuK
4rKjJfoMGZXRSAjCS1mXK6evzXMgCjHmi0tk94NEtUqfbrRYi/ZVpvJvlYuvFIV1OkoVteCJ5ngS
hYdM4u6GpOltK0AJV4mfxHbESugNLsHkCUuPtk1CYB2HvR/Pj4OoVw6k+TpL46Os6TfTrOwpzKVR
qOxIHsFllYEsjzRxXAPhPazVm6l/pbpNAw34oVLNBT8AJ67l0kM6R91NiCGpLZfyHuvgQw90yC3o
XBprSk6SCNhICLymQjS5tW4xnMWzRF0BcYsn6zD1jQl19hwn3cAafcSQjykV5ayQQSZp17MeD3Tj
SuoyQh3l3OqcMSMeHzSQPnJcItWST14QS3R9S3zXy3Ntz7lONF2jeD8X1mxLQht6sqATpNX1QyBd
G0t2TscBeMWrYi2pMytoindy7SnRMnmijlW6FmkatSjgUVoMEauehLVo2Z+0QRYdgJyq8DyPqbEP
lZFWnwmNM8Tty4LmSd0oy/00C9dxC2sO753R5iWRXcaufSFXuT2a2ssMUmPKEYYSMsnLMAW3lQnT
R/RXEXWMAJIXq3VyMzm6kS4McofAqBERMqP+YOmzq+HXsRfjCBFi4TpC/QlVSPrJ0AUZu9wmgOo7
OGmCai+heDaEYDoHIzB63LE81B9Tu5nfyLSh7KlFH1WxXEyKEXjUa7kT2JVGh9IIFx7QcLXgMFwp
d6AkTButQ8Gd4PwxYjZ2mDYEmNVyZFSiEtzXNEGI5yg1PsNZCNxQq15MbThYvSHZYmu6lhV95nP6
AtJEtEXyEhcNRtZgl61dpA2aP4Xmjwg/Ci0PUg9ADGY3htnt2mwiTJK0u8h4ypn/UI42S7fJKt2D
2HyRQ7oWXo0wgqHfkw6G2SGswobjWquaBX3XlsQtWC86Er1pWaTRbYxrgFEuwEIBdEKB7DxUVBWg
GnXmzpJB1XcEVA0wLMuvZUVJDuPYP5qz+dnU0KmrHGtda6gZoebLARhA2kCa1M0OxUqs6aMF+ELa
V4cYiWRZR61cZyw25eYgGz3KWUkv2DjuHOTW0i6YXDBnwIVMCzBvC0U/w0RiJzwXo0ygXlrlCQKd
XeTmgdFQvYvpHQzzQI+Oci/aAKSpTmJznU6itcvy8R21j8+gwOUgBgIE2TZxctjwAEDdpRr8BMzz
rk7AjvYCTRjizGEMgrPYIiwIF8VYa4VoKXhL3I/7IqkbV4zQbwU1Gnu5svZAdH5KO17303S0iIOI
qrL90kJT40by3lsjQXgq7gX0jmylE/0pyVWsdFxALxRCI98Sopdibs6tFjbnrkCFZ4oa4SoLJYSS
ip0eVdW5YwItmWJxTuMJdOY6NRlrJO7N1zxH6rlV0s6pdLPm7TcfIr12ZyKAKYCZasz7UlL36gAh
olemimRsm7iZPl5kBbrMlCXdREegtZY+jCWEI64lTBaMINtVmpI7WZ7smTY81xgG2j2YgwwXHEdI
R8CLI8OntNS+VTT7qQdJgI7VxPUfcQ94GAEtHIvkuheVNULXUVEo8rciR6ImJgGkIbvkWDMoi17S
BgwtSiij4SHreQtHuVvOVpbfTb35rpna+Fya1lPdZI3dKtlHnOAFHyB2ZhPu+pPC+5VhnJRq8mPW
GE8oq9gUSCWvC/XsuBSyiyht4Qhdi7INJvFOUIe+VCSPVafCGOlGzc0BhE4LYKckFh6KZEa7QOwQ
nphzD5lGhbna8qRHTe2JUwZ9nWepawlvTtmuCs6LF0x9tAN9CnKlrNDdRkSkJHcnRe4gKOdRwbYR
3YRqX83DAK/IMWB1OqOcSfsQg3dfX1BcRQbIbvQ+hyxNoCNPE/rEmmi6RpMIQONvZMabnWCM1GEy
htwUzBeSoQiuR4BVJHtZ5HBXahi6xxjf2BOCsYBaB0KOyEg9rMmOGaM/VIDZB4qNWHdX4THfkXzO
zItUhKsU9532lDNdQudNdEpQaY7WNFCzgbAtQw0IRuxyX4k10W4oi03NiJhM0g4woEGPEQdfdQkE
1YzJBz1ZlrZHzZi1XZRnAdNEJIWbZYQai3SnravMkgez3ecxvWaez/7cJje5bpQeQPkDjbr0EBjh
UjrjqkCMY2dOiuDouugYVTNgT1bSNwDeigyVykkDOg2+fuIyO6fB8QbuYF8XwH806RhZiAoGc/aI
uiDdPIPWGOnC3jIiqiMm+i9NeTuN7aMZ30Zq95h0ZeH0YQpty9wNRaIfeBpN2Op2kDiCFfLwVHNx
03YCYNXXNGhDsZVSzBwTPYioaiOoXv2NJIf6HkRZsTfU2tYkfCf6BlaatEjSlSSj45lgmG5LjSzj
G+fNRvSZcS+dWpitfRWnP+NR/0H9fr9e4iHR+1eNLBeC6tlDg2aCmICtRn5/b+UJpLGgaNyxf0bu
Z1X4uohhlWlK76Y4RJw+61pIj0EQ8h8Y5q3MFAS7l6RCry8nOoLPpS080kobdswr7DBso3NfGgjm
TwM6bD2CKUWDE4XcPyxy/5xLoXwuuXtX3dKckRJbKwKlQRakaD24AcXOapS7xFxrsLoRulK35iDm
q74um10rKaKL/TvkOgUFZaNPspMpdV8UjP8VqPi/YYb/f4QEY5gNhPZvr+3/gASff47/x3/LeXXi
5uc/gMFfR/4FDDbEf+kSdBTUdHVZ+xsUbMj/AscEPQ3qDahhaUX+/hsUrP0LGoAEzXrVc1E1BSrL
v0HB8r90NG5NSEsGDG5ZVP43oGDtn/xyTcV2ml/SAQOLIli5300hVYLMsDaNBUfsdp/G+iUwQA+d
ZuGhvsh8AzqqvKuNYyB7JH77++5NfQ/vu0cQriRraBHBvJsWus2nrjr1wV5i1ogyFZh75mVYVSRu
ToKAHPdDihVvcaiC22wPQnVXvCHcQhAjJXYeuNGD9FGfLNc4WFjw/r+IP//kF/z1PzKQWQiDGPz5
jeTUBDJ1NuyCKBoaq/UVigoggU0F2S31vW/6T8TyRrtK4xctlm5/eSH+QmH/ar4OefYfrKOvs6s8
KUNTRUMklfhP0DW8zalOQjxGzAdrPImf5W1zBThQfO12+WcEdT+w+0/jTr0tmb6fIrTg7oSdeWnd
mYazXNWVp95IzaV0wVziDbvMQ3qT9m57jht7vOkrp/Xi8/yGljepSiAZyX5JXLAl7+VjdKFci/vK
/AlsWPdQBnlMf6ajp1+rL0zKSyrWwIJt7RJyK1Z7tsCI9IrFwsNAFAGdYYXaegbiJ4tNDkRqIOyg
qW4jUnHBcP0x2YPirwoMtVsYLtV5RAnu6rOUOjBm9uZRcfPX8oEpXvSe3PPv7Kan4nPZC7dLvIsv
A5/sYCrbw1to+uMFrEHG813yc/Zzt3cRjSHWR+3oUz7VrdNZoOmEA/pO7Q+i1d5A5yn/0TKXUF3h
0LwOJhoOXvNg5naGFZ3soeEQ3oMxsB6g1mXJzXy9GE54ibJTY96XN+nPUAVibAuX5T0mTbfg8oqn
fLwXR7tMmDPbqJA8F2/6DrUvGGvaZ1I7xqWuHwYJ3JtXQBIN/cHcjQQCWHmFRDuYQtj6/DygTq9c
IpluM0sqxBtVRLvQNm6a1/Gk/yivg6sOAtXdyIx1dZrzYwgenWPdxnvhTHXgHKKB6IfX+okoBPHf
zMGPp3rLMDkkWrCjm9JVPhMv3Mn9juwWoPLxR5d46bCL4IHpruYEz9D4qvI6vu/QfjqplA9GB0Pw
xOu84rTs1V2Ej4QDNARQuPYifQSXAEL0y+UZjInl5leBk71Gl/KlEnJr28oVCocYBuNPhDeSvXEB
NLVI9vPJfLISVDoB87rZz+aGIHg6y2CCr0QUyj3tFi0+/BMY0GKnlNHZc6x7qCsG05fOMYyLGic1
P3lDvsLJr+RbqbLNh/AHphztqYPC/xQ8mDdLbPNqM/PvXCZsykE/51fjQewI7i+Mm1b1yEJXfvFj
3BWVk/i1nz1bgF9ty496J7m0rq3HpbbLfo9i5uR1Tk7rsLOf8H25myc5uU9Kp76iWH7VZujaELHZ
JFmM9Dg+A+oz0It1V0lcYLZu5nVvuh+7yBRKnhU5i9cyud1ZN9ox7O3osq0cHZ3t8QAUidjrvcFT
in9Q36GRc0BbBRwkc3tp3CeXsx9UvmrYGOGe89zpD9FlmjhA/aMHpXNnkVSPF4hOr7tD6DFLkT6y
h8ijWvlC7i/by/bsT9cpquL7GULGIXnoXmfXn/3oATc/gfGbhBBO0+4q9n0fvLWfQnvsSXVcDsNh
fqqOk4eSoIV6PVMcW9jPzUEkMbOfQqeVbfNK6R+sm+Gye4mOiW4bL/Ot+CS6uYsIi3grXeE7+z/3
jwx/v7hg0DuasKVI4xsSWTlF0n6THJBRNdBGXa79FlRrYS17Up9PZtx+0Zn+wWb6tRv+j054PQ1K
YQamiroJ1fWfnXDTwPQXA6n2NWm8X09hzcjFhNPPpY1z0i8d+PaaIf7vWOAPXb+Mu+l//neqLJrQ
elQD+Q9xZaT+oqCvhLUKKqNtfUlYmSmY1GsT/haYxME01BXhVdJaO7OyXVA9JiGSFJL5ViKM6wZM
5QZD0A9qNd+XQTD4yNXQ1LCo3KFjYSMAKV6k/XQ1YRlD1gvfXAl5ZYe5r+qZ8Bd3jSxVWACVo53W
7bmb6DKyBQRNiWqQgidTsSj1hbry3bB8PKboQdVt+yhXvUYKJyZbIPYW9YlS8BRzue0QwN/xlhvY
SfjI3IC1x/xXM/q7UGvlSysrTnVSMeOAZG9DnakOVtdeTEYRIzvJQBaI1YuFbzK+SlmYG7sMGalw
dGrEdHaNLiACRR2yzMmBdUcxT6W9IuKIx6x2p1NptlXmsYIe4HzXNA4anLGD/AVtoxiu8X5jKmbR
Lawpn8Jqd3UjCcdSJBNP4P8kV43gNhYqXaAcPvumS8/ySIEvLsU7dJrVy3ioVbtY9IGOSqZUpgnH
1Jx9rW5u9CxGJ3POd8j0UrDUCnxaSvNTvo+kgD61iCaXVw7foQyBCy2UFFtG53mv1rm5m1BdE+RV
9yURjcuuNS4xn6EYLo4MfIZ6NTfKTKlJ/TFak3q2OrBEMoJ5vZH5wyALJJy09oAhOC6GybVSCu+W
zJUV2nKvwX3heu3SzD9QZg18rcLceFrkKww4LiNIUE5X6lRLY/2xjyl7qVRNUbSISIMRJAzMmKQG
YexF1++wpbwTKzRvUukskvEQ8CWRpo960m6XSlCwcpifJr16rKbsLbrqxSj3oLrfTlFxlwThvRy3
H4k5kSrnBV5UVEW19mldVkdPGmOT3IyQQMBV3HBaywYiwhNBqvoAsMcC/pO2kJtCasZVZWqTeZIo
TpOE56jSHmJ5QeJYJIds8aRN5OWSEv+5TBUwEWy8ZKAopFAWtJt+fCyq3BHNsXSmKjR3wvSTdKUr
Ctn9VMkfgTEfx7lo6PjQFxXTvZD2aLoD32ag0K/JUIX2zMjQnQeewIwPdMbdyZZLaUbarULcbLyr
kBHDyprrSN0KASh1jvaF2LvrMxMDYTdlP60s3BnkvJUIh5XC8JoFPrRZ+yo6WwUjqGUPBgrXJQWi
tAbF0Du47tjjZIDoPvQgcHKkGgLpVRsElNREOyXwKrSfCUWx6W4ZcDyahgezHS+YNoNsF3dqFTtr
srVdZrslRBumWD/lRqOflBDGcZznV4ipJRQsAgO+urEOGk2vXAQCgmJ2aJwXxU1K2AAatmDZOs90
IVajvKsXs5/kvd+m1AOZIk8wievmVijDYK+WYegiGNA4pRZJx7BFlaqi56PSarauOcghfK3hKPVk
HtJgCsjyrqr0Ynycy3hntIJ83D70WZaPGSbreO9aXbSvO/M66FAZKQStdROJmp06g1kfIzEFqDym
R0N/S9IVpLJtis0nkOSo/cc5Na51J1i+KOavS4P8TotITotWaI4RYiST1+rg4SoGlhZDw8KerCwA
KCb/rHGC3MnoS3nXcLdAGV4tt+3oEC4SAlS+6baXJeBPGzU6iqG8vC/yw+LLL0nltW5zmV1Ol9Jb
ltoI4KYO6qgWjBYcx530Zb6j7dcXU+RMn81e8gYihAvlbL7YmOtCK3wRJqKl6K29UHcT8E87OJc/
8hMhu4hLhy0/84z0Z/zl7yIf3UikcvGVNK9Qcjdam54+X+kL3ChHBPaguk3rGGfxmlQ5pCL04xuY
hJADYL6TzDUO0g3aAzjFqHbzIkHQNC6QPOEwgwDRQUoQKchr8wOdtp/x8BKRRUlcFfPXngOHz1rx
tMfxQu4dcDiC5RQpUY+T4mN4tvbGY3lPIB9eY7n4aOyNvXgV7w0EmRjECgIN5TN7XRAqd8wfC37J
trGvW69EKCbBiJyw2ZV0F9SfL9VMVXZrvvFYhtgf0IFiCZec0VdrtL2O2EHqhfIObZQJJiLRFTrO
7QkXPg1PJVpbd7ICR7yEK0FfStoEXGtbI0LlAXVZk94Iunqjfq1J5BPd9Kambzrl3ujFODEINqkk
PWQ8cf4vd2ey3ai2Ze1X+V+AOzY1dIVAlSVbru0OIxzhoK5rnj4/8D3HkSfv38hudhgIS4oQ5d5r
zfnNOodJBwSIFAY3eEnbXbnVGZxeCHdZykkHDK/1q1LuVPr/g1NMUL43qe5ICK5v4ZRGBxZnOkFF
Qwtpo1ueRXDvdnhlHydcX9OOOlit4pVxLONm7DxlcGJkRL07SZu23URudC3YW4wuP7HhqfWp/sC1
yeGp8Di5AsgSt/Fb2zgmdNCCvZHfD/1htN+kC7cw+6LrR+ONBmC/57TIpAO7eDFlBg/mRfvVY3xK
XKZkbXmsl54qhnPGjNYjNh4KuPHFik7GL+w+1/nZv2X+1LzV6G3y+/aRBhP/dvDO0Pc1vykP/S/m
ZDlg70/VA9l0zn6AUxLqpn0ZnqLRQXRtX7hsErct9tBRkTkDrvTqh5CpVrux3rgC1I+MyVq87WX6
iBw0pptO9bT4/rb6JXnSGarOW/x7RuzapUuREhI2Bv19yf//yP9XdGclXqZxDKHQw7cbU2we6fwh
CzGrXfWEu38KDvxMvrrv7wr5FY0LTkXLuoGeGyVunDjsRJOJ5CWpHf1Grlzz5B8tZqAW8xqOFFQ6
Ik63HCC8pf5zlzwH8y4jNRDOaXeSPrTcje4Ded/NVM13FQOxi327lKZnQHHn8dATeYpLy+PM1Ta+
tKl29alLvPHYHpNzHGwZ2aS/JtuJX4V9kxIgvGdua/hLDIJAJ/pRVxuf2Rx5qE4RbMxXzqsJjXlE
98qpkdDvKfh9dB+xC1OuYWYe7vMRj8c2eU13reEwGGAChv/2mWJuctvufByIpFNQXl3AzA48Ksly
BotTxAkMd7ipmJDn2xl48HKyc2umBv1eS0xcnJGUpysz8vyYJI/9jlGe/WjZTvcCY1odd5ajHggh
fpU9+MNP6Y5izluGgpDHxyE9R576lFNXcM2bE26N+WHI3PGOgnZ1l16Zz7y1XrxICLUzCa2UJsut
zY37FzmVwT674IN87V8R7bzzG67MdC3S6Y79rp83QcmvTrPt7JJjXGzH20B2SLoWpocaR1z8ezr+
rdMxqwMduWVa3t43t9IbtNMHjI7tq4XJdvNOCMYJxYTLMOHqj67dMdl2xv4hnjxrN3PTP9ie/aG4
2TOP0PYO/K18M3rFJbjUP0mMn0xmV3Dz7VtJdUjm0J7KD9hgZ+6w2qN6iZ6SU7DXlGOgHrXJJVhX
mTYTrbPkpmwPpbgzrtrZfCieoVcwwEQwmcNQ5qzT9/UvpgYhBZX6AFinOc63TOkuPGEohTBHjD7w
bEKhAd+ONqExtybYUs3JICD6R/Z7tqU7dKJfXWJ0fSWPTFU5DayL3jqwVkxp1/tEyO9H2eM4EcrF
bymSqxjJ7jooscMklXaJ33n5mbLKUDBYgGPKhLSpPhhV2NW2aG+0a/gobVRrI3vWVdnZD7RWKrp1
9OGEg68ZsHSE7nZTH0JlS79pvInQFbqWfSHtLOSBdKnQI3JV/u7RhB047YIXeB6X9TanucExe6e6
MhAj854Fe4ZFtjvdZTsMiNcgOqryB03/2LoGwzl6p180pKe5PhLSGbcnq+wY8Z65+Xe495OTPzx2
Mme69HvTVzvLdIv4jvuPPU1MwR6TY/8wueFP+UWyt8wIhnP6RgVCfZVvKYDAkpFv08PsVVeq4oBd
s2vwznOJm4Gq/rB7rzv3t8V91Gz0ny2KIyd7wTNt2VsaI8h8mDbHPMq4P9Lg4jls0EN/GsunwGIU
7iT6DsSPSkyS7Mnc7d7i99Z0kltQCdN1fPV9PPxUw5z2oHLGxugVkWi4c7fx3wNoCkgRZbf8qJ6K
98K/AbgU3cd3VnkCeqLv47dl4Cl50Y8RaQ9ux2iLfzA5xnhbCPx0+xd5T8dh1zlTtgkpiOzFrj0w
Pe3OoJDCelcpXvdpwROgawMAtiLjdNO9WQ9ivvgP+d50/bfukxZ7ySjgEURKlkLN3XKhBBfhkmsq
HP+uuGpOcF/eYE9IfiCIrX6rXvdeUt/4PR2zH4p6zWDZMKkjmPLcnwY60gzCH3jmRVf0WXe9ALV5
aI+RO71r3bZ64q5OB5T0wYDa2AVR0QN+yqXns7eeaWHTP7FvKSj9UD3xyQtZ3w0BTVc6rFtt3PlA
QYlukh3/ESV2ftLvabvpoRem1+xTnRnFutmnjgIruc72KZE9ybVyFHyXAKHVXU8AAo/FSbxrlFtS
Dca1YHIiUH6+zmS31AkPKM2FVlNw6UVMbAeNO90ARgppTcoQqIpqJuquCTigiX3KarKy0c4TE/TX
HLnAuVZ/N/XPOtzWd/wm5CHIlfxD8MkYJr8l4SG64m33AwI1nOJotm5dQ+5yyre4Y4y70T7BQ2FA
0hOmHxvavVg0o0342N/0v8yfwzusG6Sq80f1yazRJiq3dvzfDTwDHjR0ri1g6xv9JSAIYHkKOeQa
HefztAVfvMsYXW4HYzNcSAN8q0vUrbtC8uR+C5WUcPFL5MIzm2RP+yUODBGjXY0U4qSdqz0FP24v
lRtc0rf8EO/C0Wk+utJFCBw+VqeiQVew4UlxCyP2YhElsxs/+0+L1HgK0072CIT4nP+0H4Pb9pyh
rf2wD9FzfYPoivp59TxO3pT/luc7YhTy1GHqNcWHHPdI7Y0/TYv+rjfaTGU2QDGmDKXxGIEB6q1A
cbRxEqdZ0djPI2zT48wsNtRNcRqCVD4hC+YPsmjPfdaS0IO4yG1TnrbYfOTTuljft66tHzOHgBs5
0b3clDv5ZI+RDHZjeTe9uxK44l0akEOYxUvqNIBEfVQhbQtovtxnIG+Rh4uqzzUV9lepBiPgcQMl
wIhILbQcU49vES5zYWc0JYm0i7a6mVwjOzwZusX/zW6p3GqZQMjIE2Q2hb3xc8S1LT7yjdKjVOoA
ls2dAaZDiRlRSWZLF1a4DcpItCGCYpSt85P9MIC53L7JiRG68JuHB8IuN1GWp16lUGEXNgPulsbW
tiKxk5lw/dA0qrUtfOuHAuqPYXWJ5hAlb1oHdONTZYtSsHaHtKZorviZp0Zj+BxFUL9QKEixKXt0
yNElkazjVfqiACRIY1sgcLivGB1ZaogmJ7Y29UhWVzqimEY2dtI6nutlMlNIsYZTGKdX0v5mp4eJ
fg4b9c3Q5p42eXmMO4wK+UQlU5Pi+xIMgVWaJ5OHkx9Wp54GqDynLeNHRshD4V/TyH9HgNkcWzKP
oeQxfYZYx3QbFlzi0bjHW2WSJhCcmF/ftaVIt4o2UxKHkuxOESoZe2JQAT/kEAz2U5jB9YgBT4Kp
h4saEL44vhokch36QaJP1hp3fvwj7er66Nvyp1YS2qH3FqqCKY53wo94/kq7uNPSN+jvDACgyjmz
VaKpmMl+RTN1PwfXjHD4V9gjjVSQnyraN/rElJcHsF7+Y6X/Rh1Y02VOn/sw5blaJSM1Nft3lZsn
uRlryOk+lZOc/wNiZxfxozsolsTUd36RWqvftyOsykqEv0lJpozEbMhCmhIOfbj3qeVV3fxU0Yff
41dFyU8A7CZApcvkaniZln9MUZidygirbT+jAp3qSBZs1whbT5NtyYliBbV5qOxFSXkafM1uTjQ6
/sBMsISeuvllqKSXPg8hdzKntlWqjWhfWyyUX5/NYv23sA6JXHKzHpi/U0+LTBQcY2rdpoaokJKJ
x1Zor/mY7Du4Wp0jaQzvUYgyuLaBzAwhJImA/8GiCG5eCn04IvOKyWhgiKoW7ROU/CUTFw+7Odgf
9biVI/9DMxgaR0DXzIIBcwk7z0QyaGtvdiq/IqpsmILSwGrRrCWgxYq+84KSKYMS0kKJqwh/RAqu
vc6Cwz2hcQTITMzoEmRihRwxmWnERqnMqz2Zz1I8MG0ya8bT4i0ph4945EljYeifbOpBWXsATH2s
lQ6VeNzrGy0GGwh0JVa5paSC2XLYpMU2jGa3zdTJrSal3VtRZWzsPDKOvcwDwAweO2BIO1Pd9cxL
F8gggjSB9LLzmgZNoxQ9+tgUdE0GACujZLHa9qCkaoLkquS5SHC7o/bULaRAzQ9NRUWPWKflzuqq
BLltah86jUq/LejKW8vOr9FQP8nVtJTJ4PaSLUtqY3tvDw1mDDE8ZVoL8VxB1ZyYE7g2cpFJIMS3
UtBOFvDvSlSGgSF5mAavKruWs1PJgZ0wpNVrrUG62r3ERcp4JKUXwz08u7GrZxX+BfP++A1UFe2r
GIuHhs0hDqzHfohvAMBsfUVLPCsHwYvKcDP2oeLqRF9sYzK4b0v6gJIoes+wI2OT4rtNQEdutGRE
agHaQk7tH1XKzLUIs6ex44nUc6xUW60304hnQ0uqS0mZoW39z9DQtmrfveB0WrEJ8cZICcIuJxpr
QhuPTX+0GuU9HBnIlu2bME5gfS70NfalWXECtM2nPdK4z5qtaCoG+OQATCq1GQI9HPjk+gFo+IOw
rctY1rt+AAEZtWI4ZHX9i3wwexI/SMnhcZqj+SOEKyYDB7fHZKZvieQ1Cd3fWg/PaYEAj14CAx6m
ONPbDwM8FmwwBvZNWDl5T51UlZSbtqMqUkvLXNUa7iMCXzZJHF1FvTiRSN5QK9q+IwTzubAfgjrO
PPBZPFgTAhqb+dAa/dGPa3EqalwVsUjvx759wwFfbaoM0kqgBEyWGRPB87gWkvRj7LG3hOpt0Ock
m+q3w2gHHI2ugfrPVBKEriWZo5c2BCFqOi8NBHp7HwEgQiykZAhsGEel5raws6diHNhUUlarh/6U
hsGTMMdtU/RO0ujyrhrSlNbqQPW3V3YNdzPIlgnljl69yDNyt34ydoRrdJs5Pep6Pv+Y9egkB7N0
wCxwzSzGoGlbPg1jyiTaaB9GhLCOP5jXjvPUAc8ZUBfdqfDBtlaXMm+i1xpoixTP1HeNX+IJUbd+
VO5VVdpFJYU+NbVlJ5LzA3q2U29FDxK//zmieE44xmtiJiFPYrSjNQ8yOUeenNuDOGi9IBQWrbCi
ZpSQY5X7VK1FXkjaCelcNRNMHz1qJHXFIY6Zd8woWkUQR55P0tJtgku/jy1zawx4WwIFNNc8yJ5K
X8dZJIQaSQTIjaYfWmIDO0Iy7BSEXc4CDEthHbS47VxLkqVN2CGbzwvMivNI+Igy4eXC9jMrjdMI
jr/hz54aMi9Da2mAvpbuJq3NDnoJnKu2sNF0uLEqKFC7eFB+D1VPGTdtnOGxl4TuWgY4iylm6kAK
fKOEEZ1dYuGwNk5W+9BkFnXNtj4Al9unJlkZZq1fh4xHbjl3hwh/W8IuciLfvCkNX9qWAQ8bmlZp
Gj1UU8MV0+gvyljqZPFlb4kvnoY6nHY6jpA2sl8Ic6HQ14+erg7E3tkNbIXAeEWtRtUhJv9CVhOa
NLm5kTUTz0RKsKKsvKI4xtFgUBOwlpq1rqT3sySBfp4fYJBB36IjpaEp5jLOtOGRFHdsD5b8C0gK
rNAYMmY+IeDVysrr/fY+aA5Fan6QbCS2TW4cg2z6HRdB6FkGmDufPVRomtuN1NdkiRFbpIWKA4LA
qUauarP6aaJX41hySoSNn23bsTG2iSdnSeUofS47uSI/+aILbvqOiYKGOqLwux4KVvSQZIjradAs
elNUQRWt7KRHArGY9UhQGeloTAN1jaA1z4rKyIAb25mIAWyfNs7UpnBId5h3Ud7f9qonWQp9+XCJ
26lz7dhkg3Zc1/7xciRB+QBXDbVw8hHRGXJltdKPA/zMPxbrNquebDcSwXuw+HLXRdVzBXDDkt2s
ZNTmy8qb6Ar12Bg5EUOiQZ1uI5IXEuLwKmgJaOup8IUkyQQyE9nYUvPtSEY7oipqmikzt6Bsj30Q
FAeNqpOekrWSVOm/F91UXqVMNT1IF8axiac63yh6YR6VUDW+Fjm60mP7ZsujeZT+XkTIC7C+VIeY
eNtjuiwyKKRHnZSIFSeUDRZVMVXP74Q/KEgf9eQmhTS7W7vd/1e1fcjqZEQCf/fz/4e272FhcP6/
LclB7X9jfv77g/+W9tnGvzQNZZ+OHu8veudfzE+h/UsYEMYheGqmYizShm95n03SgmUuSQtAuFVA
nN/yPs1CEGiiC5QNsQgi/hfMTyId/iF+gywq64qASGrINhhReWGC/iFBsEWTt75fSacYfsK2DH1m
7ZbVOZ1Cm2pskkNDagwP+ubV0kFkiMk/xmPzOmfSXTr5phNXYmKURV2hN0zuYos2dj8xwUkZl1vB
cBfQBTWjeUuvEAwyXasZpP+kIkiXtDT1CqaRUP6s3Wjry+WMJ7PI7huje1XnZhcIBF11l1/CMd9V
lXXHrbDYiGLWD2pNgcboECTJ9puozQfbLp7ieb4M2viTrOulTdt5XTadtHw6Wv64t5P8Rk8wQmSh
eU7sCY+7ktwjj/9Q45mSxz4v8QdUmAQTHRktdlfTLbsQK5le0HdO3VQZaQP0gIWiaPGZM+2T8t8h
43KGX5DvEBr17tx0OAqYPClpQwyWVROJ+BuOco6Rlzp7q2lPWExR/SbPkhkwiFD5zbqPRGxornMB
iSDpqHnagfJzljUAgUOFRENhipscLUN/aAcxbtTFq0ZUzRZP3Xur949llf9ot0Q0ZduG0gYJSkwd
VCyboElcCYOFLIx2K4ZtO8tI1jq8QoB60EsbZ8k0qdqOyKz7MwhQhBZDdsZj7aYJe6GR6E4vQooS
3rSDW3tBNob7RByMuLxv83FvzYqFvSS5mWN9xFtArxgf6Y+KvLWNNBEOQWrPryK9SxB36EH3oHWB
Z/AdHq4SKh9RhAQaUJOi0jsL+gClmiRd/GSx8enjRw2XWQoZkVc8TckLu0+j+9L4KUbjPJTpcGzZ
CVNZjPfTmO8JxEtc+8NKohPzWHxNnf+ojzPJvsgI/KjYDXivdPJdNogS6HpqiYwjAiOpPJlAQ8On
Th2sPemB56RUyhM+QKh8GpWatNvLs54g0sZMoTeNB56PNgsdcKQB8guwPPLbVRqKgZXcGEUVewQF
ldp4bcI83esos9UeERuuJMMJ+/w1s8rXJARbk4tnzUxeyoSEuKTXeG6Z8jMmup9TfxZ2fqZW4FmJ
Ra1DmyEnGGbHvMAr2+KhGIx7nA+HIkRSNpXDsQ54cBvoBghBujP05qLkWKWCiOknag2TALaq2Osz
LWBdRRcuCLNUi+TUjqjv1FZNzt+LBtI33iJ+YmYFNqldSc4FPUyvtsV0S5Zd32o/u4QZbmLlmAwW
sinA86cS6IOt9AYOjsCRZ+2tUu0eb2ZPxcsEwFriV8x79Zq2vbYPhISzR6i/MHKiV5/Id6nDgw/u
yKtFLo4qEo/jYPrz19r3NqmSNwVazgXUsS46DQrPutYsa8vN2B01C2wv7+i0GPVplS5Qjj/XpbnE
P9ItHcz1b398HTg7bK50SEv8okTAtfKeE/PrFf7QFllyFE9bVSnoM49I+5lxmIsjt7UdrQmZhnXR
TxPbHbcPUdVo12YP1BZ+jzx0zMhHgQgfHMLhAjgr7aI9rnyzdQ2k7N00UVT+3rRuj2vlEo0kYX2/
P1rQauvbJp4l23nhYkmFUYD0icojwNRdNpvKrqaOh2Bg2UYKVAnBiresC7Lw9EOAKebvLd/vgjTD
p6Jiyrm5QaBcPvn1Te36feuGPorvA7uvPavm7Nb74qHpdN9L8kh7xEZ8op9dDkn8gx6LmTJU7wJL
fRuKJ3/uZBpEUEcZkld3MkR+8ntG7ZT1/a6r8JkSO/E4TFN97hSqPYacX1aqTrfiIKm0MJxhJqkw
zAvmH2PY39ONsJWZePlSKj089LggqvgyEwdLVmn/mEUSdoieCZJvztJWmVPrWJvoCpWgeGosQuBM
FHNSWXYUNUs8cxGS2LClovQ6yjaJgwzjj/78WtMj63QJaz0l2Vmq5904xi1gfcRYioDmOTf4d2UY
ELna7LOp+NCWilirVyFMz956iqiK4pdJ9m0kEZYkWdkB5uBbhX8+D7vm3hB+caegJlFpM5hwPR7n
vItgTOV3nQ/U0xjb4sUYEzebwnuKxL4nNUYNKII+eGOKV3j8MxSFyiLCigduI3fb8FdXjvVFCa81
Z5c3ZDZeyKlqjjKxcGh6uopMVsB1Ju0IhzsJshCqTNpYhTtD8U8rsyZemVd1U+X79bUFOlnt7cM4
WCLbfwPc5si/7Xtz8P4gbLUYuGbX0qBflD2qBa1puCJNs5cPaXxEALn0fRgOU1qPECkjvvnCu9UL
480nH+SIxZOT8fv1VAplV3YTbYJCmR1lYcKuC+xRFqVcztD6yNykAkYabowFA4VCq6LLF1bH+u+1
ddv3S8rvz1I+Sq4w+Q58ySWkQJ7umG7RgTBWgCqOmi+SZMVZ/6otzJlIUQmDQHA5OwZFgzKfIsxw
gNrWBXM3a3a+wW2Wqr8YTKgoAENw0xkVKFqfH+RlhjAvi0hWOTB/v5TDISP7lg5PxjwsxR7bNWDw
ltUQFMBxfS0NyJfipPypEYlFGVqigcX+5IxkN6R+TlErnUz8Y7PltKFJ4uREV3+p/Tnrcf0iFoXL
Idaxg+4qwwYDyb2TiPcte7jcr9yb76PcLZi5lTW3rq1/SKfkU59E4a78pZUhtS7+geVat81VN6GX
Q/z0zdRbwXqw6iiTLosv6p9fk2mRGdXTeuy1FXe4rsqMG+ghSs2rnzcQTU1RIlT+aJY5lC98bZsE
tHfWPTovu2xd4PhK3C73Q67cv7at+zuIG3mnj+3eX/Cz3wtJsIu/X65r67bZeKsKkj6tdqjp+S/7
dD3d1rUkI70mgYhOKZvz7XvxfQ5+n4gkLB9EWDc7ChH0RgPK0EmOipfJf3FcFytdTJd6eqbr62GB
xqZAY4cFQ/V17L6u0W/EVJS33NqSCZYimMH1+JgrIvc/HUMVJW88mN1+PTZfeLAv9uXXuh6XP80Y
48B6YL4P0XrE/rHNzG28cGSOON9X68rc/EJVrlfz+heF5G+3CsWzvFCdvy7eumEPrK+beMHLRL2Z
HRj2IXpIEQ2sl8x6KYUgsr6ur+9tckArslE0pOp0XkgJZRxNKJkJC7qRIR5rtcTtYPnb1xuWbUT5
AN7XO3NrC+6HYkHhmn+v/WObVFe0zhi7b1CtU96MmDl4ZgocZAzn+mRHiNPXG0fPTGddy+0QNYtd
v6+HUF5uKN9HNNN87mnr6zICkUOlZ7Negusl+QUNDAJM3iReWW6XgPupV/rZegix2Q5V/HVk6bER
czDHVIuW69JoFrtik4buenEaXzyshQlZqvI1XzDC64H+QtytV+u6+CLC1ZXPydslzEAWHKCtL4md
65H+43VjGRKgNErsXyjVryO8kDfL5Z4tVr5q1tMQTdoY7+5ft2fdXgYhy8t1bV2sh37d5hfYSPLK
/oNzmfpzyU5akJdfq3z/W24HcIOTRvNWSNaKujJWvvAXZOsPgFamBNCI13eAA82y/bq6foxxGPb6
YUFWLmsBTQLaTob00ZdlGH74bZLtoMNSv5T5Seva9+I/bcsliSHm93uCbKHM/qevGJmruNkc/l6/
Jl0/h+P8hD8t2v3xsf/02X9sS3DlbmfM1ZsFV/713xSp+cMc9MFd31uMLWU63M1y3f6Sh+VxlMtc
PuRK/XvRw+klsOyvbUO8XGyKkPDnKuZuRDOTSV22U43lWKwfC6aI1fUj64fXjf/4mvXlH5+hM+Xq
sXqTLz8+rNUXOVQsd33X19d9vbcvR1pRFntDVnvib5b/27pAkM3a+td+RnqQcaJIdEGhUA2cUKUs
BLgVMgkPjVFObk8web3v5aQ9GuRtHqPQYliQ57uVrS0vF+q4PtxLNeau0xbg1OeHYhkbSDF37Wod
JYRLXyzws9daaLrrL1cEdBBczSVquAXi6ZcKMNos8vObSfJr+hlcgSsOfF2sL631zru+jm0yGcaQ
pIdvJDcpVpwn6+ty5QVaU3vVLNF6g9r9yrSyJuCaW4dYFubyWFhfausTIc6fLFOlzcIEb6std55e
BDm7zT+uv2XdtP6gdRHEMu7mDPmfrY/0UZYHV7iMEqLl0WjZtGZW7PrKYpd4MDDVW56BAmaw04EI
cEIaP8vYg1HKtDxE17WmzcIjlqSVJa6n4k0fZmrFFTx5OnsA3ZcFtICtFjXdfoXNj8u9dl2rQbzU
sj/vu+XmHC239mRQOAXBs1Rfrwd4WvsJUInW6gJb3DK8MpebQoZ5yA0Cn2L4Qv6XlsHivNxfvtYE
eg3Uu0OmzrIbL7/Tqpr6uK5V/DAvnrtzDA4KT+DZX/Ce6w9fF8YCg8zhtW7KZVCR5YLfvVZyC+by
gugAad5YHZXutbIKXQbsh2bs5nQIhKsvV+MkBXeVXozeeuKs0QH6inRcV/2VaKj5N5UdzIc1MEBQ
z5q+QgVWln2uiGmXd/FeXUZjw/IsX9c4RjwXvjeKPpSwqVc0hJcf8b0g59YEaWF635tWRn8b4ANr
G0SCpaajgZGk6/pt/TKkWNe+F8EyLmzl5gUOkuWuX5Suz6511RgzdryGWFatgZ60GpOxk99D5gmJ
PNWXMfi6qNZTTQ+xE0FbFonEAV7/IBUqk4O2+oHBiMHWcrZZdob8cn2t5xqrYavShi/VH0qvnIiw
mxgMLCffuoioESLhz4PfFPuI6KbMyVcrNvDAKjoQIwrdIxjGoxAa/o7v19Ckhn1SWltC2oiciNvh
WFh9iBysCiNUncvWiKa0a+n5zzyvaDfaU38MfBbry/+xDdeDREMap8ZNr+TFbdVnw6Xza6Tmisu4
hkJRH0FT0XxvXtwcrSE99NYcHyPhm16o0GOxbHJezDxD1ztnlTeJGXWgsOY7ktwmkZt7zS63aVk9
lM1snWiPPs6a7++bSA82iG3eFHkKbwYALoCbxF3XycVNSu/bt84Mt+NzNwn1NCI4kmOTCyII3UGe
4MXAy0oxPNtUc+EpEPmS9GW+bXrzPh6rpQrT4kcVEB4TCpVjjDC09ucrdotoX5FffCoH5GMquQ4o
RhgtDDpSHTFuZ0M641giT6WJq71hEmYvDSoizbFRDwQnXXJfhmNnN2TbTJzRRmWAuOs63OYRyrBK
1y+BOZNt1EmUgqeXgca4M5jD5OQm/VdZGgtP0YUMi3u4pbJVneolmGJd65Lqs1GzHvlQU96o4TrI
RdSVSGO4DahzOvCD6V51de/keiUfc9BZjgRiivazFl1SCIkIu3ywfYBFCXbcEN5V7GN6vfu8ri9z
b95yOxse1Q6PwKRAIpFNTK9aLoZdAAXnNkGMHSr1UgYh9EOPReXUNJgnNehuFAQDTl92/VbV0NKW
RVRsJcs6qzloQrOicR5Sm9FiMC5WedVL6TG11RZVauTKLYXUTO1+6oTEqTZGB0qtuy6dm43WsfDb
MMMMBB3R738B8spBOTrWPJQIsdRHPUd67pO6QzDx9DQKBfFWjOYeYot+LMPZWsIq3wsNrU+Xy6lT
U1mfYvFhNBRx8/5XCZdrUxJ05U72foYi4ahGdyaAq4XLNyherQoqwWl8D1uo3qkVyh2/URGG66PA
lMvDcsjT7Sygu2QTKgSLJwU6e+zibYBswNbdniI4JotJ3+mS4mqS0m1NHSV3ISa4eFkx3wSAOrBT
03VTp2w4lLMyORmSmHmIfvXpvsXIoDKEvZml+FPIJNF3jPMcIdNBbUIk4WZWnOmLx5Sa+Ieh5Uib
FObLZZRKjF+RqVOMLqxt29HMiKzqs9WX8aaKxihhgolfpth2ScPDXgl4mreipQKR7SK1beGgEpQA
t2GrFgjaoHi5KmGZUKYwcuSNdeuL7EQHL7kBILoXcDsOSVJ9QJgsnELG4Pt/uulGJN3Sf/r/N90W
oMbxs24+p/9O01g/9hdNQ/2XLWiQ0UFTVd1WzT+IGjpEDbZbWAaZKvGHvxpuMkl6dNosZfEA02/7
brip1r/AWplC8BcKnSQY/68abgRM/8PzawtdMDYhQR1EHk3Gf1iNlaomoanTqQqPgBfDSToTb00P
2qYaQtdmcJoAVVROmdmtMsTzteFvJcx69LExuid+9RjY7X0XVIIc4Di5IUa1dKIBEVZSo8YZrYbZ
fFrEXjPC/7E6413LRv8ElOdSF6PuQbxVj75uHGRBd6+yDcxKr/GQMYOFv0VhHahhkXW0Ddo+87TO
5maiLOahSJ0eeErL8UdtFTHXsoIqAXNMnoEnKwg6hf0MHEmySQZqen+LDKykuy8xLhokFORpeWfl
bXux+vTRKtEM632zQ6vZHAIy4yQhniGhSC4BBZETjtPvCDZOH2D+6dC6lBjQccMeW40mC3lYtAbH
7LanmvrY5dpPaYjf6TUQnSes/q4C2lNWhHq1KdIFiQZFN2EQTJBKCCWKnXMNhqhQ1Pgc11K0bQTk
N6tZSIcjHuOpCKBGaPljPMumVzFocGmYwD6tyO0K4mxXB8MTidXZPh92lg8piFhnSpsGCmWCksCe
LMlQBTTMXgpeA57jG3Qyj7WBnyY0H2kOTSApIb0hkzjiRpLyMAL7W3tZp2FxAoPM42BuXZ6yj/Rr
cS8NUD7yjmIdCYEbqcbLHHJL7218Tzk7cVuTwe6kQd6jX1HeAScT1A44q5tiYlw1VqioIy1sOwc6
r1PEAyS6MfPMki9P/eSUMnAgrz7fqSohJG1xXwAj20hZrzpN3bdArNBrZIJ74/KJwTAlIE+0Sq2Y
qr8dsy0bIWq1ekOU2rQXCrujtqG8NCNW7F4j87B+FtLIQUHIQcrDVl3ur6Ot7edufs5DJpM6AEEG
q2g+JrN+aHUSzyP/LM8mAOmkvRkGufC0SRm2k44DV5URtyYM0JQEICQ+8t3Us3v77Ekxx3u7rg1A
sCVumYRYYOrJjNhbdx64NEpOOmp+N1RRIlf198lcEZWoH4twflZGTrVaS3ecw6OnpIrv+BitZ+vY
wpt2g7k6qCGGvNG2iC/MZg/BIpZYJsUmOmulAApodrVj/Bd357XcuLJt2S/CDWQikQBe6Z1EGcq+
IEpl4L3H1/eA9umzz91xuyP6tR9KwRJFSiQB5Mq15hxzsIzrFCXv+XwtIOycGY9Bn2rTe8uex7UN
mWQYaRUnHgV7NUQc8/3wpfV7GYv+uTPebAGkhQ91PqnO4EOFegX8zr0gCEy3yRy+dzSLThap6qhV
AyAAVhFvM1nsw1gWr5WT7By4V3uS9vLDCPt2ravcPhaifmYP3V5c3PbYQt2dQD8HjJXiuRb9Xmft
Y1F3cu8DcIedAqKaAOj5Lk0J1gy1uYGSUJIChLWLjreIkmRf+IW195hWDyUHT7bk7IxrQ4r5UGfl
ZdkPhz2i9JRqBFl9HW1bNoll4R0s/NdwGD5Faz/WFheSqE6fkfgEF/4UZx08IMLvyJ3Jm2fXwto2
1R7VVZ9u/Y7gMJePFAkjgcAF6qDYpQ812PwYi6y9SwwNdghD14wOMg1SlvAReJufhnBNAGw11J6r
QvRgiFT5ODqQbsYczC+74q8ISu86m+JfRQB0QwXVLQHSvfJtdN/zwnyM6wH3xpxSkjQJ2mSmBai2
gI+K7qD+BC4eZn/gc3a9+TCN4jQ7uGnsyEvJm15YLU7IONfpnwniQ59AlsC2r5W1SQv31dADh6gr
KKvz7TAYvxMzeQnmJXDY6I8Usi26qsbc5jA6q+K3SzBr6ef2mUbN1g2jL2OkXiXe7ICSXx51QzaG
LJKvujG20RDshp7gahN+HQc0uY52yQlUy+RatMxuVehzno4ZlILO3UEqPMPjy7Z6+SEwliix8/wQ
zBlSsyr19oktSDFcsJ1w4LfxYRnvfkqLAV+A6mo1AutegXG4uQugYbAmLOkcCnmxNY65jza4ikCs
1E7V3SXCu3czdLDD4GMpLkp/1+XMoYpooPQtGkBEUfA7NspD1y0X1ehXEPZ3qHfJiDfMfmOIYtvQ
L9nmRoYkUEcdNli1Z7yMsCrouGwZOX7JIrhPTPzyGmgyEVDun8hBgKoL2e/nXH80pQmFG3oz1Enq
u9HyzXuQDntLZc22zoC5A70UFz8iqaqz+nSXybZ6kBOmpDw1DkFdPoJsKK9Ob0SXPAUU3GTscmTT
bjxy/8bO7I8Dd17coDplJIQ+1k2Jr59VxSiMCoqC4T/27XTvWTHeQyciKilyf43ggAND+ndTG46E
QMo/s4zti5/xInKJ/F9GVXNXNajx54RLU8vpmUuFFDCKrG3lduemGD/MwJt2yWwvh8EhC1tk/5iK
sp4WvVrWrQ7vkhc39wq9MS4Bfm6quNahITNw4YaFvg91B4trxHjuh1+s9ktqKj82Zv3zWP/oTUbo
fYKo2e1HZqJmley6ehSkW0dP3twuZnD2nUG9pzTjBUfhS1PV4S5rkSoEJpPX75NxBmDUl2DP68En
CxV0hu0G2zJR80H1I6IQMGJ6FB/gl729Tr17x8fU49WvsjGc9YCOCTtvtl4iJ9Cf0rxMosXYNN53
NG4OQvs/XSRXcJZdRPqDC1draNjqE2Pg8X5iLo7NA3r0p9YARGp1z87o7JVO5bodIpzunv0DmcuN
ZagHaG7hBQCiuelAhzLYxFXbJn0Pts9AQgrsdOs24g8LsxJiuo+7yQBi0t1nMU2s71ZtiytTZPWH
ZbUcGFxtE7+8NCKZdsplOzpP4gto7FuhPHkhK+N7KbPCvD1J3OpGSYFkD5WzGVnNHbEojRmH5my/
TyKEvDa0eOsnj41KhLEv/mgis4JKhY+z7cKbp5p7UDPhbvAmXhhv7vobmzAXaNbTUr2VBpLBwaAZ
H7m2TQzqtcZAclcIezeF8mSG4brhIkdtgiyYCwPkR9lt0/Io5EYzZdmEGKZYC6N1rJFgl/TkLsak
+UC7YVybhIVslesNRxZFiEVsfK91I30U45P3hNz2pzurZ136/YOw413dxO5Tlj8XLQZ4tKkNfrto
OA9Lo7KzLwVrc8ba+ASuBotk0np4QFNrT6IJrFIPYJMTPZSq6pjCzVxRSRVRdbmRGrNn7VreBZn0
r9jP5+ekuExjYz534ylugv72/WUo45dpnOL7wWn6mxohZbHg9gc/qNKtNuWMSsOHoVaDiopIMbA1
z9SqMn80DBb6AnIJpBXBNTDijahysMdla6+mwmTRtv0bS2JxT//G3AV9WJEmNTo3M5Ag4JUDlzJG
A0XwMPRwX8Jhq+YPPdrelrG9sW26QTwtYV5eltk3056w/ibJzsxF8/jXtzyiqvPBzGk/oM0IW3VL
Ak6Opir6QxHmiIWGSu4nrApbK+2wcYbt+CIMTl+Rwma3SaGgDicreApxeg58uBL2Vln9bEqPHfIo
87vcJJY6KHWEmV+easKyYZhgaj9FM2w0VAp4Nk0AmgHkoZ7OUG5CJlkEaXxuK7bAofskBAo/pfuX
NEUzV1j1tLZKsRulepyc5Op0SKKN2TiVA/jfPBDBobE1PdKhvUFOJNOiaV41uhgY9kfN8HE7dD6t
vw5is59Hr2kw1ZirMTlmBhIMlrhoBxtIML0Tb4OJbDEcqj3mNHwcXYHfikwOw1rU5b08tIhnZjBa
QU04bYfTxqP5WO1HVq0jopCXYWWM+wQpflCGB7vT2H15hwTlAh0i2d2z4XjM0XZnwmHR83oTcgDK
lJY+skLdEZcdXb/IVbtYIbpve+eWjdjnhojog7ktqr2dBTsijqdTJcUX2gMASqoFt2Y1BNRpde44
b9rcxeyQz+UOVK4iVqICZ4saOn6POsykddHRW0EuyDTIJDlbY3Acu3YTDxNBSmP/K/5s9Jw9Uovg
5+ZghoB/sa2btj2o0tgJN+1SofRGeWEadMszr7pWc76HJ/5FcQ6XaPZMPuoOvcnw1SSl9cjl5gxa
muG+HKw1JGk4HyKoL+ymRqFN6h5pHXqDeO8M7IXnJH+ykK7pqDkFdJU8m7HcS3s6utQmK9dD2x5Y
7m9bc26Y7CazZpSbpoK+YuCtyYZHZtVEi0pOXXxcUWgRdfce2ApGXcRYXeti0zY45INphmRr0onL
42fgNO9uySeSJYne9uQpWO4CYegD0kFGysU+faZrfzFq/9PVbFaisXnucx9i89T+Clh358FBTZHB
lusdaCwVG9SkRMo9jzSRSH9LgJ87n1OJb72HrrUEm81bW0HvQ9SzAZI8rN2WMWuk2UWYqWtemFWW
vLoAQ5OMu0s095tgMJxj4+7SILCeKmoTlkEgD4NLLRtEf8qA/mcz9/sq8kt0bASWhL8cZn/7NoVm
QermeIi16g8OfzEkFZZuPwkHLGC5uVqPAJJB27K9LRxnOxD8sPY6/yUJAHL1SX0cZ0zOUTJ453qM
uYvWmWSRuPWzu/eBhG0WbNvBJwNgKD385EF50SJrr0OhPlxp0UkL5b3CFXVIiuBKhAfEwKa9wwMA
7EajuFSKkIDWc+D2zfoKVIrmuCh+UB78TBzgAEAlQ08fnJGYAMQ5Z9NpbsFCdaeEQzT67a9Ouhbc
MmEOszJe7dw29gMnF1ZdLheRDFnxM+htqobfFVcMgRLBRbKhN2cEIHlyiL17kQCX0iLE1uVgMJil
vGvIFLzY9Rd6y/aswu7OQlAVxVDxcqnD+1x24GVUVh29iOtDV83usRu6cUNrCSWZT0ntVgY5HVR5
SXsHwOyOkBkA4wHcyigUd77hYHwV+kgcDVQyMUBMM4DRBJ33IhSDEwqs33lcfs3GSP56yHEiOWM3
YU8VNqDAW3cxEqDMM2929dOtVQyAscsPGLhwyMDmNEr+OCaG+wJ1GKL+DocM+9QZIW0ww2DMhXca
PRgu9mDJXRKylAcdVaPylXXOFfFJshNryN0fRYQ7WhdksRTFTgcb6T5NXaMPygT6nC6C7jIcV6EJ
eKMrUF30c0OEvaLOngO0Fv22rHDiTs05TbiUU4UJ8zaVNGWhnxMPQEI5vkcnbbByemjB8xjldtGI
O7wP4vF+SXhi4/rKyvWnn3gJuCoeKwvJZQyPkckbIQtBR4tqoE81Qv5oCsSf7UCQmWGqZ+LpA7jP
lOSzGQratG9paJr7rh33QtBBq1ssgOb8W0mQOpGOPn0K8NzIvT3lyI++xXduWyzsj3HhQ94CUuvm
AAOslM2E3bhcNWb1s2cf3sVdvbV02azN8EsJprzSHZnJGZRoLt7grdVEu7mlNGTrty2yINv13XUB
5BGxcdbpGB9I3cLpqRoAlsJ+QNvJ2Y4ndB1W8StjU95eSgOa8gnwjiRLVoXziX27/kiuuTIBcRQQ
AVKNq2M2foYtbakm+BQWT+BR54MMKjZigKngWfODQ9bSpkeXOPfsXjWqB+KpY0RH+HxXMe2s7eJ3
yUdbAbHnFYiZoslqTBxahrEN0vhrDtkyS5NWDMGm55x0+HXGLHTpr9FGK/3bZNPXx+X89r2LiyuY
ORDVfRaz/RxM8E/AQyne5++thNv4PCsVY1i9tLU57gBTe7DPx1M4Pw5EC6yNojMIrcH4Cbw8axjF
BnEFJMkp6r0ii6Zc6n7SbzmKKv/M9swmMoLTt6IqXHpo5lxbq4xWTebk5QHqN+wYlv5tUw0Co5/u
j02rvogUYHs/mCcVskfOJSpj9JlO+mwI+72e4F8gDQRwVYEC03ITLK1KYtWgwZjAluZMP3ttYmyI
4sBVmVbIhlV1I3M2OHdx9uBPFct2yOCzaLJyE5X+NWXjhOgekS1A759D2oVINlMk8lMKgTR+bDXw
Wxyll7qBl9Cy8d7SJQH8Ni4WgSScnjIreusq8gmWrUbalOcmGt1zwfR6PRXVsOtEB0McdXmYQStS
5fgcMeMZOEaa2MsZpQCvd4V9/v978KCkRR/+/zx4uIZR8d9GDn894F8jB9f8L1sAsTPRCLHU2BYc
z3+5fFz1X65wJPfiAZKmJcA7/z108BysPB4HIKcYD/u3y4ehg+U5pnCVJZlLLOjv/weXj/onZtTx
PMFow3YQmwqp3GUk8R8eH38w2F7Q+jgieNkAIp2uPhNYhG80brPA/rJQY8bul9uLJ9TliEU9lZC7
5b5XHs0Bmz0iu+CAxBvVH6tg4mTjfnoVM5HI/UNaZDYEgRHFiQMoPIf4bHv1YynIxcP+vHBtM0k4
E2hEdNmUoaF3nOP7opUE1aT0QW1c6okZbh2MR6vmlhf7dJoRy4PiX8+NPImmk9v/+PT+J/bq//CW
SJP3nHdFWrAA/kHd9jqX+PDBU8fZcLwDeVkWrBhSl8qI1A3DwBu5dOubkl7EbN2bQXhAXP5p4PSC
ygXEZeKVtiVYlc7LeTXBxSvNHremt5JJoXdub3CF8vT75Ojy+H//2wUf3z9mSC6TLVcoPGPQJ7Wy
Fpztf36goSQupouqo4/0JWOsuy6t7DEbKa6zlinINItrPrzlEfuOqcRNXznoolTtvhWxMUARCOjS
BSl92yHFu1nIrSZeoiPiS4+xWMXLBLThQp5VixrOYQBkVKvCDcCMsdY3dnq28MevsniGTTM/QjCh
A2jUvzMbt3zpt+cqjYAvF+N56oM3MiPuEiTKxEu477IPXhwCPOjliaM5s48HmCPwUZ61+xCEdB2a
sut2kZe8kIzWIwsyennMDBq9kQsMySApSQFvsLxxk0Rw0mf1VYeAnEPd/5ywe1QuiCseR3TNFetw
vW1A4OKcIblRt79kiAZhSZJ2sfIzeMLTHcrskCr9Vg30I0SDAapIsNYbr4yQ9BrW6s+WZGJGN619
XYxAjkQoaPa4l1sftUjQmRfoPXCgQ0J0mP0dcWffcpJQ1jWJSOuWJwGNWa2jTj2qLP8ZwEVYyQFI
WgyKxiMzMJluY49TPRnVDzc8CkgmqF/ah8gG0W2WpB7VVJ5JRvMDcizL78c8661HS3tV1Ap1iYJR
FWX0AtUM0ihED2bPEhlJ/mNOJpdcOMqheQbQ39fvpQ02rhiiEukD3auqgGSpGHbX4RljwIyUHXK/
HQMXj5CEXKXfVWs6O5YvWCyq7jEhhw4qApGOcrvQVsgwYW7fj6fMab988EN2yALVzqDEo/yHobNF
HT84G9/s891czI+BC/B/KqePrH+p+4mwyip/LSf1WbfNl5NW21h17447ukgC8l8NSAAZ1uVKRNG1
TmhfRl3/pqvyY0atQQIns6wJog95KIFLWaH8M+oEeB4gPBxGPMjX7ypWf8Zeck/yVc6YFMJWKQK4
3wIs7AzPpyjcCYfVhBK72s0h0Ky2v059tw9lewkpMVojXrsj0sKk/unIR1xNJwajL42gXYDQ5Qf1
AQwc9sBWvJ3hlhUulJAC8OqIPhG9MfvYyfkMQSVsjLADnp+jZyiIWDTVm5s4tyW5TBkoXcrQ3IZj
DFA7DsxDrvQaURNzzuIp1s2PQjYfYdrTME53NmfSCsvIZ+serBybQ+HoYZW7h0YsWU8eMg0Tbozj
+VxY9W0uMAM66Vfjun98/pY6nU4wSn4QQV+uZcsF3YFq2YzeQ9Tb7zGfp4jDa+JH56SK921dvdDW
P6F5fHBs+6dPXvAqVz/UNNR7RyT0Wvwn8l3v4sUIj/8f+qD9lCqAQwock5B4HANAAST09vssEL/p
ksNbCIEu9Sp96eh80k6jqNcYLGyT1q2cCW21RrZLjbnA64onBmg7kSQ8R0vvu9dTtipT60q86Ibi
cMUz0zFyH6IxeSSKjl66AfcC4nuJe24i7XzrpD2Xa9Igh+ae8Rwb1KBQEFvksfG7Y1yHyzT0S9rZ
hZHsM91RRnnT+FKmlHrgbBgBD+bDX783aTG0gkhiU89cBCxP4myW83tq4JbWnEpIQo8++TlWbG4F
VOVZBR99xXx97sffTBkYYvvQ0AwQtq14IKnncbkj9pz3BHM4npgv2fpPgU7p0lG5Rj40Y9f9JE3n
ErhnPzk6jRfA5O7f5+OEKXdVCQ+cqb8vUhLfIloyIUwm2rjg2MxS7wsiZlaOhrcVhXa163R48wdb
HJBWHaXkkhm2mt6gCHZCDVdEeMe8FW/k7qi4TjeJ49yT8fMWePU5iez3JYML6bpis/nDBOK9oZd7
gfxAw9Eja7Bj0xKHDEPzBvBbBzCsa50bo2T6kCJco2Mkg4xAjrXD8kabNAIDbL1a2ErZHMGjzCWB
qMq6pmX96ofjg3bwQwW58yoakoWSBvKjAxK0s35ZKCeKNkeLzI3aR7bXZz2ZvNw1edUT5OFL7tHx
Kl34oaH1KReVEC5EBnnBJvTggBmKCQRtQTbgMwK0ZKbNPPd/Rqt71NEy/cq+tDmap7GOCTXVmhzB
xXhC73qHDrTE12dfg1ZpQE4ZAIXuRrAeOgBz4vrC2jMxIcdz/DOrIM9afrFxABusHMsm87SBr+zL
H6Xhv9VLi8HvCBe2inw34smzlAZgY95lTsQgT9rGqq8nY91Rr3vepIhlSPbQ2Z/x3CIcc3CUgsbp
Mi/cfBK9TXrtvO20bf2wKUTiNtzV9NvQMIxMVaM23yY1xFcX7fIMQq4qgUvNLi/QtAjB8EquLENy
CKO2flBga0ITmwR6+WHlllZ7DSXcNzfzyjvCDs1z2wS/Zte8VSPETV7DuFoOeBzjQH4hI3ZmsUFc
kzKdK35HwMTJviigwFkNFrZ4H9BLbQPwb1lr+Ugtby15ipfePzojgVR15jyYCgc0e9hfMworWmPT
Xk7yBcsMokEDIRjC9XXnOLcBXh29q5Ns+3sGUSosT7qwLcCq/LVct/y5/ZFqPe9tDok7Ahnju8Hv
3mYXkGVRZBrX8mVo1XM62hunTdqP5a1r/Rh/B5/HYNvvQdX9mg1O4iw035EhrmyDjGrY/m+Qbp4z
BxBK1wrSmKFx1rIE943zT6W/+pxGY0m13UY2IxMEMl5qPAxd/6lYENczGbqDn7/A4xjXfQq5taqK
V5dQiMFKmb5Vx27STwYSx7isZzpyN8rPk9GNEJYie2WrjkvTvLSkVw2PIiPRfvl+dSyPawURO0un
FAhwdba02snEe3Zj/buJaXNOo/NaOtFjzyvUGJ0H4Ouuf6+n6mp4NX+4GvBF09FKAb3UbrQbPS99
6Pqvuc9KIhM7FDzN3jO1xbCYZDm7GY5tNjnHdoTc3g/0lRdvKZd6McltlUO0aaePuXK6E/OLw2io
cW2lEz5Oe4K+O9DHb+voRMOvWivY8ERpU/l4dbErGS1hioq2qszac+END6kjJZOEGN5YLhvcudZJ
1CFyWeLBMbiXl0SlNwGUbBdLdjCJsn66bQwoOhuBJs7Dfo6QixgdtYIRwShT7o2oeg3rH8hQS1sR
9M+zAGqdAyT1bdSCRcDpL4YjdQkS1dz7HQW1v83nZawU88YnA7KeSc5ygzoQpCe+nnXm1/dAscyn
PB9ZCIPoscoSfDGewSwlJ2Ksz8g0LwW8n+aIGIo2CQ2Xxq+tTekC9htRU2xNrPFZCo6ncoxzquid
TD3q8zxQG5362Z2TVc8hlCL62ykUgDA8d6k09uQS4uavsp5LGh281F/UAd/uXQaA2aZoIC5gYMMz
sHz5dvT+/d/vW2LS51oP0f77zoH0QORKebX5vvOvB1gPaT2PVEbYuP5+iu9bqJf7HXPvh6rDmFAM
Jlb9Ck60tPZhMOuj0TkCEl+E3QKeECltMpiolf+3PflvM/L398pRPuRx3O+qxcs09rWDrXu5mZg+
+wu/hG7jfoy2nZ3y0GLqbw/wI2NpHEspgFhBm7Ich1hNWElHp/bUig1ccGL5eHZoQXbx5N+UXfK2
LE+/PM33re9fEXw7r76/mS4OD7qY0J7IIMWCmFTZYdINBKkMXuNYDZeoCYh1cRDmZgA3UfXkR682
zbPvoS9KQ3e+j5lbca230d4ZzQHF9XzmkAmvtSHCK9GSMEXJgeQ60ORMVisBMwb+dkhWLXkPNE7L
AHwa1vjnYWRRGLESPDkBoL06Js+QCoZqLq1A2g+TvVF6Mf8Yyn60pYhOEAWgSqpKgkXvSezIAP/S
KF9lBVJE4IwVdfuQr5skNq/0hbe6Lz6pR6DSBF50icL6tWUySJWYb6sU4LrIqjuzpaloMKwSbsY8
mEnuzhAlWhzB72/sMbgMvf1Bf+HnXM/JMcuoUpvaP3UkTTdMjqMMiDrtfPUECgTQWNetbHuOLljZ
Rnr0LBVtBn60CW1g8SxIbgxROGW0cq6W6yzDNPQOQf2YKVWfpaidLe6+ZyXkeDfMbKZMpMYMv3No
4bQ6Ql0HVzFG7NWRRbHHV0f0ijTbPBqJAacMpUb+1beXOTE8bDQsYI2R5edcUInFVdC8YFhCjWMg
8xVYtNd+2KfvjhM80v+G+5HE0J+jPrgNc/7Hqrh+D0SjiLFuj97gW6epHz4qQur3zuDMdxwi7saV
RLYPw0Jslz01puOewa85Z6CpxCM+TW1J8yTN3+nCsN0rvenKyPQhSWLEOF3wRX77dCwL9ZWOTnhO
fCgYo26qTdlG8X3rt9G9YeFb9IMRQpfUp2muppuhDbFJ8p6rZSqf0Cy7N/y0+REiGzoK4MLs6vXD
SBAJEPsSSGYfU7HmsSsv5fKlN9XDNNj9OvREQlRHK18iRz8AHMyW4Oy7honGAxDQ+yEW6cG12uYc
jMNL6qRQab2NP8/Og0uecBc/1YJRfJTqQ8iIK2Rr8jRNQM7j2hanoVTvkcZRS+5Lv0PnRXjsCGd6
0IHc5h6rqlm9+1QjiEVNKON27B3TvtiqrC7vy4qsBJUF6kiLHZ6I9RAMiXkwGtQmiZe2h7SR8Gpv
oqHxMCt9p+HRXKWkY4wotdiPfXCKVJ7vwsz/1fZJ+SRGdLd57xCvpBCYkJ54NMT80dfgIqOWrFiz
ONKjP1u9WZxtjtwadq5hWi9Z1J/C0LaOJIE2O2gYb/4skicn7zbCrxskDWxBzQymmMMB0c+I0jHc
nAO6Mg5jsQSNSe4P94Q76qOrx8doEt6usGcwmiqxya5jHy9smBZtw+wNe61x9hXYXXfadjVEsqDr
fsdpS0rL6H74mfXae1Qy41yDaJhqVHjOKqyC7CSCYoMq0zqKsNmVfdghiCNNhlpC0oeIPq2o6BlF
BlsDaU+N7eYRecq9j0CNzLCWgRNGiBB5n5Ub59Kl0y+sDAL9/DqbqYfSKMv3UQz0zsVQHKJDpaGw
CoqJMduQdGeUX3n9aEfZQ0RJA+HHBcisMQqs3c4q8fvn5jkklZJ6Ot4Vde4efQMGaOddTbOkZY8e
C+3SBD9mRpBAciqHDaC8qPX0va0HrjJ1Pu1N00daqfMX2xiwjgnzrn6rkALDtCR8ky7Hg4/YX44U
jJlpP5kB2DsidhVAY6CnEuyJQ3XO5KamyB6SDQN5uR1tvGDN6P4Ksmzaz0NXncd03jg28A9UHxt6
pTsgY7TWtHoBftceehuWEF42JrGxdyiXuSgDqUudvNQyvnN6HwJ2O/gnIgDctjxnBebEOW3OsmjM
R3qWK7fh4FyV0wDw2as87+QsX75vRdGlrFiSjcpw2BotN8f6whbYZ3UMjVPQx4dh6rND7OGW9E16
SQYzFBJ5jRzAoNXRtjFK48S84k9uiGkLZk+eYvrFmGKI5omSiXGPWIhnf92MytGio1ClJyaPLsIT
/yrT1NrMyPOoPzjXOrzAw5igavXYwCOpzbapTfhOCNM4dNCYscNALLp86/vL1HivKHLTXdIWwzcr
cD4xa+//dTMpsHeZPQlMmW2epuXL9y0J8Yd94DLG+f5/O6XRBgMjIfeLi07VWNy+b+Xf3BdaHwUQ
isBiv5Ovv+/oosBdF2OsQU9RuFQas6iMiW8xkbn/9T2CmChd/r5bs/ZvmSh/cpnXazvxSHD792O/
n+D7yz++9/d/TXNxoaJxkes6YA/690Mqh3qWYF+kHP/9CbEW8JDvH/zrJvHhTCXDIEMxzF/8H/f8
/X/XYBDO6UQ68D9ewffP/ONXeC7UyTEICaNbfne4eMNbOaJS//cv+Mcj/qdn+ftHxMiZC1N0Vy7V
IhdCSKhIXzDWLvgMspnDVVOEIE2XuyuFwVMy12UDWz9FgQNyagHmfH9x/Kg70TyFgPP9f3e5Z2yY
R6LgKbblNLF501nWb3TfsYpOxnOauzftZcVaLkcA59VPeEMN4gfkWOhHRXFirMEdQc0G36+xlrky
ZaA3n5aIzr1B8umEswEl8shg4S9jd6zMzzGfj3U//AqzYthJotMDH2pNeSIxG29y77NATrbkksG8
laMIDBh1ut2/YCyIVnVSPkeR8ycsyqtnV5vA8h4KEfzQBZwz0Sf3dGL/1AR69tFDhZAUn1bkbFBc
Hdl2v/dRyTDaBr+VWV+6ITKIhg8pLrXxo2PWqWeSO+K5PBjV+DPJkO/OYJM3odEpYjRcfns73ZEd
9sfXFMCeeM4H9RInwy2spnLbSffhe4KQ+4S2EyL/0yJBIYCLx8S4fKvVb3ekk2u7/TUz+4OEWmku
zoMa+nAYtr8VI/XQGs9onjGQB3spgk+5vGaDcQViaCw6Z/RFGEXskN8Gmoz6L+4Y/nYLqTLIn40k
Pw/MdUmXA4G2AJbUVdod03BStGimp9VrP9lPdtEwDVfIfiPjV+Mqc+M10VVW4zNq6pek6MeDUKRy
1F5xaevmUBpQUajdksRPTmXrB4fMm57KQPf3vf/HwS6HkhPpGtRq4r4AXjXauqsCBC+RBpnPRY20
JQTNtcIfNgh2Ax5pDeiHEPMzQz/XFFuEeJHu4NGH8KrZAsuOfFXFlP+BUT211cuUTMMfydaUQRoI
jc/JGHbV6B9F599X9nDweu+uzfEHtITgRpLwtfimBDlaDjBcSLPxdFfZap23/V3l2gcdTRuv/ST0
jGSBwfg5eNUlwfy+LwL1WpKYLuO30Q9rmrBgMd0yPmOfzbbegMyaJsKTK6W/cXX5VVjEsniNt+25
kOyt2HLWU2ehmatIjOPoGVZYs8HkY4WFaxczk48B1JYMITILHqYq7fFgoW1PCHbcqYJCPlg2Mrog
vbYij85AAjpL4ksbPM14KiG7MXJAZQ+ElzewHJBYehN7QXbqJ5dZ+/REnB825dn95XTpVTnkTsHc
Inm1yjgY/UdZI33KcjILaCneXEtPW8f2X6LCIYGteWVTdmQvoVE889kpE7RmoOwHbObQDkfChP16
PmPA/40wECLbc5F6f9wBwWxflCdwv8CYZ8grvic/G9PSK9Vga01K3AF0VNcyJf/U0bD4IABuHPr3
8q1IYXMWmUMjKI2YSMAyXJljVcKlL5IDoDdEBeQ0qc7FR1mdB4f3zQuS98kzj90YrWkUlauZt6Ak
62wz5p8pi9xOLudaqTM2LafSFvfLP5/A+3VK6UqD09omLeurYdc3DniuNBrVplcTu5AgvagLWnYI
amhOzyyOS/KEqpfsMdMKYdXCdg0RcGcIyKKBWJR21njTZHCfMSpgNUMe5pvBZZE9aw8Y+oQxE2Xl
KUyHnEbxR0O7B7F5QkaMi/wOmse4AYkFf74ZtrWbvJPaN2+trLZxiVfPfuqQpKXSa9IQe+wb79lI
Dsg8cF4tKBNff8oCTFa1vJEi7pl/2dk9uxWmWv5zr6bPxvZ+1vRD+DTEJ16cepRbwuZX8Tz+bplD
1knyFHnF1hlyF0hk8LIMpJl2QecH6rV3dbqvhyra6gxFhpPgLBgqd1zj/UV0lsyA221Mv9OAYgtr
xeZ/cXcmW24jWbb9lzdHLjNDP3gT9j2993BNsCSXhL7v8fW1AWU9RUS+qlw1rQkCpFMMkgAMZvee
sw8SMqIwFtV3Y0N+LJmpV7pJJc/eJ6XHitlgPTjoFv9D9DS1KR4aIqO3nVV+qjKo95Ea/W0pjjWN
tCrBfOYrg56f8bNzWA2X5tnstPswF+yb+YrM2mOW5Eit4GGRX0EEhqt9qiC6xEn+Wc31dNVFEd0P
pENXB4q12QGYLnSNZDXr4KIcOnpq/MTT7FSUnTUp3zp0fKtmDD+84eegkZqLNhVcdXXrJe1djdI3
4U2ToHQqrJ8xJYNdUdA6oCKzBoV+COAWHFg5EcfLYgYeikO02QT2fmdQgwXiaH6Ekq5xFH/qiUq2
ZjJREQSkhkyxf5wq5zNmDC0089WO5TmduBqUVHcsZsO2lcbXpp5DmNqkAkrAZ0IVvsk0soG9zLqj
gka9ltXuyhmaDVc7v76FVogpQlQuh8J4obEGHtutUgaqkRPCE9jpXO3J4bJcpQVJZg0eoBz3yX7Q
3XjTaIdE+1EBOqFuQGcHpBuWppS4nHQoiXG6J7k7bcapVytw5LpeqGvb4hUeQMPF7U2IrITtN24z
vb26guhMI2KSVE5MDhR++6Xh/78Vnat0aSGA+a/FNLOL94OZ8l8ENb/+0X96eOU/HFMqBy0K6gdr
ser+U1Bju/+wLWEIy3ANyX/Un1y85j+A2TqmENasdLFsRB3/ic0V/zBcELyu1IXzyxT8PxDUyDmX
N09GP8+O3//v/yGP2LR0wzZRYdC5AA7+Nw+v5MJGiAmpeRR+cu9E0jx5Kl9RfFv1bTptJnAm8M0N
gIfeT9OK0YYlhE386Uf7/2hY5N+dxPOncFwJ29Hht5hFQn9RgXSsyDAvUlzMErfcFSZjo5tep26U
N3PSMbKm1bWy0PIGc8AGoAXfbH6OQxHsuZwBFaiq+jdpzWqmBf/th6FlTX1E2IZyYSD+9SMx81F2
4RBOpxA+r+JEgznbTnKNtv972kTiIRnaQ5nXDVZT/5th2vm6NS1rg3yJ2Z325GXcatqsb/fglJE8
JDSPbXdCqCsUkW+4hfaFTjnUzht/6xSeucnt6qD19aFX0jtp/vD6b37kOWD6b98IzQZnm8MJhebm
bz9yqYkab2uVHYU7ibNuDxK3Hev+gqalXuBgVV4V7ut4UAdZGHvGqhVzWytvigvT4xemIeqeKefd
U8L9NyImyan+L5+NE51WoD5fJPP5/mcZUFM3+BEdGGmN3z95PTmSukiOmEtGaBmutapdFIujXpLx
1TasqWn3qb48JhbpSrCBp3uq3elU/tvP9S8npiW5CPlUhuUKDtTfQrsjrL6FYqF0ACRSNhksS4Ec
0dRoCxYyuzRms4Ki5G4ngjX2yu/fipT4uDxjgJ3MSV5T8rv++8NozofpL4fRNpmdIYJzXY4lDe2/
/lTEhYjJ94buoEey37Hq0M40w7eC8BrSqcPqOaGHoHT/keSG6CWT9HNN5keUBMNdWnUDKb7FcMuM
nF5hh8urGxLjBMmDEKlJvFc9EubOq66TnhANTI4EkybjBfWAvFgdctLW2GUwma9yuEfObKqa7VVT
oSZ8BRjuaOtvO2/8lrdZt3Y0d9jVeX7BXE8HtKiPpp5/BLNnjJZxskqwkdE1uOl9pe3yvBpvVbZx
RgzzUam2ArfeZrDJ2rYXX9qs8bHcKtxMLkabPutJGcXI9t//vMoAg/AvP7BEWyi57mGKq5mg8Odz
EV+Igze+aQ+qh82h0vwGhvhcZq6LkFWvjtTNoROV6AUHb7jRgpnOE5zjhyjIHmhlQulsNDInSL87
ux0zuNQmsqvkBxrb731AICzyE4/S9uSdA8/+LMoo3Ifh6PL7Enhn0afEll58gG1bB4Hjkv+kavzJ
CmaNMh5iR724AKmPQW2Lm1axWfZi1/dPjdU+dC65cHowWtt6bsEsmyRwb8jz82OfS49CX3626+yJ
w9jekmYYDnVjypcOuvhj4N2ZM7YPWZPKvYgn+TLVJODOHR03AnLdj5h0OXmmTe1jo8qTtUn5a18I
s1pLSXGWJSyzyPn+U2TR0TCm+Nq4RXxV5rexVQQFDNK/KrTrRLa3yRHqxUbgyoQlg9VAqIpm/Vgb
F1I2NswSJcGLFuHmtwYd3lWyXIaDR/ZT9D5S+T5wa6sheE3jOas6eWMtoLRxROAhHhyz1DZdQQFa
qsy99EFZYVQjZiARA/ETeSGP3NjxBAmaij295bN0WrTQQVhfWuQSUTONJy0whgttHdy0rX5gbfeV
KJBXp8id03KMrGSeKwW63NggLHe6Lj4IZyYsGsT3aqDRfolgN+ipdvMLpAq2ltgX7qpHt6RTbTfO
GeuofglkHD56WkdiTIS6KBflTa/wTGngoZ8xEXuMzE6GM8nYSWX5F5Oa0K10svEGjaLfMAEfVm0y
XpQd2QZrwvLRtcLoiAMNf0DRfAlhZF3qQcJzcOnQtraB4NocTmiM+jXcmWkTaX66dTqDGAwKuBcK
WdGlBrB08PrgFk+2t3NlE6yDXDLMOsNT1GfZSTNleB9E4O9Y2GBSbzGvZ1aVkERLD42FmXjwCDEK
wwh21dh+HapyfGjnjlvXpG9uHJ+ntiGaUQ76kyFK7R72BvMNHumGeMG7xI8sc2JmEYpgR3BPTMWP
re/a92VjUt06ug7V3uXh5GbOrz/EJt+j6Xpyj+fnQNT19lwu2sMVmC7Li3VXkCbnZAaIV5BHqY3i
tfBr/7GaN0k6m2DonzBj5uFYMphWejBc8d6AzOApQ2SIL3t5AsvUr8kZCvZKxf4z6V142mODBCll
aE/LRkQmq8txuon5FYEj2kPiNN5KJ/ej1q2HZUPwGjw+Y/xcHqUVjVW+3mZg4ngaa9RGtJaT52Uz
dN6HM9nZbmTQXtUYQAg1IGpnZZPFyJIsBRtX0q5KegSMg9s80wPccoOdYEJnRMPp7psMhb1K+7p/
1vNuI3P/raDEx9IIsm5rRs0qt2ro0S29euHW2q2tifdpJ0XqvIdc0cGzHlrf+zAOX5uRk1h05CMn
5ps0WSg7FAyO0iCHqC0NIvPU8JnkrftQUW+y1Rcn1WkLrgzwB2+tRa/Eavd2EFQHC4YoKXjdYWxw
S5HMt4laNzlj4DwOXBdbrSasq+2TI5FK5bbuG3NLs/XSVpgkQ7uq9ogkKFzbU78eHZQnbtmP+ySN
cbb25Ax0+KWOogh/Koa2nVv0wLEa6glJzzhRKSRcco9xGHcBaSZpNXiPQZJ+gdYWUPzx1CElCjVj
xXrLtSbYaCiIatGle/QMJPqh4okaa1wxdJUPVpBhHOxfYFwTNewj2hrMwDvhB8s2SeIGIOf9axKE
7a9fM8HKdJyIeZbou4/YxPtVGL2bbds8iMYiMA2J8DI+AfrWX0bO5YoEC6EVj9ypbvAAe4CtLvGV
zvCMbjLct+Z5YB0Cvo9nmbpb20ofilPfD1+M2ph2oL5urerh0VAVyC3H2WB8RDFHt5PC3nQIHKc8
SKopHW/w4SfTs+X7xiX0qaVlqLr2MaGQYujdrXBDDe7LOpAopNxApmeO34PjY2tufPvBLqg/IGmw
t+UYa2snsA9mghZSkw7qxSneZ16WodilFM9XGyHJIbgfQnIjtCCjaqPJb0LLKuar7baIonTdZ21+
jjo94lVNcBl0eW4Cp78Y/laX2XSTbXfOKOW9TzArXELjezLn0CQk8UEPi9s0AwJYkCV7u8zCnaEF
p6kfd0HcvUOHZ7oyeC9Cj2EdC/M59seN0eK643TU3nx47xsQ3Xu37ezNaPrTg1M+VialPa8OfQA0
Q8H/Xk0wKXACR910dgZ8vMGIHZZYguQuQF2f3GS6hkSeIZzuj6gt4JQ5KTNwMBDoiHP3EszzgFTb
DQ2YSYvy3mmqUQwCwozyT+HkMcEXBRDFtrgiWchvwv0R9Do8P4/4XqnMY2xWP8Io19YlSqaj1rh3
2er2yRwn1IxWas6Wp57wbX14Ii5SnjMEI1flYE+dVGzvRTNUD0i06TpllvEV73vxEdrBWxf35kmv
K0K0jQJaQJJqa0vqoO9arHGtd6qsqtg7NSmHTtjFR1FaN1QbdgFTOJthTFoNZCi2HmSU5kBpNkVR
5MeShh2iZzypdkQVyKEUfVw+vNb49WPRutfcp3EnypCoCnob66YNxdVNY4xXqdwF7kvXlRXDQBfC
jJhLhY6BfTmMPsqZRtUg4Tf4ZqNWNXfKGpS/jTA9D4j3Ny4OSGJrITy3nX5w9fKeVF11oJ9dkxNy
zLuiOyBjrcwsv/ZooJHNVj8p3aJv87mBR2axpvZDOkmp7Rw/rw5JrutUWSGeGBy8tSuR0Vh+hpqf
miMEKYZCqPfvqit0uih8hTgkvjqGmnFUEWfT/B7E12Q0fmW55ww66i2FOXeKdNa3fgPhB8NjH5tb
JAPce5DN7PrEuqTUb3BFaTgMGmh0lYlJvba3nCZq0zRzRfQHDECCQ5qtCm37qBqQP1UE1sQYnVNb
tJhDQifaI3gQSJGhK7lQrehhtFrpbP2ioq7bb6js6i9VC4ULGVBKW4OWf1/syPx6UWAhV+Hkbdoe
aBYfh+RFN0PhZjnRK5TGnxVhhSuqr4gjsDe29ah/7dB8rSeZFjupNfk60Do0Zk1XnBNMzy9E5pHi
CicacFd0s2qbuSmd94MWDPFmedi23XDhzsJP3DnnoOEe1ZkEEbYoV1G6bLuyt65OFvTnwqIznYyW
d2WaqjZ4cdM/ZOA9gNnqfug2uTa1uDpVQV4neOg1KgDrrHBqgxBrSRbp1GlgGbc8E/a9daaRRtFu
AjEbkYFTccbx2mL5V21xrjq0WMYcf5pkYX+pWr/YtIJA6wzjwNmyRx/PLMsko1I81LzvrlS45PtC
7EIz/VKxIDt3s2p02Vs2NtyhTS/sdm36OfaPUhjaGe0B8tHOOC0vqWFDDSWI6mFyf9qNCjedGG8a
iOKTpVnq1yZLOHplV3pYVQnDsVl+jSiNow0Y2uSOHPFDgPOiJHqTLOkejfJhQGL6oJncfXKveBKJ
Mg8lFZyV1o3F0/Jcaw4VSIHO2deUbJlKa0DCx6B6on5On78pH5ZHBIrJk+XA4lge+gczg2rBaZzR
3k2pXTtmseWU0R9jS+mPYxySg5pUtK2mkTx1qi3HUsecPFhyuIm+uWAfLZ8Bz2N/0Z/wnCF9I7Pl
QAOW9m4ly4vjxq+SjMELosmjY+DZwHzi7zA/yacmluIpsCThDXxAr3ENIOKCFZjyt5Sm+pVq58vH
ybZ4ng8sN/KLw/i7Nl0Ur8Rh3mXt0qSfhDj1aF5RDsyP7cKgowVpeUP/dhWxQDprI9x8hWIVMTrR
L1SXn3TMWvtJx9ZYkG156pjYQRKZUJCyyROnTf/0OBipxjr+MG3RATDyIp39Ecp6xOB9wA6Kh700
H5Oi7U4ot/Iz83LSf2Pkb2nhkj1RRfQr/Wo/1OVNeZO/U8jdNXSMTMNEtmHecIQCEm3h8yTb1k8v
qk3+qHIL54vwz1pSHYRLjzdNw0sHRY0D6z+KPrq5U3irKpYjjXphhneIZAtiiI86SoxRCSK8FWLf
CxKjo2P22ioahy9lEsRrUADvOJlXchL6OorCFytj6VXpR505Wkfjdg2yN+QSdD9x3H61J/vQO90r
DoZ23U0fqbCmDTJtaKovQeGRWdRE+R5sFStAh3J3T4CfrPtDZDSPTE7eg/kOkxj9HsxWLYg/L8gR
kBFOqaOqgoc4s7w9mmh8vjVCkNkL7fUk6FE7vWjGeISTApqhO4lafM3bJ+b53tYjAnE1DcxqEObJ
YwTMZG3Sk+0MI94nnSYPicU1VcrwDAq7Wgun/WFodruzzPgrcpFihUvgXdHgP2I6GTxm6GQKW8e5
LTCiXouoKUGDZrhcNqm5sarAOsjI/VFPfM8IkTKOcWxVjdgayCAtEhsR78RrlaPO17LCgQojdn0H
6CrWNfIbIwU2QXvSdCRQednZuIiSb4PbMomfyzupsy5j500oV9t6lhMiQx3cjUU88MokxQ8NEwGG
3DqBnrAcylP50+OnLtB4b5CPo/CVTASauPwaf+i4CR8KkRJKX4LkmyvIWTE13xk47gxDpKHpiqx6
jajHrLfLg54SJmYOBhGXptpJBDtvvqXf3BK+GyInKqAWJNuE0DLhBvqr5RaEC4fJKQRNcTFcD22W
S26tKutzXRY23Kp59pVVX8IsL945JFct8d6qEk5xWJVfLTQ7kEbKaV/3Jhy5LiGgMogFXX/9iUV7
fAZ9NxBASe9rtPXgpiXuBolxdWtISt3VjfbWMfxkIat2wrmcbVFw+3K8otooqZMsX3nBoUk0F38+
sKhbWxDSVdtF8Rji7TPhrqREEawMy7ZZlFvEE0rsp7mXXrqkQADVvgrZiIsg1wbrfIOmNiv5EVV1
NsqmOmNUndWNFQ42aGFH12y+0FOHFufUp1wNuCIqyfhlirueSPshoECdadaDEx3pMoqvhSDwfvJt
4xwl7niIRPalZC61x8LxKCbriqc1XOPJNveODCQmOBfJaw8wMXnpKSoftDDqNlSpyztSJUTG8Uab
POfCUQNGYVJP8oRrb52YknKUpxu7nayzEXP1Y36Iy50kbWyz3DeggL26o6kfmShc8tjvEZjz6RMj
enSs3nvNo2yXF+ObDYJ3k/mqX4mR7GonqPL1FEYZzv/4UWou4xZmtJNEJiSLCT5Gn6zr2vPWcGkc
Yr/Le5fXt1jDtkj0y/qfwi7heSyLykNfIxrG6OWsqE30DYpEOD79xp+FX4sQzErtfEe+0usS2GAu
0TfLbi3nvIA5kyNsii8kmHqrQbzkGTJhjKEpo5AjT0WaKHTgrCkL29gk5TdCNr7hUXfIBfIgu3TK
dEgC4nFGvucQhMFxyZ1YIieWTJHfMRS/kmL+yz8vMSS/X93bbr0b++DZUdleFv267KwPOwYRXRuJ
sraAR3fpmMWHrkzdQzW/gMoUmUwO/EY09JWLR2qJflk2XTTK3fg9YA2uQ1tjsnbxkpZUIA3xi3Vv
C7o1bdg9ZkC/iL3l+6R6soYFjGsHRZSm1w6nfaudJnWvU7dlpak5WxvfIjbWoN/5oBqekD9kqFCm
dCd7/9HGhuGlz6GNpVI4Ovx/NOxi1rAP5LcNFdnoo5w2+r5we/u5rWiruJ3zLoY0f3G9EYq4jZ/P
J1K9649absWnXnfGWzCGmLltrd7EOXYPosr5aRIg7YE4+I1WcOBaKhkjFmjD06hoN6mCiaSlJ4dc
aYqrxvPAwFUU8cnNp+8cbOQknQbYmsb8ylFRAwVh/EP1jXvrg0nfJ+BoWSiuo3DiblzVOSvA0dh0
uUNZN6Gy0iZ+fjej+urkeXYuYZa6nMkbTWQur4Kuog9wPkS9Vc4U/4EArDp7GcUGL6zhmdMvo4ee
3XSZY+91nX5nM0c4Jo3fPboasVi0H5rPIQ729tTsuwk3kG0H+R4+e3bwgiB7o4V8zrIIfZVH9c5w
JF6jNEhu3KJZKIGfKpiMf/ULajxtuM7twfjo/ODR8kL7B5SjTYepUDHG3BNP7y4ZEItVJcZDadTW
tzTTUag08I5sQSEdGMQTAiIqg+0cr9fQqM9RGB4VCPWNnQLGg3Q1ATBk6BghknBvaUiopjCZF320
F+Wwp8RRn+oMkmcTtNbNL32Et0kuN9hqtIuNEXaDyNLYsNhHqF4fWFBaR6vUCWK0s3ssO/lCse3k
U1BgjuKOJJQUNJTy4LlqvHY7P7JL2nFt2ti3hsbwakgn7VAZLVyoMXsJWCOso5ZVsI8hEsZAl+8N
cNmWR/AYcQ/a4+Bfx8i0AfGC3xWa9Vk59Xg0v2QDpGA0AXIYSCE3hToXOkGUtiuNYx9B3ayKzr72
VXp1oiy8EKOOS0kM2KWNHAX7eO1k1D6q1Poaw8YNDNSfORXfh0jU2loF3KTk4KAjaJ/QQaFi8gU8
Wmf6XuOWOQDBQfpAcXVF3yrbWYIGLqbOHabBYGUPYX3FAN1vor5llTAB5ImBjLXt+IHsjSl6X8nb
UpZyTX1P28h6kuJrqRsQuvKcW1jj/GEVcbEJikA/JeEEEK4odq0ijt4bKrqe/vQWjiStqbF/5miN
M9iMNVDcTTvIQ4jPnLGHm9Uqgt7EtINw/sgQkawttFhTTHUYCI6/CvTq3W3gyHW0kcpRtOcuwdMw
lOYFjqLdpvfMrKvHgHw5KtB+c9VSeBAGt7SqJzTJHD9Gt79hcxIXP262Jj/vaQyzP5LJ6c9gtc4R
asZbNvbvPnCZh7b0LnaAW0vvLTS5+K5X8WjdXXJDAYGRKTT59X2itO3bdGyMvoWHk5fBuQnbp8kC
suyY30t9gGisok3va0y2IwPZsY75CmoelUnNYX6cohTU7b1lmf6GZMZP0Y/BedJMMM7dkB9A21VN
uE/zob0GZafAIlNJ06YrAh9zr2Nm2AjyfbZL5aBOU2vjNeWsv4IDhFro2MXk0cN8h9SI335lGMYt
TB37o3odGZRNr7mPqquwcMTP/qDCG9p3dY4bubFKQ2yHEWFojJcJwNNauqwiXaUsYmoITB9ZeAYU
9Pq2FURysPynVFy8M9ozCxfRbtKj7EuDmzcMT61OAIGl0WtmklRjfag8cQ99ZkI2naeHoGY41KtG
u0SVxpsq/wEfRs84P10dw5OHFlzQTrII2fp0JdYE90DE1zTrHORQQdvcfUVWWe5LtHNrWWX6q22M
4Jsz/tGsVA9wcaKWgcN2HrzoR6cn1q6A5H3K2ifoMu0f3Sj+aBtksnYGCi6QHGIjMSQgxCk4+i3J
7AH9+TGlNSYjS9/ns9OoF6K7WTAWioKJX9QYl8kv7KM75G8GXvOLWWPkHDPl4niCaDFCQuMk1OJH
3Io68IeBSF498vaCsAPiervBPoSs/89IuuAuuDjVcuaMXkPhKO5Us2eFW15NTZDgGVA1NXN5DQPr
TaRGC9lPf6NVgUY4y8t6N8xTCzkL4pRTU19SnH3KKeChjdhmhqYPCalgeKVpElM48eS+49Z7MuaE
0sKIMeSH40Uyobjo8yZUjMiV3569nhlhIRxibmlLnULiMNwilC99mjR7j8TljVaeqaSmZ18nIb3u
tZ+JBxK8br3iRcfWdNegLJvOx8J3rGHBv0wU/Zs+/ghF11ztRALra72D3Uti2YkAO/GLgClnndiM
hXkrS8IuOzhzRBGk6TnFEHEOIC2ts8o31qUss/OgQXacQyG0iClfIGYcsWnBMlN++MOKygQwpGmc
LBB1R7d5S/2czoEkbIwQSwiqFjd2yq2K3SrxJ8wApNN5lCxWVs2AwQccTtAJED26NVjHzqfoZ0ej
sVZAaY4RdSGUeF51KFr8Sl5nDtA3BgXClvvLpMjk4Y5Y9LcAHsouAjNBibV5VTos2wxk8EhHmxZT
kun91Qdn5TIkx7V9r8qqvjfzZhl2Eq5gdCjxwR7uNC2Zq5eNQzru3KY2QHFfzeGufDM4YOMMVhDI
EvpnMr4H854dwmLOWXRnTW8dYEfSG3W7TVclPOdlWIa6+mJEyd5hGotbcjDJbomTYwAqPp69mFll
swJ19desSrhNGkJscdNE3Ll9Qowb0F/gyq4xUnaCUIiH6OPgWIoEzKgHIHrOAacYm9b7JJ++Brbu
s0JO3edWhtesqcSHp08ZfE4r24pJPrT17NhJ2wINSjys67DEJl3l2qkQyZdeqgA6lXsuMhPIB87l
NxfzPPN9Yu90/6Vq5DnEUnj2zVaBoLBbWN/OJ1anaj96eb/VAnXGfF99ALzaTBZ+uYop6U2SCnI1
BqzSpdltDQooWErttbRz+S3uQWqEKd0DJqGZQ/UvbbWK3qaisrPvdAV8t6zdlwgYmBs0656562VI
qCd0MEWlrMp7KfI7JfptHKvi69CJH/haP808yw+eW48vBeVpSgsvYaGHh76huLScD8uZAep8bzDl
2BYQETcqTb1j4sOh4OTmjK/jVwNrzNqhnLGvM6N6zFiZQrkF+65Dxy0pldGH+tIFKAgl940Vzfjq
4kfyhQa42CSAw7cda7cdlS2WfbQ7121YP3VxahxLUPozrzFedQQvvGFV+6HVE08lidgvdjmIfe4m
mxQUnXkQhokPZ9JhTkcU5WePLOWaVrUAbV/mxLTS2cQeou1bzTavZDq9BXnevGTCNa6Brt7i8tGi
//9sxWb44lZAWYIslCDhXWQCLrGWRo+kk7IAu8tjHVnTrz38mtVpeRiMBjKrEGtkajbcEkLMdLrh
2gS0zplbyyaDLATDOtkMSDCMOdGvtecYNjEHOf7ajWlrH3sk6nMa4LJZ8rBcUMCnZU8s8Z15QwGc
S/5XXOnJWbIGaYRCKvm1n4XYrPxKj0wkCsnRm4P6sp7IvmXjOiEWYKs8y2bW1hKWFjcApqJp5A2A
TPwziG3Zk1CZGMOtd9hGpK11c87Vr91h3g3n2KzSZjQKajPd0FcuTktG3MSd61fe2vLcsjFtXOZl
TK92CW1b3mB5w19vNcdlLXuV4W5wYOSHlAUYIbAxPBBz6N+WP8bLc8sbxL8C4OaP8Lc3jAvEWSSc
vJXUSE+5hV90/TudLp+f9OcYsh5RxoZgbViDSYZ3d06mo3eH8X7e+/3QCzQmqn7DXOkvz0eOTp7r
X5/7/fD3v9dp85A79v/eOfHNhNoBhrHlHYL5bX4dueWxphUcCdzQJ05+QeMyNE6eURmnpA/AAzSo
ukuKzvu+d1xKh8/LCzTjm6vq4jjYQ1GfXZkSQzu/rz1lJFEuu4BZSaac/7LsycCptyJqPn8/tTzv
zC9b9mpyy/ejnR9/v93y/K/3zAcKf0aBfi7F8neigtfAgMZPtOwtm+UPbcgKPIkxz4TFs0vz89iQ
FLkaOyvZLql5SZnWJ+ZFK4VZ5Lgc5mA53X4f1oQM+fmiWq6kYc4AXjbdvGdYIHnLKQy2mt8PpyWp
TFGep6jHw9+b5bkUj+Wx06iaxw0GiAZV+Xb5In40p1nOm9GuMBDG1YBcxMleyftF6oReIDFpIKNz
qVazrgmglx5XO9sqChJWKfehZ946qb0Hr4xiy3nRHPgStJv3WDcHbtHWDsro9zQMXkk0fdJjSrD9
sB1p5a8onQPi8SWyg3HPBE2dHVgFoYzlemSFhwC7e01CdU9V5EBOib87LusdGuGvFnYNPW3mziLX
tJbl786oHztypWYBvL+vdf0KxpOlUolQzwd4SBX0TZXmvVHQ13zD3wXTXGwOvYsXW8HJ5gOu+pU9
1t+oxdErpzG6QgAGm5IjwxuiyViBox23ULxWBMcZVDcJViH2C1FLbB09BOueAbEeifcw94ZbICi1
Fd2F7Z4N4sDXVOu6pqRH2pKEULfvRlI94Ircw9CVwpdw0J3PwnxvwEuu88Y91n78yWiN87nn+/jh
PiL5G6nC+DlNdO+J6TkpGrPO6DorvzBfVW9/1cRe1HgRBhswekOfZXRtDe08/QKvjrHOjHRwAsVi
gdt4aBCVZ5J6G7bQxDRPbFtqQFffC7+UIZa/vgV8LdVwBP/9SPrbtktZW3reQ+jQTwQFuQ8y0n/s
gvQMEqwSo13TzaEgQ5TRrqeAajRYzNCjkHySywapg0OShbUiqbPBH9qPJ091R5gs8OPrMdgVQUL/
3JUfubVXLsssPWWKX1TeDlvcY9jcsnzUt3lKEoHbgqtnXrNpwIawpk1qBxdZ5tMIBOti6KRqIbYB
61sStGHQaVcqvLqV/jw2ysXiQbYN2ognSlRXvjsQuhHPGmKqaGcT+DNULlQ7E3RyYWVvXJ0/ZbNp
JuqkUU2Dmwk+dANOLinVwZsMehh6sJ+6EB51K76xgMDldIQrsOHcjrB/Y5GmLr8i2LEp3scG9y0B
bt/Coh9XaKI3KCS9LfDkki8sn0bb/O4R4mT2pyKGRVM1/MZtJbCsqHSkiZJ6+2owDsYMXBczel3M
EHaMKsOrmsHsMFfHLbNkGP8ztr2aAe7RjHI3Zqj7AN09nTHv4HNRA8w0+GmBwEODn2Ys/PIUqFL8
o718EjM83hzAyNfw5JWnzGs6NfbRnmHz0Yydn2YAvT+j6LUWIrc+4+npKyLohFg/zOh6d4bY5zPO
HoYstrwZcW/MsHuPb1AbRfZozCD8AHBuPqPxtRGuODWcaeei8UPXgl5Jp41GZaLuXoYZsN9B2udG
0b0sm2Y4DUMtnqP8QrLq9BxB6S8dGAFyBvfbBjTaCOiKFk0/khAjqAr7EEuX5hD1udMLTzFWJe7B
tqf5MtHCJz+wT4GhX3Iasw6263M5mfQIGrhhqf2kN7r9NMhwNyZT9yBa9Vxm1WcgUpc/wdYaRj27
W0ZTsVAH/+LIWGfUqBDb5GBAJKCBbepW+9yo9ZtkZdflGYgaG7QTc3AyRhsqmAgtmC4a/cWO3lL4
Ccz++2rr1QNnQf+C0AO/edf3K+lgAyOrL5sSccXnYlxNNRrXTCFXHNA17CyyFLiSI4i/RE5R9rfX
oR/IiyGNx7KD66tZ/rClXFWvcu1dBxdw1RvnMqC7OsAADDdpOodrUDbdVGEzq9XTYIs+/MeYqGeU
FcFzQ3k+8Jr01erP41S7wNJhQJnxeyrH/oLzr7hG2n9wd2bbkSppln6VfgFyMRhg3Drujk+ah1Do
hhXDCebRGAyevj+U1VVZWbWyum/7IrXinJTiSC4cftv/3t+mfGBz3XQ9qmRG11Wy0rbr8Z//185i
a0sM/CfjtsR1BQ+LNIcFAu6foxbrZOcB5bTtqbBkcQIjAjCtig3Id/6bxLT4oivVw71Zju5m7tDe
kP0P34L9X9IekrAiwRHLtUwWgc4/2dkDWABjjqH/VBnYneLRfoC1Ql3jTDSMB9n30mY+xxDQHqnI
Tu8FgazAriwKSxuQoJ1T4YxLNiTPcjMni9YymbwOLJfPHFfN+80F+qVG/esXzt4M1//0wknfNElP
4MMHP/tPhmzSDKWTN5T8FsHgEbS35DmZ4nvLWbG9N6WI3Ek2ez1ZZ5B2acSxqfi+OiRli5/ZvNxi
JYIf+tBaMv3p2eZ7g5iD+OP+hUHFBehGmRM6cfxI+hAgMzWpl//h+/8v4QZe9a1yz5OBx4/xZTj/
B8YpjaFkZmDIcqurGd0F/OpsUPwQ9NUWGKrPuDLqEMvTdFxL/2OC1nazxF0OxeXQ2I044O2/zfKn
W+T9afXkR7ApIF0OOLKeH3PdtpFuG+r2qhRcfi7uxVCO4dcP8f9vcsvbok7/IrmFeJr+r/BH35Sw
O/9zfuvrS/9Pfsv9m3BtzxfSc6FweVsC5D+AyA7vZEQOS3igiDd27b8BkR3vby7vNIeVoOnYfBlf
9W/5Lcf5G5/Kvc9m6jQ3xPL/CxDZsewtGvOP7w72BLYDY9n1bGmZjr/xgf/h6vIL3VV9qfJTZroi
8nT75kpGNzOfDnVrj0+546dPST6zm7NKDH6Mc05rOs/1CPesqNbx4rIkLYgrP7dGR5RF2fUxA69/
mxdkAkpN3ccpxqjQTo/emLCzo3QCJxJ23myubmqTfp3+Dq5LWGTm+hmPUFfrYMZ1MtTttVhJ+ya5
wuhHrvKpC1aS0PBFXvwCQEniJeFixQ6xbWM5DiQpr0AUgysD7Hi0OmYNOwWA3mrWfM2i9K8hMO5S
aRl85155FbVXnlYdV9s2ff4w+36PHVN/zyRuiA6HcNvzEMsrr/m2LMBOqG7GVwe1R1fJ+KYXCk9A
sLR347AOb6qiAaDZVONWtt7OM630DdVsX7klPuIVeVY398v6tMSpOE+y+xH4JIhzZE2r0zRpZa68
5d6aRj0wqHkGGjxY9w5Qc7rI9QGk3r6D7HkL2PjLYrmqmCmDF+vdHPo9EGTnnAfra+NVzsFwqdrw
PPGXgYkduKo4m2plcwltjiAZyfWO6iZ2Lqd6nZ/xyQUH336ZfZvHp6iOtWmpoyEUPsvmlqsxeDev
+ZNJ+8hjMuqPeK7mY6XLCVU7xyvdj80J9tKcTEc1414JrPqkuZk+Cj09f8UqqjHXO68q0yjgR7C9
myHxebZFdxgapkCUO7Bhg7QvykduGUWfv8c4q3EdEoiRMGRFZzWnVvzmfdSdirwSJ3/xWAPA/SV6
77yqgoK9g68O8MLUg7SBbBN8b5nOQB33rq2j1h700eWXcxyClMXbMh0JbPXnUndGmOSAd+pqgUgL
nf80FFhVjNZNrxYqNICZn63BYnJJOufJ3HAxMUQgm0yIOwYczvlL4clRGDGYXnJxSCpjYe3KPQOh
cTRiuFSDR/oinwLnkcWdZN1cqTB2ys+vguB2awlmxwrJdMpOaY0L0CxKrnuAzoFyIG4govjBM3d2
+05m2qavF11GlXgoMpG/FFl7zLiyLjKmIG/OF4hscb6NgHQdSu9JOxCRrRQCBRiszR3Vj0QHas7p
ZkbVQKfmXfu1DoTVs68MH5ziZPLrx1JkNAA20pWM19As7/ViI6DzkqOKrV2Ux9vvlIRTHsO+tmEe
7JzFA3I3tgerzcfd66zr8ar79KcTD+W57zjZud4Q1jIv942JIY1ikIhawP60rM9zBiobG86jb1ag
Aq3tx19gseEXx1VrUDg6CDlEw3axgtXOyMh5Yq+slvblqZBotcU3E3H2MWhs/ObFJYs5J9uJfE+N
uLkis+Ch3QRIL2k+qsYCSarwynIHvuO9882Ftcmdi14eq1yfVm0vZwD3XNwZlQ5xmx4dHFCHtG42
oCICACgqBu889XejCevTXErK08uCN5rgNtE3LQlEclf3TpZ1dzlHqLyvP4Wgk6ShMRZHMnzhNyMo
gQJn411jgxpfevbvwZgfQGQNCD1wLNyASlBdU6dHKbIPK5S9iMZStgYfMmC3t9Z+xWGu+m7FMfVa
lKl30mi+Z1h+F9M/jh0ZkQSK9b0XaP3MuqUKS79Nb/6GseokEjNre59EueuFwqjGhwFY55MoTJAh
Q/0gZ/9phfy2NahzWNioIB3pelz2/s95oi27cc8JSI1kBmkgq1Ye6n1DHP+MJODuRlJJ58nfbHAV
FRacm4ippZtUaEOzzFvjp5s38wvc14emdI8iRV3wTNC7OWF+6Ottc/OwdNbL+M1cuPNbf5l+aj+0
XP2H1KTDV22qTC0RARINoDoJVhu0FwnAbBIYypUdis7/Qc9M8O7ES3wveuvSF9iCdBtjYc9ZYs15
pW9eZQDvI95MT0u+ZXn045rK5jN3Z/HgO8YbQaZr1XvjW+Mf6GeDUWr5EtcWAEbcCX/yLBjxvQId
K0D23NwaOQWfZHaqCrFcO5gPZWa9oLIbVxmn+6koC7Clv9opfhhTW77lBtgHf7y2rZ8D1ECxoS1K
7ex0tEObpMChqrCkcPPu7+0UQWshTkzu4BO29+fi8ZkT5xiKBruAibAO4MUsVNtmQ3YKuOL3AzAA
LB2I187vpEmD9y7p3BOkTrQOUAFjIdOXfClsYMTZszaLLqp7/oez4w5O8L6iA3JvtcF0FcpOTyxR
PuLU7cK5qBpO8ekUTnKtIk3DeDTFLV5FpPnIS+2TWt3mdSxHJ6wViL+vLJZ0ppNp+f7R7/0B76Nr
3gKYu5zPBhnJ1ZsPPr6Jc0Jz/F6mwqLVtU6IqaHsI1t/2pa5J3Juv81Wo2khsh7ZpyQANDz3mZ4d
kczz0aNE8cJiEisXnQcRT2pa7vDV7ZEN/tjL8gMfnfW+WFco7MH7Us7PDEY/VgSFEHtmcBCFekum
AHvsYI7qtnYGECb5IwXwfWmApLXqYgDpY83dwm75iiYK6/r3B4m/5GfiLzwVc6AnouvNU694JhLG
sZkBWI4XPQ3GqVAVAasSGLb9w+5M96ngOH0uzc652QWMmbzjSZ0K2kCFgmPeD6PJeiltXpssXw+4
dSRMoq3GpcFuUdKBdu1ZCJ8p07F2EMQvZlzKE2/3HZy8X175XG5hUaA64MstnFp9V1jPRZkA952C
q9M1EdjT4KLcub/4zkMyCvMZ04lWbXIVgDL7pWlIFg1UZDYYzHWM0yL1qKtQrXpSQYw2Hcc3kI9j
mNLHEyk29bepTi9eh8Ulb5Gr/LL8q1s7pgL8uCSHYL9yZZOZ08+JOb4MynBfe2vYlYNnhiQYzKMc
ksgg3X6r8s/SIUgvh+V3b7oNOlqMPMkeagse3OmVqlNYGS3fT5FQf2w2426SJepjAXS5SKrPmaPV
0TbXsJ3BmXmFbd5nJdd+0/YAPRZtHvlNOzghvoMQwWTQNaM6UCKanOc1t8IVfhG+q/Fh8rBSAIe+
0V9D3dcMY0v1rtgL2dHiOtnpzXObv6j8JBpCx6SX0m+nhKjPapb9I7aDb3OTbobMl8E3mpc8+hoj
WHp4hBmeEZWto9l1xR78X/0xdQf66hJtrI+WW/zyc8YOAd2XBYh/J5kLQZ+2fUThA06c4HvtPpM2
nR9w7Pxw6emKqvXEup0WJitXT+Q+0fYG/yrL8ogF2LqZlASLsr6W0/LHodnpBv0JAStZeSj4dIAE
pD7Z/1bFdUAfGbMYxIfVpkxr+fBIGazWYkZTz8dHZtbqVvEqsgfHmSBA8p9Sp8D5YqTLbnIS61j6
3ntlKyq7i9U8VbAaQ9unNZgN5nAt2JxMDs5tAenltMjlTcBAicASvfpGn51YaWWRm88PBOUZCPoV
8/OI5jzwnmftAILLeM1RvmLZf/iU4TEGtVPePbSiPjgwVwLKYRG7MWbmzcksRLwPrMW8uPaFraF1
3+WwhRlkqMTr8VXF3qSfK9G+pzCZitFtz3KqeHa263Nh1TszS5e7JushYWv92ODrhwllnZUWztnQ
wQE6AZ3eBkN4PzcUdKjCPKZl/buueeTGgFxuRb2Uu2wB4grzUdwPcqJyTQPj5tQFD8lwoJCnBo5h
uTZhvj1RFAGzisjN+WsY4vtFY9XyMA3ti8rGdjsF2A84SMJ4XoObX6CdjdS3RABhAWRR+5VZWX7s
0vKJZWwOIHi+lJ7EqFMQvzYKGxK+S7yL6jWHJgNqKL6GMqje+panpOlizwaoP+TB1ZyrT/QfDA5G
Xd66Me9YTBAG8I2tJI6yrJoz0SHwYaZJr1sOAWSM06jJZnmAWAm+85/SpfvSOyT1vIaVHviY9uAu
8cEOrWZ+dgKQHb3P6Wn7P7NJpnxb4HiqdmFpRtNu4FZI2wbvXW7HVHEP5yYJQDtMsJo6hu3j6NaA
we2uZKoMzgbsTfbQzNTGBm/NquaESZEEDkakiF3xiRD1HaR+wPfwU/eWObF0ILrRjJ8YZ7jsOAfs
PNekiUP/8WUr9wpxfV8OxS9Bx9FZOMA9MGnzVilSI6SlguZn5cArBxAaAZLtQS0W7HIwgpbBdAbr
TBmfGux7AuR0UmL7ikEY0BrLE7Pbl0n+kRe0/cZKsqTYbgP86qBnvec4zx/UagM1XWV/HroC6FCS
c4Ka55PXW2JvA6kKyFW/Wm39EfRMwM1Enw8D497GREAPrk6vQusXghBT1AymjDbnJYcrnnSaA4tZ
bnmVMSOxXyw4nkGNuxvQC449AbuXlkwvSxB6UdpirHiAez3TdEzphWFMUZkv34K8g8S1+exKgND7
YLsse2Aw1pYwpF3yrl3ab3QeeVx+OO1k7WTYL5bvqppgX28RerrlaAxSrMHnNeYXSnP8GAB5gkmQ
7YtxVcdJesjARn1xZ6pEurjxj6WXJxehiyuNz93Z6tzfFtXBB40/m5Yej9htRjW1TuKZ5ypNA8vU
kNFU+68DdyYXAGpD9bIsBa/4ZP1Bp7dxMsBeTJPp1+LCGyZ1u3M7gemOw2cIpJMfrurkadyUNpJy
DLYVHXzzYiTHvvMh3Bfg/wrM8fsmrZwjmAkVpr0E9dzWJ+B16T7zccUXrc1gZ3mUf2fNnSHIW/lM
KyJjz2CRjIQB6f7KqJiPza45ELmlpDYeiDpj9WVxlxY87gfu28dYEFBwl19qpVwT68eqdHDXTpD7
mroO7roY8rcu1In2Smf/Fd5k9+XxO1zQtYnG79E6SlCEmMDsNb7T8fTJyZVP2CCpqxy+SR/Wbmu7
w2PfgEKcI57iw0PM84jmARgJHQ6xFNEqGh2SQWVwW2dipwO7D/DVtJWYPahtk03NPlPrXzJfNzy4
JofbcgjLF3kD0m69egQ4bnQblaQJ2w5qxIwT36qfU3KdjmsPD2UpG3I7SRp5EqabrNS5r+8xWIob
K8LynNUxfFy/ZgVI1R0VWoj2Byvg4UfPHF7IGJ+GIUpSxapigejW1r05tEcwI/uhSuN39q/RaLbF
Mckxm1sO005TK9KY620NqghHV3HPiWCISJazQSsT8yCzlWYjEuOh59jk9rdHoO5tk+1A/ub1g761
eIGnpTitS/+4VMOC92wOMaipVxLflXKG0E8D945zR5RTYfs4aPMZq+im57xjhXJ2piepx0xiMJw0
ChwISpf42oruWwPqzIKqyeNyjbrYHQ+NApqW9fZ08jlmViQYz8Yqn6xKWY+N/JwUOXxzbh7p+zla
CvAMATQXzr4nz6Rxw34UV7HWxmnBzAoqw9PHokWk8oUR8DbOzot1hyEvvYOh9lEOhnrv5IpgUP+E
8pa9iDL7iPPNwxenn19PLFizrJ0ACNAxSTBjNd4mhJjV8vqXtOD+4vQOsBmMw+k4TBE3OfvMbYWR
/clJhvI9dZx0v/jQfIhww3ehCDKpIvjR9gPdpvSlgzmNGi7ygaUs7HyvASEfWEBH8A9wEDFPgcFF
zbP63t5+WnrkcZzWAvBDPkNeSv3uTM2Zr5n3ktlaTnPMPk8kjHNdbqM1Wckf0KHLI7vdkwlq5lkz
Atp0Dbpj+z1HiKdHAe3IKZKj1CXalAB1Xed/ctGbdxQDH9wKSyaYKPsM+x50nsaOOSgzvfcObHrl
udNU5HrUDcVdhCueXthsLa6Zdmpi5MFwTHTn32GWNk602L9Q9sD33xdI/lV/Iu9fR1MaxIiIebMX
S5rdlbNrRy0GG2iTegkDLcTPkRKTTpxbd1YfFvA4YaFqQlxcH1i00zSTx4z4yid5aAR3ZvMbuFwE
IXAJezWQWjeD76nBqyXRZygyRwpIeLo9Kha65lpAhcQ3/shkMz92n5Iaj+MM2XDfY1Shz7u5VZXh
Pqdpus+V+S2dBuczMT7i2BivmePiXfHis2fTC5nL8sIPMz+AumfDbNNmmUvzVGbc53mKG3vDMBBj
KvPJyKHjtiQ8QPZtxkliQgU29JeaYuqAEAB3zVZDEeKabTax1pnVs5v1iJmSpticfdlhze06bETN
zcKs31XxpMmsIaV4v2wnJVgJKfpBCPyd4/yK29h/EPMZcoh7C3gu29Ycn1ylq1DR3cvwDXl69Yyt
cUfnh0rKGL0R70EFPD9s8pKteUy1DuFrHRpJYpwy8um7elySIxWmMmynOd7Zg0qObjtBFN0UiwlH
HMtsv4qMrBE7BP3hMCVGdez6vjiSDQtg5ufhChMCESh9pI34uXE4jVOGfQ+7e3rHybZiaYAhKOSv
yQWWWuRW8EIRUJhotAkpHmc2qFB3yJwhOedHVXkUUWzbZBnTogGbymC4u5uT4hsMG3XhdpmFFTrD
E/oIVOimOMyrrs6aWQ9Zn7JaTAyk9Oe9wYLgsljElTdW8C7rKiyh9ncb1ZwQoncYyyH75vkUVxf9
e+f+miaITCgc0N5N849HFAjJEvlDJkzOqQ7Ovlfg+mq7e4x9DLaqLp9y3bx47Osjpi99Lhdxz6iT
nBOzSE9BigEgJcFF3MgwwpK2MCiptodNCI/EOFoXwtA9WnC/FV2zFTMIkkq/Zj7iWZHb7CLIivyc
WqiTc0sjMCS5R11BkpNG/UMaOArXIokyfGo8cTDuGtyS7Y2pPWgYKBTCEUDmeeR5iAqJP0d54t/7
ZqcuUx/CLnZ2Kkc2Lspng728UwT6Ym0fzN86QxqsiuVkb3Y7WnJeTCSUI8n+T9DFJL8bbpOj1ewY
7tfQ61FcDT7JqHPzIsf0tFTSDPtuJoc/0VoxSec4i368+Eps4HijDzGuNSeXTJw38PjyN/4/li0b
aEjA5O+NQHCYqnUqYYMFC7IRzXFOM1/GJJkvGkuX5GVDu4X/7ZOD5ViBD4OyaacStEPi8jbJQqjR
w8y2dk+w8jnwls1mrU2aw9f3WUzeys/rcsYuhzI0HV7/oHnzx+YuF4kV0ui6LyepT4zU3FwbeHcW
dUF7Sg3S8NdXsMxTVLDlUCmjaoGs1q0KjggfMAvtigY+9tIhDs5zQbUS5h7Qxkc6i781ffm7bUBq
5iq5VZuxrc44OjpuCex4pCcq2cCjQuKb7+thn5JMJbrhR7PufhHf4ilqIFUVhA2C72v8kW7eMnv1
xanByOIaviJKzYekoGooSRe6Ajf7pGlIElFQD/Ziu0S+PiD5EuRg/7I3gmW6QJYqonicboWdY0XV
9nxo0vnnkAb9MbGLF7zOVsi4p3aEutlLEO0RpqQJrJo5NEycCFnbH+e6eK4XfGReVtM2kpk7b/Qu
qIPNEUdjf1mr6rYR1iJGXWeLP9bLoeCQtdN2MR9gMDRHCp9/4kz53Yg1Glr/dc3Lv2LTOJrNlLC8
YZHBUxI6VHBejFRdLCdJIX2b77HpTxcbezUmwOXTJeOxI0XOFFhGShuPlAFY56Wdd6vEsUUDr3FZ
TD1uPRy0Niz8Irr6zXRWsR9NU+0yT4wXqR+5cnkENu4dMIn64om8OgoVX5sZiJ6Vt2uEPsHFkyTv
k5jst2YdrI2XcXK5CZz9juR0QkQWWvPyFpSOs//akayq6a9Ovf237m9WtkBBk2PxXTYDHCumD9dX
eMQt9zU1tI0DyXcuWIXe7Vl7BzMbjJ3G2MkaI4kKY+aePSbiY/Gwk1t4P6xY7J3NEItitQBrZn3C
WcaTOJSCgYuA2mnL1UR3msTZdej0m91x3j4squ2PHDWf/35dbv7LBZ0RN5z3JrLpjqar1yr47Q7v
fZY+G0sKKHrsfpADm1EuApJLEGIlJQ0hPY5/tAl+JsC47BlQaQ16qXa2kFsy2ti8frSGFzHGr0Y4
p7b27YvBF6c2heNCbaiwevC3h3FIxQVDERcl3SFoiEdv5Nz+izEloOcqUMraZ4a4zaV4RnEMy80Z
beCWkHb7aWYTb976SlUIvdIvWj2uCQShABq74QOsQG74IHH+Tf2S6X1leePBiG+mwjk/jduh2ia/
qV6E712MGVlmmZ5bWi2xn2KGw1weowV547g3LTyZhFHfih4ykiHfUj714qfWYXby4uRurmwdt/Np
Xo2w0iT/OmdDMY6XKrV5ib0aq6Aa2QiNTLwrClnXYf5D0WbJHHpDRmMXZWgcBztrIV2zNE+y0BSo
s0mq9q5dBXsOrLTNFtgukwTtDlRBkyXPhd2hRtTUZlWquBdYFVce4Uv2kiA/Mb6QOgl47CTOvO5T
Z2J1vAbmJmkAgyD4SNN8dVCj/p1vLur61KbDXmKe5v4D2wgj6L5dnOrcr+KU9m4QJRyILG+YTw4d
oGOaiBOe1PZSbl5qMxeXsYNg5uKaP/lQ5xOwIWTk6tNE086u7TqOSU7wu0oplbWTlZm5sjGQ+Uhf
6AP0EeQcKoPgLvP8j42lvwfkBfQjbi5jS2RypylQTPoEDIblqEsZk5jz+Horh07sLgnvjdjMSYTQ
Pang0zEpzeIStF11XBeTjjuiRcyTaHgkwhKnuawb8arqGKs1gKGdpzWWq2A6EsV9b7cvixPFA6/j
t6OMJyaEEYU5fjC5/3w97r4+tNu9XRD6PuSufOzM9Kptag7suFG7fnOMw5B86VxcNElMn15LGmY/
wYLiXtdxVrE5F5bTpWFDvX23eGx0SFkXb+26IrrMARX3FQTxMYGCzF9Bg1Yrxod2gEzlFbzRi2b5
IWneSjL2aEPdc2jentLbd/71p7n8MWV0yfhK26FujA8WmFSG1tW7fnIoxPV4YdsWHOLC4NsyziDP
yji0awIwXR+24DJyPHs8r0CLD91z0OSCdBrRI9ccWQJYFjmgyr8LtEWbXj59s/3qx5gANM+oTg+N
kvG3sm3BCdn5GWzTiXugotsKnZqlmsSzbzCeXorGkpfYn+pzT9O9gFYQjdb87ro8M7idN7s1JhQJ
AYEegK1mpmo7cSilzEOq95J9Sf8qkw58LDA9ATEo+08nyD1T50DnjhN9PbcRsMazoX44pvEqMv0A
uhOqrRNfk8Q7dZZ4VvhwIl/59GMOxYpaxhbBn5aHUZWa/NhRmx7LydaLhNO9L1OecHn398Wgrw6K
EGHY9LA4vXh2egATeRtzK/b0jd/kgBFgfk2m+YHJ9onTGhVUbt9jY/SI8mX1H/rOURPUsA/MLRGy
lt8k76RuBD0Vk66FZ3UavhVYJc+rAhFfAy+h+IJOMGH+pTa0um7ATnKni6MMw/thjuOXniMghnLV
P6CIUtbJkUXJU2zTJB2Urb7Mo45KasuI2CLMOX6THIvXLjeo4EvTJ+4TMbIiMobLZptqEKu1uDNa
iTqPPc5vheU5H3y5Q7ytHpvKNHkDG1HvdHFELXV5SizaBVHstuiZcRwr1zybUh3rRCEXVPI7dccg
uCyGGJ/GXVYi1z6TqAk4bsZsfhgSTAAMJmU//ojz+qfJr3jnyWUJXWtUe/wbIFym7rP27E/agktn
cK9mS4uTmf+sLSwsdBzhFpDGfNZusTlGLBXWnKxDcB2hMT039kyB6GLxlNzlgTmBnHPsA8/Heh8U
pKCBQU0AJJz3ALDdyRp/m5ZxUpYdnx1CS6DMQ6zW7mNOZG8/QAuIrMonyN3lr19xcrWMp2KKKdRy
/4obHJSpSM4uZ8mw98ohDJo/fROXH0GNvKKqs63S4jOIuqCkQoQJ8jSLWhBSdf8KWuUdcqX83bDQ
j1HF1wxaJGUjWoZT1p4dZTUHfgDIQR4CmXBpe5a1vWcBWoRDQBuR0KAFY+G9cxGEYt0QgKq1OR9h
DEhgK22b+TioQFvCUreHZ3PCumNAzwFyxIAnqJdFdTaTHwQXaG+czF9eUNDOwz/MOdTKLIFhOJC6
nGJs5VDraeBKgHbWFQgQj5ZTacW8nHOC0vTS001wxoK1ENARMP7y6THxab4q7F0VWL+R791HOfoV
R6m7YcU3PiWtEVECG2WjQnQvyweLA7ZbgbFWSRJxg8pPsmndkKP0RzWe29L8Hfcz2oSjIYYFAZ4k
zKIRHcpRjDDE3Yopxcz3YO7giABx9GHAQWfVumcA8cHA9b0KtcC1RYj8m2MLYMk9MBlXems4uP5w
sh3/r+luPZBNZydXxRSXCGGFjZezLF/3+mCyQDvGufi0+1fHh8c7zngUMg0agf0Vzh/cHwdTeYCZ
ELkaB5tLUT9hrpBHH6oUC2UsDNT2FcLgcVTgsBScoNyVOtlGc4wHkzUNC/035sy6qxZXetA4reHQ
acg5+GVy9czmw9dkbDyCGNwF/Q60FTM1gUTWuGgW3DQMwbJJFdXPYO6pkdi+MbcNoHYtcFrrWJwy
BTgxS+3fEj24M6+Gq+tDkhavW0nidWnol+gMzncTELuOrBN1GCRbxB47WE93RQpBiTKdOumeOeXx
kDYp36I16WCRf6asYzmLEh9Qr6yDa8y7tJrJUqzVE4nFfO9k00+/d1/WoZ9CZP592+bn+MGTGHwt
h7URumNYBuPZBBVAbVlPf6R98BazOFE9SOEdbYl5PLM9dNtdKRxixwWvXWLNz0afBCG131FbuBcW
o2XYxW2UC4PYA3x3V5uAFmCl7hPfXnaJsn6x+oUy3vqUOOSAQFZbP5rAHvf6mRNOT8huDfGYZEch
V7IfW/cBhfKIXvrDa+6SQPXsb6gLnB3QW7NvwiPhfU4L8nfMP9W2o6NMowyuLIKNqASULfmSYwnE
tq/1yKSnsSFtf8vsmeLYAQfpBC6noSl9pCAYT4A2vQq6cwmTiP2Nt6ep/U9jprTD1BjSZVCDJWUd
wVl179gpD96ioZs2oXJ87nZxPAhwi/ZLVU63pJbWzhFTt9tAHm3XznvTaFg0s7fYYztnB40ZqZ2r
Q2Ik33v7iRa69a2tIszuBzEzWs+2bR1BJLahIg2COmmi9fozZUpmcMM35kDM6PWhIh8CwPGjLpcx
lGrE6KJfkirncO/S66QhxtE1tl0NymcLX4KxgqLakzg9UN/1OnrWN8n6qBID+go2UWk1Ke+5txIf
4hGLBsd0rg9MZI56clKZXllT3c0YD3ddCWY8sK2r9OJvaUBXDoXZRzIe2dUT/aWoiCZvKv6gPIwx
YwIJjPl/NQikWGyMqmUGMivSgrzP9Ni15UPsw2S0LC4bKfoYcx/Axa7KLlUPmrhvl+/5vR4FXR28
XZe2fmuHji3vFHxmwNOPKVXiQE0WbHDWJkNW13LlaFFPA+8J3GATNSWkLhLK7tvuuvETMpvncsAq
jHk+e49dCGmLQ3cI9IWzZ7rDZa63d6JmhubeRwDz74FLc5wGYINv0veHs7lN7v42XX99+Ps/+luN
1SK8/Vds1Fi6ApGDojR66MqdswkLXx+sf//T/+2/q1AxdgMHzzUoqZ+TCLdfkcApNyGHas6Zizda
R9nLF5MjYdHEC24jUvt9MV/yfJgvX39K//1PX//43/27r0/5j6/47z5FCM1hIXPp+RIWTZ9ZZ5NM
gh6eggc6JNZKMKgZcOYtMawbhTyTrrCc0v5NzOJ3Ak30AV70DIyMrkjRSXLWRDZaz6yPAjty6PFZ
YsJmOtBBxqyEh6i9SHtCEKSYJh4H1MJ5ym9ceRG3WCJHCzPJGKT6YTY64DGgJWt3MXc4StlUInO4
rGp3Ysyu9FltMP/xiI8lHGHSGH38+UniLyCv94d7pg4bk9scBEv34HVD5IoAWqD1I8mdcU+9VrKn
Q9s1rJy7JB2UM2dCxHfrAj4YYjNw1tjb19r5bO34cQHmEfkc4bcltjHOP+3Ws65xNsC8ZAnq+ehC
CyGsgibdIHfQDB3MjxOOItuTO3ubKL3YeB+rP6YKqpfZ+j5Yy1+Iq+l+NeM3asjhlDhL5KiBvmLq
VXejxlez9rYIexkVLRz/eOZkP+vm97rkd8wuPAZN9Y4fGl165VawyPKeceEgORERbfSLQ2aNz1VM
B7nxjIsITo/tvs1AsTmlZ3wGpTqE2X4pBAqwfxn9ZwFRHbuXr7WROrzV5mVvjdkAY3l6IL3xXY4z
qRcGB9PNmHgq0DdNKxBbkuQq09GJsnWFO+t07mUapXsRjXwtDWtk5uVEpytNd21Bh5ivF3kkhnxf
jsCmOoAylAJ6M4vh353LG3eg5fPaKMe4/G/uzmQ5bmTbsr9SVnNcgwNwOFBmbxIRiD7IYCN2E5gk
Suj7Hl9fC1TWu5nM91JWNaxB0kRZUoxAAO5+ztl7bbIQaWTdBXRgKwVXrQCXwKx6xaLZ1V7KRrOJ
MiCKU+ES/ztmdyAoH0JMt4zXjX5TL+xMTYzq+BG45Ey4tBtJCjPeR+TvtFMxu+8SVkFeHb30JT/T
rckhc13jAMc+PU2EObVJNuytpcYjmithftD6YDTRSrgF10IEmQGMbn6mUIRD5QK1dodwX/r1EfwU
mu8RLMry/kV9a9qKFsqo3zAtp5M52VTe2bNKkqsczWs8oHsLnzAZJidHL3VkCTSWaUrfdzHnHYP2
08c/5EpoH7wnbViCkm1t29Iz6MPa3qPbmFbpTC/WVWSh1ZPjH1vN2GWjO+yrsAeSOwGjkfrE0Mpg
ql6cEoLcCXuP8/hYZB2/t6enP61UoOy1Jn2CPTVuHM7DaFyp/hN3yyHvtQ6pBReaf+YMxDqWHN9S
sGxxdHGkeG5Hma9N1//alOJsxvauTRXml/RlrHs0jdBy1OC/mn7oM8WOu4d+SUqe9fDYhRlVDSMz
y7SQPKcfQJIXUXX6VkGpWVfR9ArmY2LiTz+qj7XE82O/wMAZ6g+FrH7o2IfrMInvO4QMK72y1/GQ
7gZQTPd5yGSrm9Mn5SgX2CDndcoHTzGRYjTtxLdZEu91zQ+3WmGF2HlsF+Im0D03o+syWOdidLU9
VmwmjqQt+Rgd0HiHAJsF5cxX20iTcz6TONB5U6XuR1o5ARPHElHHFk/qXbpUUWSuFXSm0C04TB6Y
O2LqTIdHJ6XPkXaxwrXF1KEo3W8x7gPUXF3uCSedjsZy+7WSVr3bcNmDnPhdxsun0IBvFyR0t3RO
pGufcwaG1eYmDGzmVmX8HJeluYK8CLyV8etxVkQzsG8HM6sfNlTsT7gvA3TAEPQHWuGwJFy1Bszg
UtJIkB9oZpjtDK+9G41Hs4OD+vHFLUnyGQz6BmVUX3LR91CQ7RvHRBSUViQDzfHRbw2dMUJ51wtJ
VAwDjY8vXYlAReoaAGPHfxqTkZBfeF1QNKPOM/vxPdMLtXZcpM5VB5h1PxWYSFszaTeglR/zjIMi
zolh1dOwPmKUpe20fJmLnhZhy2SxWyh0woieZhAdzBF6djXb6E5GvhQ99bsRJdC1lp9BAUBhtaxp
eAB/ksUDBySynsioW4FfZqBdmcw8+/rioG96LUsmeCVCsxw2dL1MsOHDLZDv5B25VHjonVK/7RvU
76oDNhBE2hN6xWz2oysi43Y9EgBBdZFY26GxG3bNkTmAjlG1dEhjph23EKV+TvTrqSSsk91EcKwW
ylA+i/qHU3r5OpV9sLYGwa5ivgwdg2Lyh0ktH5zoNrGqM/3zdIciI+dc1l2g9x9qNy/ufSW/EeLy
EFjh/KoVxclVw/gjM/Eyg3Caw1fIfMQvg7NiglOiTnbiZsPU7smAqRTPctj2MR38CcvAHDJEdY0y
ejE699UcZP0+Nc/Q6qAo69egtWyqpUFurNz86SvEqHERwJWtndjze4PaMEewZeJF2YgwCOl5+z+S
2UJH3UIBmpABBsWcXyaFRLQWs/ugFgm4W9TOGxbYtmyurS7v7WpJOKyD5NA4ztbJqi/0qBhcpYtb
IANXNk5fZXy1xih8zGtBGz2Sm4ihPk8GK5uq4q9GWgcnCcjw3LZmt+WUXR5kgKgkKYqHAo1c6esN
+uJGp5ytQCij2nfN/pcbHq98/ViGJMFxsl3J/N6eOmiLYvaqCSpsHAkfrQDCrqkqAxwwAlMUn6Md
qvIQOPRgjemHC3cXEN+uAEX5k7i+g1Mj+aZ4t7fRwIVyIYrfdjhEDyyF3c5CYfGA54s6F0/TDxns
xayV+5kT7kYFc3cKQoljphPXGtD9dUl9H5VtAwougOoO1eUj6KOzu3CXGCEtYNptF8fW71rk0siX
m/wSVAnT1Zhmag/NkTW9E6+NMUfbKCHPRi1jio8vGTXhMXkewra85ElcgouJbM/B/7z69S2N/F3T
WhN5JfFlsubh6rThSzjh8QJqZrKgGvexQ4qW6fboqaqo9FLiU3aqdoG2hSTba1Kx3o3ku4+QCxOM
9odWNS84q5NzIJdrXtK5sRJhnatE+yI78F30AXKvDX8KZS9b5PTEOKinRp3RQ1qopSXj4A5bNh8P
KsemTBC5pvOxCaV/06MHMNPhGIVTcnUeBjtBQgSvgoCMDoGEC82szknWHJBjYt7gSGxY9JJKTDMF
i/Fey3LHI1Iy/eXk/D7+r+BHcf3lDPwfmPeu5Iu3DRlvn33IGAYlfkYD26ChMA9+ygHrQh9yOTyc
vW00mHjmxrj0rX6MIMPfcbm2Hb2pY2KZebuib+PZECLYxZn8zzmmFI5SiNnTKUpRtMRP/cI7LRbe
aZRERBEOMsvWjp2BrSnNP6xQZhoa66JWhD+Xzd4eoxjqXMTZOUntxzZ1G7wfnTiZCTr8Qhg6jQR9
9ugnhXuj9F8/EEiNW8UHozNvS1DWl39/cbK82adB9xiIirkW+P+yRwGnT8qGgdk1pVfq4r5ThHD+
yS76X1xG67Orl8vomIJ5l6Uck0v5yZUM90UwY2gDGGbqvewD8drVcb9OzNgBw63ZdDj66GV+KSfA
RzMW5g1tfPMetSPEgTQtDp2VmvfMX5tbRSoHmgUMLFaG/YVm9wMPLmacTj3qU6MdEhfGHi2565jE
9oZr33iFbX8HSdYcEQeHdwY2RCQX4Vtap2iKxjkj5GXMN7AMaJxaoVoj//RvlOgODvFTJySh19bA
p2c11aFl7sz5rBFPjsX8/J+vk/nZc84FgqzFEdCwscmqz9Fu5Er6BGFbwb4jp3YE+e3ZfrMrh4K3
S5ooR0kZgwCs2lOvI2UNSRLmHtgNJpxZ2sM3/oJtDJlQqAkm+YeBLZZttZcB5IeMeeP6XZZZcOt4
1ThPX7Ixuhn1DLxLgpZR87NXaHD9gzZYJzQ8//ze+L1/N9/y5uzlP+TCwvqUEphPuFjzfkb2bqfp
AXkp7dPtUJjRW1g2WCCDAtSUxQfB9MraAiYdV6UWad/AMrJ3FRyC67TcW7FMvdxh2Mr8FDrb1Olf
alcSu1BntLq5rVbNDJqL1lVzG5gq/dOfEhlCfzPbm6kjoUYzkvZ7zxJp61P+bIN22ALnX0YSuHLF
zVzAjg0CXb36ZXbILKZx+ag/6W38Ghl99IXTTbdLccDsLZic9ylC8BVaJISYAwDMOdCe6frYD1gl
klUXR+QNUXOsi8KFpsvcZD8BM4dwyJMjTkZ4rR2Q3FUgHGKPmiPS8o502jQ8ly6kNYpZFgQfL2Ud
jz4M7/y5b+z+R8+wy7fat6KbiK9eaDCGvG97dAyJkhUpOaBsS3r5uzIbYTRRUEMhx0iaVcj5VNfb
L9VY3Ip6lj9YWvd0P/2TDayRDdv3V20HsiD2LZD3Qto32OxwXGjZHtMlAGxMhnG4Zd+ut7OGRWXY
NnPZvGJ7QzjeHHh28e8Obns2YlwuVs92NNTlS65sd0WWyRe0WNYxDmW2b8162skWKWYfGyTtFa3p
pRwzQr8Qr/98F5p/X4mkUkIqE8iArsTnJ4wBT6RBDEn3Lg3T/ZJcbtLavKj+Oe2Na7RAyKygtj2a
icYphR9Gyw8OLBJ6Kn5naEmNWnCHuvEtk/R5SWQKdkpnTq5PkknvNJG4h73DaHAKdIuqfiZ/WrVN
BrOHHiSpMJ5JyOwa/NArwjZEG3RH11Y2X/SW/zN1BrkH9/2bh2+x138yvqOmwPUGFEKZQhefMiM1
WWlzZ6hwP6viNkom49aYomBtp1p0A/XvlOUGmTNB/lgAOVxZvd49UtHcakNHgVk33bWx8Fj2ymD6
I4OL5qf20qw0kcngWS571N9B1qMcXISQ8/hV4P5bmRoOwCCOv/AQlRuXmVhSNze2GR6NQu5pRyfb
dPSZT6tKblIjk9tK7hrmX5uZcdZvLoGw//7RQySwpGvj96D7+BktoXq9xBFchfveKPvbKQ2cS1eb
zMuMF1u17d0MIfBYBdF3ZaHdsKLyeYj8Ta2CcWsrnYZc5pavaXLb9uIhnRJUzJlhPmYqsFYVOEWH
TeQkq7p/dslbRqZw7Yf+WzXq+t6oJnxumqU/mTH5Nq3Nk9bE+FWm4rY1feT7jLHDIn3KGbzdzlH9
rAVttI78JD6C/+weXEVqUV4+dnSENlUG3qPrimsKqf62ZoR8HoPpzdGbHplptm3KCXW4tJ8aGMu3
LdywW9bLF5Jt9I1tCG7TNmrv0Q+ZIA2bG6PqJKVhhj1k0C4driJYQBaBYcNc3jaMajbtZFw+tCWs
2YcmpeTvdTDKcqrm+1KKe6cri1NX1femuSBnEETdZxSDpTujOEYvuWPWetKKEs9Jm0c7p5O4KWYH
nqt7avWKUcGgRyx5zp0UXbLT7FZfSLKWN2gIUrEpBqWFAl2VztmQjYZoCfnLiLRsS//jXYE19HBT
JyssYDmMnNS/kqxxS8ch3cU9LKrSQUnc5AHpR5Tvni4yorMchfhOaMk2MpL8qkfdHskp8r2Iutyf
aXZLESSrORziE5ruZmVrNM1l6PieqISxs9qEpeCJwxXnP2hExHBhfG6+SUEGJ1wapFxz/6ors9nN
ISIUnJGc/ToMjiXUZbon1A1gc3+STHVFt3kRSLZuh4zmqIXDlFQxDB+UXdc67VzPVtL0RqC4XgSf
lNF6jhZQobaYIv0Rn3lxl4ZEyA82Pxn6Nmf12XlCKbYyFXUfClP7nHUTA57S177884IK5PTvS4sy
lGULxxKW7X6Oyg2FRmOoVxq4dBrWi4nwNlWEC6DoNlbTbL33FNH3eRn7m0k0qQfmPz8OoXjrcxVA
T6Bxp8FTvhSuO14bzQgPncu2lpFYRQpztK9BFmx7ULd707Sf2xy2fjllF1lIWK+ThnSv6puVGabt
jQt/2ZVOQYF3hf4bXpdx3x0HUrwVwlBelKP69RnOQ/6Md07ftivgc/xcQDtlVHnKLmQmoF0RP/Ry
6DYAZ+RFguhahYUQTIaLr4zN6VQ7xaUDdIW6n/sxkkLdGGlLlKgdNdtwqGMCXrBuZ1P7nA2Gug5J
5Jm4zRaf3jYLj5nWNd+B1B0icpQQWl4N4xvti36vFUzLC7DQHCJuFCdcdpJh2AMPQX9iQ8hmQfaG
nt8SGLZkLuXPe9MOrm0eI7mhBGM0Nx3gXhCHsvjgpTqZNm29FKbsPqNjQ6zH4D5ho70kUwWdwrrL
ZzRXHLzNYyhd7IAteSPY56HjBa7pWdiwVzPQr9sk52iOMOmMDnMttHJBz2XHOkUZM2BNOtl5oG+R
sS+itkUJgbgavYt8jHHe0PkC8tb7aDHjpJj3rpNUNxF6kBlshWcFmPFQScZBnH13E4QBbmwQG+Mb
J4N0jF9gp/9f6Twm2xXl0n9P53mOmu8Yc6L8z2CeP37qDzCPY//L0clMBz8vl9hw/d9gHtf4F/Ad
23BdmDwIDBdmzx9gHkv9i9AIlJKweSxDKZOX8X+C1Q2C1U0FB8W2DN3BlvZ/A+YR5l+WEMtxXckK
phucT5BU2Z9RWzjdQ9ynoX36OJQx6YHX3N5LkeP7wDSyBekZ3mA1Qfk7m4ec6BF0IJMHIIzQVmu4
/Ony/RfV6if42K+XowwbKCMZMI4tPlWrCRcFs1omT/iwnA2TtHIbG1QKqrzV869u6Zdr6UBu0/ry
dnCH9DcMrL8uqH/8eosjBYMOE8bipzqJ1Rr6GivuCW/1a+H03YMc/b3dNvlpwOzuDXbLs1S250b2
0e43752P+08HxY9fzq3CvUJ+t670z4HOdTiEAV5y68TYRX5l/Im+b+LpnIDUxHVkPGpxcKI5jvAc
M1Qcv8O6QTUXZ6e4sXAZNdiFg1AP10SmzvvfvLi/nuB+vTjOddxvji4Yoiwv/k/4pqFKeiKVa4ug
06ZGjETEeVqV26ryxTZrIo3Wc4hjxwo2msxB4kXZLu2gEgGGJ1FBmw7sNdUwOtt/fl0fW9yv5tHh
/T/+58fr4mnAWyfZBQkB/XTDEBMF9mOMrFOIunMXVP7IIa/UN7nv/tSTJPiCzmdnAmbYxDN+yibt
5RFqrDwWNRVCsm9iy9ibIM3stJpO04QKQNN9CkAVAB4VRxfwuDV2NRG0jIgnRXyaHUTiNNjju83o
6a4rXu2qUXs3QSwzT9UmJBn0zW7dL1psWPdaUl55yBLAU/mGAlbc2SAykctCbnanO+x2Pz8w2H6B
/QMtkQnFXL1qtvGsL+yff75a4q9NjuVqoet1bBu9lbLV33pqMZGC5Ln41ikqikVL2lgbW6KwwqHN
jAu8ELFhFc6+gnOSA5GxYNqz/n99IUKw8giedB6oTw8ao2g9DafJOkmHwX6nh5dMB681I0hk4v0w
oW2VbIwnMAOHts0OraONj/98Mf5al/26FlT4liRHA/6Z/FSXRW1ZazY9zlPvhz81g1ZCPmOaQZHk
ulfkvGzz5e+Wt7+vtuC4OOgvn4NgS/h0t+rMEgg+TK2Tqcv9WBd4IhvjoQicKwlb2hYN33zKZAyS
DBUGgdYXHVFoXQnzqa7lbx4d4+/rjQ31TQmDypQPwvnUYHV8U/QzjJFTkbRkXA3m2XTbCyO5tY4S
6V53pu8Sx/0Gf1m0BqIG9q/PL2Is5kMz59HGDEtsmm24+F+lPA7OBO0JCgiWBLLRJthMmHd8eBqY
8+pm2ibIgaToszWPW/eb9t2no/CvT9NiHwOviwDK+Nwt9nHy+YgxrBO9uOKUz6V/W9d4H+QYorGP
dTzcrnMuNcJoKplah7TBxupP9puJ3eu+oVU+UNKtyo4BGbHV5tIxSVApATAm/uTUYwa/SRukG2hT
NnYmQDpCQPG0KcAZjm1m1dqMEGTZIL5DpvWb5Vf9bWvgTVmma7nL7ar0T49LQkrTmCUl900iKzhV
qDx1nZf7kTRc9S9dMBbePz8eH32Jv66sYJBsyFRCcQwxPj8fY4m0qlaVeYo+zqbgfq5MPK+irBJ0
iDTg3cwJd2Fqkmy6fHEAIdnvSZVnv9mUxV/3HjZ68gJcIM8WJxT19ycVS0KRYgrVwO0k2jYSOg5g
5AsK/hYavmjcGUOsb0vHIQYy0MBxNejkAvR6e8douh1NOJqJdfDAsLb+zaYt/7qiLq+NtjpRDbbN
I21BTf3rvlgywTNsoVzUHNg4NNR4dP7iNQkjAB0Cd9r0HV5+XttFV0YDOB8VY+Y7t8u+Egyp4RkY
+VecwrUTeX/om8doz6TT3Aq3OiU+jot6sfDkuVT7ER6Py6kMLReV+Wjwg/EEGtSY/NMoOnlGxR1c
0ISJGycCYQfszt2Mln+nB86qDBxysRv6DTURow2e190Y6jq8LZpxSbjY1pMR22eReRyPks00Rwbo
scITyOn3VlDqV4ohwQT1n+8zPsJlpf33nSY5+hKTp3hwXZ06ktPfX69h7iCKRYZiHYNAEI8n7S/6
HM7bgvSWLUEptyYRlGzanY5xqkVrwmtnMombmRMaJdKHvutD7lXpiFMjB9su0/vpmJmY9vBarVLa
KMeoHWBT69ZbZmWHOU4G7h0LOsoSpjcReHN0FRg72iG7NMFuDP6UYN8R9+QyAsydJt4N9nBTBXTy
s4CcI3ux4CHpxr/s+osUycINLcZ6GY3m08zMFEvQx/djzFSlWXTYeo0hjLQ9Rrf+XK/NuQwPWtpT
V5ZmgaobsZgTgUgaxr3fUYbmw7xlBJqdgDLgDzHsdsvxgFtogJdTjSZ6BXrgphvd2a2p7eDDEhWT
P6dl0h/mML8vHHnPuoaWkWNRnfZvqJ08lGbNAxiQctWHMLGJeRoZu9g+iR8QUfTMujLALNChtcWm
r+bQs/VyOHD+31WEU+NnZEBaykB5iUl8A6W0e24DZAy4xiM+PWM8WjngnGpOrbWCvLDRM0AaiNTX
cWW8KB3hYhR0WAP7EaFMrUE0f0OG82LKfTqLyBMdCdEMpcYzBAziFAf9GVdgcKAT/rVr0ayXDTXq
rOEbAKe/pFem+WZUurZqs948EpeN4c0qI+sg+5uoM+1L45L9MhakriPrRiCrHkDJ4dq2F5Jd2+Lm
9u3jxFSGZLPhDLxib0g9POiZ/SMfHYCT6DO9VDW4CYoIiS+In42iTXbte6ySRGvszbQJ30Du3FpO
vs/8qL9n2LFpBpODfNvd20mf4BHO7VUg/dyr4hRCZhE+Wkml7kLhY3QNOHhkWb3D/tfSumPoEOXp
T9QSwb3W+z993fC9QZLa1YepuwOyxGFWImDP0dSXpIkUrDVRl4c3rQ/j3Jgd52Uo64WtdKniQZ2g
gZY7DqodM2U1eCLtzU0wTfVjh3DHJRW90/y1idTw3snCnSzCkWhme22CL/HmUi83Nrf1QWC/WbeK
AGWnpH05E4GTynnPvYakt+44zwg+G5MmwwqbH+iXJB02jGLLX3d4neveApPG5cCfROX/dKO6ORVz
8U4jaEZ/NhfXwSluWMmMDa5GDGfY69ay0aeji96X8cY3jUfji2++xvlw7yaRAQSEk4VJJb0rQys+
DXl/0TryqqupegD7vwuswb+2Nr5LhpQsH5nYuGQUo4BBmVzX20YjwdBN+uIALOzUpGpYWUAXF05f
cDfF1VfLHIGaAGHbN0H61SfdjwXDBSRtVVfeYMGQqVYH3/C/Evg6nVoiYzWrJyCpAyQHOdRB32q3
K3pA0WMgucPy6EhC54TkjQlqxF3Rdeq9Pcu5D3GlYNopHQ7ezBPq2yZPNjOxisdUzxGgVz/dQWiX
VDZfG9petxZRc1k3fwv0HHRuNzWeTMyC1Pb6JdIPmHvUMz7UN2QZG8DR4a3NEHwV+IFFxoCbXHxc
GsOAMEE2/MKxwHXRViyBtJ3YFTqElRYDItIIdQ84e4XyMmSipLT4XFTaU005vJODqtaQfdcsBMV3
TBkm2JNklQlRXssEs1DvJOeMpMiLEdoJd2b+sKh9t0wr8cnPb6EkkgBdoloJDS971ZPXUPVvzDbi
jgwmN0f7TW1UB4g1oRt0wobdQlpc419id0TY7W5JSDW2dtt3eF/qmMcOpdIHVEIrDPGYq33QqoAO
PhgimWZfaisez5pI/KfKsn4EOmwMB5IHZTSvpM87k7jqkvC5pV3XuQkcfsiiGzwVC85Wp4lvavk+
UihJ6nReCb96HjmhrQTTq33ddeM5693HcKoinrd+Z47CutVCm7Z5BsFmZLZqIu19DBZCPKdrC3mh
CkDFFW7y1gcgDwW2MmFRUzNzPjRNpR36VlwrH89YZXWAwhvnQsBe3ROn+VGc5VTGW6NtuWRg6EuQ
9oT61l2u1oMxp5wXH1BPFMgkABe5rE53CRPGIh89kTnyNCXzlVwrLpmR91sy7GqyXaDG2I46BZlT
kLzjvvnAie+z2YUw28aDZw/Qv3JjNJ97S/TbMh6BnrA4mXPCDmE0P+bpQ2eMDCv3mUdpVEOrQVad
lxc7bK7wPiAdog5IRm4S4y4gv2Rt0+NfuQZKRNoN0lN2a3kgZB+VNqZnszlPfa3t3aLqNmhYgunU
zSXVYknr2kEZa5W4lCCCnktD++Li9IODRnoZyjvojFh9N1YCfyusleahOEyAGjjo0uijjowKUNcm
gDWxIRlIY1+qZnrp06iG4mV1O5I0XrWKY3aAomftiwyDdpBkm7zS/X0yE85dLsWFYw3N+xQjwm9V
pJ9otqK7HOkaVVb+EwBPuHE0aZ6RI961dpXdOnSfV25bjtusc85939Z3nMOB3Lpu4Lm+3KZlHZ5S
iAqbQNTFUQMwrZglayH1izl5Up9NMJQfmXomudmOqXtDSJDKMI1UlyaqQZy/aJOFjvEFd+2IyMJo
x/Hc1zFIL5w5fI6d5ByEU7Wx6N+IyqnPlaMd5TiWJ/g3iH/mfjiyDusgDLYg1xT1eD9AVWs3KYGL
t3WBQagv8KPFVtgeJlvoJ6NPb9yufq8Mc3qLyAlP4VIindUuY2OhXYq7m8YHteUjJvHq3r2JQcgS
21AWuzHHIusw/t4Y9FLZ/I142445fDP0KZyTE/yLRQZ2JSMczWmMGrABE6rYzPwtqj5EV8QiGquq
0qT38RvjKux2pc2YKJGvKd6fc+y7OgMbMiJmI5bnkNiRFTuvcbbSI4k41rrNJ3kge9ZBqG8nl5Ed
fGfaEG3G2gGQmcJbphsFlMT9AdftZ1j0A2o8i6mK/Y70lHKXZMrcJ2tXuPo3oNERJUkWbgatvyK5
lFu3xl0eGu62rE0iKer5rJv9Tc5AexNY7auhuQccpdrE/Z2J8oclxRtDdZ4uBg8rH9eSGCP2Dut7
UQ6hZ/XZS1eAIwHExTJdQIsUNjrckbQUByNQlYdvtn1ammFjCCNYFeNElfJzzEEl90b2zVHdsyTn
Vun21iaqfVNC+OQQJ7fzECH9mJuHkUfWa1TOpKt8a5wyQQ+D5m8ikC+oxvaQuoG/ra18U08dxr1Q
XKCS+riBm4tmgNjAF5F3AivDYz8w3yAh6Wlx3k2Cj21oITmMCeK/cDw4Eu9AKjE6Bn3xlSzirx1G
hW4S36XXA3diAJQ+9DgJoZ/H1toqrX1WP2ldZKyzxHVBDDbwpeS7QebSuknq1IsFEfJdmqxGPgwS
Qzhiu0a1KkoD9/sob6YeBedQtYz00gQ7W9kQzByTM19XM7DawsKNnd8h+llHaurwr7cecyxBzPg6
0aeIywMDpo4SD5nxuRqdcYP4CS7KENSbPK04/dqbAuf/JtXJuRmIdcE/3Xptv1UGatZ6bB864gtX
aUWUz8Z1GXzryLmYTZFTag0pytI+3fbzuBf2xLm3R6VqB9ILZUmx0zb7yUjYZH1UNb1MvFKDCpEF
oH6QhFgrEaMiBMmK2UVoHkVf0WJbARqDMw/2JibS2yq50czktUv0tyzMnK0FJnJNUMvalMgQVE28
EnjV3mVBp1LbcEZ0ti5EyA1TyRVJyT+oePcWoDavtvBI9rX1xMZw5Sz6jtW0YE1i5w6QIXDuHDaW
pu4cDUiz0aA0qmW1zefqPs0FFE2y5L3ECbec0FdjmxyywsxYQlnlUCSjAP0xSUoME4YJy+Zz7Q+Q
rmglSTPjWBloYlUEBuYhVossw/OI4OIEy6NZZ2byQFXBsLspPFXmsEf9fJcHJtyKwt4ThbSgWggV
YtNyEX+qbOcTlRUizRkle4aJoJCJ/m4a1WPkA5xMqpCNIPY9oCfmxg6Csy7Mamui+171To/FMfPv
MihukTMAWUtS1g88apbmfmdAF61QmeIrp220dRFgO9r3hUVj9vLBHCww3wTMD7X5bpb4FMBeraoM
UWKNq3CzOIVcxP/ChhdbFJwcC7YfZA3YSLtvZn6dGUevBleTm0Rhz4MrNEOYSaRZbDLmqih8vqUa
ZNAWF/Y+Md6Tfmjwc/QS+wTIda3yxJQ358LBxNeK196QEOfa9BxwEMRe3+9z5RYrS5aKlXYMn5cZ
cHODorUHC0oOS2o1dwZcaSgbSyoDQGj4FsWp0QEk9uQzQAay536bWGV9QzQC1bq6y/uw2dgAt1e6
IC7bfpU14arSwvQykckJJ2lFICFy/R7b4qC4xty6Dtc/uTH6IEMtTTlu0azyrMw6OlQTLBXfojeM
CwQKj+NXEsLZ6lHXZI7B7tKBO5FrVKmc8yVRX3ptgYmsFBVXcI+siMDcxAQaQyyl1wQ2GB5210xI
eDbq2RSglaodsapivxjpld1/reVLarTvmptwPAH2wxZmjFO3CRrr1JgRLvYItUsxi3NUd0vka9tu
tC45WvhlVBY85Xr5UwQsz91Ycsh1KYels27xNQXscoRWhYz07StD5hKtLkhO2tN7lKPBmuArmPbl
Jm3y/kwLdAD7URBiHE2zZ7h0icyZgDPp5AW7TxJ7QsfSLETCvHzCy+Fab3Q89WPtm7jfDcffhH2X
7kXgKFpYAIs7LddwePnJuqrUtFVDZOzGovqBPEBcbJtxP8vwUUQctDeu2up9DQBGJ/kRO258w78T
33z8KR3zGAV6djWncD78++/RSiPrnifirOwioqLSnZUweC4+vv34QlFS6lxmdtzSbOJ1R/IrGI+e
1Ke0Cm9K00x0TrP9BDoDnfzyd/XH301t+A5hJdwXYw3cGyRJoMPEUFUY3Hx8kf/5J9v00TYE08Lb
db6Yg/2C6LXfd/ZI0yltBvcQBtqZmQ/fqoFI+xKzjsQS5QrmBFVkYAZJy7clHKpDYK2lKLoi8qGn
mBDrXPXOuoNxsTYy/Y2qGCOYmIetC5QysfkIReBFWfne5DFg3iRuofT1d86wd3PqH1VYGFoAVKFe
5AwT6riuG/Zv3VZH3hKBfdtOorentX2psSuAvsPYzvCQhRMTobK1d9Aj59kKG3LO6Y9JtplEdg9x
HNx2aajvLEyz/LPEXXcwfGeqOVe46WrFlBaJTmzguO2nx6Yyv05RY28oT352s4FL1EKSby09xhCJ
jFaFmwzkEPEqDNpWZa3qQ2PN4b0j+nMD7u5KSF2CCPgC12A3RnRETXSU52WlHKbJZOcOONbmsXkC
HSBpiDT6QSZUg8WMhI+mh3MaS7wGTlPpSKZzMLXRfFMGKQEiqh53AEzLFZ5d7V52Ym8ZgwHaHdBj
o4/yRDDK+2QStcX04qKMNjyj89H2dUm65jj57q0N2AiJ4J2eKHePZcPCLyPUg8DztPEDAQ0hTIhW
kdltI+ErpEE67OMlCzBJJpcVux13KsebNREsb4ZVcNQjEZPaEa//N3fnsd02t23pJ8IdiHsDXYKZ
VLYkyx0MBRsZ2Mjh6esDfOrqnL9uNapbDWOAwRJJETusNec3NQ2ybNPO+LaaCKic2Zf3OqUyVC+k
LeQe8Dhg69IcXsHihFvaG861KYonUVV3Tpyk1xIEWlNJcQMBFp+7yUsuQtM9MG8OB1HdF3ojd3hT
jAcnArfuVohC4hCVan7rKiP6ICardUeKboKcDVU5CFHNtt9xtbyVWpYdicaeNytYfpUul/I5kS3D
+zDON/yuLDXKfT0yD4SYwJ6y5JTBQ7ggmvusK/Keoa4B7UFCQymQ2dV0xl9eL19m0yTIpjbyC289
QgVrwsodw3M5WGcWqumhdjEZ0/AQl7Eo9pLNbUqQ180w3ZuzJbka4X7TklwUqwhy4wbSPh3BAepi
PT0qlvdt2FWXMixfTdgjK/D5CPBCuyJFe/KmdO9pZbVH49/4LWGdV/K0ABL1bHxGL3ytVfCuuWYM
y9N9nOD4XBFcPBukdl2METmwoEZ3VoBE9SkqHw3LOrHdhrMLJMZfN59mWYVQcMUNlaLwvmug6OYE
ZyKsD0FsUj+8UXqv32R2Ytw0elZu6Md6+6aBewGLgDvX5+Bh6W/cJ0LdFwBX8xAtovqFJ7eP6QFT
sGIJ4A8RKxMQMg+9Z7cnpsJsU45ZWW071FLw8EdrlwsL6U5uF/2mH+kEWN1AdaRAIOsCatbIIk4o
Y8wlKmgiIHcV25/jMIgfXmB5x6rOp60s642gLIrkvfI2Lp4sn1dJX8sc9JNK2D7jOvUJpZPL9/gR
o/pPffyZDGAZrAzyjG2l10bXIcLiiOIyGDUglORQWAVLTwYsnX0oIXlk2XI18moZ5AhtJzaVlR1S
syERKTiE6Cu2SibVaWvaiy0HYlMVOwi3oAR19R0QCIEVeAL3ShzwpyUwyc+ENWJsEdCohHd0kbGd
bbMTJz18UX03ndcD19HjbCeftuYykrpjxbBLqWV2qdF3AzX79awclxq+SkyMbtQNoNuE5UVn07/1
LHJocBVNrMtRJyIWpqQZzTgH+0zzWY2dkaPFl75fmnLs+wmidjqcXj0kBWeAtklEoL4hHhcPgaJ+
4lpXAaPmojM066E27r3IOOWAYjeth0KfZANFW0c8TYP4bEIiYmDWLuMrSfbV6Bx6Qz0A7Oj9keF6
NzojbvSQmlRPjCAojdqC9FF2MSJ6m/GrsQZ2/11yjqyGNZ7VNruo+51X9niSdnPR5oFeFUv1rcid
U5pSja7C8o9Tp9qF0R8TLy/G6uzpmLqHWLHlm4Q1HIquzs6u8p7VLOMH5NtESIe/O7sS53LiFY+O
luz6ltGRLRlZ1XV4Yyw8boWW10+0hFVWkZRkSwTWkV1smMl4UzFywiwLpnNUjTbbquyGQlO609uc
xSGlCHTMxKz0mnkZMu1prPWlArKRWrjg4CnuuyFOl3Hw7nTw80CO6l89e8lTElNYNzKGqJ4vdzKB
a+nsXTci1J8bPd13GfSIRSw/DWmFqIUy2GROZ7adG3tK5nvLOGnDCA+riQ6hsB8VLS0fFku1I7UI
jzKRQ23s7bpEB4lki+iQa/QxHGVv4Y+c9Al3lCEhAULmf4sX24iW1TetXeenbASpMUIBiFR2oKXg
Ai1UYmeOn5TmNHZrlPQEy1DqizJkv+PO1ZdOkSjPJCXcain54EzfRepdYm67jUagqZN9nFP93iBW
+YBypqFN7N7GOdEBpRlButC6jQbbEEMEnBHdgClhkltMMQRPR5zDoNDLSy8A5XVuxKoO102hxO+K
rKa99NIHi302Gx90hlr5KpgY9iGWVNewj4ETvOWePsCw8wgnyQEC5+mMj4hxyZ/VCKRKbvH1zD4/
jGYK7Lqto8qHPg2CvaE+GorhR4Flm/wYAoDEY2iTdUxy41ctNIx/VgZuFwwCC79fJJSQuOuxuLYz
WmmVZB8UEzqKOcfeM0A8R0b+pJtA7kMRvA05UJ6kdwvs91QJBiJKqSgN9qEu6NO0uTxmOqTBwnoJ
wvDNq63BV9ak/EIQGDxNsbEtvZhRgd1qBEYrSwOaqSTWtBr0LMwd2W5m3940lnlLOMtLG1l0PNL6
Mam7z3mE4uH9GWJWCxVtJ7JT1QVJuWSk2LsJRRHsv7P+E5Q/JfwY+XGWwtpQ7rSfvT7eaaXA54g3
ng08xtlPTy0lDjrS28FO/aSGeqvhNAWn44uE8HrHZsbLRsRZxnQ1KFHskZE94ykgNrrJXhxBmCv5
2OyGHBbN0PEW0JCottjcHmbN/jXpgD4FzjxIQsVuEnZJwIJV47FuBvgRNoOFtXy9tT9OMpGOW5Mw
CzHEOVCcpuRhXCo7sA40Xxnjp+oLiRiXh9t86UFjbseWXLg2IajWBPaRGhSBBvbjnmQBPgMRghC2
r4b5WcvLBw+hOszY9ti0g36uFFElaskQ6wmKWxaSFL9gMpKEuYddhZlBH2skYEbyNLKFvwzl1kI7
t51Yep8tQNzgOZD8oqxJtgyrDrCyyobbU/MNIphXhm37nMSRcyei/q7DrfJgNsERexOsI9+lsVoH
tYBByZgQaCo5mBr95EFnEZ/bU38hm/Rgkj0P8wGstFDXhnQjz3kuXPddZCUM4kkeq7SVdwrAhUed
fo/bgOjhjI0FeLwtrP3sLp77S95Z41NOy3CTFe0P3EzBJbIL92p3Eesre6GUB4e5s72DkiyUFOYy
Sk4W+2CT3VGOO3QmR7lsoKpXUxFv6Bvw/euM5ywgNrwh0K1IFTR1O3xy5vh3p6F8Z9Nc3OTleOt0
7nCYTKva6Sr/LOZ+cQY1DeER7juSLZOcbEsn0HkO/Da2NmYB7l/F8ZLvVNFwH+8LFlxnmDUX2/Ze
y6XZEZjhL2sskWPXBlnWQ3hkVfpplrybssfkQlwyLaN5bggFlWRi4EqmNWvc66Eiwl7ikWMF2B5j
pe2NfpdFabwvFha2i/k/L5SHXxhKH3Q7nAb8FRfoY/3DAelcyu7TrvT0QEwTonXhXqGjHFPUJKfa
VWR7gNDLotI6mEY27CyHGZoeEhaqiIjfLlLhseC/4+wFxl0sDKBhwddZdYdft7I+6Ee3Pu3BB5ex
+GC5WeJPAguH3tToDwuC3RMx3eZkQoHcCPjzUL2MHUWHa7Qhe+QH7DjhLfRJ6DY1uB1Gt85m8QPh
jdWWXZkANaqWRS/M0Nh77GpHPwchyIgQEjb24MBvqvymcIbwQKrEGa0O9mWNqLay6GhL0g83otzc
eCGTbhBNcm/F5luA7dSPEEdk5qjQGQDgY+RcIkuMLQXdlBSF09zzbSeRGKIWVUjW0FQEcZw1x6DS
ojP54RnTOf3MZKyiF9WBq9FZipR0bnwdXequn0nlqWQ/MdWQF+kURPOYet35/Yw8ypuFupCcfUlB
EBV9/bOW+cKXpzdo64ML4in5M8UwUNVgfQDu048d8H87A3M7wkfZts10IFssu9YpyE53tEGjx1F4
0rRUewJvT0YxOcuSjqGNdkRIWfvFb0kAZDgqYBYtRDQkKvam0NB/Csc8qnJf8Fe60wgENayayRv1
DCBdYGadjOmeDRRbB2830VlrG4IfIgFaooxaloVNnGx0rUVfYaA1q9heN4KkFVKcTgmJdlJjWxSa
tMQ1dEo+tXE2CDLCV56z+QylvTPr1Du7FIzvEVH90FGlbcrYvM0GsG9uywouMcEp4nvZiZ/mmBs7
6jP51aa/ro3JG7tsl9nV0/e4nv5ULkbtxF04kqTCxRCpaxx0TBsNSmpvgD1k3fYEjdpsS++cBuOY
ZjRXs65rcO4hEtpOXXtR35Dz2+6tcrrYWD9vq9lg/zkbksqBRt8QLTmAFeJeRD9WLEqaiMkLC2TQ
V88SFo/vatmz0ju1j4KBerneXOYmMiHCFcz2vTPfEmMKzDZpz7bkV6umh6zluTPRMaBui7g7oYs5
hmZ7tLyKjLdKM3wKEjWtB/auSZ22G2mDt/BCZFeLan4TJXRQphpuopGXO0LRJtgOOotO8m12bldd
US20u8Ke7zVRgANnFwYBSCFskG3he42dg+gypkM/CQVDD1JPm7RsQS0wMmn/kvii0cmgLmHSjbAR
9mC1noaoJ5Wxq6y9CXBxN410clRPz8TN+8cQqeBT7pmXtOZzq4wkOAe656ux2zVa/xrz8fl66ABR
m+ttEnqXYfSenTn5MGCrsy7smHqTfz+s963Yj+8H1vs00tyYEawRY00Kt13RjG7a8rzivhLp/G/y
13rneqgkyNSmATtEiCEZ6kg0g6qpz4kJElyDt5gxY3D7+06p6fWZwDAeWU/XZzaYU8HWkdyQS8n+
e2C02ARpPdG953/nxXwJSqbJv/Sx9TdH68tZT0nfzE94D5hAYJB9H6p+ynDS/vedEjPuLhbJp5aQ
u1Hx9s4zCLF6mKo9MHPnoBENsz72/QS9CgTbVuX6zUJ+WV+tscKG19P1EC1vVgJC76s4YVkPGRzk
M4flYx+4/LMFjr9i0WirPlUp5j5nIaV5Kdo9ISiFLrfWuwbXKvdNaD/ZeZIzguJdC9O0JPHDoxO8
CzGVldYUH/sFCEwe3buYna/1v6ch1GRAUpBDix+NbVE9GVkca6Bu/low/3913gB98NBO/9+dN3dp
9h6V+X8mYv/9T/8y3nj2f9lUsqVjojEnq9ZDa/2vRGxDt/5LR9sqHXoF5qIB/2/jjYXxhsop6ngX
QTTKRPSc/zLekIgtDLwZWOhtkrYd6f6/GG/Q+P+n2cThDkuSTAYilkbf/6m/rullQ6M1QJnH8pKV
9PaGCR6fBKyaBdHLUKMUHKGJq3Q0mUmfUtew/LIz6B2nRC7mLaFKS4+8IGrIH6e0PVcwOoBw2yfc
eNpZh5Jwtu1zUYe1tQMcHA1FfIFWpnRK1xZ+CX+o24+xIqMPWP1AqPyMAmze2pNBtAXFX1t47nm2
coZZN+y3ScQKySwpPCvhvCiHWi+iqHRT65o49w1krvXs+6DZ/mhCT5r0eOtIKFLrQyb5AsXf/1QN
pQS2GDZ74g5evAyZpprCfx1CELUw/4Kc9pW0EPRyM81z1myoWfzvJ68PrId4ecp6tv6U9YxuVoNe
GZzUCOk2r/9EzQKldsnznPUsv6wH6O75pUYFeARdzmbGNM/eUkj6e4YOMmfW9nEl9H5osGwJ6OIk
85xdXLa7JbI17YFGqNyXAVMzoVN9I8TGtcLi8n1IjJ4NmkhdoLoBlX5Egs6WAFB6RY6J2ELE14rV
2a6hL0bTsWrwSRZpia6izu/Nwf0UiuIUgkzUN3r2M5vzDK+J+uW6FHu8ST4EA8tIPRJkVyVucWmI
LkY1Rd6Oq72xk8cUvvSRKy1lNh3nIxHeV9Tf4AnrTuJxqcybsDWNm3GYbIB+LRsqLxT6PqnBgwGH
OWmutUHDHMKG6Izoqk1/LLq2N72XEV025zekcoMQxTsFZ5Doym6XtOYHGT49tVka4oWumzd44Xvf
qNtgazmldaNq5kCtH1yovv3TVKrtmHrTlT4LupDFbxxqTnRj9jXfznZG0geFBS6ydSTgLL8l66AG
GVujsSIWnF532lN2Y2442EQ+jzZcJVdH1WLmw7WApgQahwhY6jgXdyydq57Fgvoo2cfLY54a+PRA
2eaByZZ+eYJIhHsya+1g8NZvSIy0bozlVbdN9EIJatrX1OPXx+blCSLO7ybTIctan59FiCu0tZEr
T2kxX0GaT/SPYj4PJzt4pvYp5zbc4xcCD23MycGZuhs6j1zzbNBKdgQWLWfR/Md9Q/0G4+2WxMwZ
dHKUX0iZ0Y+TVu9JVGjP9dJ7bPjlWEaW0/XO78OSRwS/h7W7Djh2NZUbNr85ISpsvWUu2uWUPAl4
6QQPCzMEhEx4d1U/zA7NyZhIJr4b5qXEsRuWMG9HLhZSPu+R1WytBdQWK8QxadjfUiMaz50zKwRO
NaGBtMhoGBW2AdflPo1IRFCJS/6dm/9a000Gk05v6Qkf5zJr23Iw8vPfUzzL2xoYxFEPFNaUz8wF
lm8vODZzOQC3tx3+cq5H0xVBGlP4MpnXfbtt8OIe17u8uiLpx7B7KqNGvWNIICtXG8QmVj2yHEFB
F9nMskNb1jjesn5ZA1IAaXymI/LsyDJZSCyHacnQWM/W+1AHH5I0g51gwOhv0NsAiIVH2IoYwo83
syADHioD792qvYxVgqI9vLzKmXWAEdfG7u8n2VHaoyyt+WuAClkRW9pZw3HyZLU1ndmA32nX1Keq
VcXX+uBJTF9nJ+tbYUkMvUbcM4A1snzWKBis/RBOAoDm5nyGh6GfWwoER8Kz9jr8rLiocOd50T7X
WMn0SftsLUzGynXHvVkWP0TAhx73FR5tbSDaNTAGX5t0Njdlx5+xJZaYNVJNhdryfNnApQyLa9NX
0d6Jta/C6j0gCL7RFQ48aI1+AVQ6QtyZKtbTNWWlWaJW1rOhcqG000Imc0KPwA6OOV0ivgC4iv51
1pTlY7tsKRDfFed4YccKh8IPEPUejGy3TF7AEciCTEAzSvJI4gUTqy3oWCjqRNFnSK7C1gIo2Juf
OG71HQHrCFDm5mFNH6yGxoLsgALkzWl+h4ZF0k8eIpSY8YufpW86XKmFh0V8NCLLj1zxh1TgGlQs
z8zIN9mOCmHE+uxUQPIlk6yhHdntZJ5Q/BmobDpWu6+nU1VM7ikmdCuDmE2i+TQROjbbr2b2SHG/
P/3jva83+xh6HkWS8GZqiExaPwYYPHQxcKGvt9YDngUiK0dBzuH0MRSEgsyLs8HuLfq+yqQpANT/
bOYxcLoq8jOdb0e6fEFTco/maZbsfjx8UdWiacL3cZ5vR2mVR6EZ+2YJM3GL+josIUIEKUYb+uPU
LLyEzR8oAhqMdndGci7jZdlt1OOZwAokVvF5WhiKeh896S0DBDUqBI7JQAdglN1Rd9C1VKQqrYd5
rBnAyoJKunQyWKMUNT11ivqJ4gxZQjlxpgn1lGMmmAsUtUy1QM9FrP79sN7XzN2DHtbtfh3e1gNW
CXX+vknFULHmpyAehrLeRmXI3NophDFsD0J92Qutp+vB9RyPLA7pIE1przjmMdXoRoFlB3vKemiN
rkHXRKTIuqGYGdIjRLlkY8abxuzvNAVNurX1X+vvXcfb9bX84+Yc6NqBOhoxPaQuSM83gtY9Bami
RNJXE61pN3ttHEpg8KH183pAc2Bvm5xPpNRD+2pI4mXM1vmTs/7ajZEWXUxb286FGlGt/NCwyqHj
Xr6ZOFhgy/dcS+u16TXRwuERNXg0WCXQNbkGBwo/AD03CHCo5AzhW1YRs8t/xKcAe0iaDMyVlV66
skkP4zTDeF3w0PmMcGSznq5hVOsj3w8b+bHpOsJtl+d+372egT5SJ9n/gpfNJwCQk8hExrrllrt8
KMkSAfR98++ZJdKTRYhPV4nQIPSLJ5dpSLVq/RyVI3CAJKSQ24UEBss7LswCs0qS6dcEYO7V6bxT
rzT3EEryL+O6+B3nvXE2NMug+lySRu55D9Oyu86Wjdt6lixnRVyTobKernd+P+d/uk82I5GSGua1
7yevZxgt66NB8sL3/f/4/+sDYtl5rmfdWNFl1Sz776WnVE5sxnoVVjXtRd8d0UrRHU984m22kJX3
VYAAaFxy1r6n0O+b61mPVATU3zK5rrfXafb7Zg7AniDd6dyOdbwpDH1cdHvs4ZfJB6EI2/f19rBc
R45N1F7eEMUQGXhU1oOrj5RfFonvsa9wH1iqu66HUcqSQlXPuCTiZqsMBWfQlPR7PIbo8zR1/TmY
y6Chz5kGhylsdl11tCc+DUE2H46r5RSWM1Mh9OXy/M+H/u1ZcZcM+m6kfPz3WcWuIyHiNEtGn12x
TD7NMmmtZ+uhy2HK/31EpWKuL+u97FoqpD7L8+flQiGuvszBJ3I6WSOX6/dPMRsnwvk19tklLCOs
pRV7gQ2ORMb1vz/83+/5/pEBpeO/P3y9b2xM99RJyt3c/Y9nRVPkTn8f+Xu6/va/L2R96no7pgA0
kR/Da/77G79/lJ6AvzI90RYXKam3/uPnr+9rve/vy/5+eD37fq/fT/yf7isBFshKr/s9G6HTHExT
w350CaoyESvvGmXNR32YfoyFPfozRNDtaFS3dqLPWxCADHpz8ZLEbk9LTuF9snoWs7OzL2rdPhiB
vG/SUf1kK/yHJfp7K6NqN1PuAZelEQ1r8nSjJNAE+QUp4U30DLNZ32IICM7CI1Y+6kjLDSg0UiKb
dllMOGpbtj8wfjHTuA14SWaUjej7H/PgDtuu0l+B1syblkAj2eOYKJILEtx6k+DfRyHM27RHdgFD
1+wzjYlPAKccpnRXsT71xzbB+9W2DfpTmhh9TRcYfervQEQxl+9ArV7v38yW1qkQP2kWUuxWCeVG
2fs21qVpRBquwYvu931J8p9ZkYRFSKh1kkskH5fLETPOOaK2vcFJcAHwhpY9jt8ity1uo+hrmD6I
1SEhgRQauNL9Piyi17aHDS2t6GRXbEiLciR5wDpYrbozVNjyp6pIdwu7LwHPTkEqOZgBFYlEFPuw
ZufW1e2rJsWXo21rsRQw8om5lf+6wTL9mI7B3kr3qHiII1I56UeZ2FH8/kiD7MGjNPHS5x/kFOw6
llx3U5e9o833dbzkWyvW7zEKTZTILTT+E6X9bCjYcdid8kPxiyqyDn7Xa04lUlWaFATuJHi3fHbZ
h7Gu+MsKDdEJ0eFESHkHz23fdYrTWwSCL83o0ZMgSsWncNJuFdvHHY5hgpxTEqRyZ0d3MdvHKiKb
0HLfcZ8ZZ9QrvH67n/d6RKD5aDwHEnwkDhRA9SxAc1arZOsY+PWC86CTexdhNz0OofHkDjQriY09
RQgxHmPbfXJVdjt4EN8Tyod8n5DnYTrF5jlsZ1PbeZQztgEf+SEW3kEbCLQP8+6KLSP40vrmyj98
WGlKXOxQL+w8BjjCDRoC3BkmYxZYm6rcJmUyHxycDs6s3yFL1U9p2NZnXSZXvZ+mOw/U1SnXsltV
4W9C6USkclCisxeHvqq2BqCInT2Q5OJ2uE/wIJNB4A335qLFD22yztr2w1wWWa4ux9OgXjXbZVjt
gSRbhCYlUPOdPKT7UrTOjTuX5ibr4QObXppcbLMnp6uXj0DU6SzvtQyYcOGkPyvL+XAa59F2df2n
aspX+oFkE/UIP11swT5KtfpgkgJ5o+s3cQN+V47sIm2zrHkWhrfMIuGkHm+JsUXfC+o6NR5E2TX3
U/FHn2Oox424MLLSQo4Y+37Ia4X48bFW5akKR5sClvY1G8ZLEQf7LCL4VSH1Ewlx63koWnTB5JVO
aRP7Rd98BVHmbAPbe3Jk1RyrSwee5QDdGJQ/pJBN3I0203820GMPuNyc80xVi2WeC3RNJZu8D65N
hl0LadVvFrkJEmZr2AYMTmXeN7s2I9Ook7qfN94ZC/64LyFGwGFpdxjif5WYEhD20rCLaJlYBIBu
ZcUitKXuY6qi3qdR8ArKPiGFanFWZsdo0J+U1IJz1hIuKMGVthUQGl1WD1iGrE1iDCmZRM3X0MLA
DRijfH3KKcu37HHtkV1029wWyXCPi13sO3EYiD8YOrIcPAIet1B2vmJhXrD5mb45xO/zQMfdxUdI
Y5joeb5f9HP7m8CsX/ADIJqFCbqfej5o86Xvsz8qXj0btTyWCFQQxTi2eqdMwXvqdT4dI33zgvGI
1eCHEWGybsr0qytl6JdzBIbOHmkQ2VZOSx3fgkeOomF095m8NlYuDgS+PfaQq1FKCah3YUskFrHH
e2+ytorw3F1kzGoXj+9dOPwaXbSx8/DchjiFHBaWY5M9eXH/rAFYJcow3Y1NdJm08a4wxUdf7OH/
Z9hGkrPXE2RZoaQp5eBuR/3PEAGpGYz+j2sU2O97It092eOF4OsXIw2hlDnfGssHRLIIsMYQhNxI
tKeb2sFOM3K49SnWamWR8+WxPtqOXfyhEJahC9wlXQ/7n8YYZECY+Ww9Xaaq7EBW0k1mwVO0YHGi
syKrVy+MrwmsExEGP+k5E3FVkiFZNv1H17SGr3uK64KgiTgymm1DOKv5q5eV6QeK/FPqUKokF150
9m3YxMAxQoIFJzTPJNSJloach47Bn7XozXZu5jy4hSpB+XogosoOujc0g+QekolRD86lE0LcGkV0
U+tlsQk9G5dA5t5Sb3b3yQKqD0Mi4jvKw5t4Ug9VZhyZhaud19r7RMbWzkzmVxC+JCMlrdj1wiy2
IGa6zUB6xSYe0gcRlw6sEmok0fhukwC2TfiLNGhi6mgeWTOav83yPgRjiZtgGkAnTAyFLyI1L827
ipJne9beWy+uSPrsat9Ar3Jiu3o7BQW+HJKUrB7fU2QUsGvu8sK4d+e63RZeUu17bdzNXlv66NMI
9rAZjKOg2ne99UyaDwbiiHmZAsKjrVnPEnvuJo2V/qDo3SNRSsCRhNqjXdKhX4wtfY/XsWvz2I9K
0hnHhECwyIMR1zb3ac0NGS9fiPka6/n9WOoUq/mT0ac7TVi+wdZmhDFKedGKMDqVJKcd7TojOImQ
LSCbrPxaP5TyWaX1BWnFvYwrPNq9/YHJZ2MovOY2io8YqAL4TGqBEZE5ooOlHRg6IsQ2+DSi8Uc3
8zlqCe7ALCAvk3kM35fX5FuvYgXbm4+Gg+04TG5nskpMDVuVHslup0Albw1Cyuy++MjKodw71eLb
RJxG8bffWI5LGiD0Lc9kCWh5zR2d33wzKsvvLXlI3H4XOmX4mz0HVXyiKLzXWisePRX2G0y1EyVh
BXOSfKTyMBQyO5tJzPJJ171dalp71Q2P7HKZqLnqakNjhHNcyp70UUc7pG1sTD/Y7D3h0k6vQ4wL
MMNuRVYqo7l3Ey3bkDl/JEAA9JUOQMJN55vJUg9GjHBfa4krLrQLvW/swrXqfKAgkC7nSj14fU2t
2UXPGiI+m0NAa3VVXiiJR1WQsrqV7Pm0n5qkAtew9/JTIA1+mbqQq6biPow9eYfUa2xL7xfDESlS
LOb3qjU87K6jcdvX6aXWdYBWzOCxEZIt2eMA7rKYDsywk5OzyAOnx1VhBd0NZaBmQCNOBOKeWOG0
ouR7tEWS7I3uaEL0JBW6xIuQ/pHIiDYdc9JW74pP3G1fscZaK5Odtg9ZWm2GTB/vBjIf0oFQAoHF
tUTjKLLupAaMUGVhzEfU+y4Doqc/oKUHpF2Zd7PrnIRNbTdDfcEySQNkD36APawPAfg2XSQaBT92
U/YUKD2pyo2mozABsrqF+lyfBqMG/iVQeLWZItdz3IrMwt+J5X5f0rlh7vjoRA5LMmNUjuHMb50m
uCYlmYACKlTc3CQFfDPmV5aRwdHJ1aMlniRJkj+C2tgO4dDsPVdCH0i3TlW9NT2F8641X2yTxb0n
rYc8dF6xrWwp4D0YiNHZ9xXtDu8k2baNh9WvnB9LU0PJmwPH1PnEp0hrqfiEuJxUd8zGS99hTXYk
rHl7fOzEQMxmOeSECZ1lFyW+nZv3LY1Ov9XHT9hrIGdcXHJZx11agGID3eyLK5d9QWDuBgtFmB3g
ERy05lcX0pkz1NxupdJZwtAXi0lh7MbILyZmm6HNfkx5Pfoyzr+sQhoY66RgP0bQEKYfFM2VSdnu
N6TKFoIwlJE27c40vo9lLZDhIBfFsoL4DZM8/EmpiDvwkh27HHSyHaxNK7/JBL85Kx2FECNhbrDu
dCxvrLrwMsYz0rYFiJnE3a+Osd8Htz4folS81W3SMeDh0S1RABlkhIqx/ZF23oONWIY2OjUGo0YX
Nu9qWAsbaxrfEdHz7kzvtc8x4cHgwyNZCcJxFNu1aCJIuBt2FNIuMH8irlRExw0FoNz1TmmtLe8S
/ZuT3BEVKHvY701Obu+lj+MPJwad0tfEaTnmy5AMf+qZWckZHULo+t/2NN/m6fIHFOrE34xtm02i
SV5P+4FEegwLoOVy7zWdDTR9/e8uH59NJE1laB9Y1r8HaTSdMHaRMuGJR53ACjLDf6QJuKBMa4mL
6A5F6UzbYt6jl8pRW3JBImaPt7013pTkz5RBAN5BvptzALxlCL3drMwQDguN5jDPF2tQaVw73VS0
KKvx0tq3tIbCrZgJTo3m/FkHGdDNoNv5k1nbKZvu2LtQCXK0C3LyllHYo1yjt93LXFjlLbsUM0Vl
3cx8ZGoKgAXUyHKj9pO+7Z+oQ8ndzBQeQ5OvtrCfGSW+Kppne5WDhYaCwIWB2LD1GLUDB1rAPIbX
XuuZRENoiHTWN2FLa8Fz+p2nVS8iJL4VPFDoPnL1DI5K2aUEJFC6NPSy+GsBCm1k7rzhgGgg4/ro
FuXWiz9k7VD04zvZQBmAkGAihu0l9ZE5Rh1FMbGpyz/RXEGaiqZjFE8fRtGaPlGapyBYXoDeF0cj
qrsNaamE/v0ExdVtmFyJuuperdZ6wvBzbxXaA5DqOy/hr5QnIaXUfPi0PJA6LfMTG/kK0acfx9Fz
KAODjGhvb4Wpe44mZIRioUdEuEw8szQOUU7kArtQVgDElOx6jzTKuLWpMDOqTQYRz4VLpdSbMNKx
eu9G5LV8FJT09HY7lGgWx5DeDXwKc6NPaFFjfLzXlApD7Cx2Hzm8W1VD5hk55rPANqSaaJMNyctk
vEem8RbmCeFcjYNLmhTEPX75GArOLVZmmWk0SkZxY0J7uigkWkTxBBvkFDPt/gu1IIJpwWwfs0av
UKIBX++653hygpsawJMrmIeh8cLkqzcpWBoCqSjlpczIk5J7o9X1XZ+mf7ya/rRWIYaUBSQrRJRY
rwnT9KyBCNMJHnjeGlQSJ7lFoY4g13kk9fq5G/54EVVvYTwvIAqf6OhfmvMspWCWs8DS2aU8BtmC
R0GAKjtGABny++ssiX2aXydUobeOwgc+l6FxLSZikztWqlVis3JIY+gpKvaNhhFERzyWu819BF4C
o4rN8JDce2iew07/MMKgPky8BF8ZjHy85shaIBv0zA2Wo7Wn3yx7VEjYAWyR/8XdmS03bmVZ+1X+
F0AFZhxEdPwXnAeRSVEUU5k3CEm2MM8znr6/g3SV7LTbjr7tijCLolKcAJxh77W+pZVckHykQR2+
tm2l4MrT4JnrOrlBFstvG9ZRIS5hoyIU75NV6/rFmvSg57iuPiSIRmpKrDT80mU5ibHPzAjSTRbe
g96FsYCNNg4TVufKixEG7qKtrfHkhO9mkl6sdLL2QObNRcq6s5twGOmlcVJr5bkeNbrENoLJzlMX
2j3FLTSwFWAwnhBRNsG70vnhpox3A7v7ZZMWNybNk1FMjw7poktQBvI4aXGEFr8z+IwJX2BX6igB
fc4WKDMLxcFW6aO57FT3avTatxwq4QY+9cqwMSSB/woM54k0P6Rv5im2kBgkpMuFfnChHgcwvI8v
jkX7FJlFWfc3e4xuYTddhyF89MNxDwDyTDjAhjg+K9a/5XwEj4gpp3wvsFD7vXKprYnTS3kYML2Q
RIW9lY2pNHtw4bKg9bUvRuy/6p7xPOktHuWp3bZR+REFTrUw2SXAehAbS3kW7rgrMIR10LUX1Y9s
WD4uoWbfzal71DlahmeuiXklfeNJTNMNa0600wjIpnHJApFd6dKJunTTpJwx6FrzpbCqVTO5pGhV
3yfH+U7OHyUE7aRq6Udbu9+Ntn3Lsre+9pxFRoMDvOYzbaTHUiGM3c4+dN5sMhUfRPk+JVZ+yzpj
IvLdxUeeOW8u5/O2jttvGQts4p0ZkiD0xAvSq16TqNpXlfOEVWSJ1pRCwbA3x4wUgeLJsqJjVatf
Ha1+6p10Ewy0inPhPYphorLcVR+xiB9d/96TYK/XykPQRPtWTd4Lla4SaJZjorQbJCMkgvokkVRd
mQJ/cnELaOVXJbwUU/gtbupfU/9s1Hiqi4JsSL8Rpxy3Yd4GXzwNwQIMQKezPiwN759vymKVjvK1
0/MlPTSqSKy0g2INpYWktq+GWe8C/6UafGWfNuOjgtMrcUgYTMLr9Bvk9/+sDg8BHOK4/1mHdw3y
X379fyQPvGa//B6Crf/4w9+0eI72L0xNusRLu7YuEKX9R4vHr4RrwneEkQhQCPRjBnk3AO2r/4u/
QJyHEs82JUL7P0o8k6czLVVzoZby8P//rz+EStU//fz7kCk4ET+xBwX/M1QTtKbJ+zJ+DiUpK7+t
UtfNd9D8sgX1lu94z2z1NgqQNaqXXzidm/VokEDdZcjrendg75BF+4pNAL4x54znAl+7KLsbJopj
qFsvgjQLfI44lWWBTSM8Mn5NvfjkwNwl+2kholOQ5vsaR6YVPpaZc+5pcS+tfsDYV6EmQ8ZU5kIQ
vDpd0U6JA3a/pjc36UTjaMp7+kaev/PT5JyoCF0agU1MN5J0WcYMfODf7y0uZwy25I1THi0V8yBZ
fezG6fWrMDXIJfxoSvWYKdQLGe2wgd+VyD67GVbgckJJ02Rc8szXOV5d+qTRRzSy0RK1cy6Sjqbu
oGExSNAqO790TLSViy0wrHvQJLW5c1nW6zQKYt1cGUq/Lav21pi8Ntl6rpP+it/7qsAlmAIfpMfK
MZqMVV6JZbJHPKA8OSQC0frrTrGXH/2ab9MZFCwV3WOvJqewSU55Rlx1RrClVazwaODOGy9h5ZwV
wEuEIRxzV724nnoPFIv86/HildSB9E2VavdKqVklV+saH0FoJyc40B8aW0dXCb964O9C0d70wHpp
Y39NG9Cr104uzo4xgLwhoCCOXjVrOuId27lxdqKEdw1Ub6/7ezduENy0G/Z+p3acLmY0HiO7J1g1
PvRueKgipDBTdArBV1paeCo0Wh9UVlnoIBRbhSw/9KQnByE+UN8DWADl0iEmaERwrowXdbJPzfhV
TWDFuGbwYaScB76dH0n9ILKXVN7S3PWZj/499XETqw2qGiJYeeW89qTDW1sx5zE7Gy9xl7z6FlSP
fg3I4VIE1q5ogkMEpJua40Gt4pM8wprX39taR3cSv+GM/bB8UjMaIsn5GgtlupeCk9qcblq5rWL1
fVRb6kPoM9VhO0rxodBWSRbvy7hdUtS4ulmF7jPvjzhAkAyRIFcb7mHQ+ssw2bt2DDEQgQiwzvlk
nfWAb7AYjlpg7mDPAsdMPnB3NpTocYPDhFHN+GRYbG05J6fS2qmqCv6NId0a3kWhn4RYE7F5s4lE
6QvzJaDWOPUa9tv4VJGCOL/G2Er7v3GpKQEx4yfLtvQ/MA1ArMqGrT8kr446kAherwkdOVBchmdO
oBLnXzNeOqNfhGr4YrXRRxXXDBLNJqXWq47JiabRweA6T9F9eznd3mq8yykwxXQxRNMlnOJT3LNn
jjhXleopBlkSDduq7K5m0t4qJT11cjgQb0Mw3d2pvfZYTvzhCuID7F7yWnff3JGtXz/dnXK6yyPY
quNRSWIqkOmr/GLk+aj5/dUJ+5WST/caM1zHuq3rdYpVpHDi+8K9SVKJubN0Do1STpe+Vi9YvrcE
N2M32ftGxfNVK5fPE7sO7hLCT3vrpR6gxkzWjr7VG6yiKWBM8Mz2qSV3SJ7bcTwc5XtLfMayvmtu
Ibki0aRvI3iUEYnXVDyno03+9uRxrbdYS9M6+RhMcx2GLz1tDiJ9bjrEKHkyocjboCC8ew315/Te
8E0ZnfMyFCx+2VbfVXNfK+4TsX0bIiBh41ebnGRL8gkvkCEugTXcUtVaNdm6SIeL0o53J+q3RI8y
yuThqyAwTPr9HmpwUGalvge0OELPX3W6D25Itc+GM7y7lveM2YotZ/QBIezIkm9ZcjIrfrhuxkPu
U70mLke5eH3+YACPtXttM+JiKadYbm7OpkXPuFQv1NKQeXHXQhE2HY03+jCPah4dGojFpZ6c0pL3
PnB5jAGnBN+0najL6nsNDbIlF9YtmltNwP0ERDTyhiPg2ZP8D6jShhw3xeD0GugyWz5WTKt9r73h
Ag1uU5ntrdS5xCKz2HoBdRGHwi+DVUjTbjEh12NNmxw0p7vJAdski8zHKOQyszXRdNei9LUpy2fd
u1OfuBkeZZnQHN714Nc6dPf+YJ/lJSnHBNV1zgHGVnkR1TrXmKZRMO588dK2BdloGTONa76UrbVj
TgSMoTZX2+SaZ6BaxN2FVeFrw2sk2AgHehYBzvtFb9hcaulr5PZcH8FDFZzla6W6c56vOG2gX0LL
wcPC2igKrQQ8d6oSfOlCQmHsSIpQ8MGSBR5iYtSjw6Cwz0PCSI3Nx7lmNV8FrE/KXh0qcO2dcGB/
X7rWwmm8AqAC+3O9tw8RQ+wD9RjQReOortkgG7FjH5junhP4/7uoq1dpUMKZbeMXGGwXN48JFkD0
0Gg1vXp4zYYHeTSOFSa9rB8z5lni4DNrIP9Z16Z9ot4G3EUHLeqppUlN3Xxvfgwq87jt0wYJiP0Y
BpG+mQV+MB3Nw3xvvlHM6rcfTZxBS/b5kGQOrkDJOJDfCukYPAhOWspDzQNFRO+g4higAZJ4Szw6
obF0q4nsA3mD04YKGMQyiMXWV03gmB9b7EzSSp0nXwOqpmu/QQEnKLHv0y6mLNGVm1EN75qjBfuR
+BwRYHNyW3VXNvZGE8p6yroVLkEsWcoaYcSCOQDx54uoP+zK3sSoCkdCbaOxWcEQQQI7OjzS6A9K
EfTrtEbMULZKfSzGvPlx06KpPfLmQNE69dkJqoHkEkonDbKGgLJ4ogSXLMfJzPrrDmQysV4ny90F
zALrMhCvVaYRzNh24hBm7fdwEMsMQ9EawRdsV8AErT0wGyfmnfxxtAFFj+tXIWkaT+ZCa6wGASwn
9kRWSYLbGBsY2KOCviN9vbgSu7wYX9qCisLEZR5VDB5cAuQnXlN3uvrVuORiW4+IPgBSiW+JmjZf
1GhN9ChygHotGP4GbIC0mJ0XR7HPVtrf9Gq8xWZ+TmwPtr3YTlb4Gpo7pSdIy47/CcH+52UysSeu
sE0xW19+jv8II07DqEeF3TrxRxlTWU/gqvY3TwxniqyTMh5L1lEDNIrfbSf+KhHmJ8C6KaDxuewe
DMtUTSrkP8HBXbNvM3t0sh0UngudFFAopDcmsCoYX1johFG9HBLAYq59lkulf3h5djt/YJPz8piH
BCkJ2BNcR/3p5XvHGYzIK/Kd3rCIZ6yBc7dRymLrqtdY66+2Eb7WObjGx9DCQmIyqrGwDaLxH0Dz
2h/jKiz5PYAwZl/Fos2V//9HSLpvQBcStZfRhOhv1tBdLVYmiXIUbFXHgoVB0lwdut+CePYWkXuW
tNdsLJGwMPskLFhd8kkygKrO17//iuQe7c9fkUvIoUO6o0Zk7x/fGYxfksdGuNduyxZKzY5GYDwq
NeWBoYeDAjMf5Gf7Np/eRc36PBnfWYnd/PqCcuFVdYd3I2AAmJeHwpou/la3la+o/e8NUxdSkKU9
sgxhbWenI9brYSuXIHAitjHC0IALQK7SVerQIhmuaRAdRKpeJsPaASiipy9WlKqp33bXqK3WmvmS
CHVTMvl5gsJ5O4Iiqq/l2O+SxqKtRtmNnh55MpvMrjYqMsMSb+cAp03xx/d4QvA1mGcEAqBUqovQ
2isppR+l2/L00WtFg4c5bKmbkJkdzppFQnIQPVCmqnxA69d3t6Cibvj3R+GvTg9TU3WyFTWyTH5O
LtIRqqU5zJxdoNcbM1cvrZsc0uRtXlkPd62p9n//gtqf8jzlGWlqhty1C5Nr5KfjDodasDflyvTt
EWp29BShWI6Me5T315qJD994/DoODGqT7EK13Y3tLh7O9GCwrieIZ69NT0Gd7bMcbUB3dV2KiHr2
hbgfTgaVBWnSjRcDkiUBrV9q/Rg2AjBTRh2qZeros4eJ8bBlKSaftxeAtwgo7OydyQJU7goSzgQ3
QJWpD0eXttnoTPeOXVVqYaWI8HOl322o9Erbb9nfbxECn6C2bcL6TQQ9y5S4hRMOt3LQ4pXuFLtw
1KE493QlIw1tm1ngTwK1qRco3sgpr4R38oTXIh+M3wl6kH6Mm45MK239L1k83HvHu4UhNni2YKzA
jRc9YXVc5evEMr5VbEfzJHyVi9am6LdQns7pWH+t2vG901mOZSFb9uBaVntYtlbr7zu+Y7pRJzo+
p0CYLzrJnn13gEbxMCgR6seCNq21En67GYvklYj4g6OvGuNCr3wXjBbOofHYNeLF7rSL3O6xYjmO
a4XL1XJ+7JOAY+rtxLAbHMrscdCZtPgcOGfOrg1Sz8jB2rTQ7MBfCPXdEybRzZQJ/v5M+8knOY98
piMInVIF+DDx0xA8OXC8kEVkJL6TG8mWbuCwa3fHK77Kj5zZxS77h9H2r0Z9S2XJKYTjuJYuf/+7
tKuKhFYnoai5A5NyNWs2pvk/T6l/cck6Nj0YXKaajlrhpxcJA+k2UlFMmIKw9t6qKeIk060aYvgG
+GooBT3GanmdJtYGoqZpTA8liD/kKrtyp6NUuYSGu3YtTVZadq6in+FWbjrdfHEYCAlVPEQBf4MK
ro6iN2HzMmUXn0h1hqeQ4LljOEuHe+sjtIoYqqsqxi03rWXIY227AK/aq8Hxb734VXcB2zfNMSdv
Xe7LHGO6B655jgsTQTlLcrqSlnOdiK6w2OjIN2mxDkHlfB4N+5ZTtLDhU4jimcYji0WqyjjBjOjk
9u1Nc6wXPx2Owo5OWWWcAt1fQwQ/ym1TE4QndXIwgVYPnB7HiQxtj9JHTb1Ar9glUd1bDF3+VWud
EtAFUu6BpZeqhx8W04UysicJ41M3xAcdlmHCkRSJQc/O3MmXUysGmi6yXsAv39K6gu3qvOCYWspN
iTskS4X34nn9TY7gJvu1vz+5NfUvFjicYi7aRZYXpmnJdJTfnWuZXjRDPqZ0EYF4LggeX+YlcKyw
Yd9UEf65UGL1mNPnXWoBxwiQBI1nDDFQ3XV3mRBa2p0rtnkdW8PWtCH2C1SYdyvHk8EOXW7duu5S
p8MVvOBDLfSHUkTfAOjS4G4oyaloG8Kvo4hfI53nd3S+0j5r9yZaR9SDH5nVLlqdMQ9QSdxx5bMa
lYuKtkKN4MFPZlQtp46sMNJEgT2EXv/uMPLTdn3FO3QyC15pFAfFtFh8DFuN4gLVO08Zrq7orlrb
rloLBnr+XW5SHXJ3K2XYWlMDVZ40BqPdpharHeovdjHcy0C9sMEbepMeJxAyVmNeTJQOmzla8+eM
8FetPZhVfU27/n0kT0wugqxaliyMFxellA0rAYPbFtPYHaMtIjmfS8LwHgtKdI14iy2UVgWE1r8/
0H8xirFwk//TDJfK9k+HufdLJ2l6msW9yAiDIem5cKhr9v1WnuRGM1xM++AV/j+cX7r1x8yxeeEo
WD4zQ2uajjnmp+GzNA2El2ab7ZrAuqcQ1eQ8J2ogWu26VzkYSXry+mYl62cxnD/PMHeVhFmMFF6o
cOpcKEZt0f3XV1lLyYpFdkxZs1IRvLMW0+w3m0KKmVcLuV4SFEqd4SKrG4BzXsBGQ/OPDnLI6MNT
qyjburO36GWdnv1Q4rIKS8d337PPASQuovbY9kF1KpKTlap3Oe5GnHRRRgkx6xcVOmyoa3WUnka3
XeHvgxGW7VhP5OWEr4/JKONoRuaD3dOzbOJThvgGz9h1SMYjwb2ogrmGfSN+lZ/ZmNT7pKn3aFJP
Zctxid/IoDiNJts+/jYO0X861Vq3GX2h3cmFjjOox4bTvmbnCtGtLZNzg0TJ8l6oB3LFduJFVij8
DphQEDDdmudiSj9kOUR0CENZmf+Sl+62S4eThrNcQyuSwLjv05NtsuoYp+kdnLXhMRJBkLGzpRIO
56nhqpTLusnKXieVnkI/fvEJHGb0Q6QQlNpiojtas93FjnoYcc8FAgRlQiU2cs7tEL+2o3OWVWuN
ep2sNo2lv1FGcy2LcOy93uWHdg1WLDFZE0qIJJxqWtRe5Qwfcm30nXX2vfEify708aiiHKBcRKbJ
KaOc3NH3D8j96KWUMozrJdmBI7orcydHX1lZQ/p6M5vui4baTG5ix/Ymxv5dy6MnJMELrVWflIMc
ddGZnFQvOkHY2uKNfjXB+mtZy2YzeDVN3pViMUJTfU1Jth+9yMJyfITc8CIrbSlA3IqrN1OBMptU
4BOmD1aXRfAUlfaDXDBpyXhHAvkS+cE6RxOlxdN7FzDVsZroiC9TOlCJLnVEF2e1PaGFxHLqb2St
DZIo5cVy7ec7VreHohhx+HPC0/SQy8iQaXjo+T4ZvUyqAmaWoflhA4Z0wE2aFTXEJW70vZx8MrNh
B2mdu5pYEf9dVajryxNOVl8jJtUCAjqdeqo1A5FcpNQtaqe7JxMdngDpTFcy+E8dqnyqzgzHsk5I
6t2vfz9qaYbz590du03LwnlhM4ioP63yk9FAO2paePWc8T2r+SKnfm94z9S5KHi0ZrCQm1HRptjl
IYtxjcZcSLL2LE+sOnABITTsARp8Wfi6kyuQ/XnYnp/A0d/KiAVuFX4QYPQeCWyk1nBm8n5y4WCo
4PfQnsTVA/Wgfl0/xgrmfDVHbBFKzmfHnJNVirlWk2bhDu24M0qy8Wh+X1KHTbqP/021CpbMgqSk
PHzRZBXJnrhMBjutNppevhaVG8AhlYxpihoV+DFo0tQ2VaPoF+eMILOlHbSLQUcviizVpcqNZf5O
GE7QdR8kegES4wKX40tARG4eRYCKVOQl9tk2m+NaZ3CSY86Tr6hnbCyLvApeVcEqpOvvhjpch8jc
NQWBSdqhy6u1nMOTsGEchopBaBE0vKMcAt02ObmckfL6qx33STOeOvoaSaRe5LPJZZKvy60xqehf
FGDoOT0BeVbEjnmWT+JS768oL8vKgEI7IdaHg9xpmHV302LQF/n4jthv3VK3TyU4ztU2u6pgFZS3
V/UB35i60sZ+28UTwxLuk7L+SJr2ZtjDRV7QjfPvpf//2Xa5Zet/i625/Jpl9Zh0r1n4R3TNjz/8
d7vc/Jft6uiFEV5xwf0eXSPUf1kM0FA7bd2e+9+/b5jzkI0F5t/Em/80zA33X5RmqNxpIGJcinj/
u8xoXf3ToOCYVI7ZkFHF0DT7561LkhoI+wp13A1J8YTccVp7afRkjiiSQSAX7B02xDF8QXgybXTV
pnGsM26nND7rLLF2Lmuha4EUs5aCQjrbQOEawmhCLMWp7be0e9G52Ek3PORO/di71JhThd7lENCU
EAGRHGQs2YRneEg005b/DB/Qp8HF1ONydbWvmQftxQsnvAwIQHiuOGBpopAVH8AdO5eJ5V3yt6jq
wn0V4yuxamzVvRvsQMmxAU5sQG2ZSZZUGdNhjluxHR00m3Xsf3WNBI6hYrUk+FIoqno7OmKWeI6C
axgRpDa6HSTXqANh5nwLcApstUamY/kffY3hxEChgvhumcBke0DSDxVdH5QFJO5DArt16dh9uE07
Wj6lzRBQw92gqObRoAwzfZlEJBB7rTau0ALY8PYg+Dl69QZg6gMGeLnKDeXZBnO7niIVyu0YYhdI
BIX5ADWArZ8cj2KpSx9vH5ok0RunfsBUCEpvnwUAaigz9kvPnoZVy558P8Q6QRVuW+4nHa5rRd7a
eQxGVhmue8jt7oRtk8K7/VYz9z8YnXkyFMM52Q5ihCGqW6S+ZMVUDOFL1S71VTc48caodWZFr1s6
I3xDahMqlBAMSZ1qCqZMHD5GFH41dcvF8zI2y9yPgAsUhEQw0KKNdwinmopjV/XE2RdiF3SLWABl
V5Xm3dPy1wrkAAwT+0uL2OCLZeoFXyoiBYUa1LKpm9OUJMo+yf0vVk7THXqgfoZwuhhy85ujUXv3
/OIBnENxVDrsChQmdopqQE+FR2qQZX3zgEMu6iFakiLpHsfJAuUaV/tExiZ4rfc8uD1hoLnjYMAL
UnJljMUGRQWatjjoFywpgF4yeq5i2+x2ZFIMuzbJ0XQ5PRDV4JcqySEYesUCYW631dBRWZnyKzrC
ehkPkw7Uh1/5vnFFXhb0irOPpo6RPcIMWPtAJ3rYr6qdaA/8CYalhvMEXWMPJYT0Udv0L23nT+t+
0Nv9VHSY8jrnO2vVeKcOBbL9gn16XTbwkRr1ZcDLt0SVKWhRlGSYlr/0mcefDPWTCzqdiAvvO5AQ
9GXZ0xRonHFZeDKFby76FOVZHJOVRWl9pXXsvqrkqZ7UegVZZlq1NToyT+GjJkW9zUf7lL+Gk01/
ehgo8utPI+6VHYv+R1cRG1Urd60NJrUeU3+bhN6Nfv2vInQptg4smw1r3GuRTnU4fhptPL9po9Yo
LEneAp8/1fgUgwnSNBHyLAmcjdD86sHCBLsQFVitrGbcggtz5M0aj3zLb2GEajoLNRDAfrtOdOet
dPItroHyi+G6t0qrHuoK7IftWNHKdtPm2MTPcAYfeo9IBZjYi8ae0sf4uzZ0v8QYfonWxlY62hCe
Q9icfdGwj8nbYUHVeMIDMkUvXqlZS5/oD+ybRBhvWrIikMRKFLJ59EQHLbsZtMUQx4B4S/PNsJPp
oIFdyYau3PYOsjmPqLqNpbu3DEgUOuQQY3SsIV00if0ZMBrF8IXDklzClryH5ZR0GzW3HisDaE9B
VjLJlwxGmuls+ync1SW00XGLo8jNnhO9dvd5WuJTOsZtuaXJxoaf8YGQWvpG+q7Sp1XowcBLRfli
iZ60o8Qo2e3jPFWNr3mCVq8Z2xDb0xjserLiFpZmVTt2J/cu7DzwxDIBFyvhuqv3I8Io/NFWfZ9M
Brq+uTWWPS6jXvg7rFckrqbBsSuJBbANCV4yH51O3/R5TxaGj4Muj8bnIpEaDacR15eJjOJFDLhr
PYn9yM4QTgyQcjVeOQMSp9FQY6xBB0PSIDKY5aZxgDyOO2mU+oTWz0+xHdqrxnov5XDttsbKHdN4
5abOu8IuVs9SDxoh2ZuE+wDsbugjlPR4lzYcGttbTY71i5lqVxVX6KL1CJiqsFPYNnEAZR6+TY0B
uILsVjYAWDAUSLgrFZbxCmDRqvEAUXk7p1XfiAws1w0pXhBjYCQU2s7PyZcAjL9XAgTvVsT+QGdn
6xsfpZ3dY4sBY6wQnhoVDhCtwb4jkHO2FrGDgZucvCm+6vnIqdBQTvIq48nQw5Nl4hMYy7LdKRnX
MUK8bUe9lHBZfwV+OlpN7bixRsx+hrS0yGISNLg8l1GOzbnpvEfivzZYUwiacTmJsA+TX/KtxJOK
R3IMNn5AHAiL+X2j9ijuKA+sLZhpfSKe1FxrMKvpmBkaqclXybIVBDwaBbV49m3odAnfwnRDOwsZ
kZ1vy5iFh+35jxXt80wnEi0oHodkYjHOKTdmhM0GXvi9A2ZyYhWOPzLmo1hthg3cgcIzpPgNjXPq
ZjulZnVraNBcJ9fhMDeCXkTfvxPqhGNWbPXIe/VH59kdXahFtJd8KwVtgx44LqmmKuDCG8MPOTzs
XV1z1fjxe+86e2xGNsnjoD/FuxUA222rey0UbJrNRTP7rz5IjVVU1l9ktCapgRTW3WNj4zXhDTbk
kaGVR1WEMh6k7qn0ifkLEyZZpwNsyliwbElZZG4b141Hsi+rjW1SePuw21sVyHtf0q7EWL8hlk5D
8hhjO6B6Kh60omQ5YvqbVo/8h7QxvuRdd49HKecbBEQ4Tq7GME7s5v1tBJKBcHh97+c5jQmHcgej
29LJnW2o1c/sTjx8NvEv+lCKzaAYX4qse54i3H+RFhOxamFAGBz96DdkioJoEYGvUOopOO4Q0CMy
b4skuWa4ILKyxNSOFCDNwD979tYnT5DUhZuJ/IagC2frqePaDvpoYQScfWQ7bsJhUbC2KgxSJlIL
jUBrkxSEV/CgiuzZF2pv0ETG0T4TleabviF0CqBuTq0FlQeeKNxAWJX25KIOh6oAD/N5Mz82c37m
xzgBJFueXe0Mo0kkkWa+mQE1FVvXveJvZk5LZIF0C1FWJBwY8DFcnMkel9oiLdFleBKvOnWEYbUF
lD5A1gQWFE9p3JpLtCvKD6zZjA6bb2IJF/okiVlFDwlefhClkey0GQQ1c7FmstrYZHuJAdjOjwvJ
z5rvzTfzv6jb8h3sIYIw+cv5ofne/Bw/nvPz6bTCY5YsxrigIPw2q03y7skPVXdv42XcEqhDzlNm
GZCS/q1JcaZR3YbC2zuW6QIulpAqMWXc/fES8mevjej+MWctY0n3qiTqqUod+EHz3fnBz5ufHpuf
8afHPBAyhG6SyCqf6q/+VHghaabRRKkqZyAPAgUeryTMVvLGjwHOFnbvTMv5Z9Ox7kkxuuteHsHP
wzoTehLcSgCA5GFOBgnxm38PrP+exom3zubHVOjwu5ogk88/nu/99IRVjDnPBhL9g6tjSLjOfEM7
8TfMzvxjWFspDjsiuD8hQfF8js1P+OMuddWvekwe10xVmnFr8714RjMlTSonk/aXH+inJNBWU0+c
MSQPLFAzfs0Glu5rdYQMijYB8RPysPkEs8S/3Z+/+8hmNMdahJ8xG/gmZlLXzOCa733CufrmFBep
utcRrAGsGyo+0XzXL22+O+FvLQCVfCzEWJLzNN84TsRRKOQVlVmw3UTIpkYrXGsJzaziy+EiGqWu
af5xvqfKH80uKun6yrtuF8XsRIluzBx7ZxT5NwU51DEPiahAXLYD3lBdeHhZKwXweFBvFUOJTjJl
DX47HqfhCirbHKv4KkJra1XeC3EAycFR+nBdspTexE1ZbQpY6nARDn1mFrcsN6hMivQxM7BrA6SP
tgGNnlXeGrEcL9nM2SEZuJNceejYckyLphywjnJRApPf1ZP9jkI+2nUt4YCAPRba5GCZpmNTtgkZ
1iHB0nXlRnttYBXhx8oePg0R7HYdH3vpX9I6Lz3res4MaRPvQggy8StQsnBOYd+x/OKLauGJtVT9
2A4dYX8Z4eYFdcrAr+p1lFCQL33Q8naffXCF30wmeoTv7MsUJQwQnKoJ2bXtuCLkOyBP79LUqPk8
G+EcvWXz5ApvSUMEs5nfhWfdYEWoVVCj+hmTFOu0n6aIrWYhWUupJBL1lkQnzVCk+e7ngz/9m/m3
ZGX+9ifzvyPy4FsF2X9ZGe5p/l0yQ5bmu1MnZlXlxcs50+a4H2KSi8P8448btiVgZWPm+dYsDhHb
GTibEyRFQtLoPXHeu627Km0uQ6VzL4NKkOH8RABXfksQQgYNQ7Oahj1Fsc/feSRbrjol7kG38Zql
3OKrI8gR+YetvPl8is8fs9rCcjUSyVKHOlNZDFlkJ7FXcBGyQ4H6icfk3c+bRET1trf7fZSAijQt
Ytl/KP6k9m9MslJuQbUfj33+Yr4339iVSym+AgixJT76h1pw/oUfj696HcHMkpfTfENQqrnUWOfB
g+X7mr+XqHDCLfC2YzEDC03bfADFJTaOPFLzcbBFyLphPl5+Ss13Od/V5dSDBuwrSVsY31WKu/PN
2ObGQcf7uOyqSRBC6pBfk/LRKgtMcB8V+k6wcLIk/Y91OURueY+8iN/ufT6GtFIg4NTdZJWbHonK
fIxMTr9uP39kWAdkrIXR2pse8zQM98pkg8hgEdmPJ10OwnrHp5zvdSmN5UTpd75EgmLqHbdWp+/Y
uILc59JYsMnBuzW/l2keELEn/fYGq564YvCGAfHRvPpgjxapgcbZqBSgiYlS70X3fZTSzx5lUlGo
+taTE6Ruh9UGrcSjIT8hJA7mxwh2z3H+eUgItiNSCyNrNPghaex41fEvwmkzQV/uRfwrUTXZYb6B
PmCm6O3h9KmpUtVHPxpzBG0JYk8em2/qBn5L5fB1a/IMm/9u/kVrRdIlOs8f0XzbSuh7kHJu/e5f
ySf6fMX5teY//x8fEzN48PMZ5nvz330+9vnj59N8vr3Px6KSi9XzqZnVTnT3Pp95/sdOKkmkP977
598EiQh2k6avPx/68U8U2VW0LdoCKDi7A+rX7lB0vk14c/xFnyGDoxOuW6ZetvhcylAe8wPFqyDf
mZKEND+YT8NzT0L7xowiGyULRkOJ8SO+LlyZUGnRR8lTZj5z55P282ZwxLnyQtwrU1SQ9/QYGdAp
hWTihYLpv5/g5k1ZiqEyI6JggRwVBBVx9ez/5fuZ34RadU+9DqFLiHHth8BgbRxPB4cYopUQ+BtF
qoUHPgLurOZgpGW4D8wqcpZK70X7mY0f/jd3Z7IcN7Il0V9p6z3KAEQEhkVvMpEzyUxmct7ARJHC
PM/4+j7gq9fTos162xuZSipRFIkh7nX34xOJkLR1ozWv7FVrJO3x52PwFofYOcyq3dX0t5ZpSOk4
+DViXtU/rED/X/UAYWDJ+y+Cm/er/fUv3znczOnhV/b9b/96o50i/Jc1psA0yv+bIvD3H/2nIuD8
pfhQhOqI96IVYMH8m2XviL8EKHpLCuy5juksvoK/E3RC/WXqLFAINwqLbSnA+v9g2ROuw3Ci0PVg
2ptC/p8EAVOY/9Pd4NpKV7rE/KlbAtHif5gMqN9O8jqOij36WQCFr7fRi/DTSBaH9vhak+i4IhgC
KBv73guloe5IR/UggdhEWM7uTBFmweON8wrYKR8alefOxOMLzTgKci+eDH1/408PU13WexLBv+OY
+AOaKcu3UWNvLWPiCEuwZLDGwgsenAxHoptQiF7n4nnyU4oqRkGF0Nz53mixbpgSsWshFnkqcJx1
WiPxSohfEKmA3un08q4YIuO9WSCsl6O7JW2uTpjFsO5V7OwNanb5RFdc5hRkMRIeCj86UrQ5erU+
sPeoA3eXl9EmQVnfEl1hV4FxroFr1DRlekNtZE4FmUUr1LyPtL7wqsgoT/oI5KYaWNmTjN+Z4fiM
8RcMFLnbO03tutGJTuVoWuvJHZp3TYwjjAKxC+LYhZgWyQe/XejyXC/Lue2rTkgY5OSVvL4wjSXU
q1aawSbQoPtmI6Pmjf7Ou6nXwpc2zfcxFVgrEVWC0I17MLmqoLraxjEdxGdNgH/tNFVOge/Bjgz1
hBdIboqoYukC3oGu3ewugJPSQfY6GpI0NQ3ZtM3/muHTZeJZcXQ8CY2CYmrxrgLc5H5OUZAZ+xwS
u1S+2xGWy+zqt/CjE62RZ4Dj2aFxl5NOSGGBH9j6SXXaKbGm9BgmbfQQ9+640d3yuQe2uxXdVHlz
FKq7tCyI1ofQbwCq+U3NgxIMBWCPYVvnEqZ5gUpUztWdXtsvlAy3a6FwfE6+bl/Zynhpr6FmVd10
oCMcvExHdeg0QE22wDgRiVYvfodUTPwbbk9wRWUS24oOKKcqw02V5RcdhsxJWBVitRklcF0sXNgJ
SHSWmo+1LeDLNUAm3OV1QD691Nx03bjMKFoKrCLtY8ubS9D4dImA304CAV3xy+CfuzKpH7xIwvOr
QryXmVH+miDm3aV+nz9q/UJv1Zt+XZu9RT4DU2iM2TMv9dwr7PRswwvagMikapbtBX7x6T4LbdLu
/RMUjfIUjtnVyc1N1LU36cIPn+pw2dSEp9Kw7tzGF8eISqR9ZQs6B0qIw2YWHIw82Heyqu+iERVY
tFIcqAhdjqHdpnUQ/qh9qVe26ppTq82PVdEn+9lNqtP8FRNOO9oRvToAV25QXBDpoumxCPyvrHMy
rLdgpAW78IU5mW/Dim7AOLMiWo7IMlU06TrSHD2tzIe9hv/uZPp0Hn3Yk/tURXV1TnwMQJXa8Y0K
h87xpti5o2Jl2BQGDQMcjF1O7Mmznsm1plz3jmPyWV8OfI7ozqM5pud8R2O0bZ0Ka4xPtAJpIDCB
UcjYPHaGgwNTQ6eB7zBsEZSOPjXFu6QnPtKMZn0e5hENptq6Ig+favMFABJwCDBouW5ED3CnjXXs
Qu0wNHuZTZ54BNmXYegoqhAc4XK/WUcFGyq879bdgpDM+lJs3I5JL9SltYsryCNOUoCltKoHDn82
JVcgPVNHo4MxSmOsTJ2GJtNds7IalqrU0HPIHa2HoBMb3CzwXEo34utjfmDvl+u0StydHnZfDQmX
ANbxTgvSZB8L/ImtrL/tjvTTCEPRa8lXbYbYyS4eNEbnNNTacxr75jYSCTvcksNNbgHfKaZiZgjU
LjPJiM08hgtS3/kjXf+lFmG26DRiReOt3BWvk9ahMTpL/Wrl+3ze45kvLaLJlF2r/Ju24u657oyF
bwNOks27LqGs0/WFYRvR0RnWbRD3h9owM0rooSdQBUXSCdzIsl32AJ+mnj19+2UO4qCyR3aY4bxt
m+o1VgYc2r62PDDlnpvnb3VSVyuHvQ2FleNzbutgRRa5tFH+HUA8k0a4/PfsVMeOnbWn5cPvzAiy
tZkQ0KrjHqoWgKYiTTfCsAHTp8YOSR0mC8jWdVSBNzbagNDdtGXK46YkhY3rjn2UoPyPiCjiCwPG
lk99P7rhgbibfSelNhI6CFGQ5sNYW/qxs+FV5TMPDvCJrNeDIeMxD2RylmCsG+1VRsHzhI4MAt4V
h8lFF5uGTzVmI9KJg8vPajI6t6p3av2wvqf+Y10zv8r+SmSU0JF6dJCPQIwZLB3avgEPHitvgmFJ
WUX0SMkYj7iJW7NGhve6WdvkCUKwP6pVn9vu1kiCZSbHaU8txDE1WvQK6WJXSrPFdnjvUAp2bu2Y
irYy1/dOHn/ONE54Ay771Sw3FNe7u0JnE29XE/0uKn/IJMpmm2UzwatFcEIZ5CwLGk3lsaKpjWis
NVcbegwmYtrUZM6ifhX4kPZmGxkkEGm2jIf8F0QiNCZWKPOcqEWxUx4CGFcJF1haYRfGf4DoVV4s
Kw6eR1rbsnHhCQcz6xn5NVF2fD/HoYAwqnj4tH+mzDGe8mavF9mbYQ8lNtTgdfEm0hZKx2rLNUMm
GMqias5U3KWQemNYdktfj9HV746VVPsqDQY6Dwe8mAo3kd3Y1s615+xmmO0h8TUYojy/F96WefH5
BwiC1o+UUm1iOu3eaGpBnfX3KHLJxsTDsZX56B+VFbSvSQ9fJBofm9wI33oTcVNBASrjTj05vvbM
Ywmrbti+2kbwFcq+WVtJQpwuIjbjcoKBXljo+4RVnZe0XXpDUyygswE5rHSeeXolsnUcNv4bU+2H
ObXtg4FG47nxnRWY8levE8UZ7MFH2DAenIqsfgh8dMU+2/6lQufNp5Sb/pLhoMtMPuUdxOCCXuC7
sJ7lU2/XhBbpKoKM2zPGVMFVkQFa1SGq5TylBsIZhUNYjPEmq/Eqs76/F32de+aslXsLYMLsh98A
UGDDWHV8gzfckbA2DOp8hDrHA18PJQtr6+Iqx0gWHspkkH9wH/BoTO+oKPnGU3lnhzYdjiOzDYiK
Lei+YDeEyQRHB1ptDUr0qIHLsaeupeL5mmT1QK1xeXTZmzz9yEkKl+XvsbAWeA+0AWDoEO2aA5Ss
DS6AG18qlpZNBCmM1ezW8md6emhPPjmk1qPAttZx5XR8UxSpcoNKvTEKn6z4spyz+gy/TYpcYofk
J92seubdu7XqAJNIFWG01tW1KxvqhA5+UTsfjo93vgEXdMNUITbEIfP7aDGChgHlOSmcLFzgcM+C
cC1b6qzLXMyetlw4pBrjTULtLJyeRSDMxZ+4GZQXtpL6k1y/OCGnpOZVDqr+Ep377ptl9KZjUVn3
0JwuQyy9ZFbDVmB5sYLiZWRzhQ+yBPWsqWjTZHFBOn0O3/1LLqJ73x7G76AsqEIN5/epETfNVp+N
mxdX+kYganb3PI94gjgCzqms8P860dngslyN3dDurOFNEVhCGOJUWqzdkr2rUX/7y4xqQ846O708
zWGmERn+IzB4nGhTpNtZjwuKYkEXjqxVN4adQDHTJJANvPJAwvzoYkkvCyLtxenkkXMcfTJOqZ8L
XwsPgHO/SidJvGYwpj1F7a8Vcc6q1NgzTrP7nvT1vV/x6ce2re8VevoYyRffcdq1rZt/yPmO+Ckc
6Hyd3h1FlORbxoQvAW0ysczuhB2TbO8C2jLN6OVnic/ogV2owLeilj/z8wdpt++OoczI2NIKCVrP
v5XQ/yCJJMQwdnCV8Nnr4UuuF/Za9uMXrVC0NwFp5BnYIs45/oulQ/vj4NEfuwCe3M8PPJ9ZjZaP
aES6V6Qzrtno4NhccWZsPRRG3+84gN3jMyFBUVIp8tMi8PPDsBSCRP3wbhSowxIeJTl79sp44ez1
VG96i4qCJLDwuPZmBg4TVTufgtnT7bZiQbkU+9F3BY+hLAUSYvxq0M617drqQWtYQRrUHa/DJABO
ZpYsJ5ruFNgdW7FQNkycFQv1pa/IZH9yHDhbbqBpLMdm6xNOqUZii82Hm0LR6/32qRonjGBOxEw3
B9vATPFhAGD32il8rJRtkbTv8BRk17myr0VP5Uv4SX1vctd+hXAFmB/ic6Y6RWPugMRuAFMd0+Dg
a0rejRQb5JG+S1qLDH0pw3tD8zF0JDE1Ak58Jt5JQDyMYX3H9oq4knvfz+kL5bkVPhAZXZMhpR7U
WgOX4oAcJvHVQB0tVfXtQtG6aTHtywMru02a48KleYxunLl/1wYNstKc63innbfcBIBR/BjxMPoP
3JLUvS48EDTlQbS3OaY0G7jeezwW+6nuw72ep2/Qb95ljJm/NO7sIfwMlQsDL5OvWn0fSpLbLTgp
PC2EIWNeWr0/n7t2em8Td4sLaKUPacD4oQmPhu6jszzZQn1aiHoHBpNTksfsLrHCqpUPaLRKTQ8o
EOl3puI67Pt9js1q32nmrpno6fR5Z60glnHcZQZc1Qlrto423jS0FgqpfpZEt4GD3FEPLI+iq371
FLeDNlVXrUFGdnV2a8qnZjsKX5KB0uZRXLh3L3mXvPqitI5uS5Rw1B+kxUKQg/3PB2KvZ+yrMtlX
PoJTU/LiKIUBCRkrhj2/mkFm0oPJfRzWDmNh3/rroSjBAi2XX5dkA1MQ6wOcGCffdc2DXwPVXNbL
UwaYoEqtYz246Y4owLkfxnWrctr9JmQ7e9mCY/i12QUD0DVSs/ciFy6nPnU3HjyPUUfpT5xxiKTR
DBJkzTiyEQNUuSE7RwjmrH2L1XQux9g44OnQjsBPghOLdf+gtV8apNF17drdGoVHYwisH5wRVHOU
gFGdMqDaP//+TDM6pp4F+O2ooxSVQjiZFblLigYVH68sQb5LYDNrfanImpZnmtsNNzln75QIn82O
lpluGCav0DhHcZYBJ0OJBl1LA+Fbklw4D+g8H2rO9QHs0lDtiME+D6OPA6fXrrlP7Wt3xfqabJKW
CEZvZ3h80gd9huAfzGW85vX6olsTtgcrvIf+/5U5WDhJ3cmtpu80nbMyvFYIQSRGV2SXkHAIDske
Y4ION80eotDDcvk95O8NZpGbaX5bs/uSjRGUlAQ8cF8F2N4FgLTJMXdpeM6mAenGsoFIa8WhSxvP
D0eD3ov206iMPbEl+ihMe4dif4kD46MzvCbv1EF2+nvLDvBYOFTZLYVMbdfF+wLhyG8CL4zxcAvj
l8tGYqWqdkcZstpAKWSKmapxHZjfpVa59w/d5LofJpsyEPXVQlcZ2IwFTnCyGoctcwO8sDJbyPGT
Dh8hkHRj4UpKxHBuxzBcR5g8tgqqwBhl8Z3JUX/d1k2AzR4iRd/QqyM3QAVXNKzA+lbG1zCm1LbU
ywzAZoTr0jr5WmCTzofHXAijOg/8X7EqnvWyjTcAgFZVpmavoWcPGn8/rlP45xtNQtG2G5ihDmEa
r+/MzvMT8q5JUQiCMBOdhEzAFZf1vk7HTTmnlySviN8X3xWzLixq2s3s3llr6Xgun0O73Q0j2J2w
fnGhYgC6Si/NQkBuog8zpHJMVylq1JzsVGY/hy0PtIJVyGw+cF9vY9iJtJF9ly2Xgymqk/SraU3D
IPzVflxyvt5o4sSl9WYly/yXDn6kqqxbpcc4jtBRE19QwCNBFCrZgZ8d973gLeeKBjWUOr2MMc62
1EZr4XXZivdCwZlFQPpn/ojklxOHX+wN3TC+jZQ9bBIh+AbVb4mVvKPyfTftQdZ854yq3Eq72ylf
PcKgZs1KIqcIDVKP6BY5/ia6370k1A7ATPaBnn85dXUYC/qqybwfsXRg6yE5CeAca6luATtr9YNc
wCcMVSc91i5lASynbM5BvWAUy5sTltHyhN/GnG84HF25R9qgfCRB/W2ZWcyx0sLVROeCxReHFUUd
l1cWTMfI1D4jX1grrFzbkrif7nSQmHnMw0bf+5RWGFW25aGmrcijXOrWor9j5Inby5BT6+vs1uAD
5DfGjedMWvCyR7BEw0tDe6ebj78jP6Gnop7utUh8amNFuChb93H01evG1Z4HT3cxlCX5e58alJYU
7I9UAlieopFRIwXiDuMXwSz4Yy23D98HBpUHabI2ZUw4uJFVrCDrPAtLHaYyOQQR6LAmWxGUeC8q
9TQwBQxFvE15mJM13Te9BN6OnSzUdsCTvdAu2LqCLVgVmuAbitkjKY14jcP4ywldSE0GZTJUqLG2
SV/orOJz9JurzRSiU/65aonIwFqk0tspP1kDX8KDzEiUiZVW1/eiHnix6glNdMPETSUnUFXVZ2vi
H8UhWwyKtcqYvyD+Q7A0gDsmnMtanb1nkX5P8pBrPld4ukw3Traf5A7W81ftD++ypzoyNjg/Fjm4
9zI/V3iwNXGBJY9k9pLzby8ws7lcUwGEzyqiCBqO3TzwjU18c6XwAy5szxbWJShIuL8N0H6L0icw
sWm4oqqgWaG8E29S2i0PmYL8WL4k4jkBhOsCOasK/vjMDrrN6aML6vFPKfE2l4n7TAaIchdnfg8d
nGvKF/NBxDr+bLYt7hD+aXLx0CpMLRVb7c7psHZ0eCvDnNxf8T2xB1sSLRHkCoAQjra3ums1Z/Kg
U7vAjgM1NZk2Ehz2i+quzRILTp3eP7RueO8nTchUnm7T2c83QJjONHhwMGWZk1dRuY00Hr2AMyx6
sUhN9rog/tXX0LjHT0xGHzl2vToKTzh+AGr6LFUMvNrORBk3y1Mi0Bxh9jiSiHrpfs6sGHhxBuVc
q1lLyZK7Tuso1tBjqolc3nhOw6KkDsGURlPHqsovpjuN28pMKxjnWcVOFpdxY5fyQPzEXI1Zx8ET
BLSWx7+sMBgOow7uOEPn07j0V2oEmgsDIlqZkbLuSKeL0VnNpqaxMM9Y8Ns06DmcgTowOb16Dgy+
ysODpYxfefqbSlvx7IQoBDXdSaavxyfgsRDDbIVJoQhyqi0wfWkpwaaOInh0Ts4YBntJITdhzkkr
72OxbUxgnHFXsC6X7SGoWH5WoBrcOtA2oY9rrlYlTq+6e1Dnufutl2Deh7lweMtNHBtDauu0qfAG
apsmU1/8K9e5hDvb2KwkdNsNQbYQxMD4i7BDhI1wAImDBAZcC1XPHDtwD20CvVDhOxV+/kLJx6UO
gqcSlBD989Fr0tZsnwZ57nlouQbF9ZHlXvRKUkoyAUx0yGdZNUxrQpNi3fbqWjaQVKdQMrYk/Wcd
Bk8t0PmVbAKeO0QTh8KsN3rT3Jy0dXgauLYH0Ri6CMPkoaW0Awgs91Vc8oYoWdSjD3N3Oi6W+Ebq
nEVE6F4kcUhlcFqbYGq3XAd3oAOoSGjNfQLFjM/L+ZPHbrbOeVZZs5ETLLT2YVVQgBe/1pNWXmRg
wVfnMmyBC9IXAGolIxdLpU/k6tDDzXptlzbpenYinEDS312hYXEwn4PErg6JyxCm3AysezB/NCqz
uK5F8dCH9TZLq2cKFZutUCBS1EQnTj6Unpb5v8puJnBhkHrtBWHpcgIoTkEHZBXm7ap/YdvfeUP3
HTfTcRQZ3TS915hQBmbNepdWfp4JBFlFuat6gaGtn9/yJsFX5+a30eaT0h8dm0YevF+ceCnNkx+m
PdycnBWGa9CcVCoWCgHGcC2fqy1TRUXJVlaOlifJx23rANxwPenlSo+2sczTvTE2e6J53PiatpLt
hO/Yx51181npRODo8c8xwOk032aDD2TWvjXCJ5zCvTvC8WWNSYAlFp7NPe425sCsGSOGJSwU0CGu
Uy3xmtvs0hudanT+ZyI7f7LpS4HGsXXfBOOP7IcZ5GpGcKtoFA7kLpvihzKrP+qh5YpN3xXHXWsc
7wg5rdn/rkuNwIey7Iincn9JltlAEJsGYNhmr9aIckjIiDOXXn2TFGBMyZhSWHeJXaJ3j+Y4vKIu
brBZerVpk5ft/sx8SXolv50xpU655KMMwT7j2ovELwGlx0yyL9zPY+A+EvkY18YSznGHO1O3UF/9
dkOu67GG1Tc3ydoNko1tBfAbmo/GTjZ10bxwypPbqHPINNv3mhV7QU18bKWT3ey79q1U/nH5WLUi
+l3IEyfWHcDLyq2hES2S03g0eLdGcthh/zwF2bmy8zfXnC6Dbl0hGGG23xHQeTNN+47vJN4gz5xo
dIl9ryHnIyOePgI8mbEzeURCjCdUWahNykOqbpf5RJ+JeM6MOuUE8JpHZZTR9jXNT1GTv40sOlrs
86Pd32VWeRJD8ZzKJ75qYBPHAzTnTYceUo/uWQ3defl+dRRyxVl85q98wCmoF9aj3zYfQ8lWa477
fkX7Dosj0tBLDZ3m7/1h2BMHi6GJ1Lxa4MGsJLt1fNFUAEzVo5V2r5WDmahueAOYV9NysA6DpLfm
i0WlbS2KLXL2e6xEQ4qiemzcx9xY6FrhoXamrRWmu5xj8Wqo1EvUmVsMhPh38/uq7oCRJxrNfTVx
XIwqMZsqDSz1qghp4kjT+GXUxi9UxXWaNe26bIOL6JIr/my8Vmm/H1voZSm6QaNJWu59uSp7ea5M
wtdd+FWkCK5hVTqsyV7YPcOpMOofyBLYWd08Ww++/GCxdUqnHlYBSDVsn3vdDXb5YO4LpuRs9gYe
j7K7BNa4ablGNGO6j6Sxi+Lw0MXhkxlz8NbEdsainjTl3ve1LbRYInGoLiU+5XJEVaLw1vFJJqvu
5rMEXmIKPHZ3oyRJyEPxziyiTRblt+XCbzVgoylbD95pRf8wEFXo6dCshf1GKPFUa+4DkWgCI84z
QvsbkDWP4ogTEzaPq0p/NQAOrfTpTy7IQo9Z8zhxy68Mi6RX0Q/aejDyE0ePu6qXB1Ovd1ljYCX1
n0y2DyXnlyIzH8YooqGr/IV8/d6Mzt4gwbwKzWxnD79zmdNRRBRRm72agwvclaPTap+z0Xx1mXye
TOeZVnGmrtT6ylvraSLTpWnmwWqrF3TMj5mzYud/6Mp/pNfoT1Jh38+TbaKSRzTnw5DN62RCaMVf
4ebxWadSr6jgsnYeItU2ctNPU0cHtsQtB6VJLOM3a5g9nSTQWX/Vmn6t0+Y9467X8vKuC+M3sxze
h5augYD8VU8PFf1plxkJVhRo34FJm0LCCygjUZe5UFsJgtrY6qzg2RTGpeB7Ihzni891VQ3hOmxq
Yl3POkqaxfuzMrJLPD6hL337k/NQBeZDkyYfaYkYZ8f7NAzuonl8cKjFEVp+Pwt5IgL+HQE+rJP+
pLTuTXBTWXj0rcnIvAjNNNEf0yZ6p33kmNYm+zwG3I6HCTfYq9LUnYoijxq6VWkTKo/Kh9B296JH
TNHb4Szm8jyY9bGdxYOWgRSFX8ylAJk4ueuM4Ynl0q3mnbKaUUQKg/qCiZLhgkubp6cy9KUD4+hT
EkO64OBfydFrK/qdMMGtra49UYPH9FXXm5QUi31Wk0kLAxV9DNpTuF4uFt/MLn4ADLjehiWBtIj9
Fc8ZnGZ2Q7WOn7O0wnvmZ2LCPVFui4WoE5xln+7dNn8C8b3pBbnWQgmS9RjO9fKcElTp7JuIh4OC
wIlN5t4PzDc15QLMMisge7rZ1rKNGch9qPo89/I+nswLZR+fYgz3AUHbMJvvfFTUZl7qVZqPrIuu
RfbkhiExFNuGafPhu9NhVOPvQitRUgwT4n9y9dfO4sYzql8DtKS6uRua5i2U07tNn0aWuC+hwy2X
y1Uqm/b3RBxKsgVHFtmVZJMAAnGcEnVxGFvTi7Rgn9h2hjSGsoEvhv6B0+Cyi8sQo5PiPg7nnZ9w
RuKJsbEE36YBt50NoHWF58bcdEYOUkUrwQrfDG0COmsbz6hb9y6lMLgDjsw4+0imL7Lnth/mgI8+
n3TWD9QK7XOj5vJj8aTkhTPv98Tv+6AsXXfajsbZqrKnIq13gXgc5+gVk/HNUop8NEd1vWNdTvlS
uSQXyq2mhSyoKf+zDPln+XuTyXrUhXsKq/A+hMW+qk2sOstfmEnjRpdK5NEYcTcG3dUNCXQ0XClh
9Gxm5rbtixd7TRjrXhlhsPJHyRyCKzBVDt2o6M/L/zRm1WtnB4x70bfZhJCHMjBRZvnYhVs7XFN5
mBb5zcFSIrvZSzL3k2Ztgp5CXfUZzidNfjMDHATfmM0wFauNNb8sHQyxaral1uwayi0syVJEo/QQ
Vb6EbW6yYG4S7R6vOYktUqjUR+1ruz+TMWJNKA/+0Jwnzb6fAnEIaA2NQTrIt75jiT099ZTCjNG0
d5zuLKP3YFllDsU3kcRPtq0Hi7K2pbnCCgiLus9INPvAT7996dz7Ie1qk1UdHL35NfvWlbz8ZujC
g5OzwekEyEakHK1JvWnmEUmYbscKbw2z5QNjp+4pFPI0LY5GMvClJBm0mXlrre3c1jwbWXUdt7TZ
9tgGUKDyNcV6nG0z8315ZAbN+GZlVb5G/aGRrTlbTgvhNdarI0BPl4JIH9fEvSKTSWq9P+ba/3PX
pmB//L+5Np+gOHw3zTcslX+YOQ9f//av4h9/6m/DpmP8ZSnb5tmGMfM/3Zqu/pcwlLApQTBsaJ4O
MLB/ujWtvyzHIMMiTR2rJy7P/3Rryr9cR1gEzV3yLgIsxP+l88BwfsiMcEqCIl8+U0UY13Ut0oe6
ISzdxTf635Fj9lQLLRwUlTaGra1//Mk/TuFBipZA5ktXKUr+BMeH9YztYq1VBVaP5Rd/fufnBy2b
eoI+xvD3L45a2PyX3/75jZ9fyztejWMHdcC22Wn/h3tdDwKePD///Y+fOqI+mKnb7nKLVV5KtvOn
VtpeogE/P/v5ofsJFrAUn8CwinO8pMWMpsGT/vPTwS/cmX0gv1r9BL9kzPnDENAmiuVBgB0PLXTQ
DpW0grU58o6UTvKilmhExXzHNITmNZ8GQZlnhm6KK5cq4ZlDNQiY3FiMRiejmhgGmwopDQwMJiTi
P2HwizGb4PpYPpMoH3jrEww+C6m/Y9wKHyaI0wpoG2XFs78PNVkirADFKMv03Or9ZZAhGh2NSuvJ
gCE5abWH7YIyh0Cswz7QYUyyAQRIvleypuVmjE5ta2+h5y2hq/CtrMVpGoMYEy1uclmwUA7SiAVd
RxK22UUStinbvGrGITA80zga0mtXIvaNEiWu3JrodkADnpqBHZLlu5hpU7wq+Wizj8oeMSQkbEvA
YkitVFvHvTmB0W9BupMcNlAQiRmXZT0ioTHETjo2ul6HjZyxTNOnglQUptd1QQPOdqiXfoIq3rQ8
XimnfNbC69DG7ymbwzyaZxbDnMw4V3uJ6I0t8PvBs12Js4ST5uBohJdtBsZA3TJuwL0e1WwxImx+
ndxiqgXKCT0nNdBcqCJZxFPnHmFu3Etp/NFyzfLyyHSPVVpeBPauRzM5KgJHUBpA7E0IE4Fuy62T
DTUnKQoscsPoGJTnq+02nIAadnwTwd0odcmx2oCEak6N0MHfzYiYV1JEBm9eQBy5b30Oy0expvsk
Ht9AeLT7MmJgE878EaHJkcSe1z83ynxr0iLzJnO86DmI44jh3QujQaxlKH8H7UJFEHbipTaXjR+X
B/xLJhJhvWs6NietaWG3hbORpci0+nAlFsdIWPkLe82hqCuYliF9O4at61lU8OyDXmyc1qL4uY+2
CBqHGbWvrC1WAxqWS/+RBqCDomAzd/p+bdXqZkb9Z9ppMS+o4rFtdeyGgL5YPXL/4DEqYWYeQtwh
BpZrwy/RyjUzojewueb1wHp5jNbgb4kvK+WhBnMjtqA7QQOQnqWvDxkoKSsqMoPkqdZRLiPNOOnz
vpK0SZodEk6Sqb1V6HdY5n4WXCFTYD8hFBWfXB2cODuieHpkCVZdxZKumQiY45UVk4sCYntRVL/1
qgsYMHc/EQ2DhIwP5OVk6APrtWnYAm1lVC3ISCuk4Xw575CoxUIX7KLZ3acEILWCcQG/sovXt3yk
1oExf3prBhcFQApzM0kScBWbh3UnghZIS9Ac8DJlhvWRQCzdGttIUfxbLehZQGz4sMiX+z1Z8u1w
D3Lnm7mg3VsO2LFymcakKSFkJM1rymW2twWeLHDLPKHwumm5zjoGInqDFFe694bU+fZkK7dfDiYq
38U6C7DQdRuPM2tMEQnZLnswaNo7BBkqUoAnwSgFM3IeYprh1sBLhVspP1vLX1JU2W5mxNyFFLJ4
vk65FKYBMdbq0unyK8UKXwCX7QB5jn3UPkzIDeS06gDD9s0fqXlqbMVucopoZzbyQ801pneTRXPB
VDJ+wvqaIvASPYuxmZlBuSC/hl7/bSb8V6YHvwJtXQMF4iCNmrDYXLMUU1x4nQJfwxqfnqHFEKu3
0LcpbqYgnasxpKes8qO1K60XMSK9gQrLV2MQpOsRXzP7onQFEzdjs2cHmPrRY+ahYpolqkBMgP6/
Cocai9o+56ylhoku4cH5hkwotz2u8/0E6H5dHrqpZyy08kPp86Zy6uxNyT9aBtHG0BScmTRCrYow
G5V/nCI3j9Qh7rXa6PbBkD6N2VKci2Kzy+li8WJcChewAP/O3XktR65l2/VXFHpHC94opPsAIJGe
SZO0LwiyigXvPb5eA+Dpw7p1j/QB6u5AIy2zMoGNvdeac0yHBBYghIK/n4meFbufZYXS0J+VJ2sR
nIyJJNhJMyDkzi0ZWzGJ0TLDVKmSPJFOe8O4j83QqQWyzNC1Nc5AZ4tDWBj2+URLK5Oy/jSjriwh
JSdKqx2ZlaKdfCNH+U2pY4VAVCpgZBFCdqBbCCco/0Bl8T5OBDPSnuiItkZ+TA9atGDLVs1RsS6i
QWb9lCcpICL/tS7EYW+GHVeZEGVdFm41TUZH1kLzSJU53QnphE6OnsYAdZAS35zdCqVA9Lqm2r4o
Lw2FotmHk94hJsO5Ox4biVNSGYFo1GF8N40xkdNPNcJK+IV8eeVMrO6ggCmxxhGFR0VqJ2x/JWaK
D/c7Qfp5yRedIVFH1yrjWjTLA/pokXSwJGfQGJJfWtBTxxyUFOUd2dWx2Mn7BrlhubP66Vx2lEnN
aaIwmD6jhdWcsurcVDWW+Uv+i1BOAbgBa+g8pMeSc1EJmumC1v9a600LLTOeCK9k6SfhgKG5od4H
UrSJhVk7JsSgME7fRHoZeJpSPdVYwLYTmSNC7PUN/EahES9RDGS/pf23wQwjANGi/6Or+r0gANPS
qgSDh+wt05dDMfmu0SJi0acbI9ceOHNexEXlBGaBMJEkJPwB49i6SZhIJA3hzYZ8XxKySWgNcsJw
YPrQa8h3wqIBSQGmqxqKfYa5+lAsGyWU3zIu6a5osrCRWmNTibPmzkl6F5ZkGtPFfMOEkG1Klhdj
oClbwmxHxjq1Woqh2lXsgTOE/vQqmngqBhzxghnSXaRaReKfmb+XUQxca1Gt9YmgMMvMsnsRNik0
hdgJYuzFUYkBAYkE1rfK862f/tRAeZXAAUYsbin1omRlPrEbBOGDMb/xqBtcArou3mo01wVVAcxi
AfnSVa5ZhJLadWXST5sQfkH862RyNlhI0s5OXD8T0j10ZFHrZ0dcxu8YDQ/rYTydck7YRdXU98pi
9RuSxaeL8BTVSmQo7qDgv0uUe/TSgSvohsJFArYAMkhwW/zNBtDwIWuJ88WT0zVbfWlFAEgyQIzt
VmYBRoSrEks64orovKrmDEXut2MTQyMNNW8Yw8uoIJabVGoM4A0B3WPc3hVIn9pFJafCpUATat7n
TUtTNHqYSHzFquWKHR2c9ePoFiLoJAr3hpURldGzypYqYtpHH/hqLUNAQl1NNSgi84J80cySUw8a
2zW2Ev61EzNprxuF82wl2j7rVm2pCuoRO3ewAC1EMDkbKZY+K00g9yTT6eSCNa2MCu9WJfloE6gu
tFFP6GtEKivINAAmUVcdwsVem/lvagNvcmay3KhZ4HKSiIp5D6uk3g10WRXwrB46+j6UCxSYKQ7h
qctssIftDmXQZu6xXba1Ti5bIx4aYitcwNU9wZ7BfChEUd8YZvaWRXWzndP8MAtYpQ3mUQscAdf+
W9U/ZLH5OUSMF6FYUEiVhG0hpwerUh5HWFxJlVyjSpCdL31ks+iAYv3digBKzBrpKkREK3wNPl2Q
AVYJoeY4qNKn2eqoHdMeCzLrhXlg6LEYPxW5HnkJUXEouj575N6kpRz8IMHMIYa/2jE9Sh2m6FK8
ljj/9kGr4PFdFhEoV7xQbzRa02XtdMXUMxsVDSe30ApyGNFrCja5yBxMLHF95mNyJ1RahfKl32im
WAE5wxPtp0XjMOkrnRKU4T6z7utJpwq1bIbgR2qY035Gk+zJVf6k4AXMbHGWLDKZUd4IEOGFIKwx
QWnNVmHhptIs8oy0fGVGgbwzY7AxoOJgI0G1KZILm81AxMb8kfI1JTrFDcupP0ZR9dAP9BmKzuiP
gjk602xK+6nbGXMqHJqofWf28ITHHQOV3hw1C49NF5OQl3gi8kXc0qR7J1ZZuV2oqYfc1LfSIhds
tG7c0FWO4RWl8kFICmNvFM9YT0Yo/NRq15NaHbI7uZJpxI0WxbHlKJRr7Nm6WiTbMTUmzMWF5Bn9
m4H/aE/8A7gTUaidoEtP6UjrINYFi2FFRqKXjZzdJtJ8VoToW1qZCd9Ew7y2Ahd0ISYU+LhAs6PD
dJtpaecMLW9nKMG1mHAZt3EbHjuSePctLlt69BRzdZIWrNB4CgxMFaExL/YLDhKtOuo5KlxKPXka
8bc7oqbabor3gY/nvmisJxyGzBckpfk6zKcQdSkDT7Kx9Fcjkt/CBAYGAu1TLEtHXVE6PCXzMSWw
WEPARUucIJ9V31eLTKkNbaztcoAzl/bYhd+yHEGJXGS9W5m/VtnguhHFcMk60pQ7egEco8vaVcX4
/LVJy+6pL5rRG9B9f91V6fQtlLAvN+vG1w3Y0mnQnWBfrpP0zaxId1xIG+hnAXblhMKt0Fbv5Gmh
roooc9FnAhSLJ9nFmI5RmkLggldE/JboBTEJiaNnZBqFKaq5VKh6r32OGIwO/iyqhwht2tdeMuhO
kFSM1lyHQM1pAOKDHDhlLiw5sGMoIHoaOkBpqGCGmmWlWt0iUQu3ol4ZuxmhsVGBSuyXx743631p
jEM7EMZyg9WSVxaZf9Dj+J5em+GNE+RrJbqTFw9PkPvTD5WyizMtKsu4SLiAFrp1UwlBsA11kSvz
QkZoK5mg2sXArdbE36lJ8TIsNm1K18S2FSGELkP+DLalj22wo1aQJSYV1LRGH4Fs+24FGX1zV/zl
KimFzHbjqp0P60aklb7LO9lVGj1j2CiYxhJTeVg3i7FPEfT9eln7vlum06dxDk0ZjUJx2cwdeJRW
tTaJ2ZHuFKnvPmRNT/JlwgENDqp4ZvCdGYp3QCIWc85wzPU+I8w5j0lxG9OKpXpKPwmtMEIUX7Y8
xgCRq0uIzibM1Nt1kwkQ07riQWuNxmkt6bECgsuF099EtYWzKY6ORa2Rhym35bZuuMo1EV0jbGBl
vp24IOjJkl2PhSYil6t7LK8htDWHcjgD5YJt6qzAcKk2cf1eBk+BmcBhihK4hdgZCdiTHB85gUPf
S1zg+fPBrEGo49K/rndxDZsOt1VqddQj2EwLXCAelAp/wQyib6mu9UvdrV02ArxFq9H40oCqK+jd
nULqOHwlsUCDEDwmi1C37hnmAiX0VjDPClia5PqW1djwdZe8FstKWX9sRxDg8t9UoZUvZOqVh2IM
e9oyUlThLV/ItF+fpDBCHxqm1XAGQsb4DFyko8sNkyJ9YRlgFPxrI4/I0/yG1Z6IW6zTQ9LHV8Hz
erHyG/7R614qxamX5NLTOkMtmI4aWShtx1HKd2Ne7XRJ+ilVZrjF4gDBVLd2gg58UA4WZFNPocdi
OUxXh2XyhFO7DLiq92OqMzuxuh3/PBazZDKLUw7xP+R3F25HKVEcRP2Qjljn2eqof/YTytxJNY+m
GUuUbebFMADysbgPAywNEpkqvHuHDC+BO6rETDqp+kWLxpEQvMQti+oSV/ytvlKJ2K6020AO/E3v
6/gNpsE/4zQs3XQqOLQL2Q3xs0Wb2pzDCzFw5ZD32wJpaWCmHHmgPVj2L+4vLr1hcNspxm3cq8mG
NFK0P7K8h4V0nwTxL4oR9AiEQzKOXhmiG8CtAMKy7B+TGPW0WhEEai7RexprvZqfwK6JwiC0Dmuv
2UiTV8cE1imf3ZTnTGrpFwwBXGrZv5Bgv02shBV645MaaMWOTFHIbkBFjhVDq9GMRCRtWYyC0xRE
BPcCVkckPOOXwYM0L85Bk0joMuLLNuYqc40Gq0mrkI6qaLY6mKcErwVWQeMjTyxkdOkpI4CJUjT/
fGt+1gbjECebSh6TC4Hx1FbAGIAJQpaIBbOkOOfyl7koJbgm2o6yRjGTfjFJydbo5odRAk/FpAMY
SkTVsVFo1VdKeUJ8QklKiKVLMUluJgscoGZ0Uvhy6HqNSyFh8ChDI1i0qrNOjSsV4s9RpBY3WNVp
pI7rKHX2ho0D4GPmEzefpi4y8xupEY6TYmJFaYUHCrQPm8qnbl5KL31DuQ7LQpQP7yKrIjuWxeY+
m6MXLMTyfVPyz24qCKBqm1Eo5DIepcEDE7hYIe4Vz04QhVBTSwCAPiPVrGlOXmZXXQ7OBnOZvmnD
87j80NWE68mInZEkShya8g+jMmfPaJ9yKyXPFHkzJfsnTW2kTdip6tZo0/NgsIS1dHTMlAnpdZvg
GDCGuOQfxszDjX0TSvIu96VzGqMyy4XEdzrRM2vC6OPI2KOeuJpm6kn6ZLklYxaShBolggZhqBt2
iTK2FGElSKYSjXa8KLtU0+/RcdFjThV/IxJAO0v6WaeE0jR4JtKsrA9Zgw4sw4aa+OcOOzBiw1ra
iFS7RR9T5KSjWJjIMdeJAdsIRPRgLWjxGFCizywCx2XlU7Dan4oc3sh5UTqBUKRMaF5Jhg873A1T
0OPbR00hKolks+Cl8EA33lzwovztk5QpsiNhEIcUE9HpnSu+LJFBBZeKUL9ptfpr/JHT3bHTID8L
k6idsiB8zuMfrDBCii5tsmkTjm5cxARbM9Uub6EDLEhJqg2qQOuzKa+NygFizA+VJprMc8m+IMni
2EVvRddypg2678z6SywNA8s6BYPyhNs9CWq3wxRSJpiUy2Ly+oGlnBqi2wtEBVkKy+PFsqxlMZKs
F2D0vRsjoVVb+SNSkLhWJCiTH1A85RklTqmLEjuSUKF0deG1C3g3oQqUT9J1XhS5kxf4nHNlp179
yKp3/iJbKhKCB2ETWvGcuzrYCj2zABHHyAVkKCeBBLO21HQqCYDwFCrejlTdGyxoh5j2ZKsMnp5j
ocKUnKiU9aNyN+fEpZqGcI/bon0IVfm5mKzXPClHqiWhtW0Z0ptQv5H96FcQq3RSBxTVyHGWiXVM
rT/nahT6IiS8JrWbRQJspIVKRFB4aFJqwcjOhH03UO+zplja6AoJAkKh0U+XrMDmwhbbaSR8NHSN
NR94jtSgOIrKcmOMkroxa5W4EqDemvCDk90Na5GfMR8XvxIQqiAUHEO+KNmxlzjTqvgRpRRdYIz8
uJYpMjeB9ET4C1Rv0LOzSUc2x+kBXpPCC2ofklNOCQD07ZB6YT6RdGZu6hRKgKiEDW9zhvQN7FRK
HqpS+SXX9L4pdXPsoIIxMKP7odXtsyo9h9ckYb4/kKtLvmYOkMtG2YrxKiyrsy8MqKrSN3EByQlR
+0zxV3MqRb7EFHWQ4gqExSI5UgGlQVNhBpK2F7wg8FDAtGDrKgyPZCgNuXupygK2X6+uQ91pjVzZ
jNj3haoqsKpbP1ofb2s4l/o5iOd9v5xQDWt7X0CNZsGAqEqmcVrJKcJ1otEp0eVcL21NDog1GVk7
TB15y4lobEwdv3Du40XUqRWXOdGixhtVqR9VkaNfi0BpDHtDssQr4dmU8SHCKPxIuOZ/RFN7hAq7
kAbhgZBkrIvU9gk+3Zg/ja2UZyQ05AYEmXhZ6i9kZTxgoSheUjl+pzNSeVGLRoqqq+aqQvxQF4mO
oyu57ycOMXGk0ZJzSqNTRACZljl6zBx6iN4gHTKKQ5bVsWdWsGDIb743wlIERtnWnF0hg6phFsBz
iXgynZl6/yGoDS81/Bo/DfNKEct0NWa7NJBe4NRzaMqITateOkc0poY0f1d/xFqq3MglPr4Onl6t
FepeA00yD4a+oZWs22HeFBuc7PBMSVVljDGcSjSINR37I0xaCuKMGVsAgVCA526DUOoDU+LRmGnh
xUPNKh3tk4+QUlpKPkWvFqm5bbFgbP1ljvu9MZZpcCxDpPrjvu+bAthhWFQBiuUqbyQnWjiZOZhc
IshWMupKz2T1VyEc90ty+RayHVc2SKkLfOy359e+TN8ySx/L9eXrc37b/Xq75T2LZRGoy5weK/Nr
QXlIszTTfeHBdbO+9vtmtH6I77/321v/8fSvvzcN+AUDQNTe6MeodZcPuhLOguUvDCslbf3Tkh5K
u2wmLoeowEcVOHy7j6VZdaV3QYYbHCyLiS8I3Z+7KyGuMiegZF335i8rDKY9f21iU6cBv96myWtJ
UEh4KJQtmJfrbiMa8SHTKK+hDCR/+M/H1/czcgqEX++SrjS8v99fl+N/v9P6SksFXQO4kQkvl86v
u5Ynf3+sr/f6vv1Pz/mn+1ShNfdGs62WeqXWTNVhWOiFsBsUd70ZLodX8/ej69563/roenPdrG/w
ffOfXvtPb5V1AHZihd+iXmrR9DVYxlOmDfjXUnJZbv/jnUpZs1T4frxYXhR9v2i9vT6sVyxa8AgP
S6UWeMks0R5k1y+M6a/d9aF1g7CKioSw/375H39ivamAM/7/XKfDJBaRzP/4j//1Y/yfwWfxX+hq
j+17+J8kOl8v+EuiI4nWv2CWoY4RWTysDLR/Q9UkSf0Xek/ZQh5JCgtcs79lOirkNNYvNGDFRUIj
qSh4oPS3IQog418i/8GnLhmaYUqIiP790f4KOm7+uP3f8i67LSLIqP/7v8soe5Dh/CbTEU3VQlWE
QkRXVNnSlT8ifwuqm2ExmdNZlwSi0pKAo9FYqLi/7eJFRnvZL9Xyr90/n0C3m+qEsThAE67jqKBv
oWOxnLMKlDaLvZc+CAU4UAxdoZ6CqYqIzBNuQ0NCGdeZp7oWhoOKiG0D1+LXWAjRbT7NS69honY5
JjGCTwFdmcqMUR8DkkORAmxjI7jJ5oViGcavkJVfQokuLy7EaFeqiHWSAUdl1lVetkg7rAVQDaw1
oSKaAASJBm121n8JF6a8uKy7glSY88O6q2bYEY7mXAwua3kuYTT0/3pBtHC4v76K395mfdVv39L6
rPVOFFnbqJmlLervXtysVEYJxEn/su76LC49VQ2v2lLiWO9aN8lS7FgpUf90n4qehd9qrYqo/r93
VaEHery+cn1offn3zfW+7z8D3J4Xrrf/y+7/+6+vb/T9vgHNsv0U1eOeCmV5YMVbHtY96pF/7X0/
0CwA2++b616ggWUHBMCzv1/y/TbrS9abYYoLWIyIrvmnJyN5m9G7LG/z2zt+3bu+XMOazdxq+XxY
NPq5Cr8+7B+f6fvvre/1x59ab4bLQSHIKp6gv/895bggp9fbUEjoapX9ok2YKBXk6zZa4adqzNG5
7qbLJR3hJIWtutiud309MV8nJcuz16d8vce6+/Wk5eHvm789jFOQv9ZRl6Xvuuyuz/rj7dab//eH
//yUQYsRIbQiLOLWImKLF8wrylamTcumCgSY8NYglG7dEs/ydbtYgMvrk9anrzdngbjk4X69d73j
+51mveVN1ttcmfLDuvf9yhwt+dJe4D3XO03YAXaXyTikQhRwONIPLUs0Dubv3c7PWehLVIXXx8cc
AntJCB0I/gBvElU63N90imjg9m6i3mWaRl70QvomtLs55FFzMoAWUt8Qph1Rsk65ksnNhTP8tSst
ukGNbxNf1QLQ/dpd78XnfVRJ/9uut9bN+sL1ed83f3vL9c714fWJ369b74MyRmortAwPuQYtBgrV
H/1Uhe7s18d56daBy1BtFKOR7aft23eJXWlGBvViHdr1ZWiXshqZHBBWR+3G4bB2fFUDPSSALzeZ
qptZra6Flk74oWuaOhZGnIOuneqMZt3K7l8R/+ve92a9L9eV0sVC238R+OdayWd8uvT/hVp5Volf
4DohYf6roT8GIQEIa+JBqksshmbpGn11spYmqt/7V0vX7shrQRu3NBzaqIbgNuD6XW9mFCHUln8F
Rl+W62NC+0CmsWVHplQ4wPE6Z4XCr4x4g4SKJeDBaynJ7qXuSVP6dwXrtZc1QXWMAEEd0d7hB7Mo
q2Si4qOwmx9Aejp62Ym7qprBOItVc9AEmLbrXsOifWcgTlxZ+WYEw1DTG8jMy6pirVQ3pQkwYN39
vjPqxYtChCX9F06edRMu8/nvm+sevkjJUzKV8EYO+nWThLQLjFzaI61Ag7U2ZYTgUomtsNVrHVcj
CAu65dhz4B01DTo91uh1dytbPVEhy8GqLJvvw+/7vipFZ2b0aooAUDwKRZFukaA3NGXpgGn1wq/+
vr3uVXI38sesGrE6yVWC0Y+HpDSWX1jBvZHnEGWi9XZIKukBqSC/yiD3iDSMVt00/tKWEfOZ1eMg
kBc6q+Pha7etdlbXyNAdZ88fapXFqwlaAjo/bgVCAcIcnGIhmV+bihzhgQk9+QDmoa0bkwYCS5/I
zDHJrUu4cSaglcIM1P8QPgknMiwLKkjRTprumtibHmhRKuG+eRjf6ASQNGtSO8qd+Qkp0a8ixNvg
VjhlZOz5TvIT21tyG/XbMnhB4lUuLNbd1L1sfijUNwndbXZy6Irhph9lZ2P00YbcCw281WTsctOJ
5ptAvJWmTaX+7Px3KEq8dVw7iuVQYUtHt33Cj1kDiQrfM+WE45mMbXM8diardYo3boy+sngJKd7P
n7K8ibXBLsNDBBgy2PdLXBvxFmSFOb3Ze4P6qKs7VdsryhFInPGpL4XiRywYBblp0q6Oz4X+hNey
Sk8+CE6EONNRTU55eK7FfQkor3abdlP0iES3yGbnrnVLZdvwdcoC5XrVVvlY0VmqnM7aC1R1Zkf4
NZaNbeBBGrqXenQhlfGOfnlB95fB1hQdoTtNiEXS7dA9Z1B7uuC2bH/q/Rbk9BEJKm51s99q0SHG
0gPEMt2HguaY5o4GK4CcIKHUxyUOM8VN0B90c9dkWF92yvsQzMiUtkCpoCbIySlr9n3lFOJNaDlN
T8FikyrXSHmiy53dTsF2kpmjbkUwBb9k4DEv9ZMpHEZxB2gMPzLztYt0zlA2pjtf2+jhhuiowtqm
s9M/Aem0NsMliFzpsT1H2L0wPDsJedakXrb7Sd+PyhY3FB0crf5sDWKwjgQ8mYkjRWC6PH0+mfJH
PDOPPMx1h8HoJOJXFdxC35r1NpwPtXGbdMc4OvQz5wXRcWA24wRW3JPanAOOo2NpLd83dX2R3Bz+
beR4/wJdYmBtTVyBw3QMD3RWA8gD/ID9FpiC9otzVtV+hvMmHF3S8sz2IP0q6rs82ZeUUsXlC+N7
Qjtt++2Bo1M2UEHtyZLCbISbnYIfb9ZSQT5qlE5Hr8g98vOWTFXKVfEZqlduOYPqGOZRbLEsu+Kp
vNeEjaRerfQwizs1dNGrtjsi3sbGMwqchZuhZuoA4Gm2m9oFiYM6Wz3NyWRvxrfxkd5JvJMs1BN3
rbwfEA32/UlrvSn2RlyV5DMFtpbuunZPBKmO2uAzfkMup2NgGpot4LBBvh+yExQt8UpZURVeRRh0
xiV6QYKmzFu9P0hYg1Une7UUqrknP9hm0m1Zx1iv76nsQYikiCLe1vFeJKsuCF1J9VQyJCdMpu4w
sPJ2e+AdEkyoA/vgCSb8Np3dCqe4/mizLZgwyBbXzrxQsK/jXQYVDSjdT3xa1iMsNm2j3OAKwJuP
+b+wbEhPITlD1OJek8HWjW08gWlDIbllWVS8LGZQBs7SVqjRVy7v0gjbOIQn5vKdA7d1jLN1oxyz
bb4DBycsoedgaG1AoHbDF6Y4aO75JBEAlIIM60cWTnSwymP3oikvFRqYdNPuunv5pw9ApN7x0QyS
azDLpoDiyy2fyW+2ZnaCfYEa2nKCx/IZWZAabbFzQXPpwFN5hfwAOamlVsRQLA2nfjjpohd+AF+d
LWgoe+EdcSv9LAyEZHZHNz3FWxkXuxM95s/ZGXXWRb0Km3a+DyNvNmwZCalyCVFfFR0hbszhNsiR
+2qrpGdpPAnqufaPwWKif5wKr6L4LRyt9K5Hxw1t4g4RPWJ+IHNUiRHZAhJ5pllm/cBJdiREGvn+
poYKQvF5H9zNRwK8ZmTjz5jJzGkL2nhINqioM85lwY1fRAX+5waRvN1buyblWucskuAQ5qAtMAvm
7DuVwlUTnG6+qjCOp7uBRWnzjnmXJFKjR0VHpiA/MsVhQtWgjSBBQrr1cO3C60QfH4dg2zpRfOhS
POpQQx5oyg7TK81am/WkHYXPGUCTvj3LwaUPR0fkBhxjmlUACk08bPQkd4l/0oECMbJEKLrcCEti
eZKEY5Ns+YYSLoUgLGg2jyiMgReRB00kGSEiNvyq/qcJCMC+hC+ReuTdkyMLmhCEFnGYFICvCKO3
w33R2JJMj3KTU0ju7Jx1Ngq6DbZJUFSk5BHjt6VwfRUrm4LpQXYEO/YMyAUuoVBO+VxOrn6L9X6v
3imJN3uxmx+nW73eKG8+fjEH4b6x4UgzNijUxJ8lw8FTcI0jR3wwboZ4wyenwkXl8Hm0XN/foRAK
HtVb82e5C87B+bN+7gRbu4lbCsTkuRLC6AgcsdwQNlCnbO2+cUfH3wEBtCM7dCQ79LT7H/Znuel+
YCNw9/Ra5FvlJt/JtxODAhOARyAynDH5c/wsKnhQ7PpZu+99RzHsTHUR3PhXfB78f5ieeepQgBtC
AO6CNilc/9Y3Nr1Mc9wz4y3JrWR203ilQRiMDvnPTKEKlw4drct9yhEX7kCwFm/NtrxEm7GDvrMN
mnuWS4WNlsAJag+UxkF1e4cauKwhufT6/GY+KIYDCOHDsitn3sUYQZE2PQMAc4c3HxriCdnPDjZO
cyP8EJ9QWPegH94DToPsUNxpu+xOfAwOyZn2PBIewuX8+AbZafFYbGM+1Ta6M18FVoaMuM/oLyto
nB/IxQOSzmxSd8NiXzistEKTaZvDfZEdu9EdAe4aTky+9mci5DnOuEN8lK4yASwP8lNzg1fc62+1
0wiY4zY56o7icrB7neWofGmOdlJOzU1/W+/97Rt4rfk0n6obhVaIE+yA+Z4grZw5vQH3Jg03EWnV
VwIWccV4QB6RkT/wjMImFu5mPmle+NruNbqG79PGPPiHt+Z9PGU3I/xcGziZm5+Q7JzQ6s8eliEn
cYQN4GYbP44dn30ns3mKW5wRCnmyE9+2e910ymtyU16Fl+iejNt3hDh2fAXM8at6GjblXrNLHDJ2
+xo867MNDAT1LUM8QwBJn8Rv2rUreVw1nhnJOHT4hpfeIdQohyN2BE4b2MPtfF+f0OGX++RG2Gmu
cdKuJewW38m31m3uRJ4BfxHmghuChHHm184BAmJDFXcskaAoWwfrv0MNwsXlldabsw22TEr26ZHD
4Sm+tqfhV3JjbvtT9Y6tjuAX40X89ZLdRPfTxv8VvuY/s53IN8EYox21Y3e2cPmhbXzIH7ozIcJe
9yY+Rnc6oYmMLXbDSRXZV/GT3HYkEYgtH5dOnH21Prq3VuaXTY7VXbYz39XH+pUMBmAmzFne69f4
B5idmzhwx4fkmBzlRziUt9Wd+phsRIcvdSuf2TowY/kDH2APGX28xsnxxdjaydjpTnEIX5aDbic8
03xmeEPJwAhXvdGB7M60trgT0todzLwLl8RD9cmxCjMjt/fEonvN43wMGGPa5yLZFGeuTsnnety3
z/EF7TH/GzmLXHgK/F4xwlO71Q+KD1KdQDF7Ya2wJv2kqds+8xgnE5RcXTqarFH4alS073A1HJ0Y
aa4ZH/NH/CDAG0wcfyBdy8Ndr5L9I0Ll4jQRPsQz47LuaN64R+7P2XKrH4LduB/5Qaab8Wf9iuWl
wevD8Z5fB6bkPxBrTE7xJFxmvEHBDtJeF0u7BpHu06C8JFtxj9p9P8KnQlpEB1Y5CGeUIQAmjPvs
c2Jq1yBn/gmAGAZhhv7PGm+TZ9MAdeOFd9O9uDUu86mb7pJzfWRKAc6Jc0V8hYG76Xf+7Wd0N/BV
jxisyBdzB6bKh/gS3c3P4zoArqMEZhUGlYqO+mPxiZiGQUW0tY+OF5L6gxaR8YPL4MdwhtiqPrX7
3B33KLvN9/ZSHayPLIUY4eBLIz/inb36NXyBxHkBAMOnnk9B7JAPAgeydvjd+wfjWXysL3S9k3mb
3S3zgzfpo3rjI8alC/i4QrR1mp+5IPYfMz8jTq98GYwZ2JgiDOeGYWnaCDbmmOkwbT76HTM86ID3
yg1qYxuWhRM6ZDVdGEu5TL7N2XmYts1jemHISy/Dme+VOGSn2gjHLrCli3wIOUOZAjnSm7gnuIMk
hI2558RXaWo76CpcJGsMN5C6L+JWvCl2betq1+CZUDh3ol5lhwxjT8HuI3TLjbYdQ65p451+6m0k
006MQ8WGLC4xSJKV4LEae6644nwYP+fXdnC0n9KrdjG5dseedZM/l0f0wMcQMt69jIXC2HTxhkua
fMt0kDoMB+3juFMYnus9FE9XOIKg2VZbZqi88/bWdLV75hTDp7n864NDfyy286777BkndtkOZqQj
7WIvfojukjvtmHvDvYcRQHqWOQQSjEuu/NhzZt5xzvqwmFx+QPVTgfaPBe9pep/ey9v6mtxnN+0p
ZxQ0fliX8Go8SBeAEfMenes2uzHvSGJ149eP2BXux2PP6azslv/q0FKJ7a0d/Ul+T28FbRMTzZnu
qoZgQUd4EdMdTjywMaxnI/vFDM8LyBEA4MlsPebFB/2A0A2oul3uWS/cEXkLbmo5auVHWDSpxzhd
gDm7BgdgqrObxx6Si9n4FKfIMYO7RJ/4FQGQGNf2CmYgOOgcR0iQr8W99cyH+Ai2TPDR1nhroiIO
Lma8sgHTkPBsaGDUIIWlELl6INbN130NXApTxtu8NA/MvzWT0hI28a2enEyQqsUQ37EKoQilLuXk
dbNWor5vrnvBNJi2PIA7W6tQ6+cxSfLqQqt0B0N6SMif2EN1wxM3lHulRE3UNgZoauaCfXRshLee
Ys7Sx14IT1UvR7tJLIKDyVm9WDgiYs7AXhc7UQwuiClCvFv4JtYNSxddRO+7empW5fy61zQ4M2YA
DvISP9V8JVEtQVkUgBCPSstu0ooRVwG8RnraFGTP6+DlTCqYJkmtNQDXQKFCkuf3xVxhDYKe3x7m
mH7SpFS3tUptcJV0S8td4xD2h5A8BojMyYfU6lRfZMRAi+qiHJE5FyN5YBGFiDFJz1OpMw1a4iap
ai0hlDHaCC0hUhLcZbQd5wI2p8KAWwkXCrW7OqhTBk4+ExhHWCTF89gbhtORkQvXbOmlGEt7ZN3t
Rp2SRrR4u9eS7lroXeu6656xNuuGqjpmfpBtV2PBulndLqvF4Pu+khyMHVQ4L8gXp/2qBV5lwKsg
eL25bsSSwlU/sAJb66DrphSESt6su0jr7tou63HoUqb9qtXKs5yyXovYDuCRd1GZAjIz8MyPS6V8
+nsP6xS1z+W+dfPHzfV568sSoaSbkeXTm2Siu9Kbz0RsPsXRdOitMgAkHacqoUh2KxVHqZXlg1Xf
pG3Jv2v8P9ydx3LryLZt/+W1HyqABJAAGq9D72QoiXIdhLa2BO89vv4NQHVL++yqc27c7u0wKJEE
DUxmrjXnmBQpD8OU41loeo8hHJaLu+9Qp69Eo3MlMqiK51MXp6/o7M33EEAfx9SPsCL0t5kqseW7
WPIPSTHZRTS0Hk1RaptWkcVhFDTlC6rq1EjloyXsZv/11/yAo9o4g9HeLn755/y6r7/nu22/dlIL
WNdIzdXkgi9Kisi1V1I/rswp1ffr/vzv+QY+JVXm6eb7z+9Hi8ql4tpC0frrGfODX1vRmylA9vsh
QpzOdmOhGi8spMsqkfQtksOrwKELuhDVEFFlaCfIiuTnxZKG/Co7KEYr1o7Wv2SxCd/IMfbfj833
vCmlzh5HvsP8AoKKKnU9PzTfFEJhpxn40hdZDk5rftL8IqrXhANocxtxer/einnm16a+//v19/yC
+aXzRkNrcozNd7+39/XM+Z/fL/9+zdfmf386AFNYw2V7/9tL5jfsrLJcdiU17e/NfD/v90/2y9//
+Mm+37owIzCETkjnefrd5k3+8ul/+XZfd+dXut+/8S/v9HV3fsLXF3Qa1pkypmr7/Zn/7W8yv7NV
gWj4evYv7/z9PX/7MvNm//YJvt9ifB1r40Kb7qWamhozbAO1cXKYb377329//tNT6AFQ1/ptM9rc
tPp++nzv+znzZrNCsgL7fs73w//0v9/fZt7Eb5v9eo6lj3c1/bZNM32/r7xJb0q+LDBTgrBND800
3s6P/vbnV2QkFrA/Qy3tuas6P/3r7vz8jFqTsE0cB9Mb/LaJ+c/55nszX0/5/jT/9nW/fbB/u5n5
ed/vNG/v+3/91AWbBTX/awMZiTImIPHfS4YeP8okS+t/UQ19veZP1ZCl/WFYuo4aZ5IBOaaO/qf7
qOr/938US//D0A2LlEZDk3NM47dqyEQ1xL9tw7SQYU94oT9FQ+iJLOFoMH1ME06GidToN5HQfxIN
TYqgXxRDCJZMDUwQH9DQSepSDR5/f7sLUg+FkfZ/ba1txiCzzR3JGe8MGvBAz6PW9QijAUT/8sP8
KVj6VaCkTxv75c0MW+JU51vBJnKQKKm/UYTcpi0EdnSXQAiNcG27oTrc9jjGCj1YF8Smqz/R9O8b
ik/qAM7Mfi6Ufh8nCNCDFsOtxQQ5zuCKdVW36mr45D34MyPynIWdBpfAxuEa47WXUj8GsYnBQBTd
qikrSmiRvex7iwWfGZwyz951lSrWSjtQL1fK2//8RS3UXn/7oqZUbdVhT5Hz9tuv6nNV7nXmHDtA
+SAqbRbwoY2+PzDphAA31GLgtYF4N9T4E0vNLu/LWzVIk2XtTlDpvEZFn+x8NflMjOQUx223sgFG
L2WJlysl3mSQQbEmZxLvJNaHMtGeosZn7kBhNgbqaOv0Do2KFBRDrOmaQvaJMGQQfKLq69kMrAgs
YI4VPv7ic/SRZSxzX1eX0LVXMTS2CcXJJzX42HVrx8uOYL2FE+HNtLz6eSgkQiqv2Pm2dkkDggG8
FCKF7YS70K5QfEJe4yXBpxYOAPu621ayA3zcziuxIH3lA0LubaR6nzISlPai4D4nGVx0PfEfWUXs
nhEBSIer7DrtG3PYiTxBbvh/s6+mg+73g9JCLaehFTE5Q387KFUM7XpSA2vxfTxLWuE+hHr06gC/
aNNeXaRR6lJTahrYkaFJdwKXcFZ2q1Gau0qh3Oo29VYDTuFFhKtbQLyhw8m12wmxEkF3yP1Urs3C
foZ4Hy+FgYJdBUJDQAtdTulty5zedRnX3sYeztpTq8YEinnBpxnSqMhBmSyYxPnUhjnui1ZZl13n
rEfD+RETmHKA0Poc++nJyCBXKwE1RztowKFHx0Tkj02X3iYZBx4JV7Dr2hOWAIDK6a1bDUCeD9BA
94OQK6HF16Gr3DSiPpnQDBCI6Cp5kHULw5InkCnEXjRSFXC17ZxVcMcLd9DY+WF4AzhwZRkASqro
06Zhxo66SxyOmP9mP/3DbrIt6WjILw1waL/lxVaGTmy81Tm7gBUpPXqavrZnDhuNXl4t7msjev7P
b6j900mM1FM3DZZa5t+YZ2arVUmu8Y56rx9zKad09mRpTCcD3L6nPEivdbLREag0z9HAERwQXAC0
khA1Ipj2ZeB94pzyCuDczct//mz/dMw6iO85WkCFOToj1K9XbaFVaQpiwkGvQr4mkoYZBc9IRmQg
Eb5Y+enqplRu/sdvCwHOmOKDqTogM/3Xt6WbR/xRp9g7XOefvWk/qDnXAzsLP6uicdcepPeosh/+
85tq6rTZ385QU/BvMkoZpv42RoWeJhySqO2dih6NIM0br8Pw63dUanK1BSUOwtRoiY80Lm5lPUSh
weKsR5qSWeqnpjnHpB1bFKPEHYV+ciVDsoFCLjKuGg3bgM2QJLIdcHos0nBgea9a8TKPkZbGMrk1
mDPD9wie0lI5p4Y8UAPh+gsqbYUvnPJHVCPzoBgRA7UI867m2LzFLgSBTFboS+Jk70gGAE8/kpYl
F9krjDCUnil8Sd0neAPt5aLIYJZIu3yv1UtEhtwKESmAyQKPi0uHfyys1xq3SWTyyboITUXEDJTL
YkTt1MZb1phHnNCsbgPKXXnSr+0pnAZWm2S+P0wXnrgfT4QprDPVaPH+s9vyYqNIdPlBL03MCMOD
3maXRpuey9AKcWC4I/ojXhZKqy6awHkwPE481+HHNQv9WVLTj3BaYli1qgUVClLznI1q+9EOqBhx
JEBiezz7eMWT5X9zRIhJM/2vh4StqprGgShIsnZg6P/rkegKkvh8nCc7zxETymcTpu0N89Zxq7gV
PAKHAMoeYLGWX+m6i7iqtq7GblTooHr7oUe0367jFhkGOAMiBGx1p9nUt+IkbDZJyEDEXGVpYqTr
GkrIitp4J7KQL02IFkskUbGMAZhUclU3JIqRewgwrKArqZjvgTU5zSEIDoTSLE27g9kQ0xLPLHPt
arRJdQrGxOD5Gz8ZPutUHiwRqCQOYKdR96VPyTvrkM+1Wo5Ast4KmDtX2Wj8JNzYXLru8NDnLrx4
21xnHE5VtAKxcK+r/ik20zubDDo01SVU7Yx4ylwTz04TdxthWBszSdFTNw5Ww1BZmVQT8RIxxfK0
BFKEhk8Tj6+Sps3Gb5UnKU1Adf6ALEC/VGP24mawv8rKBPFPVTKJg/sQ7SbyUEywLh101zrZMQV4
WSnXxdjsAVaRIVVbZ94XzzWAYq8p93ViA9vyu3s9zHcCNZWtJgH9s+6qHMJmBQRzacX8VLQEurha
UvS4IyfkE415tqUks0nzsllouTM11/jcbuiffQTBSL9rqkiRtomckAivUfBaQsl6lzQHa+xX/FaT
oRoauoLdC3M+kgYdjZPH5At1Ud8nHMm8dink8MbUjLwK+jxArwnXKHRtY2guBvUQrqPm2ysbg0dD
5NgNiMJgA+SVFLOwXBWhDuMXBx1HA4cE4EpqyFgBNx1JuAtdT2hPRFSmvUgcy9REkjUNzjpCBjv2
67U9ZXNEWvI80B8K+8J/HL34PgTSEeAIDqUvlkU0EMcS+DuE8DscyrDn801nmVvf4GAY8IGpFmIK
cODIHql/gzLn6M5oFw7O2fEkZUalvfeqgg6EVl4STtdFq+lnv7MUjHfRkYja8S1tDjJiMwwlEvSD
8WgW5rUk42NdaT4cMABNqcroUvQFV0FB3K/qE0BiDnRZ0XpE/THU8Nl3maovsji/9KKwVuMUouT0
CKqSRttahEDsDOgY5AXQinYUq99QwgfmRzhzSserG0iVauFLZ0FOzKJ+MxCTR5XyjXjwM5NWeusR
VH5dTOI/em4kyL+0Ir3zVPZ/UqrqkXTEQ2Xh52uZoZrMVjIzTzZpo9wTKwCDMuUSa3jprsIFH4fB
OZyY8kSh3FVKS8xbg4PCUMRpLCtsChpnda2FuyEKxiWNvRed0wYdCtB+F92Z0oUgG6dAkGSLq/Gl
1FFRVAGCZpkMtALJKUXxpb859cH1m58FV5t92XEeOz3YYdO9joviPrXN/XnTkRCDTJNAK2Dhag+A
NESlZ/mPUdJ+gEAiYVAFB6rl1xUyQlm81EXzQP7Da2QcomI8FOCnYVoBLYsGi6SeMg2Xo9U9xWAU
m9pl0l1vzYhmeU9NbkwBpYQtzaYBOknuJ5cyblHmxM5bRF4qdvn+Pnam3CkqiVJPJFKGtgU05GxS
xRY3RJiMBDlDpSaxh0SzXtsiogepI9EUxvGpTd2HKTew66nStpUHRUfEL2HKr+Mbj7mKjispMYhC
aVCXTG2fHMFoooRqdM4VJ6URO+lXNBrEoBg2GasD/JA7pa8TkE1krdPVCa2BDoqglxUbNdtXu4vd
oaMhM/WuoNEfGpzMeSaQTRj1xXIIPK/zG1h26FLAVdIOoI4P+6SopnSX0bpYrG/2Y5oQJdAHXCPH
ioQrkru2FZVgu/bjNaDcdIrYenODh7KChdUNXDR9/Zzi0GfRRW9H39Y9IkvNRypQcCUNS1pMTi25
KLhAPTNnwM1K9bQtspVpGehHGuzegY3gt+suuTOQaCAams0jXDNtT2wuwy2yqqBnX0XO8EMJXjnL
qzVWwnBFCPljUznnXmOs9pzoUuXl1ui1KagJDv9ZBaC6J7N5GxWBBSKHYBscvuUyb5uNmqgnFT7C
knnkQjGaCgeJ/pw7xottLESeNEzwGDeDFomgTA+57r3rYtXG3nti6DTaC/KHmE1d6hxUQg1CAVV+
dxBu9aQqzrubBDuZE7wwuMpjJAnlhP1Hkt2yLdbQPXdgIZ/bcnhIuLyg4rJvQosOYW1Bgm+dVdSx
jIzoTTnWZxjSoTHtkg/aZk+dA6TCktq6S/3rTPefXe+5EseYnLyFGhkZ7jxnq+U9jX5f7ObXdqAj
ges3m4r0lKEnhUd3mBp0mjksfXM5FlG/hC7+5MtOgL6ww0ULdnRZWohiywbobBNvgo4kS/AI8Yr0
2UWqcs2tYQG2ZMtbcUTfa9CeMhCeq0I116KAsqgakJO4xlGLgFYQ2PaxL53Pfnqz0c441cB6+TlG
X2KBIaN5F1+wXNPDJY2ql1rJyLSynjE6m89KeQ4D9S7pxnKt4GJYCGWctJlc4tMySV6iTNlqjLnd
EIaIIG3IujkiU8XRPvyQbkkzvBHGcNt1IFktqgh7Je+fa8s71QDH2pRspFSB7m4ql2HQDDKd6jWW
1RaI8URjMxBhMwzEKzwWt1F+FPXEIceoobByrYyNS6bHlnD3aloA/smgMaEpoYCD7lQj/We6OqKn
RbBtT52wZlSo6/QoarHVFfvvvtx87/vGk+iEkxDFGfw5kMoTO6i1Ufti1AB/R69Hn9qDcoLK1bTi
ZuuAP+OHkiBEQ4l1ct6aXROf2MBHLExEUTSEPDuhdx/X1zOdJ4JOVtrg7GYcErRdRo6ONCHfgmcQ
hciHdXGVmzBNU31FPAgCtVpchcLnCE0uHOIMu0ak09lBXtkgEJUm6qpCwaaiivo4ot8upqANT4k+
sGDfdmMCnsFOP0wtvrL8cx6w9hgH79Z1e8J0IJg5ln/bZdWFHKL7IgqOuE4/yq4/BjCGNVu82Y18
NdAVsvxsUcA0SfYhYu9WINHURDc593Cqh5D7mWVctY1kXG8ucLU/mEMd22KapqDeDdWRoY9imE0Q
TzmgQoL6wsWUBDiINwmKRid5Zd03HGYgTzdl37Z0EsBJgXlemCanqyBjtFWgROb5drY7zF1lKXp3
bTbZ42zcqGe4Njs6qkxSdDhFlQAY2xzFOt+kHaA2uDLXzLvdzQxLGhsuY3FnbinSFIdSjZxxGSQl
yIQyewij+r2qmavMe3e+Nx8rwWhqq2BwmWfrXoP9fDJJzO30+Z5tNCj8ClhU/qQjL50HKUrkDcn4
AxAZOdXQBoNSffFCqj9dm5Ku7G7TqaChotcO8bGwYNoZ0CIQwponUXsXEFHBdpAOlCrV3AU9o1tK
4hWcNLriA/Udr+5YuLZ1A9xpyuZhEhdkiAALpm5LQ0dwrabm2hTjT2Po9nMNsw4BUsJbdLxKWdoZ
6pk8MDdoy59ZtTE9Il15LUc4KGRV8YDOdXPdSZYnLj9PWYefrUFBzjSVj74NnUVZ8gVqVP5m3msL
EKpMbphiHiyWl6XlTl1VTOOF/IymYX0q/c2LRJcs1Fzm2cJA4k2jViPRkSX3SD9xoQWSBL223uci
sVf99HakNF40zBCOTQLnVMKby1xK4jwUavwKSZx5bQTfQo3Dd9JIPo2e3PM63sue7xeW176q6MvO
I5xUgIBbB7V6FwrcG27Hk6zhRmnhLhBlqm+xyAN34Hq4xt+h5LQ46duPwL5ygihRJWkS6a4k7b5u
A4ZnpnDQOcA0uPdmme7CwSBtQo8QRjdviUQEGqBpiCmRn0RwipvYXhGBu2ih/y59ED87i3pq/VZl
rKCmI6YffbkqpjqmHMU68TetRvWgrBOEOma/MkpkIZ5qQ32dytE2DBo4vWq870ksQ/g9HViZjyy8
68+1Vf50JRWBtBuOueYxX28pVMiwenLtfGsN/Nymmj1qzVghdXKpYYA2Kw3hruKaURtDzTrTmTRR
c09XSWmJZaTwoaRSw1jeZ9Wx0Ti5593jc6UJfNJzpRu+1uyIdTumj0JlKAupDHZmdhM6KKIildBL
xe3uRqNHGj7mnB6Rfq3oCHBMCidBwWzaduw7BdjKose/tKz5VayQKkYsg5egCaa8MvvrqIt6f51o
6tRwZnbS9SoqVvVzHJk/oHCaCyERwWiLUQfT7VJxpP+gQnu1H+LQgPY9PcaqreCA2tsQpKcdoPvT
knqqxFiJeS5L4z3OqQ05bo7OTP0IFPWadBQS58LF4Dub+ScNIC+udciHFCoBfjPPSQNUi2wti96Y
25LSObb+yUqmOq4yRogSVLRPbb3u6ug+6fvrMKM632as5ZLAIGBPJWE6HscaZCO8IyKdU4oNC5OB
Yj1ywC/6mv06F7dTinFUtjsMteicIyo8ikzSdRY1AmUriNIC4bPoKQxnuYGRqY5rik4IXr3E3Dd1
V4DpDV89gyqMppxajaJEGSIYSIw71y6iDZhChmPfOhad5q9TJYMG1dob6KzQoY203jnuvU+jc+u7
IydtQLGmBMoHQd6EDbiJO1YKJJ3ttWDYl4oJaSr5ZFWASi110S1EPzovavdRg48ktsfPRL3U0wFs
+hTWFCeCbwXaqnRZHk+g4Yi6mVaq5y63tolOdU4NKSuNJuYOVpXVdOBRvwBLFR3nngzMrE/KK+zm
zn4gROA6HnEKgnZeM4GqYrIDrZwoSAWl53yMjUbarXry0zREHJy6pVirTXGuKgQNfhZ9kuPMAo5s
Uy6VeD4StAiDSTVME0chDACMW01Niq0QgbPs4UEnakVdTcFMRQb7gkAW+BYwY1zXvZqquC657MVw
R6bCk5pwUvcS20ns5EtgclMdjVmw19p76Zr+auB85htWHyR8YwAgpdPUwPPn9Ph2oUGB1Am7ncI1
Zen7o0b9gVZb4rXkmDq5u+5IZ5f9Wwl/kiF25RrDngX/iciYdKFSMURywyyxZ5lTEaS8FbVy4zm7
JAv2WbErVVGsaFZHJNV5eZ7t6RQ8BUZ9Vqtul02ZFiJEOmkHyLVZdoC0wQvA4Awredl4Hr4a+VJq
4EQBg1/kaO20xHprbeUd7UpANo8yZV6Pm4LYGo1pYRAGlKJMfVmyvslF+JTH4CKDoX+1zA43WRvt
Wz0+RYnGuibFSOzESOpaWV27jtiZtXgoJj77GFyrRXxN/Ny5yaAkxUlwGh0MW25c7pxS9Y5FJn9o
TfxceywWAzsmo02F0wZANCLqHso8/lQtMJ81d/RgFhTXJH4WW0q24TEhhn6lwNc36gYTqxNlx35g
miLrc2BQz1wEzW4Y4WUKU/9wR1EgP3JhZlNnxr2jZ+NhvvHUoiGX/q+/S4eyZgGNQ6ky+1gWWrnV
Fe+u5BNgxwUGbRlcQ9peGY7VaC64lhAgxnVp0Y8q4E1488Say1I9zH87vntDrCrpQo2dUF3U05NL
Q3bs7JRenbVWKRYQeSRA8XaEMXYxeQWKrh3qKJpQutPd3PTEYb4335D9TseUsZus5oEEsenGbWLS
5Cs4PrUf6V//mx8Y/eBEzb9feyF1wjKzN6Gn33uNHpxQaRYED3DmRRmibsoikN3oT1IyZWlc7RuG
I/OoOrxRxqiNODrE6fvXjekQ+KwbMOf8rEiPpGkf5kLw/14tgT51gv+DliAovSAN3v5VTDC/6L/E
BOYfmgV6xDGloCMFCe8vMYGt/yEhIVuGYyEMMB2dptF/JQU5fyAWICMI1oiUXEidv9QEuvzD1KVu
T80VWwg4Jf8TNYEw5N+aNbw/UWlsk48BDPG31rfdyiwDQ6zt6rE4085DRB+l4RpHQx0wA/XIlXSa
dGsVnKKjdUSpHBmttpWJSWMhmUSbw6TQJLFWByJ6nbX47wSRW1qPMjTLy2jXRujUVKs9JLlyqcpg
jav/MmpT6lvTrByWNbEe91AHBxo4hD9o/Z1Ficlr7EOhVvdSXEYb+2iVEipjYfXQZLO2/OuIKUn5
lLv9s2vl2K4cxq3B61+76jZ4ZPaMGxDUbABE1BL5a1h5P/qJoZKwiEBCdhcIebKrSlvZUkdSsB8+
AxxRdDLdjVcRdUCWUTvsLNtZBhHJp51KFrMn8He6qbxhXikOVWboO5v84sh0JR0ton8wuMF/MxjW
SFwlTjAfh5VDBhlV+k8rUU3SduRNUToUnIDGEn9YvIU9Bo82Cu9K9TF2fhIe/6AH7VUYOJde03G6
iL4+xJWsD+y+u8Bty42nA1WgksqXMReJEqISMPtkXSa5h7GYapZR4wXOfNonQk0HlWGADHJFdXFG
OSCuLQzOZWo8h0rnbcig3dYjgd1RwOdHFyvXyBFevsRTs9BISc0rfYLaRs7tMAlxG4UZ1Ti5vPP0
Aja8PjheXy2Z4lPqN7xjG/RCWxYOQocepnfZK7wOMWTmwDEcWvaS9tq41C/dMupgQYpHuNw+QmP8
/QHVln0vd4HF723HKt2YqXYQxh9m5zwQOLHtvOznaCs/fNTVm05E3VolxhGwE0MMcFVooEM6Fbzt
9FROdF2hpdkm8O2DTT0qGCtzlQwlP3ka3WW0rAiOa3HuJgBHEcAs1c6gJTD4x6hkLtuWsbbMZHKf
j2G1ybThR9+Lbj3D0JymPdFSgEc6Hdtmb3SrVGBymzlh802Z9M1qVFj9iUn/LYdKUL6k/91OyOZ6
ujFoQsGlM3fOtOjt4xeoxS+GmpzckrZH7UzruPfItkmpjiB/lGnN9BBBa1L2rFnpqjMSxp/UTWBf
T8dIUNH4ylimG372M7aSpzJRWZuTnNIU1bpHk4EygRp755oLOaEU5hsiyfewRLrtN22LJhrZe0ua
QtnKUug4hj5ZuRFVqp0DWl6ffhiiUK7CpARHC4a/JDFdpT+wDicI8tegkngZ9T5KpKSkVMdMrc5l
IyMybSXpmiHln8i8LsgM2Eqcs0oe3lpFGSG4xfXQASqsPQ8+xkTREgYTjToe93XmwNNXJ4d3c+OH
TrHMkWgs2hy32tAlWKIg25WVku2sBlq7rIxi2U4xE8yuie+F/VAwc18E0iNar/F3X58zMO8Jdew2
bYbMNVXZQ3rWgsHriR7v/DfbryhC8iRtIimXBMXvOkh240/qG/1BTDcEuCxs0CodjtGuoY0CrjSd
oBU6lL3cs/hpMcxGWZjsaSssq94adjM7rlA05rPoOxZNkwOJK72tRQi2paRvXaInG4i3t14HB7HJ
wd2VafVjoP+4ycGKrapGmBxLxZlYDGPltCXAzGHvcpU/MEZBOPWM5sc4Xd9sxdcO48Tlbrzis7fr
jDWd/OgU/ZRRQl46Nuch1c/rgZnJvUV02c7z2AtyGPyMplxw5VR2fB05SblEjN3vwtEaacUHJJUE
VXNPpysqfO0mcuixDv2osdB2lJv5BqMQBMRjGhTvfFYQyHIkO9jVE+gwYsz3ZWMDOvWoDuipe7Yq
gYmut+gQV+P0Z1Cc0sq4q0r3VNPnvhC/StQ85l7FZzXZdI28yMan0gvMcPT3MZkK1yDjA+xUeb3v
HXzePbJrwhkM78xCCm+QIHeVqI/ymA0UhWxpuluzjYOthdx66eveeG4UE5N8Uf3UkkLSP3PjlaHB
5BUZ3rmizK1LqFw5MVViwVVvn9CfJ1UzL7ZkPLzLqWWIuAh7UdjG98iBrl+r0TN/BC7gdLkhblw5
F90YHks/efRc2BT+aKBasQmLdCUahDAaTkaQadd90lyFsr7X7dD7OSZkIpMDfq4jouMNs73NB/9i
x0G8F8sc7Ei0tMLa2YC5cmBmV+ZJyawfCcqIXV012JXSxAY3fS78lvQ5GoLE2PpUyRLlmoyw+qZT
a5gQKYtShhaGKjUrr1qd6oNemeq6jYW2UUmf5Qcb7BvH5CqQlaq+MZwuXXYUTk7qEEaXQA9pNgbp
Sxa0/RYZzr3QUDpkSVI8uGONrqlvJZcmZZm1xfA2omWk/RcQ4DN474PsXFg/hBrkqCCIhaAv8re7
XRbK43yjFcPDSAT29vtf8+voR/75DKJI2cL89/yIEVg/A028Nfo4njQ3MbfGeB21Xvjo0x81rPeo
0bFxplOzwvRbFkHoq7JE0a+kASpEyaL7keA9ra6qG6WwD1peh08ebQXKkfDKUtkNG6bg9Z4k4fJW
l4BVyBjDdNyKo/nXjfAScWwjjYqxlt5kDW2FUYJh7sHwbqSnkHVF4PQdmV+DbPM7SQjZXaD77tby
GopB059WMyQr2M2HogdeQr9o45hRubLHElStS5oM1KB+V2P0WRKrcO6tChJQF6o7z4bpZgAu96VF
Q6lEQpoafJrMrqFd6Cst07go2NXD4AwtUA1cjjImX0ydmoZCNYN1Sj1gU+vxrrJw1tZm+NoYPJZo
6XCQJPmpvtfs/cogR470HTM0t4VKuldM2MBaXmIFXWc2nNIixqbl6CyjCB1cOpH/KMu4OHkx/BXh
o38ghWWR/+giryfa1sQd3rY/tb4F0N8Y2zAydzrx5GuiBT5om3+YcS/ARiTvTcryEzDzrjYzyiYj
DlA3z+sDcVkLDeRdOTm0rJ1i3OAnuudbPRtV0u0Jq7CZs53TEWRD2R4Y1Ai2gTx7itph7dfXpIUM
T643mvuxgOVMKE5yR+lp72TesFes8NS2zSMoedqNUP/2pp/dmJVSHxVlak+V0GVG2pbnjDZ15Yi9
Z1b1OzerEdNsVOTWvU+sIslNG4V8V+isZXY0245+FjibPo+8myBg/mC0Q7DxmNNJSMaRwQ82cFVE
mVi+SIvyvh8Z3trXabdb4XiXKsE95WR7OZAYtm2ehypsGapBBZYauDDFDdfMYiEVpflGVTbUAruN
F2G99uocH20djKDss50vcG4mTKQISuJ6mrLUXbEXcFtJLjWt9laMSba+FVb/1HY4Ra0+A/TQULJq
RpXyRDdcR74d0ZVMJGt/lrEr2eRnlD/2UaoQCoVCbLBDJZZra/Ai/HZP6zp+pe6+NixFQ85ERDHk
7+Bgw5ln+ETFglGNsKWSGVfVN9WNpjLPsvlKK+m7PyE6UcAqJfq/cmCJoiThvg3rc2qP+m2l6Pqy
sKGg9zrTG9Wpmt0Y8oUldcgVNd9qRWSBvys5moqMocMykCzlH4nH6K4RLq4ZFRBjVi63htd0UJ3L
eqeAvV6oTmBeQZUEKz1QCahp+sTklZSFdxWndLKGtlrrEjuRT4rgjYANAUovO9JV2lZ6k4AgbDmZ
SQdqGuM+6KikFzXSE6gurWM+ZMXorpIDZlm4x3HEGUx0kVUnKHY4KF0WHV5OabCvSfdxqFtX2o1D
eHCDQQ96GQSoYeFR8mkH74qgZVhDcERqSRmvynSYDBHnnXQYGhnflpnCUZXlwQ+lxZvqFE9aY1wX
tCR7MmRKr9mWLg2KvkxvSjpMJLRx6XGwu8etfuHXbXHnNDemyF9619hFPYvHBKE6HeilZdERT239
yqSyaenRD7gLfWJfStO5zW2gFqLTF2jlppxzWX0aAb3aLPNpd1H/iV2qMukgbqjpLSNhbpkAHFkH
MvXh6KOLg6Uz8C9eN1ylcXHxY8MDvKFc0riFj1M0AMxhji9Gn/SMrnnRB31Cx1xZsPuZpMKCj3Vp
bloHaHofJk90DaEn5NmTaWylkqOk69CLIMxtUrAKWs+r8mx8EcGt7/f5Io+fORZfDXIzWF/o3iaX
1Uvtg2URmvvouOF71EfGNlLUYz7R813fWnaEKqCnIxk6ilajGOjhh9odqRLMjiIOSdkjmwd7bU0H
LQmy50i5szQYTWanM6sq40dvkJS3/DRfpT1wiTIRW2PInYVnhxeDGryI4fmwQpwSo5RxZfBDrjSl
XzcVhP1sEAzj7D41DV8a5v+LyJDk2LU6HEe+bJ2Mn7FCmoM3YvYEeKEhVsxP0l5rkcmOMfJmZ1XY
pVmf/Gjs/oeFVzhPazRzeQrnZUBenSjIHSkMax5ZOXXlLAtWi2VffMjAfR1lNa7KnvCLLL5uQttC
lmocQW8IXIPEcOw0wzySkYP9eIxOjSdACTB5Yf5q3WZRyPS+NFjA193O7qjnjln16kb22dJIylbH
wt1oTnUcqC9gcd0ZzqEgGWiNXWifeQY0hpBCWRUcyzx/9yxnJccg2FDOTa806+h04w81TpRV5TGt
UkMEFV3wwzO6ah+Rmcz8/DZUB23fJR6tPzdcGQ3XJtvST5KHGPw9kiwzndjT6sMtzO5mBGmUaN57
J4z2GS0nrXQrvTIDa9u53aPFDJyineezoB2p9Or8tGXem4sub4rXiLopORxWdFMP6CALZbQ3Nt8N
lgJMCpMVLYpYjuxWb1ciL/e4XAVMC8z2nWfruDTFtYcS9ZRSQIAm/WgThSTbvUWl9FXVkRgk/5+7
81puHNm27RfhBBIeryRBT1GUqVLXC0Ll4L3N/Po7wNpnq7u26bj38UZHoEWVKIEkkGatOcfUfmqp
gXpFccVhh4gONgoXxAcEyRFcwSA1h1tVgmuQLtVhexxeY3+mO193jxhW0FUb+bk3Ne9o5CycKgiA
l7znQmgss3mxq/gwC43ZoqSYWvEca6xo3nZItxL0FDvyTD7rnYI44dQDco9Rg/qlwENrkPTmkEZG
oUFIqMd52GuZsuAi9hfPtM9+WaOUo5E6PGoq9DeGNjU74SJEoR1ExIGPgNGJG4IuIjYWgFnKWj45
c29u6VavzTYyNmwwbs6EZbwqXnRFlA1xBzQEc4ygMXHEgaGxg24q7dGsyAGJn2KDDuswVFc15U9K
72uA6lm2Th+KFmXbQiLexI4Xn7o0vqInZ9U/qi8IFL4OBu7sdkb0G3NtMdwIUPo7dBXQbLqv0STy
7RhfkO4sE/kot25kV+uum+og74h7aUKz3fpO7CJtgmedR/mZLmVJ9CcgB/REWws1jCRcJu8iBEoq
PZiIaNZ92XK5lyOu1vBnmKifMrOsm61TrvHT+YYTBS18xqTgmt3eciRg7oQxQFfIE+1WQxD1ZUZU
sLZV9BbbEbtq0DrNfBPSa4LOMN6dNrJPRaI9lll36OcqPea66DcWiWh0fMwH36i/ckUUdCFH1mIX
S2Ox7ekiu5Q+qwi2UEhiVP86jYv8eVD92czrw0SU8dR7Gq6KRm2Kqv2U+v2TQ3thjdQN2DqwSSo9
dEec/L3MUfaz8/4kK6gus2oE7h1pbNEqOWe3Jqe3d1+7RherLKz6wNGrbt8mxsnU0x1zXUlDwP/q
V8X0lutfKlb+W7OJu71s0B81sCD3il4jQ1MX7pvDQMxtXlN9z9zP3lS9EAFUBaHfzZ+niXgWVD5J
mABiML5MVUhTWcWvYmxoaQsNtbXrdtuE9sAX0XqBMxfF1S2iPXW+FR8ELpoWxVLyNrKUvNDdXUsN
naZy8lOXs+ENvfasCpSoglUdGUKrggyqoDG1YTWR7ZIK40ljjNwWjXhJw5D5qC6PUegcZdwAtPTR
J9ZICBqLv4R7x6ENX/0oCQ7cVs73qabXX9SITKpMqzZitkgHLbBa844RlWDStEhmcHMFtaL9UIEM
sudhrY+KnlhYa1Rnhqfe0L9ITo4eLphAy52+EwdJslWhy5uDunjsGLcQom6tlhaf7QxLsWPCK46S
2JMnPTaGmzSqqxwAz6N42LbZwaGWubfwaITKVhvkXruI2hrCg0Ie7K7e1ulYHOEdfPbb1FtZxqeu
ozPbz+7LqKpXox+endTFptVh+nHIG5uKQzTq2WM9atljynIQqYz/HNWjDhZmuGSxMz7YDKuV6WhX
altOfSloqp3HnklWd5ODG6OkluzsThT4y7cSg1UtGLxxUzwibn1ked1syEU8eFokHrRMz3ZJzVzF
Dh4xrnEuBj9o7VB/5B5m4btwZJlo1p1Vs7rAJWY6s7fpbUlzuiVfB1HfZtKJU7LrBw8Z7MSmZsXE
Kuv54OTNbTT1bD1bzdvwLSn0EZKs88X2bTDfekHO75A/S8PmfUuAmWRAsZBleJvBYCavHJxdDnVh
BdyL4nsj/RHPeAFvKkXJZkvj1ooEtT5SPH/Ek2cV487T+Hi6PRHyxMTMsIdy9KYtqUETIT9um9dH
1voiGLBBJakfH+H2ZVZIQFYNuquJrdfIR+NRY4IoMvOUuiy9dGAvi9C7Senzs5IjHsvNqaYw1MX2
stHws/YiQYl30a3vl7E9idVOnxsySQ2ATRLpvkq2lOFQZBM2so77r2ktxMaNS+AQ6BOUYISuyPx5
mPyvYx1RqFTyxam4UCJzmlbjUPLmGD9yyTI2U5QfY835ZKc/h9T8gYTvXGMbDOacHrtHzgUvZsQ6
l2CWUOm8oo3v3tzIJXmIrogCHeU3n8qWy7I3+09uLcbjbNvXRNAOJurMvPoFoJ8p/J65BpK70tYO
DfbTzTxl7zgY8KnYT0IwjnZT+Oop72kOAcTKSDfOtTcfDGey2OzSChdt9U0NKdsGRfbkCLSerJV+
V2OxmEKWu52/6HKG+X0UzkaMNbpG9312sQZ0+bsvgMfa6Glzl/fYpbgFkhlV7ZCoeuUOwlybJiwe
wuwexgK8odGpoB2vnh7eeAe3gCeItDaaHZ6a/TgQ3jyhrQgjlD5cvxmhn+MjqVrVprQ9yaK6XmNm
MLayBQGszAcpK3fnesMPLfuMmHJdul69bR3zQWVzEgyK2CEXWdJo3moRv8E47UKXDWVHOXNOtA2Z
V/xV+7FE4vs2q3YCs4nqoM8B0CDiLHZtObFLVBPQ4fohndV3DYAzdcDpOy/Ixlk5kHvePlV6+eTf
lIqmV1R5W9vx6ovT2w+2CRcxI+fbs9jEEhr0lBWuF5TsdC3GIbx0eFWNrAFPCxSpaXHj2WTg9PGT
SKKL10BWFSb5eZhijn1Ma6lIkYwkfn4YkkUrRHrjSOc/GfiAFGuSDQ0O8ldqBdGtOZIaTdRWCBzJ
AZ3r5VSi8DCx2Z+dVVowulao84UDQnARUaQuwom+aae9BsQTZVhzHav4baIxFSTJlyrzNfpW7jUP
7VsjjLOmm09Dk7HItPKLHdGmEAZFnaGIXvz5G+EsCQVFg74LfiKBm3Xt6GO/wTNN4pvgfiuZjjQy
lHuzfstiaZ+WZiFrV1ASQzeNEGsXYJNstwNXxK7VdfLEm6HexGTT72YvZ18TE/btuhM5XXixQpQ/
Wwol3obdHrTaWL51Xn+pkBiemgL+S0S8TA7XK0qQZQi2XRYRgmuqySfh9B0B9S20LmE9DIUPIbUE
eDenfgU3r/syxGyeYh9EYO6+tpRg55BGH6DtbevBCJ1mfwVg5X3512SaL1brXhvNP7HxCjSy4kl2
SjlzB9FI7VCJmBZUabsmU+w2990n3RCBirWXqgevmdfGi75HL8NM3l6EiVyHVLzygA1pnXbOkw9g
+yXMobHGWbqhm5humybeomsdYfRVkESjEQfCGLmg44QGtogTdGV9UZDCg2UJbLgR+YVjsmFrLq+j
E8Mvi97heidrUw74HqizDbZH0NdIRh6LpMi39ADbMoYL3QFL2dnkOmSpH9QWPUIiOeEeFd3yselW
ICjoBxRT1GMWDReX4MJtiP5sYxjPNm2dIKqZ1qqwvIRxFxOTayB0Z9lVCABFtGLKkY7jlFXkxWc+
U4pk65GrsxHOp4zPZDFXbb0oLs4mSXmT1GAQWhRhOm+uDqNHCCiho9TNA8z59daCb7M2iYns0Gkv
6ico94BcfFUH0R9hRjxdmGeBmVpkg3q9j9X6mMeDwyx3ikrvEkt/ZndFzXS5a9cwr2n5zXoZpGl4
7Uv7Xe/4GOwEYuGyaZDNmK5be1sR5rdCwuccWjCK7fDgiHPc6sUBpf87yZLo4TD4BZmVtScDXNKQ
EhnthfkPS6p0a+nz9xit1MhWzUxHWMURe2QT1f4NBk9NE3RfGTIMUpHv0xmgU9UO676CF+jmITJA
k0A6R6eriFWiHN0n3SJVkBXXJh5QRo9QWkhkJ/wcmfYVdUByIC6NxbcnNz31c5N6GHf+s2EupZu4
3Jt9fxpMb9flgwEOO+Y+MWprU5U5cpyKM3MRihwp6T2nYdfsnOZ1UKXc6NIF4BKnu0x2F72Tr35h
v6YGJUKZ9jtH5pvRpWiUw79fde67XxnxfvzaS+dNTsQTJBbtuSkRT5jzcFJL6iJ+4nxF8YbKN2mq
YKhoQeXk91rzJi9nc0NioFo17EbcqnjtZibZ9AKuq/EEeNCo0/eDTzZr4gQlnTlWWqWy37N0Bv/G
JHFM87KkPjsj4I7KS4GjnZ0G4kXSfN8y/G11mX4vgZy0U0Rnw5Gb0mcRODNdddQ+A/bEiC5H+Uk2
l66V4xc7tsGcZjq6hQNrMZ+vyT+d7epCGfsMqZ+9gP9M5PbNHIwOPTE8npYXgHcSfn1ksvnEJMQm
2fX21cDlxLKLmrOsq/dWg9tWoX6zGb0OWuKjUf+Zeql10r+V7E83Oo2ng12jhHAKI0Y6nQ8MAvRq
M0Nto9huz3EDOEWInwlNuY1Ihhehh5QPHPdtsIZdUjjiUWiDeKQ6Bz82ohhsDvZbEUExgPVv7SiZ
t8E8IVecR/tNTxC5Q1bTI7bccckkNdl/FCKZCEm7zf5D0pfGZ+YJXneKqzwxsTzYaqCm4uEgIogT
1UA1BVZPmJwudxkBY+s6owYruoHdks9ARl8ZDm5qfurHL8S+E5Gqt/lOzgOmsKHYkW6/ceG65VrL
4hTZbto3fKOG8K4IOmt7UL7s71ZZm3yGzSzIbH/FP3btqQ9vS3TnJdNMELcRqg6nDxKZXvgImufc
8x5lKBv8BAj+i/xJOt5lbMo/ehcuguO3dCbwHPbZXAZOw5LYgNJrSyQmfZ3LVUfwW1jT9i7I1d64
7bcuzTfhKNcsw482SCgGBuxuUmm3cQaUHdX+a4ttBD2fubUXna/l5AlYhGVnAGJpRwgqCyycvl3Y
uMypRL3SrmEphLEvVBdVFGKvg3Hgzmu4sHXGPWnvpVsoUmJDFqsGeXq84XI10hUjk4/8CSb8o0J1
nmt+AqyO8q5llJ/hTuBg8MOrGQGonfRY7qkadC1xc3FT7u9BvplDPcMh0zEt04OotGPs91e9454w
VUlzsLFxH4bFNgudr0UM4TkzIOu2xci4zNtttpSbDDbqGNW0blPHwNndOHUfiG/YegoLWFbXQBG9
GmttzC0ofetS4omsXN/eoLdgJLC1S9cUP8KFscdOetb/aGN1mQu8n237ZA9yPLVu2x80YiVbOmdr
OmzOmrEtSEwQ8BG8lX0+0m2mgJsSUVnh/9/Y5F2MTmo/xP2ISIE6GlMqG7iStjuX3SqfuSyLPg/G
bmA31rNyUTTA5Jw+ETXJvqsLX43uXSw+mbvAJs9lvVJJ5266hITD2GKxQo8c7qDbYJxaevplkhwS
Kx9gYYsfSuK9icxF+7MwAiV1qoam5kGre/tQtPFDk2vOFkUUkKxWb19y38i3YMQMGtJcL62uGUdy
U9fRHGZHvZk32Rg2zCB9ss3zJj7YmNfuyWVqwGsAJj4hfvCTlTy7QqjDUIdPJulIRGmSs1Y2GGvD
Du2mh219tgxq8ouYgpngaqnK3vpednRMY9xR7yY8ok0ulJ4prvT1S7eYP0bZC6Am3camdol3q9uF
IQXwVddP+rEl3lDFYXS4nw4B7tQkebjJ0uepxd9D78baFK5EbH2XU6lFD4al4oliN072hU2mGS3W
gjHUN+OI2XsNyRxIAp0M8Pn2cBvCGvIqiwCZEm3YeNVa95dbs+BTdWScrB3hUxJfAH1RadhbT2uu
1hCh09GTb7VHBvzEzeGQOrjOY0S0vuyawPe/jx2YVdypmEQdEksTCpMdlsuMC7EriqeBeRiC2SIa
qRZdjeaW74R8GkHoxXAKR7zoeIPSIArlH2okpr3p3RfC/zxMh6g11qKNiN61q/0QF0XQKe2LoAJB
e6W8ORmeTl/0bsBte0HYBQEvNr6UyteJrl8OzVQdksbA2Vl1GytiDeMbChOHhSK1sr2NYzwByvOC
FG2mR7Pw16HJYpw89bwjmkYepyx5c0r7OXbkg+Ykp4nkXmeI5mOaiO1sE2TpmnDa+Rbq+vnaevGr
ct9NLxoPdzVQ7ls700bRW5NckQnjZ6SNPtOsHNeZHwpgM+CA0SSl1MAaK2hyq1g8jCwkQ9gK0kMZ
a9nIstBCfDINQboFg5zvjiURpALGcxZ6CNe8jSpRFHmmEGtqUotWJpbO1xzBdxASc7SOJZcE5qx5
bfT1O1vcz94sIBcXkAEEJilLHyR4IUiVAC2sbdM3T0ijpiAp3Cef7YDNjqSY+h3F+ZAkUKqaUsJX
rrtma1NmbLFBimdgYZ8UXmy8z9qb080Ge9/FSJK/35VBLquPX1omSRF1Z6X+jY0Diyc859mitutV
tqus4ar5fkS6Am5lQtEStpkUMRsowtU1ilSC57ic13SZrSNR3CHC6mOpjK1ucycMTNG0t8RG8yll
1rbdblsT1chioBIh1RA8bV1Q6zF63PDR5HcH98vyrmq6H1Rb0aIPr9GMrrDXbliO6QosZ17VTQG2
SX4CmDFuWXR8nlwANUw90VbauAg1KKUiHPTd1BXiOITW0rA5M2wjPFrOtq1weTbLlaKHenqyJNkL
ekptfHamZXaQf8SCgBqtifgVNhrSe+LOPZ1sCpurrdiuNFX4hp7iEjppsjcZk5yxeMrxu21FpDrG
5Fjj9Y3RD7+cmOdaNO/SpOk8OcUWKNLaSg1t3zfL1Z3imP5nKlsfw2oy8PvrDs2fieic3o7CXYOU
ppImFA/WUxTmZhTiA8vLGOXcr1jQdpi/UyBn3scKFzlM6PcbEBzpsNKMiU6mRrE6iax1NC6DnJE9
D2IIkITkXfYwCHtYd3LGUJ1ET2NGQ9XHXLsxmq3bYRTy647bzapiItGxV/9Cafz/q6D2FhTIf1ZQ
f37vYjRX7HH+qqG+P+0fGmohnP/xhWlDsPB8E1008JB/ANmEYf3PIl1GV21AXPuHfNoi9hFZjecK
ULtIOjyU1f8LY7P/x7ZsdLMg2lzLEpzd/wWMTfyVxobnBRTMEhGp0yVHp20t3J8/0diQAkER6Qbn
liGM2ZRtJg9dHx1QKE7raMAwVEDUsjyDVaVPcr0zVUBlAHndubtd7TVbv/X3aT7oFy3Pfv7pnXz8
Bdz5M77N+Gu65P3sfMBzrq77FvIh+zfqUIQmNXfjnt4W4QKNqqxL7lO3pqViH5Jc3CorfLJF5RDa
A8pDVoyIzPJizxxKgEzhJUEW0bIJFfAez07PoaJUyO4wXpliiq9DmBDUC0RYAS8yq/Dr35z+X6FJ
/zh9Ew285zmuw+f/1ze3RfI6tZWwbhid6j9aVaVwSiiiZ27NklJZxiYiOvwxhnZjTn9QG+0fexxD
FMzis0nT/YxV+9j0XvngIgbxNDgqXi9efZqjSaV5m7JghZsYTXsYx+7JcI3uRO2SohvJ6matu2cW
I7e/eU3LW/6BRlpek4seVeiY7Xyuwd9fk2EmUemnuXnjQi93LQG+9K8p8OlTdBgMlt4udJRzxvWx
rZli92HVaEdbxPI8WyHFQq959WbZnNzC3PppIx4s78VIEhQ0aWY9OTlTQVQKLH5R/4sD+StY9d9c
TctN86+nzr1jcUdxV/3OsCprYrrZ5hg3USOTdrT0SSLGLpoWVQ/YBTca4xPSRmr+cnEv5/OXmn0K
JR/b1hAdJSQIEXoHfjlS89bEykapaEp2CMrXDS/hRPP5oo1UHqXb+bQqy/jqaWbQV5N+ii0UaPTN
5DpNMh/+rZsjYcKb5lgxpRbYV1ySVA76wvCDJlGEBExIPBqnSnbaVKMGNq92hDc/t6porxCK3mpS
4JuwR1iL4f7QyOiBXF8fuyUHinPu6BRoduNh3Wb6Rc5NcqBY1G9FAREwJDkDGbr8grW1R/ebfB61
arikmpUHDBXzrtND9MCpWEpCPQXz5aspI04j7clNMLXuyTSMCiNVeKhgWXmNsfGnyVlNTvbiKMqL
CCJEoAmrX8m0bVig6i1BifV36cz+AZPgG06EaaVmzwKnU+/tomv3/w+X6t0U4hiE5P4LPMybPHOY
3di4acZwHl3Wt7nXtruQKfsOLfRc4wEqOZ1l2b3GiU1SUeFRs44qqu5GKC5xVe8G4iZE1io8uuI2
aZsow11tLpYI1foX3y79z39z2n/1s/y6w6B2+thjGJL5/19HDUcjE3u2W3FTRP8wcMdP9PyupnvX
6lI4bxDp88EvCErXKy8WAIREy547/133dQM5WvLTi6p2P3mWeegIitKsGDB4U8JNoQy3+++nK/7N
gGAK6GzU9XyGhd/H6NH3ywy2hLgV+EIfdbmEHS32zPwck7JE6lrZbNIS80JpnYUqs7OI0tck8/rD
fz+R31if9/fNRM3oIv/hbOz77f+nqSyUbs/UxKc0lCP0AmGdW9IXUudcJQt1Sxs+FSPICly6icou
kTH7CIQM43p/K2XXbxM55Q8YFKAQSDyJWORT41A3iIDaTtibJNXOfDg448pyP86FezCSkfWTVT2U
DZuWUPhANMXC72j0s6YhJtXS/C3NYu1vcGR39OBvg7Bp6hZLCrxZ5r+MZDhKKyLUQ/3Wzck3a5jS
0wRPYaVapL95aj9JDMdO5d1ArKcBBqP8S+qYFyGpgBuJqWg398NOIrU9xC4O1Z6W60pprE8BcqAR
RmL+3z8b518nctdlccGcwX/YyX7zaIk61RPNHOnFdr23MQrSDxmkd8odvtUYWK+ebbH7zqk6DG5m
B4OLprBoU+vQQX4ZMvtR4F0NrGr+Znujd6b7kMETq74ADySsSudDMT0zO8RGSmuZda7hjLSurc9O
HwHxi82WqMe4JgkRkNXQmVSLaBkXdRdvEYCT5iHc4jwUsjhDpDD9qDq5xsw+1fDOPaSLwEvJOtRm
t8A/gvrdGx8abzwwK0CPmQlh0EvjsewiG/3RsMbELG7a4B7NFBpDlYpnQVH1tZg1QsyMyqL6hj2j
LGY2FKaGnavFm8yLMlriBP77+24tY8VvF4prcEvoaMxMnwHlr2MJzflw8KQvbr5fU3Ny1fgkY0UJ
E/r43tGc+UnzaY4lrC/OUipAnpNErCDJXdGKdl/oVrgdOosindghhnkYBtARtkU1JtXZbaf0/SOv
AiMQvQ7wt0LT89kJ37tNBE+GePT3pbSeo5KklxF0J6Aj58VDEZOXxklRfr54Va1TYQqnC9y5rZqy
PYWP/HlslLn2e2tbxMTWzcyDqyl166AAmXYw6Dr8zRUqWGz/yzsF6tED9sj7hcPkr++UNhvD6ISW
uCE3+Wxhv1h5Q/yWLeLWrhEWJjtNgk9oG0LaiuJkUxaK2WEiNpzrE11GaGs1kk0TV8t//wzvONg/
f4aObjOmsXGA10xz5PczK/rIgE4lO8ztJkrbKUOttjBQgC6FDcLG1tXOtCLKBUqBkMDJS4w/tHc9
p6b7sFy+tZmNlIZb4uAMjACtRxciGUb9LEP/oijxrtHX5DvLqLWt1WfJNutUtumHWAalCUTP0p8m
8/PkMC/SnRUrVTtIYt3+XStzOuHhqtRUsityG8KSRZtszuudbJANxw2KU6uj+dwtF79JtVEfaxMV
Sb2ZwZKt+sSPt8IFHlBamb2OI/pmJuLTzWSbGJgFsuvsHTPJcEZBXOcMzaw9KtbqBnAyQXyCR9zF
WENZ86OpXcfg1dZdRFncrizkCUkVbRDr5n83/kLq/O1yYbukc0OZjGoGlsrfTafKy3yqFDK6adlU
PRQa2SQ0jwnpwH2C9Phs2833JJzJTVTSO/SkcPpmGb/0SiPtBkT/Ona/enMLekYOFopZV6FrrRuW
jUI/IJ0HijP1kmZ+hLg9parURextYMEE0p+I7ulQWGPHftTFH33fiKcsnF/70dEvQ/WY+tlVH7Vo
wxum7+K0/ZYMhNmsZkS9HlkQT9NoOM9Frx0zcDWodY2RxlQw43rcetzSeMcSMrgkL2m0BGvVNEL3
EOmbewmFTJloM+c4XGFSqZhV0uj4e7Sg69SjQFojkwcsKsud3pJtUlC1XXelO51NJ5vPv74ysHMU
1tENZzOIkjA8i6QLdJTFVxtgRlFhFDS1FmlFTrce3x+GOvqeyEYE8ifjyVdTeJNr0xnO2FXCTd+k
n8XktiTUkfSAVT5QGYWgVpGhWeSq24GZpmTkJtcImPCqSetx56YdGkQbn1vUpYSyTCGbsQGtaWbP
6Uav6AzC2xJUu99Ah4vDUPbArTs9Qu9GgbvR5NmvBZbVLuh81gPtQlYBnxJBfhrSB0lFbzWHvkNa
cIG8BcNd2ca8Ttt6QOJ81mzOJl8XQ9ReqbU3tOgw8o4mwvHZRSRa6H0VzMJbF/b4g1RqEjGn7qEY
c+z4XkiDYSD8U2nDzZq4evh4811duN9FikkChKYGerRB8aGPDzRxzcexT7+AAX3HUhpv0yx3brKU
K+YMQdvaebTa8K1NY/VIK2wLPSvZYPbAjWpplLm7at/QbdnaVffdorh5mF20ve0I+hxFGZ1HXZ34
2JK15lVHFsZib9pmtF4qTYmGKiutkUrqWV6fcuk81twquIT8/kL0T1uFO7+Mz141/CBzG3pI26XY
owG9Go7ZbWkbwW6QSfeQt9SsC2ienvCKkwHLjnIGTNSQ+dZvfGpc3VRcwrq7DIkL1cPyZpx3DrJ+
Q0Owy8tykl5evdwgdsqLa+SLi6zKrlAJTUUL+5HG+xiyC4vUwUXX+TDlP3EoZI9zDkdU6M3SGbqE
LLmqqJsv0qRRMNiWs0kMajqrhhU4AzJUJ810Tr0zDrupXWrfWdteYxV1VytHWaRMasMptI8TGjOq
praFogT1yww79pPFs9C16CWlAc37PGu8/lHtqcb1K+TC+iNaZP1RKjk9pge7BGOW9LxJXQrtYyjA
NxZ+TTcnTqKHeoShUln2uYid9yHMksB21T7pZ+eKGAYrQ9UBvrEJRY48RT3TNevAaP1vMrbW+B++
zKGn7ca0Q4g79wNOcq78YF4S0k0VMdbG/Q+3T+cHfzm4NenXjUdRiL2dewpjwIXjnH+nFRk9KiyP
B80IHytq2BqlzZeq7C5036JL4pioUfx23Iu4/VQ0mfHsRMYp1qR6SIiEo/aAdAq1vMZl+zVR6jtE
P3dXKVA0ovfHs6oFoltGSiHa+VTbr3HNXiijibku8CNYvnIf72uZKE2u3awlD6HbPkRxCDq9LsId
avKSyDWT9d2IcJ2BwAnibqyOE9lJIGbdx6GavzQO7vVmjp+tjLo+Ae3BaKo3O0Z+UzT4xwQypE0z
utXLZF3r1CVorhFXxql4M9TpvjMIS3TjLiRBd9yYDuiT3nF42ji3+3jUfsS9MA9DS2WcIvqq8wfr
VQjjVYsVOgIP2JZMbBp/pByRQfTxJbt3Hu9mA9c1u9nmOC5sALZF5FYtDw0aA/d9bnP0UpLNPEAq
906TjYNID+7NrF+P9UW+lHSLGJeWVoNH4tcBGgCC6s7dzgtjb1gYex+H1j/qSW0f3NLi+pgZZQP0
HN9DHc+DZbIuctwQFaLtSkrWHNxIyWNYIwtyjHHfIAG59wfiaRyh4hSHNNJkUMjx/de3IYRArMl2
9UJba5fDHdQwQNahYgJ0Pm+K7lhYKLDY0gNAA7ICo4Tso/vhV01fp7Df5/E3p5hgmuYEYKFwhryC
VnM7lfkr2oLX1gH45o1ASnzap0HqETCVS8RGJqy2jTmK5OSW3CwK5/UKGMIzvQyxIcMwZyl0LIfZ
BmKLgCLBr/Xr8NtDNcFrVhrEGtfviMGzMO+MXfkJkX/J4iCsjveDWozZHw9bqVl7lDzYOwD/asuB
uRh79T+/iiazBBq0PE5B8ADLIVDQxcw0i+cU09BB65mSIRtru4nBnjYduKTYIDbZIbCQ+KUXAUYB
gcXQbcZMPuoJOGENC2WLTSBwxQ+9di6IwYkY1qEdt+6I18FzplXfqGZtRU0IgM2BJ9pM+iaHW+1N
afWQ+y993+Lvc8Ms0Iz8ffK7nZoSG6EU8othzJwNGW9bIBXaKq4hQMc0KDpczITBJyS+NwAhXOoV
R1qwPzVfe/ex3iaay+0Zs8PNoLK16RS0fbSHqmXRikdxxBLnDOGxPCweDa9h7s9p0e6T8h374Baq
zbDpVUfb145oY1bj2Zjz+1590QZqz46dZJs4RELfRjVwBeGOxG93J0pDe5CPXBDF5BPOtiTvZMuB
6evgR223u38rXSJ37j93/+r+vY+f/fXc//jPH7/BjikO9iNAzN//ZtExpK4+/kzd6MnOl/PpT787
u/+M0Yz5TpTusZa0Mn+d8f159bIqCuPmR9vVBqHTy6uoGJ6QvyCLDFEH73/9lY+z//h7v15MVBus
+TFeRRKWd5vCLi/nbQrt8YQDeiEEsUHyqv47+rSdNqM9ZZ2G5cpHx7RywgTC83JQBl38IdXNtZ32
DPhSbA2JObMUHi1+Hx2BByt4nRJSc9KdzNtk/siOwzIohtXGtzhNnEOixzZU/MY+ZpO95GkStLHV
+viZdjl38v2f74eBfRANZiI9jYaYbL80E2t9/xdmQRvuCw72NFW7+8/dv3U/3B8WdokFlHZ3t/yS
+/ft3PvHV3VOWxEolL/5eAIreeIb2S2vi1p6ezuE5u1p/aHIenW0WyZPCJOdASocvGKh7H36Fk3Q
AekkB5SfEGFFNoDk+5dkLWB37u7NyPs37ofJ0WvyKJcGYgXPg2BTk7zqhbtxP/hLCN7HwzuA0rUt
Lt2Pb3r//OmP792f94Gr/Pg1c0Qsud95jDGTDixlcA2KCMZyS2SW6allzf4CaTLZGvfMLB/L9vHj
UDZLSNbHY2kjYvuPD+//0C9BUx8/EsnYk8Tf/u+v/e033P+B5QBMP4G8IB6odfz66aKAd/zrS2XO
nMXHM7skA0fNlGNbA6O8Ee5DLyEF7P7LPn7s44/eYzI/Hv67n7t3wz6e+6cXfv+X356ColwLlHnx
zfqxpXzaL1YwXuI8uKYA/rK8TUiquv5ZX74Mi6woACDwztTZWBZ7pcOELFx7f//MPj7R+0O/N9iA
FVXO8f9wd15Ldivbcv0V/QBOAIWCe13er/aGL4imgwcKtgB8vQZ636NzQ6FQhF71wiC5SW5yNcys
mZkj//n+90//55d+f+/7i5+AOppZsiy/YRgs7NAlbq29jco9mIK5X8+B2gJe2NQcxL8Bq82kHYgt
yxUwziJtP77Zq8H3w8dtOB1ZC5xkBIbt0BdyzBaiS7nwf76/aVofPOF/fhw6kbE22nipDXAxh80O
J4zlj14eT1TKVCdHWBF7ifCcG7AEHKPZJSbBse9P9fvr0jD47kRdvShOdUcMb1QSLV/guaMcvdt+
f4D/28f//XP/7Uukvi/Tfz71/3w3zBSXTdL3P/w++uUZCSqWk1TnqSIrRIsBntDaKx/7MTyPoUFg
bXbGpyrLMuIRnLhMMkIGQSE4+t6emEGP4QANU2Y623pwW7aKEAi2JYDbFaPkKhVzc0WCuI61qN+d
B8MN7YtfPoaWEx2hbx8jM/LWcwWts4+tn7PVEmauzBeHxNlRdLc+M5tzUMjH2m/EgUXLz2SXtM50
k16WbyWPYN55qERt3WwrUbvXpI9fQC0s5QfyJdU1AOfa/1nxsFr1eQpnCO701kh4149J8ANwnnWr
eu3hwrLDozkZ5zzECtm65o8g9jGEiXQ+dD4NwORsoThj5xMFhAxi+Pdsxqnel2T8zXDE8siB3pDT
VzKPP0pjqOgaYANlmhyeUJgEs0Hg7pqWtmibbMlqtKvxSEvkrxkBeKcLI9iHURs9mO02xtRWSiDV
0fTmuBXZldL7XYbFtMMJGJC+JBXjmcFTXUbJE/yIeq+G9HUoJHjHwid6MqloY08VbqRCO19iYGFm
W3O0b6PkqLkZ7lHFtiohE76jDoIee/PdmbA0W2VIQq4YcRGZza2cfCKgTfnLKM3yOqgRZGWZHtiD
PvBAqs9yBvAL5OSWpuRVqXl5lIFZvPRDZDMWyZ+jmMy3Jj+YtlOdK8PzdoFhVhtfTPseqjazy5Ae
Qz/a6injVZjWwam12Rnw9fg1w2Yhl+KcEwJVZUhxNurQX6KGqMwmNQdmW1prpybTcyrQgcht+eUb
zV5rw6Y/qfG/8ggHeSSgglpVlENJW6tu7C+Zy0PBsdr6QbQTvQythfPeCi41rU8+aA/m7HAmUTrc
BxhgB88aAXzEzcGhhMXw8L6JbmSFYk9olIWfnaMlXuHlKQc9XnSG791mifUOa3CIOgTLKM73ffdI
uwmlZYP0L/mg3iJs2kcJa7IeQupPJnaIpgMatgkzkksD3sdRGz/6Q57JRyDcwSWPgceTmR3OifXT
II6xNgbkhKmNcJbOeOxDt3aOBOTpuKcuYxa+weNC3QKW2NsQZsjvIoiSWxpYb+g3TLCc0HeWpbfc
3dVtrLmwYDStIf+UZ6sBeKGWKNzXjOT81gU/BbncKYEBZCXyh13L8QEXJKVX03RFwitujpfyEAvM
4dhUQGmnqn1rxsZ5FjVdaaJJL605/iLqSvK9j90rzAe65DQ6UgAVYEZcf/GNfKvNdCTEk4FTbas3
bfs0SNfjEVOEuU/s8QKGGf0iGY4K3cStyuY8WPDnhUj52/EBQ02VxiGf5tdU5TRgj6s0FONDZu8i
N2ofAZKvm8qlHdrJWRWjilo5qKQ+F2vyZuO+wR6/R7QBI4RriIxZhN8qdqt9laMf1EBwzrjl1+Ra
wQLwXm2yztngopPnbg7ex4GMtWxnXK6iJ7M/syOcqNba2KG0zwxe47osRHqgAoWAnQcFqOwxzqY4
8/mbc9qHJ910H0alAdkPeXjF3PgHa9tHrLwdv6Tc2SLk6jZ7da7Hvn/CevAsGsE+gR9uIAvbqC0G
kAXv5wJqJ0vt3/qY1O/kGZ+UX6gb4BCwNQChlO0mpyyfC9Lw/i9hVkSL2pcumvxdpLxD5czAw9RH
ZTQ312nGvRmitQbjp9llFkiCbNqmQRNCbwCmZf8x06O2gubL+hBhOV+NmGa15qgIqb0k04/Es+1j
NcgfWvTuAa/gU0dyz6Hj5TDm6CZOxTa3iDcDZ9mXFoV6hdLQwG168pMattHouhi2y/lZD2wY7ZIv
gO22e49Ta+6mxqslzIMHazpPxUts+wsjpLk4taBrwQ+8dWEYmNZ84qNTZB6ruNlhHHufJcg1gobd
zRkgKlZVHWwD7xnCXHOJyo5FfzxCxR18OpA4AU6GF+1T9lErdyQOnegl221cnX4DDFU9i9ZnpWWr
e9zrgtY4q79AQK/01Dz6rOt6oZ8Z5dytRj0YIa582G1Gl1J+ae00fqZKJl7KLepT3TYKdJyOXw07
HB49IpnJHGD/md3+cZh+JUI2P43WJYxU41zsMi5atpElx2g4Np43TutmiDQ7oEw9Th3vND+Hudd/
KyU524R+fhw6KgC+fya0o+Zsj+UfIkf5wQU1VhDQJrhZXujLNA5zywwl5iTetCE3jKpSgrL8f2Q6
qCtEd0g1jua+IBPJajhLX6cOWnpUxevJL9J7F/bQneYCxSNo+GYs7yNdZyd6m5st18S6dcW5b3kx
eK7CqN5Nv12nu00VLKBoSr4Ms/GOUbk8tgt20fTxcH8zVDJ6NcEu70ZW9xOmh747zMxQD57b7ana
q5zj6Bve1hzqjlevNJ7zzF35Uv4twXq8KSc9ZVBcMIrkyVObU6rVJtHerNL5IQ6yr6XP49oOJeAV
dOpT90gt4XR2awnJFYMMsgtHeekRBS4j9t3A2ju2osI9DpWrX1mtcPka3bxqgPlWdkSlgOsus5L+
Yjlv7vOUI7yP6faKXxXz0CxorcnGW6MfI/XJ/3I+aj6F3WTNH7Hb4Pk08ehnxgCLaLKJHklWpiGf
DNEZ77UjCr6UMDUwB0NvRYr2Pcq7EEVPAEvToiWyObGaIyWzU2FMwLKNacoQ+YeU+euwWF4FK1bK
0brNlGiXeWB8yZxSYC6jeEbr6D42bD+pS1Lr1LC9Ncjgg7Ynf89amOUKRnTT/UK8s26mR8Ql2tvA
Gj/tkrI+14n+RKDyyTEK+TiO9PPUHUjw4GEkZbARZf5cRVzKQ0JzTGvx+GeE4aqY5jsJ1PQUcFbW
ndfeZwtyoRuNbwmnZjbIc/ICie0aRcT3a2ea9/MUkPOC0pYGv5N6zPfmwO3aYSDapl5LxLtrNuNk
b9NWeu+m/MtURyWK0N6mdEoulx580CjJNQjzt20kLJID9523l1pafzYWrYGPigRiPBfzVxxBX+jT
ueT6ICwykrs+y8yFhCZqYw8zjN4XwqLHNjrxCjXfzLr86Sm1DZJWn8KELoBJzgZrtrC/zFEcXJRb
3C3XY67HPbJNcmrn24yTBiiC/sJRnFiu92i0y+QV5gfQnPQCWv7jXJcNzlvWJeacoLJZqlpSCBRY
je4G923PWpjujLjQGCDSjINylrqfQZT/8LG+r5zcrS/aGjZaj9HZ7KZ4BUjdPECKoQYlsh/8BUjn
lHofemwwcp2ckQQPrLLZq8j5sw4Kiv94GLTIMRurZw1XQWXG2tyFJxBcTymemTXhse5QG5QuVG6W
HxGr+N0jgl3OsB/ntJeYAaWL7HsPscSfm74qD6ZZB+xu23kmRqTAf1BjMJ0yYX5SK0ZO3eKFAhyt
BBdyYVSAMMWL76C88XftWPdx2ilNE2haeOG5BoqKC/QuLJYtVl0es9nL1l3Rbqji8B7Is38qKzsn
vTL2piXoSpo9MA2ob/sWtP6KsSrFE9ENx9gqntLJGI6B35MjMvy/DDz22WhANTWBnMGn6KPLu23B
Kh4bAIL7nsIDVrjjl9siwEijT14dM7sXVNiMY8jYBFtnlzT0gGWdx3bJdrjpZUfrj3srY2DUfvbD
UZP3p2zDL1l9JrY5Prmpec97+7PCWnr3AvVOXg54tZDFVqh2Yt7UFCCmjnMwrP5cZcBJYtAKZG0t
uhprTsC8WLBbDsUNL9YpXv7MwunoUl27dWC9DLk62EZIPjuefZLRDtKX6T9lPH/zCSZAXnXA8EFI
cFqpi71JNf3ekqO/xW37l934UxyXfFgVeC2PdJ2r3OkwR9ZnpcMr41F78m13j4t8vpkJboNmfBiy
ixcVn7XU1oOIAyoH6lpRfVbN95GvxErZTQgikz2+3a8qq7P34dQ9TB31UaAfT5V8dgk5AP3rYMlH
VnUFUPaYE5DIKje5BiEAcYVrapdbJFECcmGe78eA47FnRtDxt9KAT8nzdc2+pEXkWBJ4I/ALMCNA
2JZhPDPG288Bvsa5X5DvHq/RAvCmb5rejTKMXxbhF4lAfRl8fQB0RtQHbPOaT2FCAp5L/uRk832N
Y5PdZFEBPSXRf7Eh7mOr5vdmErUfsWY1CuTqZGSmNOW5plumjrp5gw2HEA7S8cnFPeqGhfVEgukt
9o0LKk11A6tsKIyaPkvIBwzRhJcpzKMrlW8yzK7Xupjedeb1Bya/AkCJcyj8mvPZ0i8sU5xIud+t
YzkVB443Ly1gsy77aBuJVTIA/hK6KiRWDeJGa84g37JTJYZTqkP7mob123+tBnLDPkaZca74yTG7
8OuG3YTddHZUcCk5j6xSDs6bjJfNIQv83yj+wMfc/gxI/bHOMuscpS7dR+l0nmyPL7hJDA2AJeHI
ml5dazSepJ7+cL5uD8bk/BRjmW9So4wPOq5gdBkc3B3nA4HPP/pZHGDINX9XM1AfjzTLjrxue+57
Kq24bw5qqDIUMTgAqCrhxhQdLl1JkKCU7IUqdvCyIV4qNZHOPCjqIytgcSTHkrHbJ85qV5NJ+ohs
XyUhQrRlRSsJwgfISt4FBTfXmrVNfi4r8Po0WD64C6tqMdr0DdoNwNVqRRQVMxIFE6O3bcHBI0TY
7071G8rR1psqDbCpaCi4Ue9cM+25tZ86thqPWRbcDMWWpjNNoiCxOT5MVCt1ZPXXXKak4qOFIBQY
Z/YLq1amJagne0fjgX1wTbL/HAnj3ayo/4lD0BKCzetJpEa/HvKWeR5b1y4qiwVmnLxTc5FdnaYM
1w6AvWXBBew39oJ9PIE1wYep94bHnAnzNj/zh00y5Bab6ungti5ut0bQKLMsSPKu/a2SIbyOKnoQ
0XCPkzB4GzsLi3JpWmfeu90qVXACE06LJsbAUyktRlISTIcAo+DW9nJ8ck5PSQ2Ne0VeQXTN6PYy
JlVsDTullxKYlNGJJzmlfyqNxkq6bdxnodNfgiILDg5C2brsrL9Ga1Lj3RbbuW/qu9a63bhJcpq5
Stcj5IFD6SKfZ4u4HYc5kJjikLVVfFFIXhghaTJBHxpPJCb1QzynJ5f9jBHDfmndV6WMq0sDw056
YJb6wDxi7piuXRrIVVcs0f0oB0/aQIlcDiQR2OdbMffvcx/vPMKHvzWdgUURCIJlvXjVPBKDzk1e
hqZD+B28W92K+kdQDLtG5r+ECCLO4+K5dozkQLzU3FNxnAB/74vH3mUi6YaI/if6MKqA0htin2Rd
8/IB+6V9DIH9ermKtwxjlMN0Lmx5dg9r3DrpBi/lcmTQ8BuQPFuBgc4bCMZRpFtWYuuFbnhoKLRk
l4Vwrpty5oqcOK0vQ0m6AFIixRkB+RKlXTWHOsZ8OSeYHZWtX2zwNWiznY1gEIrtmJLF6Ai8L0l4
EfobKfpwn5LtQcEgwtB2MkG/M8GizCunbviMM/UxUM5w6h2RPlk2Ygj0F4iS6+9Igu9zeCG0S4kJ
/OLNEEU/Cb4NyIxPEY+LW2yUf4uFTGNzJPczwmUtHArw9xgu2572eH/OaVHkqLdGRzF2MIhPUbpg
fEudXvzpbpDJ5twIBghE1rz321cjLXni+olxRIK3cTPN3qoLBXTTCs2+LaR3yrqJMY2iml1XJRaC
k9xxR5cYJblRG7Q8isMFsahsAJkepWZ/NjOfZhjcTflD1I0xfVY8ZvUkJTHjWO2roX6GQOhjAr/a
SPgHfN4Fgq/c/bNfM9unNGCiblQw3aeZ4wLZuhRUXPg+qQZcg/CjlcxVe7f1A2+j5GK03sf3Cib3
tASlIaxD9mlXuYWGiyGoWnfcbrMcEREHc9NGWb83mj9J40ANSLR8KCHBOoV7DvJQb9vUxKlP6dja
G51npy2NdV052CZqaqLcKngcwNwcMwUcJbLHkC2p+ss/+9Guk9eihP4GfjaA0gJDslQOw9HAFkUv
Fo44NH/QIUpHe5SZ2G4psSzskWsnhuIvevOUTHIHeSbZK0zcsAPLeWfEYX0QHhBUJDh0cFvlT9S1
v/pD8hSMkTxGUTJu5cAAAlOl2JlBJXdV4dzG1uuhQq5L8yarkPI2Zf/psVhcrMLZ0AzZ0ZSAewKW
AJdbAIAsLYyRZlrecAmTCtVv0P/q3gIL6i8DxoDHsVXOFY5ccU6z8K5Lc+d7lfOl1VXMsX+xC/ZI
RUr6xEln6oqbCOYzaeiumUGcJQkpfgrsvs3w4ej/LIFZvq/YVaX01VOxRnEtrzdu+DvQ440jXskX
6r+zXa2JjzNN23I4DNZPBq7k3s2CvV8z5lfbrx4GN2HZWOUwvivsqRl3M6gpTVqTDqBK+xcHhNAT
e1uxprPM2zBNvXZpneyRm3EPJI5/wXD0KZVqznVERqL34MM3eUh5aJsTQa1bHA/+iPTRuBc3dNeT
WeBJokc8HHoTZTtA2w+i+GVCksCqu3R8ASNMa9fZ4CruD61pXeZcyWuILXokqSKn5ymPFVTfJtqx
VqJZeVk9plE9g2p5ENnIlt6YMgyg6UfNYfiSusbbEKK/+Hg+z1Gm7m2ymBcDYyNs1NNSW9FJB0/K
S73z9ze5IbnmWsKRXmjj3JR/Ys6oGIdxz600QPgpvTElV5cyc8f3LPHwndIdZcXEG8ALvCgZPOfc
COeoDbZuGyx3dcYybsxZcWVxd8cJ194hmu6D0Mx5xm9NwCkseu2tF+R/62Awt56aeZG16mpnhXlG
ZOmO0wyTP6b97uTg+bcy41JTuPaajGn22PwUgEPKpMpeeTtbl5JY9qqp99IQ6bOJsx4q9IRkY8np
GljNmmaddj+2ObjMtpn337sFq3niiGIcTK1g5iU4DGP0D9NvkoP5e4yN+FwPPO0z23guO34keofW
Jiu4ErU/GlXiYblv6hMBuB9J3cMlLRruKB9ajvbZ8tJFsdIMtZ4EW0/GgR1WLGByihqwE9VdU1pU
PIKs8IBDZMkIA7qaCp86ILcsNxxGXJrV6meztce9tuJdF9veU+lNe5twvF351q0osx/dvDhoBtU+
lbQcl1pTaMpZ7awIbR/TkkWhlVTduTbifTUK8x6X1RsfAayYmRF8sq0HO+afX6JQrjG3F7vaT911
X3pyYzMR7/HoEvhmwxKPVAzWrrhMufHT0INL0YWad17VlDuVvNG5NB7iUEO/K4HY4c24hmUWw7Ic
ukvuQ9ANx764NRmsw3KT+KL4ool9gFYDO1z70VVlnd6Wwk53jpXyNHIT+m5HQhyGtuwPZ2A5nHXv
0JVD2GTGi606eo0jnlsejdv7urE2Mcz9xwbQ5kM4/i0R5bdDzOmClc/0AJo5vY9wp+CefkAJaE8V
kTGseUAGhmQGbxOW3ZVSQHg1DucHAWRXw+cldORc3SD7VUR1fqz8ybgj9j8DniM8HgTNbdTwJMHW
sgx65p0TgLAovHNLaL+FtmyQ0jwMwRN77+zZMP7mU1ft0QyHtVyOOlplF2BJeCcBca79KOFqAwtw
cTP7nsqqugeWV9zy9vWfH4iB6wJL9tpIMOy5svTOho1h1Si13P5TU8Xh7CURmovEioaL3VGrOvSQ
JHQze4fvwIXQTFCi5USJVFTtfRN7Y+r6l3pB84nIqC7Uwr73mk2eaZkPFYJVC95om481gHdlNWyi
xOH7pMg/AddvasDh7fj6wkI8+06Hwdb19iKZ+7VnwhyKE5Z3Yzo+OBEnzih8bGJrvPM3YEKHzpZr
AdYorMYtnt99xRdrzUxjbXCHeld3rr/mAj7C2GPhoIAeBlaTfUbL88TzAKzXxM6jFoSSOUzjAR+j
sWGM9A4ggqht7x/zEkYauoEBC4CmjnqRHVXLa18HePakWiFiMbGWjMVYYiiF7nk5sOzyVwb5i1VJ
bYAc2upsAs+Abw2J32rxZHngnML2XIOw27YK29wwkDfj34QnsYNT2LOQi0brbag4ltX6FwvM7DDJ
Kd6FuvDXlmq8lUyWug/R2RelrbMy5/TOOVlxFEhogoypJqVEEIRdEbFw7RzrhYX+gJmeHevB8fT0
IlOZPlLRwUIZOIvpTc+6dfgVZuLjK7PWg1rGs8Ta0ld2YblA0Cg1kEiqyd+ETY8vhwjNZMXiBYQG
Pun0WkiqXAubNa/21R/XzuTRYC6+lVqtWcRtMiNxf9hkFD3gCF5vdzyYev9sLQ/PwjP7g8nXbcFn
NZTzMPxZ2aZJk+YgKo/9XXEecPORoo0dPNJLfDJhRYiIdaqiOn0Y2Ges3ZFVb9ul3Ulht0DTdG/K
75LNzIHr0rjiPXR/jJHbvfHFgprma/SKBblg97gLXDDRlhnLXSzF62BXP6Wo9S3096IAxZw7HIBU
GDB/uMUT6DR0zmZfOr36FJ6x1UXyXAhdbo3e7R7mqjjKOqXkOM7X38pclnOrK0v7h86CUyVFQo9n
LaybkOnZm156iQF9wTbxgMynexWPGLRc/elQt3lJg3AjKvtgcFK65PKngR13H/V0DE1VzWuzp1gn
gB035W587ipqBQ0rC9+KuNv6MemR0uqQiesZyESTsA2JcDDnM4jxdrLVvqQmMej0GXSNfniJMCud
HQkdLX1jdKo3mJlTXsgNDajufPBDG6nEcO2jKItXrNLjOaC88zyhFI2tY596ndXXBsPKPvDnnx5d
m2eT4pLz9/cqR5VnnVlvUd2o3XfRXST/3X43zjbJULrs+jRvrwB6ti7ozz11CEzmVjithcA25icR
zum+etLEh1CSv/ltMbbENKCp0yvJK2Sz9TI1UbOuPWLsTeTL1VjG47VBvv+Ol5XIq89z+gsj1r2W
ofvZcl6JA+tTQZh8smFlnj1NK32nYaO7BvitbAkVJCwDW1o0xNDpRzv9gS3Ree5ktpfQRzGY9dC9
F1AHVMJKgHnv/lZJ8REz+e+RH9jq4l7npTx7O2bbE5IZ81eRnJJo/KA6icdc7AMQ9an2xOb99e2P
GKOJ9TStPddZAnrGKY27XJcsMn1f7f2YVokghYsIPXnLGuqr5y+S4tVb4ab4a3WUmToOt3Fjuotf
pTsPUr4VFJVhzws2cJZ+pclc0OZtbCCtWidndq4y9KtN25HeDaCyp8nEwdAHaoRcdIatdFF9lG20
IsYrK6Zuu+uJawTVCc34NSL3fmJMcjcdKjfbU94OnTevvn2y1GfeEjXZu2RxKpeGr5ADl/7RHhad
Ike3xd/t79qC7UmibYM+rBgtWb30Obxm+j94oAINW+MKSKi5heebAX5ctSML8yawWCvqLiSWnlEO
UfQD0l7lPCaJm+NPdY7pFQ9k+Gq3NWI8T/t14OJIAWDHbrScvrCG1wfTOUWG4V5ZZTH2C2ObtKag
qcb7U9T4onhv7guUl6KHxQKXC2Zhyk53dhzeA1N1wFgF0AMLQkm/SVcPFH2Y5sEofhJ0qfZDldxj
FrIrkiXtoW3dbevqfdan3i99aKtmq2fdP1Wiufuxbjb0aOUb3bP/BCzhwrke7E2cBRaTtrDu9dBd
U0lsuag+ClZqK+JEHs8XpVZCeR0MVU55HqaJKSjr7SHIO3IvrjfuRtg8OPqK/DqW/a8xtdhLhtnR
nrzX2kIiqT3qLkaZkhaHBrbtlMNCFbmSSVpsXD+wrhxQHpvQak7KaT4j27yJqi0eOkfs7ERH19a3
HiA6zixq8xCsfTGd4ohAvVma6GHoT5z/Fs+jvhmSQq9mbp++8wSdtF4weFbHrmMukjJ9TsFnHebS
fevkUvyrvImUivHb0bwpijirt8YUBMRtNDE9VKe1m9MAU3bdV9TU3TkZpsVA6vwTfP7/FmTiChMg
wv8FZPKn7f7H2/+pD/Kf3/nvPkjvX55wbMsPTJ+KP/Ln/4tl4ot/uY4tLdJy0hX8Av7Tv4Em5r9c
mzHPw2zr2tAwSJH/F9DE9v5lBT6QGpYUphSBG/y/AE14FgFT+W9JTkeijkBMkQ6JY1RH+xt58t9y
4NEkNfarKD5qw0l3vqj+FEPdroUmBOJ1zVnjKdhStEfstO+/OipQ2UteMiaQG7t44jhH3QMxLSPI
tnAYyjILN44sKJilbJCRlOdxeO8XEieDQrhqI8h9Wa1CZGs89joKr4nLHmSG7MbK2EZ2he1nrHvR
ZFuc1u/6iwSDYqtae5ue92iv9MaL1AENkoGH9MjOdFl5d/Zmrutj48MWlQtldFh4owLwqLcQSAFF
oTgTtrSAkw4LpVSD1kO642ke1/diIZlavBJz0KbxQpZfWKfBQj0twZ8aFRxULAru1hLPYL6SjZ31
A+v/gSOEPT+MLiGAYoIXXROIWQYp4psTBEBOS8F2tKEPYqwp9tKvaoAJNMPnSdYj747PWQ+9FZZM
A6WNkq4ahmD/1Uy5ZFAlgsXLmaflQoFVcEp7qLDupK6NHiGHJEzdbs3xk3KPdIVIX6PS1PATe1z8
SZ/u4lgBHAPcHONEerEH/6kAJdhWOY2HMAs3wmmv+GFX1qFQ4kUtRFsTtK0F4nbq2jc31o8ObIoB
BG4NCteFSF02cMmS91kkq4RYWW0aZ62Cu8vbfeiDV9NTX5K37EDdCZVoDY1/EzmJzj8u/9XOMTp0
4HkjML164fU6C7m3Wxi+JjDfbpkpoTu1bIkrXCTQlJKF/UuZ3SEDBqwXKvBkD6eocvKzb7I5HsyP
pGqzyzwJjlGjVWGZgW9TI1AntDhwnqfmJ0AN26fDrDa2j70mtHB1pBJu3BDj/W0RyCou8FUHVWNt
1p5z7pO8/iBRTZTm3KEMc8FF2Ho5tG2UNWv4JcWaIpWIkhv4Jf74iyX8i7kQla1l40oX91U0lDeH
pv2kwC8jFzyKPLhXGZ0Utf4ho9zbNhabIxU39yaneDiBsI+OSo0Ks4GTIH/2i0PFoOQhaSwmN+p6
LpwzQFsmMXkca0/efuaTrE/twpCWwKQhAk8b0oeQOG1koz4Kt0Xfv9MHA/+eXOq2X7DU4KnFwqk2
qYNcKWr2wgaopYBl7QG1jjm4wUveW+2gNxSeYrUAgJ0vJGwriZ+zVuLEm5mWOnijtfJunaQVEv/c
bug6/Rq/EItmv/PkF8KAlFbC3Vbz77SDG8SG/7fj17cwnHZBaXIvyrbAKQe/mzgPFMqF6U0t2cKx
fggX2newcL+HhQDegQJHj+S2+UjTp9oB1NxrtRnoRtyC3bl5TVrv6HRcN9M7lTV/0NUhyQ/UTbrj
sbcafLIAxVnOTLs5syqWFsMDXYf5pufoux58oOwczTap7qlpDGDjhtFj08W7APR5O9zDbxJ6EPMn
5DevrJBTM9deCyVIRErsRAN+5k1UUTQYLHz1ODEPZvvFltxZW+3XyA5m45neBnXmy8TfuoUSRxBP
yJ0X9nuPUjIUgTaCeVwOqGLNL2wj1EQWUu7zZj7WAktDrkHXm3b4NNZB+BoXsI7y5yIGsNsR3WF0
gPTLGfLUljBqmir+o0g/WIG274kGoJ/bHoTQEC59rN+8wC5OsXyD0VZjP4NyqP0F7exTLTAC8wR1
Pw4zgkXQ0AOArReBjuOjVt2FgvU/bvo3AZZPRhNVaOHnO4D0NUB9Gjk1HXYcjA3HfKGfrN3q9leU
2PqGWxcef06dE7oztkOYoAGh7tJlCz358SZgBRUj3djkojc+0VS/rub9yGyIw5oqRxcEBuvizpiK
tUqwicdNUuxDujLcrqFnhPTTSkISyTwOp9QMjEvfALvodRPL12JpImDjVm/alAUnuktIKRXkBLHF
WYWKb1HLmljmLgbdZdpej8AdvdawvX20vEHvRwUECTFmaY9Kd2ETisciMLGtYHWq2UScWvAWG8vZ
OksExkBpG6hbiDTLHScb1ZbB2Fz4kxui3s9NjqKUB1G6n7Pghwsq8VD8ZdT8SH2JGETBQ7s0PViH
cel9IKp1zxEJcheD07gIOqonBosI2nRYExEI8pUZ0XDuKupClm6JhJKJemmbyNmTpA6m2zx5410A
jCGjmcJbOioGyiqGhtcaposHe+mxgLyFsbEkMMiubly6LtzlsD5Tf9EvPRiUnlWXhGqM9oBZ0rhL
CjPSmKWjR4UGMTHzLM3gOWlp16iWng2jN/kmp3vDSN1DTBmHQymH1fXPs1e/ErR5gScISTd7j6vS
J9Sr36HC0etBBwhlERPw2BrXrGtDdKTGStvBsU7UTM7vyHOVg4QByQcnjg9R6hHHlNL+GvtUcws0
MmA1o2ZTzYSXfg6gf0L8t43pMexrEpfT/LsHQrFKxtrfcav9QCx66rvJwGLF9R/UA6EkLkxmDn2A
D9mtMcqdYrESVc96s6DpT1OTUGVq05cB7Sma84NUf/A/0x5DwUq9NK24NRsfKwFED7ZxlzgwvhA7
Tlj1/yd357XcuJZt2S9CBbx5BQF6SaR86gUhl/De4+t7bGTd0jmnK25Ev/ZDIkiQSokkuM1ac85R
HIc2+pVP2mPT2+mWzeV9yAIkzpIBbZbT+xHZvk5fkrsF+gVxypk4X3ZWTEdxI80eLBN29uZwYw2v
sRrvA4KhvLxm9wpYBjR0foc9gAogzJnaEvQZwaFBvBjxtkRPg2DUzMBqIqA1mFaY4HFOCpqN2aQ4
m+v8UUmtF6Of4GtMG/NIIlew1yol8mvq6XvT6frtEvKBIqukRhi/G9IyUt4NP8m1xBZopztN1U5m
PbJfs3nHZAnvsqY6TwPeQiu2zbNq6qoIoVA803KYxgz1ORdEHxO0T9JRHM2A/ViC+mMI/o8kDff5
3D1n/bB4ZU3SY4kk0aJvNYdOdw4n3Kp4Qp9qh8TqJWHkakcpvSkTNE+WtVQ35QTdGfUuYCJZEIo0
UEUG6k5voq9xXGZ8Z3F0jRWsAWllvFdD3PhKs1xjqWITDgIJFBKMNUbE+s1spEeCvajUR/BPdPxl
FNkl2EFWdNOChEGFtlyz2EDGqiUGMQfK7zynuIdjnZ3mYrN3UxmWRis5VG3kZ7aQGQQvpGY520ZN
thaf84HVSna2yT81Csa6eAyabS6QUF2L/soOwUSxs4U9OtOtapqbMCAhbbE+krQaXeK+KyCFbpaq
dHumAfE4ihVJlT8I+3jT1RJAFZJEekfxSckdao9LhcnkrpAZoouRxH1pLu6Dur4Dq1W6Rp/cJwv+
mehKLm3uoxxgSSlgWYXAZikLAK0KkpZFoaVsdcISGtWTYW3NNbjYppXvS7oDt+R3bqyIJboAdNH8
iVxDFYN7otc7gq4CD/W5PCqbqWyu1J/ONryvQIC/ymHCtCBgYGSMJq4uAGGOASpsmgZpz4jU+4sA
ieUQxVjysrZD+bLRBjp8RdVe0BHS0FNAkRHSeagEnCztOtstBLAMfz+keQExi1Da2wJrVvEzbPbp
JkI8myzQZ7wgbJIrDq0DjDYIRJquaW4qoGmdwKcFAqSWSXRDAauZqJffDIFaIw1E658bud1KCSg2
bJm3QwicjRIymDYBbKMkfZgHEG6TQzsXWEOAXwQHvAC9VQL51s7A3zqBgUsEEI51Uv1WC0hcoVVQ
LAU4ThMIOVPA5Aaocjp0ucUqbmYLM3JJLeI1qJLPwWY1mqTTXRsN373WaptEN8lqzY2LzGbjbECy
a+LEmwTaTgtMyhviIa6/MtDbA/XEj1YbTrLNNYoyVQL8qH5E2VnC94nzooy30Vi/zMb8jTvjnhY9
xDASkN1+Us8t/C9jV9TFTaGgty7bFsxYIsDf1PstOfqg37+4rETeSLU72Mj7puVCAfvY9tU7u6ir
SVr/iJlNlghlU0l8zOq3TiLql4YFpajFuc+HcGcERN0ixYrkhEgyGmCb5d6snHtjCt9RbvAON35j
IA3CmuA14Xsg9Qenwe5DqShke2PpIlQpQ0Gi9J5DrgGmwKOcWYc4p8mp0nmjuushQdqbQfThKE/T
svgLu7eBtMoK87liOk+6NcVu66PCegxm55PV5y9rYAwhQnAjUfFWbhyd6jwB9wlTiy1n7A0KYh8Y
/qzgsiAILKLqOZboJ0jk/dntRXdCmCmZdU/T3suiBbSjUtCST4h9mRLCu9lvhuRC818lWX6t9M4b
TO2oQC2HM67mripNd4aJ0GhsLsmivhZNuU/wHxgDPsOAEVoK/AzFvIz4vDTaiK4RsR+MCxPvJpej
WVP8Uq+lrDxrdbPHKw6oMzU+yGcIyvKG8A3sb3X66OhI96rmDmfIRYWf15q/iP/34cmeRSKz1Upe
hQJlqar4/NrEsFAUTX6MCnAPCaOycghK1WTw1tGH6291WT1SUb/BOY9bz1cliUWhYEWiYHUM1nu1
8QH8BT4CQMc0mmgc6tTlanOLiAx9VrSpCN1P64mpgIUAbvqapZ2ZEA6q9j7u7U/ws9csgBMZQGuR
VetiUH6F3fEYx+qmzikaiI+miIuN4eTbvNk7EZt3mk6SWj8kJcVcZRToW0ItVEyWlYQltVSPnaPt
sW3gy1Zf7IX+SMLYPjIjifcc4s1jU+o7oUUIqpthrN4tbEiFSljWYJpuaVgeyvML7g7sXKSetoMP
RhSuJogl3XhiWfFM9QLkcMfuGe3JJTWHLYEdsKwG3Xi4r2CvnQqEuv7UpWRd5uklJcrjoBFUVlJx
uYFNJp9jo8WdsMDuGxg0KsAG48I+qiQuwuZjymQTXhqsZ7Ot2ChL9Uazhx1zf38Mte4mDuW7qacC
wMSVoDlBBTxKD3GpIoah6yQFCHY6kDvsANG8YqpA8h6cinA6L6nFuIskqinrb7h9rORmVLJ8h5bJ
yu7a2npBhDbsS3YRkQnZaOpb0Scl53qRlluMDi6wib3aEwgry9F7w7IuHkY3yMrclxVaTGG1o3LF
Mi7Ubo0o6bfWLRyIpmZZkEQqm/nohrXjB6pImumHtmEZl4zMFiaybIi5JpAqNMETWzRkFPF+qcoP
FIb2IderAYqEMm6UfNxCGb9UYR1tOql8Mc3kNFEydoNW/mgkOoRyfFfbQYgHoig3QWc86qF9w9R3
GbREck2ZqKZZejQH6a7Xxme1pQRTQo5mp+xspVi9swycYn25vGHTFpIiWmsdzJeg7Pdcl1u1kYV/
xaFdWKQ3OHzt2zhUTmmgRlsb4V2DveYopaAlceVuShIn/IzrDntiv4sq9Y3kFBbR1ac+UPafGtNL
ygybn2wBndDkTZmW72VAEtnY0eyyzqkjkkvDuHss4vQQOIkfRU13yqh4eoYcHUO4bGNku/EAFMVq
RXwBcFdaqrTPAmeHBop9uwIWMME2RMAGqEvyEzDry65CqdPPU9KuxkHxJxGuaLDlKKeHJBpojuTB
Ji+6N2KfE7djYQN42Rt1CQgg1oQNUoMTtAnH7/rgldaci4QPzlxKKrvT4m1pNGWvNOMtqriY/SjF
yXgpK3YUv/OBL2hv1ewkjeHV7FL2C+NDhuNng6Cgd+MS52HrsCsZM0s7Oc1ibkl7u+LqKzyejQ5K
eFwQ/O8mrUv3qhqwu1uMPXOq5WY2WpOB9vUdS3EyR5hsR4skjtQw9vNkHpsIfC5yBV/XAyLnWsob
qGaG+6n/KrURVxNNDWbukWqVdlP3un1QyJf2HL3Fi9yzLsinc1dRqERih8ipuYDf3imUYt1xGia/
lrapUn8aAaXAxEy+lsm0cEioOtwk5dMKjO/cUortCJ/d7W0rOQ2V/NA47V4mvcoDqHDp5PCqxRIt
3IGr2rGQdOO5rtjlsBac+o1CEqubhsmlyvTPuEXXaSfDGRvTzaIE21RtxFdUy73GEq3cijYkGu5D
oT4GC1B05KYBFrINIs7bTBbqmaS7ZqX22EslxYFZwuasah6N7WM30CJH/YKeRSZQntBfVKd42smy
MmPWbbKW7ox8kDcWeOruuWzBbsuh6VdOkvs6DGxd1VocklRGEf4dezzQ5Ex9STSnTME8NJOQ8CNj
WHYUVPfBkO9xpuSuFIOdsJoJkCb2rIp2HwuyvPaxOPu4fe1NBFx6QboNxoa8bFp+n42koz3hUhZb
pquTzerREoeQ5tkxSjJjC07joqFN3seJgqYmYW1RmtZxjNp/36LxuiCHR9DqBJJ05IvCjpC9jmfY
1D7XQx5lgD111Tyqc80FuJ7snJgWr8ZXvWXMPPZh3G81ClaHRFPrY9grtxRkIF3VRABVhRzB2iAa
xoyr8qiLgxaGSGaQ9JbHuZi4qYFrJIujYbORKHt9jucd5eT6WC3DfsxzRC5FUR01EbCz3ho7FjX2
fMgqJjA66Ye+vOZKHdNOhJoVjA5bkfW3Rxg6jxUpRGZROplHTd5GfcnvXf+Y9RYl8ZKP/W/nWIXS
pa7UPYE0hMnRUnRHx0LY2Sz2BrkhFEmBUSlM9d+HqGDbSmflRRPxHZNIhYjWhIv1prXmV9QiIMKO
YbbEHfMPPJFzHcMxQzNrnGg5Jju+edWxI20O09UQoOfq9Y1S8Cauh55vjT+q8vvPKdWwYbAUID3V
npLazwP0bv/9U+u5ZM4VFG0M7T8PjCUNDK1mMVdWDG8iLYetZHn8OTiNhi19vR8T1VA3KpIzh2+B
LRLPchW4odVLR3JVO48MzNSz8/oBzFh+A/jaWwaJ2XSkgF3nwSmn3U/eK/RzWK6+0sPNRJuqeQ1O
HLrKNg1TcqpJTKFjuyECmMAFR5IYeFJMTWF8zQsmfkLg5PssaOhNs0ZKmEsxmywq8+kYny38OHAx
KfKSS4UYaTC/F1Xq9lUxHNgTGOd+jndNZ+c+yKBAmh7UEGtlzuqWKiQie2LOaRuTOYDQn0iv/GlO
WowQMwkFXJSnRNeEcRXIvUEFIp2TRyXIqrNUpRTorchnjD7O4SQmAcwLhjqqfhn0Fz1DkCIvka+U
sAqrotgu5B8x32jJnl4ts6oF1QPs4YZhrtwsA7Bap5enTQ4erJBnCDHB8KuW8id5QmuWUA8iQQN/
7pV9oraJjMo6ZEHPdgkzJYOkRj9oR8gth5JFnBp+sPfNLpUEYtUMMoemDZo/ffSaovqq1fKulW9D
Xd3XGlsVbd5lFnXP3HhOFbBYaaN9g8R+aNhUY8o7IXfJ6D+XlD71QEBacP+qT3jtZrQLbp7aB+y3
Dc0T4qTCYXpsZ+uYpI+Diqg+1Ma7oNfhpmAcchKcUzP23/KZYjz7/YIu/xAUTzMpwxourM3QD29R
7lzEr61sgjnwu0FhxowexcDWSqCdVPBpxM2vAdpTlOo4FuX8gQ78i45MjodHuB/ya9EzspZL8zU2
2mvHKzQSCiMiM49w2/ZXNFPDLtWHpjuXfWy6FCqR/Mzti3h1G51yw01qmsvOWbp3awgvjsTivCRN
idIumTvk3A23SWizcwOTKBuPVcD6Z+HrkVUi5rWSn+pu2g0q2YJR3H+1Y8fyin0uFXDmStKrhVaj
7R7VZAp8Q847xjP7oKJEjlUk1hGNGrMW+Ydx/p1id6VjAomKbMgkJpM1gq0YsKuAi9OgslLmx0p1
Ps3QWE5tRQ1KQT2zIZm2Q+dPMpgz1qz7OlJmpaih4rAzesr02IwN3A/2gLchNoGdsoQ2RCQkvYys
hHyXN8CFioWXUNDZE28djSLtvcY/P2jS221eskvFCeq4Vm+8SubohZ35oPTJji6lfqPSgkuGDoii
Ss07UCj4BuiOTNSJ4vNoyrjYNlGDNb9sicC2X4ZGfmes1Lyi1H4NZQNvOeA1180giICfKVBiF59t
qDbYY0fA5nrQPJp6SgFhNlnYaHdhUWEhHetmS72GkJjEINmcmrcJgPaYdcnHXKDNU1sAce1vK6UQ
uixEEOUlkEyDUAoYkMjXaETIfIqeNoUuXsa3BYGaWzo2yXjOeXHq+6DXvsZ8wPVA5DALakBsHZlv
ushu5KE4togrTdsvtUXvZOvPZsyXNIgHvo7lc2Mpdw46ri1+DvLSEGZn9TObLIwC9O4FGp7AgBGw
sRMQmZuypcxz45GOus5FSvHXIQTRW4jStqwaSCWK17gdWDrHsVf/kvul9ow8YFaN+Ujs5mRY5Qse
61sd4p9HGYE00Zd2qA+qPt51SriNO2FRUG0d3l6PGBDUDuzPxyQy6q1tNmKZSvPOlvRdGOJ66KSa
gTMRa3d2W466m1uTwgh2F9feU81+lSINx47NZH5KkW03jflWswRrjUJjLk1B39n3tWN+2BadGy6b
Quu/1XK5VvXFUkt/1ikDYoKj4scDiZHSCK6DV3HBY+r0+9jxJTL0NF06Ti3K2KjXsZRZnjQn75DF
9o4JAoVcL683qcWRyHuZAyoxLBZUD2DkE+QALKCpdJ+n2bkaPqQwaFx76JAIyYe5TnRon6HmklJ3
GxD/pbU9SEwgRWjbQZtbpHpp0j4Ff0Wd6mpa5kXLumvRS25RmB6+g7v1985dhhA5RR1tdtm2scr7
qJVLV0WVoCwsuXU55uokidFlgcSKKJ2BNWVPFgJnuq4hnOoCq6DT7UobVuNETcWdDIpshgohqr9v
Lb5L6EGxcTbFjVME9yZCTG0em12uv4M+IOjBMD4hH13Gma5tUz8l5Ai1TXQyyArXAHHHEaPi5Fxs
qkkaAjm+upjk6cK+t3C+pNl662z7t519yCV5dfTOHkkKxxBDBG9hQbov6bo38p7BdaQoTIV1kvfL
2LxRxhXa0oRtZLcrGGilon5PQthn1XjXOAZgL508IgRimEKx5LAGOUdyeIQz82jI+ktF/oKZ8wJY
Wx7i2co8VMJvMwRbF9WlCHp0K9owrkT5lDW5T/f1mBhkU+S0O3tKxn1WPSXDROrmvWx0n3LIGkfF
Nj22ZE0QTTr0uwxuhsxkoES0bPT5UKH65nOhLmmTHLypcVZkDbEbyUxPrErUXYOnkVAYMtHj2J9l
/bVeZNG9Ck4lWZoF6oTeghYVGvRSZMxCdfUr6YeXNu3kDfyROy2CRkfU9HXsii8iNWi96/2rndV+
27Uf9ay/5XXxXGQsC/BZ1+bwi3Aoor8Kkouzqtiyf7SYAOJpkwHxjrBDOnQncNjRaCiaD4PPM7Ax
I0Q09KdS8eGhpnt7fggTqbsmpXyuJk+Va4iJ1aRBalZwTNdx4bFvWzaAco+l5sUWn2jVTyTYjDFX
gtEQyBtjUlMrLy5imYZXR19SSd+7GkVAwERBW0zbml19I+f0i3XeGOQECdGVI/1bNfzVIqmW5/pU
dKx8dJuZEgnJicrrxZDkCLPEAVLt+zikOm/1oz0r7xTNSH4ch53koGnQ8uJTfL8D1MNY6MwNJbZq
k6tk8U26+Uhc/GGIBkYfky7cqM1nw6LTZjdm7pqqNTOU9vvQ6oy7tk/ZgKrSZ1nzvxjScyF8Am2N
HZjoYnJr9BekAXu9MBsBWZkPESXjdblvdV+qSX2qC4k4ciRFTM13xRCwUKkZMklDU9LuU8J0RYlZ
+WgxOi1kji0OqkdwaiZCno3aGA6yDuWAoWrZS0cyVp9SMoO2UF2J37QvMpaAU0+nRMtF22yhI1PS
IC2DRyc2X+WIvkAYEG2MXriTh5PZ2qmv1CCF+gjbY1F9z3XBkKEu14LIRCtOCdTM01PJdoiqAq2Q
zq4B8yWomoDxtfHippbhWSgLKSQlPvHf+wKhv06Hf0PWlIn521ZdugfjrpSMF7JaRvLJ4JUk4AY3
VvxSq8tdzyJyF9gqoQlqemUJhEZhtl4R3uwbACyESEYNuWIkM5QaPe5eBEOjc8z625ni6tDXE0MG
Um/KFdjvGVf4cHWQq9F9XYe1D58uACywJdoepXX7qi6J4o+TtngSwqTWEQYOUjIUjXR9uidHkhu6
I90b3LvLF82gU9Wyqyhb41YJBmun2dMTlwI+PHKzjHHEiFiSjZI8jTLRkMh3wk1cMJGB7fGTaSw9
5GHY7khmY9XMK2eIOhRoh4KZuk8L9ZjeTc/yC77KbrAkBFOmQ6BMUtT7KjxAhkezz4ZQrtHkD8ig
WS/qwGxT8+LMCENKzDMZdasdPWd5NyjpPZ68jypM8Q4bBye9bdhkX3tlOU1RqB1omXUyWSthl7Oy
YcLCMIELkIjog14tiNZlw12qBK0U1byqz1lHRrJLzPVTR1loVHG84ceuCZdHAt08dy30cM14dapP
k6ADT2rjwJXV+D6Pl/tCo0zX0LMkm2u8D9KrXYanhZqIJVEWI5j7ZPbZuCUr83ezwCkRwSsMy/i3
cNUfDKP/rTo52vVghmkoP+nSGwE23zKQ4LFQi5NWoJzRhvhMXsjiO6FqsHzX/HgsbtUlexYu96Bw
KjoY6AmW1iMNrthKIN23fRXux7a7HZRJ9vRZpTjYddsgUmKfejSY8BTD3KLJjIlz4UUacwifGmub
5NASyk5RFPcVLOyldHbmRIJsWVg7e3qmPEONEAn5FmPHR6HSlsmr4GGcrFdFJbWlr5/6Aoc6Wphm
J+XmLapcatHzl9JQkc0I1AgaujZhZsabvAep6kiHpZL7XWr3Ix6j0CC1nolEytoLCQGEmmCo8sic
3nakt9QOtfrQTt7xBLpqn7+OGfKnoH/Dz7stuoa+fBXULKjGGxri0KLoHMh1aF7pzVpa8W0Wg70B
e0lgb489YWT7GS75vl1At8QkxeUL8cCk7ynQedU7oAUstCh1Gto2auPdMJLiXU3KB0nEaLXBaOdh
smfuC3el8tQ7er6hTYz4JMvJ75IifLz5JTGiiNXZcHUK9WGwvtokx0BK2jer9Y+q61/NZBNUTX6T
GaBoO/4tSJZcx8oyKK/LWZN7trkqUZSFqh9pd+9TANwdIO4WsiSUEdjcik3aVHLTTL4JuDuOETfn
2uJWeqN5jgzIt4s2QV/8rgviC5w+VNCpmx+6IIKnOWnhQ6zcRzq08GmEG97O5mv/YZfQxNOabhIl
xt4i7sUQ5m7A40TFV2S6s6VNxyfbqG8i1Yx3tm26naCWG/VTLCjmDjhzU4VrHvP9ZcEH67xToZ73
wvXdCBI6KpmdChq9AJGuaLDS6W89LCHuUSO8MwRNXRFYdRu++qAOd60AyDZTP3jZlCebSPDYhR7a
EYR2yYAkALKd4KKRQEWu3Bace1/CdY8BvMdKtqeZgzF+HmGISHu1GvprKqjwagIfHnszm2/MRoDj
V/Xx/7/6akdFify/6KtnwAlF+DdKpLn+zP9QImX9X8xfQrpMoI9lCcDV/1AiFYWHLBwfGlRozfoL
KdL4l6xoOiYOx5R1QpZ+hNW6/C/HIUtJlm0NdbUNuev/gRT5d3ieIduygWJVcww0fPweTfBz/qKq
JoOL2qeDDUqrXyOmZyEGkbbFRILlhaiHv7wzlz9wm7+CH7W/c4v+798mHv/Lb6txE1TTKExXN/Pv
aXDN5xJJCQHuV0zhaBeMl5JMyRtth0uRXvRr5cff6LUP8ILYMLBh2UTn8Vk5T551QIsKHTei4QaK
zy9P//ufqpjy31kw/LHwOfncVE3THYMP7x/ooFlpFZQnunJjwQdxCZ1rqZpyQKlI1VSXrPY4hGBh
KpJ2AT89kkQ6HSTC7ql0iFR9MMPNcb2VoP1xQ7rFXoTw3at1KltqH6dYhjkQ44hST5eRSxTTUQrH
6UhaKa7zhN7Req4ImCUVBNVenTiOl8YtAUIoqKkK5mwNRFD5erDXwN6CXFFfVxAZaCJ1N5ZLauWr
QWe9P/wn176SB+o29bhd2bVYcpdNqVTxRmugjP8c/iAKrMTchkt5u1II1gOxa8quMhiAhd1nPTRK
TD9uwdjHinpyPGUCHSNnULd7q2ID1vcVsMvJCt0YNdIRm6K6FzTwNSFfJ9STntx6XE/Iony/6ENM
iqgC4d5uAgamYVvqIIhpI1f/TNBfA/Xb5lx2inowWjavmBXBAq7U8fVQR/DHSdOBUiLHzCqS3BxX
uMEf4MHP/ZISLJ7W4KXO6j05AKpYZ3VHilrdkc3+jRx3wXY91S0Sfjxb1UxA3PEvW65b2jHpb1Dc
tW+Ke+up9fBzV6mTV2NkdpNELX19uYagBiRdOJHdIV75+qnQ3TgT1hIj8uH1/nACgkFwAtaTsp1W
23xJHn5eoZpK+JDW+1Y3Ct2l1n9VEY67oG7xa08VF+nPi11vKXqW7fk6sCmGt8Cyqv0DXSCtBxA7
MV/A2sOtYxnP62NZTM5rW2nuoLY6nxq240k0X6Ii41c7ahdu7b58/nOXBmFxnHequBIMwbJYb61X
h0oNA0gyaCdxfj3FJ06/xeGah97NW1SLXksdZP2yUaIONHc7ED4XShYaBgAMutHBZY9qimkaxoPj
OFrcDAssviRQhTBHgcjHsESOo06DEWP33hK/a71iV7zGn1tLf82NoNv+5XqF+8FVu/5RbQnIpg2a
m/WvKdc/6T8HQ/SnfjgbgWguxyV91mHmoglshoq8FFsMcXc9TP+59d+egmaNhNWWRH695POSZ/pR
IXlvGTVvAEqmQx/V4dJdH13ErX/cLQI2tUgl0X8lA0LfjJ2ORrONfZr4D03qmliF+9ef/369JdLI
9302/HlWE4EuGKc52TQ679fY8jWfxWG9tZ6jJMDwXRAeS2xLhNJXPHFR+tA1aifz/zz8l2d28rdE
rsUhEWPWCl1Yb+FHq5rX9eaMVoo6o3h8PdS28Y5kiziVUGJF+vPA+tP1z8mf/219jmTnCulKduKt
73z6n7ffJG2Nr51630c1O1PmWWjuI+NUaIghiv6psx9R843rS7NCrun19a4HVRtSRDEyZhLxwnUT
9aMbzWLU+/N4pNp4cLWXcp7EBl47w6/04VMwYK3PXZ+13i8Vup4/d9db67k//91ffqaQ+nwHxJJs
YpXNqCxtp0R8yf7bf/NzDiO/TYRp032hjcRR4mCoF5epTXCpyP59X+8l4pQsrlckW4Qnirujwvdt
vfVz+Oe5XDRgsY2BseXdEDmzvAPi54ol+j2LF/9ff3b9sZ9HyvXnfu6vt/75q/7+J4W9HskOb8Os
DptGVn+XjGY+KqvmqEWKb01Vtiew+1UPYgNNOa3J9cDejzGE3a6VSepU0VthAU/EHEFXJQn5S0yb
QO7mFtlG0zNQcLAN+V5L2DP/aSOvvWRxkGkh/Wko/zxAptl3GxN1uQIdZOJiN0WbTJsV6lCMkDj9
jghgWtZ94/Xi4l4Pa+L+z92/nBOzXoMqjPFKRP4nViADc+NNhkWveP2Mib41FvRxdb5VHf1gZ325
TZvujbdjOEgKK38zynZUiSf8LEd6RANj+vCg3+mE2f/57YNoLVvrN6jWS6IdUzzK9gRSJDZ4exqM
bbNRW/tC9HHVDr80pIuGxnZLo3y9uTbK1wMeFAMpVAiknpSnaZyDfTV8rm+QoUkF3tmiYoum3mZi
4l/fJVPMd6nV4h1bkl3Ytoafj8bvPtFqYWxy2a2+120UbkeLynzaznun8HpKTEcAPyQGI4sSK6yJ
BM2jY/W5jEIsuId+IHSAnBOXA2CubN9MCX9wKy3OYVTPo8IUgoKrhQ2TXk3Fee5Y685zyM5sPJWN
kiJ6zxFRYjWsRSNfQRT+57CQLOoYZrofunlP19smfKBwI3V5pFk9bOmXH4cRV5HCAqdUsGPRFSKW
u7Cuid5UG7LT6V+LLv96WNEPjiBE/JyjvzmwXy4IS0po+a+HP1fAejM2UxbB6YgZHQEpuw3p1oos
dSMjK/bwj5xHVAwbSwWdARnnQChjeNfRenYN1EZ0vVm3mr11Zy7ZtKPsQ/1WyZXf7SQToSmWautB
WWdpJ/73XfbqEF1Ne1eU+he7/UuR4WxLydGEjsOtOskniuE4tiLKvsecVwCgimr+8S/3IRgDNPpz
OsWu+Ocxm6FjMJps93Nq/cE//wcWb5qGLYo3hKOlsWnF3FKLQ5bZ2kI/jZu9nvREqUG7wd3Bikge
HVKT1qdWKauN9UnrLdJ9kIaIcz8PrM/78yPLFH+Rog33T/y3Vl1Dvyavx6wQE9riIC+FztsnbnKx
K5T8i9xjzdYd13OWRJ8Vm9oZW7JxWE+tD0bh2GO752mllIYUfvnzsr5BOm3LfkOc16HojcsUkP7I
lcKUrgIVADu4I8k1JYRtPdc136EdNvSRWJmvp4xckYBmOvTUxDN+Hvi5O97BpCJ4T8n8ATjVSJIo
gEf8nq61U2DdZruQRot2gn9Or2p8KYD15TdoxEtmxx2pgI/ZLduOe8kPHCpYdFzuaYpF064TqY4u
9I7aZHnuzc19O56bGO0d/Q4vCY/z8Nyr7wMO0yjdUZFKVT9Kn/XkTkl2WBdzcjKTOyvZdSrfmZ2l
nOyB/NmA7/e5SG7r6dwjwUQH7iAMPnXSwXY2pnENZVqAHgiHFALJXFL62Aa8rq15JLN7oy/M2Jvu
c0Es7ue/Kdc13a4nj1F6E1IBXv9DZx1og21kwuAogqYvauNqiRt60ZMZuvUHbWY9wYLwCMYjIuWQ
4i3CZewgqCe3QEN0bWfJWzM/9ETHAVPt3Fq/s6EBPTXJBUlldiNvK/dsHKt3201uJ9q6LjiJDXS9
o7FJ3uZz6yW/5y1NMrQQfulJdDJcur7TG+rDDf37L+Va+OMhfZW96rn2iHPf4zmJ7rT9sKeN7sYX
yzcRZl7YdMJMOOCluVH21QfRK1F3S1wpoc+0Q7KY0MNDC6ztjGC/6rcKK+zOK2mjex8Abe8gam0X
eO4b3U+v0m34PX9Fz9Xv8lyfJ3b+m8bPXzFEmmyzn7rCM27Vx/ZV974JGz8d+rfgwF9FJNYOT8WV
7xwohMtRI8QKfgAJzz68mLJkyvKg1Wqkj/hm/dol+zi6H2mF1l4Dtq3eB1tHSAPzXT7RHLE25gO4
ADKA5S+9vEZUW3+F5RYHsolhekbv72JOHvs9XXVyLyfLTSgOTEfh7YLgSa6igi61eWtOZ+tKEuG1
OJCV/2BORxtlsh8flJFkjhdt2Zchmdk+IyTGRusJg1BwjvbOVfWKm3A7vUGToPV+DhMMt0Cq9mHs
0f+aCVL3gB13054MnzE4kJ9Qmvck9BTvCEjlZfsLn3KiXgtAx+XtuJU/K8mvFh8BpswMgfIcedCH
9QWaEDBziXvHwlJwClgKjxvtTnHc9LmeNyfjcZBc6aRsK698Mb4i5kF6rIiLnXNwD6vV+kUQ1xxs
sjfcjJImHtRPOlC5t/nRqc6qvpfPrL2u2RuoN3JdbVf+cIpNdhzeZa7K+kyMBqsfAr28auOEh4w1
Ci2biXBMNyaokUCOl2LXDR6JXNaz+TFc84v9Wh+mG3yBlPCr4szXnzBoG13bw2C6OYngX+Gm+Ra2
RsWHUIDqYlK2WbnFFMpfyH+fkTOBfv1GO2pX8pvoEjr5npjv+Fu+Gd+lz+yi++WGTdqj+hp+pY8k
eKCd61E7u90muE1f6hdk/1eqA/h5/P5ERLF5W+7x1i6v2UG/fZ7vjQdpr12Sb+q1Vki30aVu/psm
pXmctqVfE6+KZuSp2w1Xda+f5ENKHNwzLMfhnd1xemi9ydV96VUuN9YW9Kzbe/1jjGCbxKANu4KE
BKWMcCdROUawxEWPFfktP5DNqNLZMjHBu/IZNfEufIGtm7rhQwkBxdyUfk74k4vKaze6+PK2sOeu
zq/UI//VN71ln74REulLFenydxqeCTwZGwZNL0Qhtxk9EzWsW575uhE7fQu1mc7NC9fhGUcrub8+
JQnaBCFV291ym0R4vLfGbrp+BvvwzM5zX+yJiN9lNKcv3V4+jIw8DcBId2EE1P4Pd+fV20aWpuG/
0pj7EioHYGeAFaNIKsuy3TcFWlJXzrl+/T5Fym2SDju91dglFjAIyZIOycMTvvAGFMgv5Wn2yJxe
lWv4tAEqRJOYleosgRg4VJbFqc+2vrM+IYXYtWgCTDJlbutoAFN/v8xuDOx4JjB/igXN02rhzIJJ
tvA/N9dJ/oHcywdSy4jWXPuIozvK0FA/MUCaOlfZxp5HK/1Z5TUv0DRYtsHkFgSvsUakBCFu7hRE
UadoCVKOpD/hz96622BjbdW74INz7SzcL4MFzk2LWx785q/3ohlnFHx2V6TCsYG1brmkeLQSVSNf
uIp9I5kENuWQqdgDJg7ACNzIplHAwejVzJNNGhAmsTUQ6UbG/BsOq0IFbEXjCAjq8JUzJCS7r3Cz
LuPl/kv0D/BwC+t1oBZ4RQy/E+6ym5//tULPaZIV8oAVxPsyqXQkhVAEM40/YJoaJFSuhV3Fnw9+
LlYrQQnBLAxf7X5QFOnvwJGBoGW0aa0mV8G593M3COSrgsqV2QjSpO9VTsrdl+hb9NC3IBgbulqo
s8Il4GwyG5S6Ce7BTY0wuoxil8auQg0Cmyu+tw1+ZCjhtAsCxI3zASgrDghTFOGL1e6r0h2Sgm/f
w+sm+3DFtV4DP0NMt0Omf+hpDg/GAGfdffXt/ySrbhZRXt3hbjxFTaGY6B0fMOkJmW4WS+m08yUB
j6hbRxdFBG9DYhBEwa/oFBeLakhldg9lAJe+E6R5M7iNfXtwhlTw27dy4zJLtXi7q7K1Q3a4+yrf
efN9+09VLzwULPJBJpjcT5erCd1IFRcoKsHlUBLcfUUDsFh5CPUjXIMWpS49ordhz02L0lSKTwLY
Ca4Ju0ozdJYwOFcVzuPqGeuhZhBEnwtIWC6+FZBEE3ucLtCHzehVEbQlvAajnkqMUuac6lZGuo7s
k17VHp4vlbL/Vmy8QQpdu7dq+8mgHQacuG0GHoP0lOZmNqcH0K7oA7QrS2qVheKZS6cfPuFc1T5G
XWrO6rAFR+kP9To1UHDgA0w1NQcHQmv45L49fPu/uha7K9neIBwKKbrOwSarVdJNOzWDGVXcGGQ9
CorJCB1yYe9KdIO8DLwuiEM7qSi1GIop++Lxt2IygvC/a5rBwSokoNcAv67QhELFDKi5r2dfujKw
2CMV6gdJoXysESYic+NBxEM5FptqVuS6NNuVVXcf8O7h27cw0jzeJImhSEy++3ilIbUHviSRGGXA
jdKuMVHeNCnvZEPRef8w1JC1NOc/HVqHkQUYCHgLApS9RIVuV2H1ZT9f7b/HAzqa/b/uoUmKrtHp
+XkPbblttp532EJ7/5OvLTRNvQCFLGmysu+Sfe2f6eKFrOr0MnbCQKIi/alMJMsXsiIZsqWJhrqT
LfpTmUgyLyzR0kxU6URDQtBI+isNNLpyNK32va6r13/+Q6V7ZyICoOmyDoNJVc2TFhqqPmHvUyh4
FFO0LgE7V0shTMDaxtJ14AXCxzDGMSVt8BYrcYE2e9BLspWjRBylFm2F/rkA/QPmIQbj4SGRiCcn
x7UYweDJhLUoVsml7kg5toIFPKgSe/q0LFEzgjMeZ5rz0JhCvEEagZ6ZORdLb2mopbDqAtdeiXZI
3KtLlNMFWv4yAJVKcgQoJAQaDrT3Tmr1302LnnwoGQZiD+SMptkoaDeLA5uvMZYKykIzqy76O9yl
sdHRE3IJF0s6IAr3mYO4Zi+SyVVNGFyWhW9elyAeEWT8kMUAfK3iMUtablMbbSSh1FAcRt6xcpa9
TzBuOcBDYwMUASqGkG7DOWspn4g0F2Y2J8mUq4f4WcWDu6ibF4RpL5G8Vxe5n1aLKG3wYxf0L6XW
fTSR7rxpHONeptRyW5c5uUWXzPAwiO47XD6uzMJAI2ZQok9KT3toSFXVzCg/Fqb9R5ZWNCMD6JMt
ihH4zIckF1zHGQQIrB2LpWwBQRKlIl62vjf366a60VTnOmrt+so3MIEJdXWVJO0fCUqut00lfBI8
8a5I5P4h0nCmqoLCeUSKcl4aSGO6nCPXde5IlzLMJGR4xT8a3uOa+/LFLy39JjdCd2rDJZk6YomL
TE+Fia4ZrUY3XqToTdxFTuBNDvbcD7qzOj3l04WMH5PB5hBFi+4nu+mwOxv1iLIJdqE/xtChAtGu
luhmajO3DTsc0mt7YLOVM54XTRf/d1EjM0yjBFSH6q+0wUGktgim0KAypnqTLHB9lO6NGEuPoq+V
u4yEyXKepCQ1LvvOdFZGWt97gVgvetfv6LVVc1mKEXqACAQCMYUBr00soYStCszfaTLwNpiIXEqZ
gayVkPab2mokdhmqDdwySVTgyyAQVOMiNABnX4w0AHzfFx8LyFHo0T/XYaU9uKk0q/vmdwzW0Ugp
WKpYkE2qQklufal7oPpTTpTh+jKcRn7KcVoArSIiPoP60+OvJ1wWj/vhHB2gDIdDyDRFuvyaOnTn
D/rhqambOCqk8aORBWildCUtLbebNYieXCsOGj229hHIk3MbblrEbtbY8NzRu/u9FKEZBx6JKRLN
VF2q/EUDy0lxuyYelaJ803lQQgL5GkqhP/dNeImw/Sh2ZOhAIR+Jmn3aSFiMo06f42IqUHW9k/zk
ClCgufLaL06sBqswHWCogrn0Q+8ucykhip7hTuk6P+dYFTVO632Q00TCGieLN5DhFpiqGqswJ6V1
MhR9TfvZUVsgsFnsUSaDlRrEFC8NjBDoEqefG7HYhGBUF1HVCwvsIeEf4MZFdDDLLEjjtZl+9kQ0
X3TsuizdjJZir7zGerVpckR6DQ43KEveIqoRTcpiP3nunGaj2goodmiipYojoEKqUtEjmLsEs+C5
RKBGTmKtEdSeVI2IDbmbED9Frrry0VLjHroJsZWiTgbwEoXkhSs3iG4YEwmXs3k+UKwK3/oEUuIl
6b1NQFKxSVHuKRLvUVPrq6AsxElY+M7EUYIF+uQPpSmYlCiQgRMQE5uJlUOYaFUwlmN0OON8E4uw
kP1QQOyGaDPwe22d6tIHfP9uK1xY5mIRUIJoM/kyLAgWcWYNlp5XEO+7MP3qvqMAkcuAhStzmqbZ
MsM58wb1WANf37XgmtwkNVu6R+1sDXmMrIYaPLSYKfXh6koVIP9aMMPrUGzRh0RjIlbIjx0Jrase
ZMSjaVZU86tuRZX8uq41pF+T9LXUoaPmMvWKSka+yDaDl9gtimUU5jKog2lYluI16wqGOXml3Acb
mjRTF8mFdcVhIqd9jBN9F2P9JM3tzHHmWdEHuFjdK26k3tkVbK3YJpv18CauOi2l72mkqG3zYIDP
w4iVfiTvjF5vkAJCBUNiaeW1Cnpw2jfm7woavHP0PYK5lOpLNkGwBI4JJBxWuWDHKr0UuV36VFEn
NQTLlVJoE5DHCj42aoHvoMH1FDgbt+F2lM30rtSLlyp3m+WvjwFJOT54NZA86CNKoqJIiqXgWqIc
HwM4wti2AxD0wQ9zjawPGTU5ziyqYjiR11p/1Vtqfh9k5qprG3xSjQpaZzVxBSSP2Czo5WMlvEaa
DSAnulxGFNfPMPPSicT1flU77WvviNqjF61sZEOA+m0Kzb4MtWxlxoK+EPKU1kualisByk7kKuVN
Zqaf2kEBAufOCnMAVrKALyGedN3gWRZ6Mx1hq1sR0bmZjBAvH7m0SdDyAzRblLMIzg7uxAAM0RVZ
u06FWKFMgS5J7XqNVbwOMJBCkBNvMhcVpSQPKb+g8kO3GTYmiIApKb8l21/aSMF4TVSjdY4YR5W0
QBQseKihIV9nNWd/I9Ao0xSt26Q8/aVWCgAY2FgbZICsSSkOXJaKqDzRQ3WBPEkE3q6MKHuD4UZb
R1tnnfhcR+7vdep90QXYTWi9TNDAdNaRhLFd7UizSsOStjCaiVvqPZztzJwZqiZPLC9uVjmG7n4K
aa5nA69BhgG0RSdl7tllQ0WtVK8bFFAuzY4WYGR1xGVYKa89h4+3pC81oIR9DoAAfgWfqOwhFWul
wXXZQjnJkxAfaacJNhh9vOJjoC+y7sED3o7Bjob7oSIUDyAsq02Y6U9KjENiEm2k2FwkaH1tqt5w
7nYPy7au/vj1qtWHRfkt7B0WLWAQ00AuVJfBZhiDXufB3dWgdC44fW4/FDZIH6t2rDVuWdYajZBi
iSLoMyDOpSD07UOtvfi91V2r2lwSKDApqGFtRVtZCHGIGa8YEgXLcCA9GWkGN5DbTdRQXRf6B6Er
/FVbYuUT5Oa9oIXdZzNGGR6RUvchhR0K5woLBhXWoQfGnD4GTWFka62JZeb1VI2j9jpLOMsUI+/n
vdeGG9mBcRbpDVAir/+ie420LrWgR9u6R7NIua7b+9g2zA0dGUoQMZwIoVTFB80Oc4JoPjQ9F58t
9Kh7o0cmXulJZFVH39BUx4GhvKMbFqGSFKKdoBXTzKuE+a8nXh3yiZOJhw4u8WnLKLwh2no88TFW
FbnkOsZDqPflDBx+e5OlnJ6f1Kq372JcDhaiOihPmdq8QaDZwpsiKbxqk2oop3Wq4D9ECTZ7mkBd
NOzmnRfo0ypIn0Vcx9Y1kArwHjU+W2V6yb2iQEKTtJs4F6F5u4AQiAyQQIERanJkTOSkwDNXDskJ
tBqyZ6cET5Ko3YaB+TmP3WTV1xTzY9mOsS3AZJrr/LF0bBivYuigIiFeCWphr349R6BbfjBJCBpK
kiwblqyeTlIT5V6Oorb2QIzIjekH8q0n3Rc9dbOcss+C5/yky34w0YH9ryC+taQrfj3Jakm9gpDi
TQSYUIugQBXM1lpccO2IsBYJ7mlqpFDsUWqeDgxf3bH6a9GK6e3bMC4pI+hXJlIc2B151+gKfEwq
UV0mxcaNaqy9cKosUleiEU3n2HSqealHVH4K40vnYk7Hqdg/GWgq5YixXqWKuEZax9vUdTSVUnhG
uehjTUXEOJVNzGUl0+9uQqAOl4FXi2vBQ8BJ7MhwMO9ZoYNibiIR0mthNxUm6pCSzQDeqed+EiQ0
HmLvYy1U+QbC+LyrAvfa0BUHbIGrPolSl8Lu7HUIN2C8CCQ4SFZYBKE+7kXkV0OL2a2bZiG3c1Wg
05AVAK+t1Dcvy0z7pAOvWzTkOjMg1NplbiL6AMIIDH6EnqIf69I6uZIlkRKKpQtLrDuKO0ltvJlg
5YMOa0gjEu1B2cU+sEh0WLZh9eD14lxAYPMSKzr9pk9sA/Vy0d1YmvcJqSiOjaKdKEnwRW7bcmsG
8gQDov4ShUFzCdUXZT7RuAM491rjBdYiq1CirYeBgqpdSlWuLnY3kOrGdyYH1CYRMxjjwm3YSOZt
jpXL3HTDZKbK0x7DsBtVAzwkCojOWdIkMZBFhyuTYERGKd4QVqmrX4lx7jzjV0MnDW2Cey9zV7kO
M8nrxI9RaUofmhZD3zAvpjGq+GSdlGo72StmdR0X8xKNzbVvGndl+iGS8RTOMrIcmWqXrFnYaRec
PLgEeHKtrIsWkY+srtaN6tE+CJs3Q8IzAOEGZ556uXjZyVHwpHigegR3k2GdNE8L2ie7b00HQ+nI
f0FWJ7nCb/0lZkuR9soF8TeVRhOhEkENQU4M+IG2KR8VpYvmbofdplE6WJq0Dn0chf7Sr3cxh9np
LrbA3or0ATW0kijYnGSkJs6dVRHU2YOGv+OkjVDwSLXKWBVUVG64lB56naMfiz711giER9m1tUs5
K1ABbdps0dl0gSWkRWYa2V2raDg++/gcevadEMX3quzHTwDedbns70XZd5ceqs4UG1z5g2UWgORN
XYHdKcaLRE6fSt/UFtC+LKqbnLNKXlKXDYvmCg1EPgmnam7NwH6tzfpBDBXryXFi/LNK86YO8B2U
JT8fJDfyCXemOdNSBF7k2myRbdbEKdWZigqnFM6LpgimhoC9nC2hd9S6aNVYgg0zvDHmSCqaa8TW
zBs7S5xlFUHMxsEh5omd+JYy8FroPJvUif4sisXVZ1yTrnw/oNcrZfUsdESUEVtZQ27uvo5LjYJM
4n5Q0KOGRMHzhugzP0X2ow4Vd0YSJFzDpQ2xCShCfLcs+j02p5sI2b+WIvHahksxjUQFjw48pYHn
UvnQlI+FDkPQ7WRsMDPi/NpVo6nTYQVpVcZLhIf0g1OJ+qRwPQfTCAHQRLKMLaVZS0M44/hqR+XG
MqZp3dLGI2R6KKnHltQQFoXVlkCZubm8uLqC5QQOVOqJ5j0hw0GEtibBHlYjkX0jZwnccFHXJq4I
ScN0Ef8rSyG+KdqAukYjPHt1ggElZPtF3kmccXpFmkHQAbFfWyMCg3BTttaSWru0baCn6BLj6aij
Wqq4qI1GwFPRioatHHuAABq6IpdulmHIkVbBEtFUgEGO/9GFvXqZtaIyDavCQn2cnjcmIOSwhb2p
fb27Zx6mWhG8NFooPSZ6iVIM3tkrL42LW/xQLo2k9AEoZtGLpN5y49pbGO+ILJXsSEdqkOsZnOhl
y17bKmZinukhK1CFH0JJ+0LBRrreuWKVmbW2nB56XKissCaWn0LMa2YOxPC57j1HhSAj6lAodzY2
UqALUGUyC2iq+D2afIRW8GDKQMmChPRbDf6w8+aLnpn6vf8sI+u3ovvTz+mN+0qCFOWrV7ogePPc
XLuh5lw6RqwsulpDZVRMzA9YS0ULqogI/PthsgiwpZlwDTwLwK4AMnBXBo6iT22sPhSX+7ctIrpH
feQ9oVQDxqON/StHiz+kToJD4uA7kIpPtQLxPkkUENjI42QI8PZOgss0millUr5Kim+uu0jO50bZ
IdUVeHNHcsGsxCXEWqe80oQagDsiEByvafcc2Cw7giPXLftPWUuvqcQCaxppEu13TvFNBEgLzufn
tI2MiarjKSSjFwBIO7lD5gjztbpFQEPNH6vSdOZINQvw9qzwuq+yGuEcypO11xKTCUWH9o3/MfZk
bWYSQ00q0wIUESMTETv1ID4puZ8iCe3mpqkN+FMpNYf8lTqFfOM6qYUyKL1avLR6wNmhPgDFcWPw
JFSmS/NpGRMb4f1lXaFJKOFt737w7RJogrMM/TJf0oDyKYNp0VrHk2dakT9dVuh0LCPBLOYSWj9T
xZfqBwmIuaglM7Es3GkYu9BAwf/f0XuqQaHH4VXkgMGqVMWmpRKhqabhf2NIMBnjwpM5dZp6WmbN
o5OE4bVsdi1I/m4VoZB4uQubO21bhmhMkrw/9nZHw6yz/EUsdFiKICxvdYu08l9CgHzgs01xI2dY
VAuoFjcGEnpJUkwcvbM3QpP1N3CC0SZKsemqVZVgFsG1ZS8pn43YWEpF8Zn2jrwUo669siSChKCk
T49rXXMjIe3YUyyeiQpoB9BzD/QQLCbNQiguyFe+WDU3YdoW1JqUP8IMDmLQSt1HtYtvndyVL+kR
caapQf4Q5Prcsp6Rx4w/gW7qp1jJgMBzq2KpE7vvb8q/RKpazh5m/zH8xQus9xwJ8XJHC/r23eIt
udlGb8Uvf+n6cf50+gtHgxb/2v3YeUum23J79M2MvVJ299Vb3j28FVXIC3h/B8OvfvdTRuLVvg90
h15H+ZT8z37p1wP99rZ7XU9d+vbPf2xfYWtNvaLMvZfysOMkS5QVDuKT4SXvXtTu/fxqjHDL265e
GVyRMdFAVEwytIGXReKG0gmCc7sfCqaFj4Yuk7sZoi5qkLt2T3cwRT+bhF+/v69z/avJPHr9L5hX
lsNn5HhJfDQHKr2tozbdT2bgZISDGbAuaIXhH6JqVDpMbXDpOJwDi96bCZ2TXhnVb/H/bg5+ug4k
1TRHrwPrwkIRUFRADyumaugns2DqF7IpGdbgYoLTyrBQmPX//YXw00kg3N4vzpM19Vf2gnFBWQj2
xEDgUYcW7fFKQDLxQmejUMmwFEVjns5tEnjtlFb+ne1wMo8H24EDQdeZAIXFAGXTYn8dbgcWgqmK
ChmOqoj6sBbObhKsof40bhLUC0raIlYNBsp2ojHM6uEkSLBgee+6pRmKZWAe/n91Lp58jPtrY+jx
S9Bjx08C554lsw8MqIBIIh1PgiVfqAqccE3HXIHCx7BSzutMMKn3jp0E64KyMRejImr7O/J4Egzt
gkhZhcHOySCZxtmdixZKz2PnYECf6HR8LV1953wfbgbDgPhtyDCnuECIFaSz2wwGfPWRc6BKF+x1
iOcoVe+8xrhwjyaBY1OB3a5KCjAELoez2wyyqJqnsgA/iZVOTpWDy4GVoMmaTIXaMBVq+Sc3pKFf
GCIeVoauAYcaQALndiRQD95fWCPCBCbBAj8lG6amEzWeTgKtggvUF01gV5SkZWNAX53XuUhzQR97
MKrKBQEQJ+PQSSMWGk6+ww0hyeLF8BNT56shd9ivvTOKGCXa12PDZtkkeUB89tu+P54FjAhVg+0i
KbRXJW6Iszsb+XTE/QIdsSOwW1RRBBF10ITs/QGmdbgWTOUChC7AV7waLeLq84sZhyBn7FpQ9QtK
/wrWNt8SxcNZsNTBXpKY2jSNXUy534LntCPoPo7NH1T1QqGXrXA8SrJKGsHiOpwFSVKpKbAKSDTx
iILEcHanoyIOmjLjEgjrQuFykHATBSZDwHByUUqSzixgf4LXKJpG0jvY+KzWgvmdS+tfDRfQ/ZEG
fJChEIGBFxrCgcO1QHmJeMqg0iyKJCyAM85vLejS2JtSIRxgEjSZNT+kU6ezYDALpqYAYpX3MdXZ
zYJE4Wts6KjKF8DamQCV2jUrfyglHq4FizuCbFNHzn7IIc4wk+LEGrq5484F4gWuSNrd9ECGZOpk
R1BspO5CNgUNgMDiDANohbNsdDKlUjnQWVUaomCY0J2uBcpYUCFEjXiCn5Fanl+NiXhndFptXJAd
yEAoKa8P5yNb7HBHmBolV+pPxM4qlmdnmFJKFifW2B2BNhz1Ri5CFj0fuXG6I6QLavKWCA5ONjhH
zzB2BAM7NnZU2BEkCWx4LsldmeV4LUiifiGJFF51aq4mBc79tJ9TvDAwA0auBVW7wFBYNv8sLp9E
Tbp1Qc2BG2Jfc93lnGeWWbNZx+4IbkriQS5J2nsSVDHzJII2KEVRcrVk6Fu7oOnsao4ynZKxVRby
CJM3KBlcg/quOXm8IzgdqceRV1ssiCF0PLtZUDRFH51Zc0dIFJp0yuxfmYSHd4RhXuh07bgjZRhQ
Z3k6SryBkeeCQlQ0hAka73UXHJ7eEUOVxaAJCq2RSv0Z3hHURt4X6Igqi0bnDf3Uw/bj4VqgMwfX
lCovTFE6Vme4IygMm/sC2P98FlS6Dcibgt+2yJhY8id3BH0oilE73dZdd/L8zgWZ+tjoO0K8IEyg
okjYBBOPAuzx6UhPBo4vrWpSLiKnXaH+zG5KmUbKyHNhaMoQQVNoMkSDIHGIig53hGVdmLRqRYUZ
gK5ISX73hGcUNdFRkseejtyUvHtZJGOkvvp9P8KgOstNalpMwlfN5jNbC8AJRtcXlAudugJ3JdW0
ofnEtB6uhSFqMgyNxo0BK5ymzP5qPqe1QGY9NoJW6Mqw3AlC6cMNDemTm9Iczg1ADTTGBzjXGVZZ
uN2k0WuBuiOn37ew6WQWDErQBm1cUd3HTGd4R6g7SuW4WhN1R2AJFnERh8NQbTreERaxJVQ4marW
/orYH0RntCNYC+P7lDJ9Sih/7AqCsP0dcHQuaGC6ELwAQ3emsSPYG3lsHkHUNEiKUGmBmfKDO2Ko
uFGSZdWJTDmFCHbMed0ROFUPTZRRO2KYBeh1NCKoqA2ZxMkdse9Zc1fqhqny8H4pndOOAIo79o6g
KwNKBTgTXXkZLZoBvHa4I+hZDyREyTK4HqyhnXtua0GmaTZ6R0hU4k1CR25Cg6vgFPZLvIC6BeWo
fbfiDG9KjoXRHToya12lMaWKwB13+LaTtSByOlKq52jYIV7PD99G+Xw83JPPGoM0okcQISq5xPEk
kEYo3B3gQUU6EudYiFf29i3jDkcuSovKAfudrjWlNbb94bHANgHQQ3mWs0PaVR7P7VhQ+BDHlh0V
PmvaMTThkBP6EbhrQP4aVJo4M7SzLLgpNAhGH44EyKB+95fgPks4XAr07Q0yLDq5HJ8wIv4KzO/f
uEz/ZNmg7h++7vg13ltxQNL5b3/hK/vk+wHeWSUDRBqI/58qartfHOg2+6G/0W/+dYSF3BEeDn74
lQBx+Ofvb/D7p/7hi/r6n0vvLd/mLygl7Zg/7y9zID/98x//GW6/bKPtIe1lD/T/9kq+Ywn9eRT8
NwMXwcm4QxNn9Li51yfx8cAEnX/HwME2LrbF15G+Id3HvuTJNvT+wIfOO3rVe1LJ6LGTMMm3r8nh
q97jUMePHMdvL6X3UpVHg+/wzmMHn76FiBzmb4cj7xH1o0d+J7P9lvzx2wRmb/TleNr3mPWxz4Je
c+69Hn2e75DPsSNDS8Tb/njkPYxy7Mg/l5X8OSHw39rqV69b92gBSnus39gXfBWGHib0xzuSFgT5
4+ih41dve3KK7Jluo0dOmuMPb49vGjvs+vuzaQ8ZGj0wA1QvQfd1TnfH3h6BMnZoZEiwXjud5j2u
Y+zY11svPjo9QHz+HdfL9Tbvwm38ejgd7+yG8S+5KLZ4LBdvZXm0pgcUDt2F0eN7L2hEbI8prPtu
+fihuQuKpDxa2e+45vFjF4XHvzT1vs7BLoLaE5D/jtGTKj8demgbjx46icuTxf3ehBw78s3bl3x7
Ej1BHx56WuOHrrfH9xZR9gBJHj9w89tyG6WF6x1f64w/1Lr+jvFXb3nxdnRSvVf0/47Br99a7+Xo
GmPwAXz1dwz+OcmDryPtVve++jx6aKQ/3d8mW5TvvOPbjMLuAC7+e55gusUP7njv7+vGY4e/db3j
Gd+XIEcPG4REJMdZDRXZQUhy9NBYC52qBOwIT2MHvnuL46IL6+1JmvDe0R87/IObvL79dlV8d7ft
y51jh39M0JX/4UIcML1/Q9q3f4LvF+I7ZHjs639i9t+K4u0opHgH1owfuz3OKt/LimPH/VBu3a8L
ejhT3ktUY4d9fssjbrajkfdIgtEje2Q2J8v7Hcg2duiPW+6d2CmPt+Z7X2f04G9F+dvzj178vko+
enyveEnQ/TmK3N5LbaPH/rkf9y+zvh9Vmv7U5Pi+/vRVdOVHf3ZcXBt+4yV82+b/+i8AAAD//w==
</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venue '!A1"/><Relationship Id="rId13" Type="http://schemas.openxmlformats.org/officeDocument/2006/relationships/chart" Target="../charts/chart7.xml"/><Relationship Id="rId3" Type="http://schemas.openxmlformats.org/officeDocument/2006/relationships/hyperlink" Target="#'Regional Sales'!A1"/><Relationship Id="rId7" Type="http://schemas.openxmlformats.org/officeDocument/2006/relationships/hyperlink" Target="#'Order Share'!A1"/><Relationship Id="rId12"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Sales Trend'!A1"/><Relationship Id="rId6" Type="http://schemas.openxmlformats.org/officeDocument/2006/relationships/chart" Target="../charts/chart2.xml"/><Relationship Id="rId11" Type="http://schemas.openxmlformats.org/officeDocument/2006/relationships/chart" Target="../charts/chart5.xml"/><Relationship Id="rId5" Type="http://schemas.openxmlformats.org/officeDocument/2006/relationships/hyperlink" Target="#'Manager Performance'!A1"/><Relationship Id="rId10" Type="http://schemas.openxmlformats.org/officeDocument/2006/relationships/chart" Target="../charts/chart4.xml"/><Relationship Id="rId4" Type="http://schemas.microsoft.com/office/2014/relationships/chartEx" Target="../charts/chartEx1.xml"/><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hyperlink" Target="#'Top 10 Regions'!A1"/><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hyperlink" Target="#DashBoard!A1"/><Relationship Id="rId2" Type="http://schemas.openxmlformats.org/officeDocument/2006/relationships/hyperlink" Target="#Revenue!A1"/><Relationship Id="rId1" Type="http://schemas.openxmlformats.org/officeDocument/2006/relationships/chart" Target="../charts/chart17.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4</xdr:col>
      <xdr:colOff>529166</xdr:colOff>
      <xdr:row>0</xdr:row>
      <xdr:rowOff>0</xdr:rowOff>
    </xdr:from>
    <xdr:to>
      <xdr:col>17</xdr:col>
      <xdr:colOff>186994</xdr:colOff>
      <xdr:row>2</xdr:row>
      <xdr:rowOff>186457</xdr:rowOff>
    </xdr:to>
    <xdr:sp macro="" textlink="">
      <xdr:nvSpPr>
        <xdr:cNvPr id="2" name="TextBox 1">
          <a:extLst>
            <a:ext uri="{FF2B5EF4-FFF2-40B4-BE49-F238E27FC236}">
              <a16:creationId xmlns:a16="http://schemas.microsoft.com/office/drawing/2014/main" id="{D0BD2A96-2F89-46D0-BC3A-53B2CA64EE61}"/>
            </a:ext>
          </a:extLst>
        </xdr:cNvPr>
        <xdr:cNvSpPr txBox="1"/>
      </xdr:nvSpPr>
      <xdr:spPr>
        <a:xfrm>
          <a:off x="2984499" y="0"/>
          <a:ext cx="7637662" cy="56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0">
              <a:solidFill>
                <a:srgbClr val="FF0000"/>
              </a:solidFill>
              <a:latin typeface="Bitsumishi" panose="00000400000000000000" pitchFamily="2" charset="0"/>
            </a:rPr>
            <a:t>Amazon</a:t>
          </a:r>
          <a:r>
            <a:rPr lang="en-IN" sz="3200" b="0" baseline="0">
              <a:solidFill>
                <a:srgbClr val="FF0000"/>
              </a:solidFill>
              <a:latin typeface="Bitsumishi" panose="00000400000000000000" pitchFamily="2" charset="0"/>
            </a:rPr>
            <a:t> Store Sales Analysis</a:t>
          </a:r>
          <a:endParaRPr lang="en-IN" sz="3200" b="0">
            <a:solidFill>
              <a:srgbClr val="FF0000"/>
            </a:solidFill>
            <a:latin typeface="Bitsumishi" panose="00000400000000000000" pitchFamily="2" charset="0"/>
          </a:endParaRPr>
        </a:p>
      </xdr:txBody>
    </xdr:sp>
    <xdr:clientData/>
  </xdr:twoCellAnchor>
  <xdr:twoCellAnchor>
    <xdr:from>
      <xdr:col>6</xdr:col>
      <xdr:colOff>508001</xdr:colOff>
      <xdr:row>2</xdr:row>
      <xdr:rowOff>167410</xdr:rowOff>
    </xdr:from>
    <xdr:to>
      <xdr:col>15</xdr:col>
      <xdr:colOff>235031</xdr:colOff>
      <xdr:row>2</xdr:row>
      <xdr:rowOff>181234</xdr:rowOff>
    </xdr:to>
    <xdr:cxnSp macro="">
      <xdr:nvCxnSpPr>
        <xdr:cNvPr id="5" name="Straight Connector 4">
          <a:extLst>
            <a:ext uri="{FF2B5EF4-FFF2-40B4-BE49-F238E27FC236}">
              <a16:creationId xmlns:a16="http://schemas.microsoft.com/office/drawing/2014/main" id="{0956E44C-48D0-4EDF-856C-69101BAAD7FA}"/>
            </a:ext>
          </a:extLst>
        </xdr:cNvPr>
        <xdr:cNvCxnSpPr/>
      </xdr:nvCxnSpPr>
      <xdr:spPr>
        <a:xfrm flipV="1">
          <a:off x="4144819" y="531092"/>
          <a:ext cx="5182257" cy="13824"/>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84665</xdr:colOff>
      <xdr:row>4</xdr:row>
      <xdr:rowOff>52916</xdr:rowOff>
    </xdr:from>
    <xdr:to>
      <xdr:col>14</xdr:col>
      <xdr:colOff>275166</xdr:colOff>
      <xdr:row>14</xdr:row>
      <xdr:rowOff>42151</xdr:rowOff>
    </xdr:to>
    <xdr:sp macro="" textlink="">
      <xdr:nvSpPr>
        <xdr:cNvPr id="6" name="Rectangle 5">
          <a:extLst>
            <a:ext uri="{FF2B5EF4-FFF2-40B4-BE49-F238E27FC236}">
              <a16:creationId xmlns:a16="http://schemas.microsoft.com/office/drawing/2014/main" id="{27C410F0-36D7-4628-A42A-C588657CBA4E}"/>
            </a:ext>
          </a:extLst>
        </xdr:cNvPr>
        <xdr:cNvSpPr/>
      </xdr:nvSpPr>
      <xdr:spPr>
        <a:xfrm>
          <a:off x="84665" y="814916"/>
          <a:ext cx="7556501" cy="1894235"/>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254009</xdr:colOff>
      <xdr:row>14</xdr:row>
      <xdr:rowOff>95247</xdr:rowOff>
    </xdr:from>
    <xdr:to>
      <xdr:col>14</xdr:col>
      <xdr:colOff>276155</xdr:colOff>
      <xdr:row>27</xdr:row>
      <xdr:rowOff>107016</xdr:rowOff>
    </xdr:to>
    <xdr:sp macro="" textlink="">
      <xdr:nvSpPr>
        <xdr:cNvPr id="7" name="Rectangle 6">
          <a:extLst>
            <a:ext uri="{FF2B5EF4-FFF2-40B4-BE49-F238E27FC236}">
              <a16:creationId xmlns:a16="http://schemas.microsoft.com/office/drawing/2014/main" id="{BC8D69FA-DA37-4C5F-B3D1-D90702B7119D}"/>
            </a:ext>
          </a:extLst>
        </xdr:cNvPr>
        <xdr:cNvSpPr/>
      </xdr:nvSpPr>
      <xdr:spPr>
        <a:xfrm>
          <a:off x="5164676" y="2762247"/>
          <a:ext cx="2477479" cy="2488269"/>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173567</xdr:colOff>
      <xdr:row>14</xdr:row>
      <xdr:rowOff>99484</xdr:rowOff>
    </xdr:from>
    <xdr:to>
      <xdr:col>10</xdr:col>
      <xdr:colOff>195712</xdr:colOff>
      <xdr:row>27</xdr:row>
      <xdr:rowOff>111253</xdr:rowOff>
    </xdr:to>
    <xdr:sp macro="" textlink="">
      <xdr:nvSpPr>
        <xdr:cNvPr id="8" name="Rectangle 7">
          <a:extLst>
            <a:ext uri="{FF2B5EF4-FFF2-40B4-BE49-F238E27FC236}">
              <a16:creationId xmlns:a16="http://schemas.microsoft.com/office/drawing/2014/main" id="{B7E0400E-15D5-4F10-AE60-D46B1C155E46}"/>
            </a:ext>
          </a:extLst>
        </xdr:cNvPr>
        <xdr:cNvSpPr/>
      </xdr:nvSpPr>
      <xdr:spPr>
        <a:xfrm>
          <a:off x="2628900" y="2766484"/>
          <a:ext cx="2477479" cy="2488269"/>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82550</xdr:colOff>
      <xdr:row>14</xdr:row>
      <xdr:rowOff>93134</xdr:rowOff>
    </xdr:from>
    <xdr:to>
      <xdr:col>6</xdr:col>
      <xdr:colOff>104696</xdr:colOff>
      <xdr:row>27</xdr:row>
      <xdr:rowOff>104903</xdr:rowOff>
    </xdr:to>
    <xdr:sp macro="" textlink="">
      <xdr:nvSpPr>
        <xdr:cNvPr id="9" name="Rectangle 8">
          <a:extLst>
            <a:ext uri="{FF2B5EF4-FFF2-40B4-BE49-F238E27FC236}">
              <a16:creationId xmlns:a16="http://schemas.microsoft.com/office/drawing/2014/main" id="{49F88CCC-39A5-42DF-BDC5-892CA682781F}"/>
            </a:ext>
          </a:extLst>
        </xdr:cNvPr>
        <xdr:cNvSpPr/>
      </xdr:nvSpPr>
      <xdr:spPr>
        <a:xfrm>
          <a:off x="82550" y="2760134"/>
          <a:ext cx="2477479" cy="2488269"/>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328083</xdr:colOff>
      <xdr:row>4</xdr:row>
      <xdr:rowOff>42334</xdr:rowOff>
    </xdr:from>
    <xdr:to>
      <xdr:col>20</xdr:col>
      <xdr:colOff>145892</xdr:colOff>
      <xdr:row>27</xdr:row>
      <xdr:rowOff>108193</xdr:rowOff>
    </xdr:to>
    <xdr:sp macro="" textlink="">
      <xdr:nvSpPr>
        <xdr:cNvPr id="10" name="Rectangle 9">
          <a:extLst>
            <a:ext uri="{FF2B5EF4-FFF2-40B4-BE49-F238E27FC236}">
              <a16:creationId xmlns:a16="http://schemas.microsoft.com/office/drawing/2014/main" id="{69F761B1-3F56-452D-8A6B-0834A32AD613}"/>
            </a:ext>
          </a:extLst>
        </xdr:cNvPr>
        <xdr:cNvSpPr/>
      </xdr:nvSpPr>
      <xdr:spPr>
        <a:xfrm>
          <a:off x="7648420" y="812896"/>
          <a:ext cx="3477978" cy="4496589"/>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306915</xdr:colOff>
      <xdr:row>4</xdr:row>
      <xdr:rowOff>1</xdr:rowOff>
    </xdr:from>
    <xdr:to>
      <xdr:col>7</xdr:col>
      <xdr:colOff>122519</xdr:colOff>
      <xdr:row>5</xdr:row>
      <xdr:rowOff>78022</xdr:rowOff>
    </xdr:to>
    <xdr:sp macro="" textlink="">
      <xdr:nvSpPr>
        <xdr:cNvPr id="13" name="TextBox 12">
          <a:hlinkClick xmlns:r="http://schemas.openxmlformats.org/officeDocument/2006/relationships" r:id="rId1"/>
          <a:extLst>
            <a:ext uri="{FF2B5EF4-FFF2-40B4-BE49-F238E27FC236}">
              <a16:creationId xmlns:a16="http://schemas.microsoft.com/office/drawing/2014/main" id="{9011761F-61CA-4865-A77D-E702FA7CBD4E}"/>
            </a:ext>
          </a:extLst>
        </xdr:cNvPr>
        <xdr:cNvSpPr txBox="1"/>
      </xdr:nvSpPr>
      <xdr:spPr>
        <a:xfrm>
          <a:off x="1534582" y="762001"/>
          <a:ext cx="1657104" cy="268521"/>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lumMod val="85000"/>
                </a:schemeClr>
              </a:solidFill>
              <a:effectLst/>
              <a:uLnTx/>
              <a:uFillTx/>
              <a:latin typeface="Bitsumishi" panose="00000400000000000000" pitchFamily="2" charset="0"/>
              <a:ea typeface="+mn-ea"/>
              <a:cs typeface="+mn-cs"/>
            </a:rPr>
            <a:t>Sales</a:t>
          </a:r>
          <a:r>
            <a:rPr kumimoji="0" lang="en-IN" sz="1500" b="0" i="0" u="none" strike="noStrike" kern="0" cap="none" spc="0" normalizeH="0" baseline="0" noProof="0">
              <a:ln>
                <a:noFill/>
              </a:ln>
              <a:solidFill>
                <a:srgbClr val="C00000"/>
              </a:solidFill>
              <a:effectLst/>
              <a:uLnTx/>
              <a:uFillTx/>
              <a:latin typeface="Bitsumishi" panose="00000400000000000000" pitchFamily="2" charset="0"/>
              <a:ea typeface="+mn-ea"/>
              <a:cs typeface="+mn-cs"/>
            </a:rPr>
            <a:t> </a:t>
          </a:r>
          <a:r>
            <a:rPr kumimoji="0" lang="en-IN" sz="1500" b="0" i="0" u="none" strike="noStrike" kern="0" cap="none" spc="0" normalizeH="0" baseline="0" noProof="0">
              <a:ln>
                <a:noFill/>
              </a:ln>
              <a:solidFill>
                <a:schemeClr val="bg2"/>
              </a:solidFill>
              <a:effectLst/>
              <a:uLnTx/>
              <a:uFillTx/>
              <a:latin typeface="Bitsumishi" panose="00000400000000000000" pitchFamily="2" charset="0"/>
              <a:ea typeface="+mn-ea"/>
              <a:cs typeface="+mn-cs"/>
            </a:rPr>
            <a:t>Trend</a:t>
          </a:r>
        </a:p>
      </xdr:txBody>
    </xdr:sp>
    <xdr:clientData/>
  </xdr:twoCellAnchor>
  <xdr:twoCellAnchor>
    <xdr:from>
      <xdr:col>2</xdr:col>
      <xdr:colOff>105833</xdr:colOff>
      <xdr:row>4</xdr:row>
      <xdr:rowOff>181937</xdr:rowOff>
    </xdr:from>
    <xdr:to>
      <xdr:col>14</xdr:col>
      <xdr:colOff>264583</xdr:colOff>
      <xdr:row>14</xdr:row>
      <xdr:rowOff>52916</xdr:rowOff>
    </xdr:to>
    <xdr:graphicFrame macro="">
      <xdr:nvGraphicFramePr>
        <xdr:cNvPr id="14" name="Chart 13">
          <a:extLst>
            <a:ext uri="{FF2B5EF4-FFF2-40B4-BE49-F238E27FC236}">
              <a16:creationId xmlns:a16="http://schemas.microsoft.com/office/drawing/2014/main" id="{73E97AC9-64BF-4448-BD4A-3B93306AC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455083</xdr:colOff>
      <xdr:row>14</xdr:row>
      <xdr:rowOff>21167</xdr:rowOff>
    </xdr:from>
    <xdr:to>
      <xdr:col>5</xdr:col>
      <xdr:colOff>503955</xdr:colOff>
      <xdr:row>15</xdr:row>
      <xdr:rowOff>176078</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3E9040F5-C224-4997-A4A1-0D1B68FDC0BD}"/>
            </a:ext>
          </a:extLst>
        </xdr:cNvPr>
        <xdr:cNvSpPr txBox="1"/>
      </xdr:nvSpPr>
      <xdr:spPr>
        <a:xfrm>
          <a:off x="455083" y="2688167"/>
          <a:ext cx="1890372" cy="345411"/>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solidFill>
              <a:effectLst/>
              <a:uLnTx/>
              <a:uFillTx/>
              <a:latin typeface="Bitsumishi" panose="00000400000000000000" pitchFamily="2" charset="0"/>
              <a:ea typeface="+mn-ea"/>
              <a:cs typeface="+mn-cs"/>
            </a:rPr>
            <a:t>Regional Sales </a:t>
          </a:r>
        </a:p>
      </xdr:txBody>
    </xdr:sp>
    <xdr:clientData/>
  </xdr:twoCellAnchor>
  <xdr:twoCellAnchor>
    <xdr:from>
      <xdr:col>2</xdr:col>
      <xdr:colOff>31751</xdr:colOff>
      <xdr:row>15</xdr:row>
      <xdr:rowOff>32106</xdr:rowOff>
    </xdr:from>
    <xdr:to>
      <xdr:col>6</xdr:col>
      <xdr:colOff>148167</xdr:colOff>
      <xdr:row>27</xdr:row>
      <xdr:rowOff>148166</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BE0587A9-0F13-4CBF-87B3-5868900D28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50951" y="2775306"/>
              <a:ext cx="2554816" cy="2310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285750</xdr:colOff>
      <xdr:row>14</xdr:row>
      <xdr:rowOff>10583</xdr:rowOff>
    </xdr:from>
    <xdr:to>
      <xdr:col>10</xdr:col>
      <xdr:colOff>258949</xdr:colOff>
      <xdr:row>16</xdr:row>
      <xdr:rowOff>138480</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7F557809-012F-4B73-BB34-D33C83441E3F}"/>
            </a:ext>
          </a:extLst>
        </xdr:cNvPr>
        <xdr:cNvSpPr txBox="1"/>
      </xdr:nvSpPr>
      <xdr:spPr>
        <a:xfrm>
          <a:off x="2741083" y="2677583"/>
          <a:ext cx="2428533" cy="508897"/>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solidFill>
              <a:effectLst/>
              <a:uLnTx/>
              <a:uFillTx/>
              <a:latin typeface="Bitsumishi" panose="00000400000000000000" pitchFamily="2" charset="0"/>
              <a:ea typeface="+mn-ea"/>
              <a:cs typeface="+mn-cs"/>
            </a:rPr>
            <a:t>Manager Performance</a:t>
          </a:r>
        </a:p>
      </xdr:txBody>
    </xdr:sp>
    <xdr:clientData/>
  </xdr:twoCellAnchor>
  <xdr:twoCellAnchor>
    <xdr:from>
      <xdr:col>6</xdr:col>
      <xdr:colOff>158750</xdr:colOff>
      <xdr:row>15</xdr:row>
      <xdr:rowOff>21167</xdr:rowOff>
    </xdr:from>
    <xdr:to>
      <xdr:col>10</xdr:col>
      <xdr:colOff>412750</xdr:colOff>
      <xdr:row>27</xdr:row>
      <xdr:rowOff>105833</xdr:rowOff>
    </xdr:to>
    <xdr:graphicFrame macro="">
      <xdr:nvGraphicFramePr>
        <xdr:cNvPr id="21" name="Chart 20">
          <a:extLst>
            <a:ext uri="{FF2B5EF4-FFF2-40B4-BE49-F238E27FC236}">
              <a16:creationId xmlns:a16="http://schemas.microsoft.com/office/drawing/2014/main" id="{252A07E3-AA54-43B0-BBC6-DF81FD1E1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63500</xdr:colOff>
      <xdr:row>14</xdr:row>
      <xdr:rowOff>42334</xdr:rowOff>
    </xdr:from>
    <xdr:to>
      <xdr:col>13</xdr:col>
      <xdr:colOff>536415</xdr:colOff>
      <xdr:row>15</xdr:row>
      <xdr:rowOff>178169</xdr:rowOff>
    </xdr:to>
    <xdr:sp macro="" textlink="">
      <xdr:nvSpPr>
        <xdr:cNvPr id="22" name="TextBox 21">
          <a:hlinkClick xmlns:r="http://schemas.openxmlformats.org/officeDocument/2006/relationships" r:id="rId7"/>
          <a:extLst>
            <a:ext uri="{FF2B5EF4-FFF2-40B4-BE49-F238E27FC236}">
              <a16:creationId xmlns:a16="http://schemas.microsoft.com/office/drawing/2014/main" id="{7A5E5EB6-0034-443D-B6DC-831E03041975}"/>
            </a:ext>
          </a:extLst>
        </xdr:cNvPr>
        <xdr:cNvSpPr txBox="1"/>
      </xdr:nvSpPr>
      <xdr:spPr>
        <a:xfrm>
          <a:off x="5588000" y="2709334"/>
          <a:ext cx="1700582" cy="326335"/>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solidFill>
              <a:effectLst/>
              <a:uLnTx/>
              <a:uFillTx/>
              <a:latin typeface="Bitsumishi" panose="00000400000000000000" pitchFamily="2" charset="0"/>
              <a:ea typeface="+mn-ea"/>
              <a:cs typeface="+mn-cs"/>
            </a:rPr>
            <a:t>Order Share</a:t>
          </a:r>
        </a:p>
      </xdr:txBody>
    </xdr:sp>
    <xdr:clientData/>
  </xdr:twoCellAnchor>
  <xdr:twoCellAnchor>
    <xdr:from>
      <xdr:col>15</xdr:col>
      <xdr:colOff>264584</xdr:colOff>
      <xdr:row>3</xdr:row>
      <xdr:rowOff>179916</xdr:rowOff>
    </xdr:from>
    <xdr:to>
      <xdr:col>19</xdr:col>
      <xdr:colOff>98188</xdr:colOff>
      <xdr:row>5</xdr:row>
      <xdr:rowOff>105085</xdr:rowOff>
    </xdr:to>
    <xdr:sp macro="" textlink="">
      <xdr:nvSpPr>
        <xdr:cNvPr id="26" name="TextBox 22">
          <a:hlinkClick xmlns:r="http://schemas.openxmlformats.org/officeDocument/2006/relationships" r:id="rId8"/>
          <a:extLst>
            <a:ext uri="{FF2B5EF4-FFF2-40B4-BE49-F238E27FC236}">
              <a16:creationId xmlns:a16="http://schemas.microsoft.com/office/drawing/2014/main" id="{5B5C13B7-B1D7-4788-876F-93DECAB3C793}"/>
            </a:ext>
          </a:extLst>
        </xdr:cNvPr>
        <xdr:cNvSpPr txBox="1"/>
      </xdr:nvSpPr>
      <xdr:spPr>
        <a:xfrm>
          <a:off x="8244417" y="751416"/>
          <a:ext cx="2288938" cy="306169"/>
        </a:xfrm>
        <a:prstGeom prst="rect">
          <a:avLst/>
        </a:prstGeom>
        <a:noFill/>
        <a:ln w="9525" cmpd="sng">
          <a:noFill/>
        </a:ln>
        <a:effectLst/>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a:ln>
                <a:noFill/>
              </a:ln>
              <a:solidFill>
                <a:schemeClr val="bg1"/>
              </a:solidFill>
              <a:effectLst/>
              <a:uLnTx/>
              <a:uFillTx/>
              <a:latin typeface="Bitsumishi" panose="00000400000000000000" pitchFamily="2" charset="0"/>
              <a:ea typeface="+mn-ea"/>
              <a:cs typeface="+mn-cs"/>
            </a:rPr>
            <a:t>Reveneue</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IN" sz="1500" b="0" i="0" u="none" strike="noStrike" kern="0" cap="none" spc="0" normalizeH="0" baseline="0">
            <a:ln>
              <a:noFill/>
            </a:ln>
            <a:solidFill>
              <a:schemeClr val="bg1"/>
            </a:solidFill>
            <a:effectLst/>
            <a:uLnTx/>
            <a:uFillTx/>
            <a:latin typeface="Bitsumishi" panose="00000400000000000000" pitchFamily="2" charset="0"/>
            <a:ea typeface="+mn-ea"/>
            <a:cs typeface="+mn-cs"/>
          </a:endParaRPr>
        </a:p>
      </xdr:txBody>
    </xdr:sp>
    <xdr:clientData/>
  </xdr:twoCellAnchor>
  <xdr:twoCellAnchor editAs="oneCell">
    <xdr:from>
      <xdr:col>21</xdr:col>
      <xdr:colOff>74917</xdr:colOff>
      <xdr:row>9</xdr:row>
      <xdr:rowOff>10704</xdr:rowOff>
    </xdr:from>
    <xdr:to>
      <xdr:col>23</xdr:col>
      <xdr:colOff>224747</xdr:colOff>
      <xdr:row>14</xdr:row>
      <xdr:rowOff>53511</xdr:rowOff>
    </xdr:to>
    <mc:AlternateContent xmlns:mc="http://schemas.openxmlformats.org/markup-compatibility/2006" xmlns:a14="http://schemas.microsoft.com/office/drawing/2010/main">
      <mc:Choice Requires="a14">
        <xdr:graphicFrame macro="">
          <xdr:nvGraphicFramePr>
            <xdr:cNvPr id="36" name="Region">
              <a:extLst>
                <a:ext uri="{FF2B5EF4-FFF2-40B4-BE49-F238E27FC236}">
                  <a16:creationId xmlns:a16="http://schemas.microsoft.com/office/drawing/2014/main" id="{FE7BC059-18BA-4371-A9A5-D422681871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03781" y="1647272"/>
              <a:ext cx="1362102" cy="95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254002</xdr:colOff>
      <xdr:row>15</xdr:row>
      <xdr:rowOff>32106</xdr:rowOff>
    </xdr:from>
    <xdr:to>
      <xdr:col>14</xdr:col>
      <xdr:colOff>306917</xdr:colOff>
      <xdr:row>27</xdr:row>
      <xdr:rowOff>137583</xdr:rowOff>
    </xdr:to>
    <xdr:graphicFrame macro="">
      <xdr:nvGraphicFramePr>
        <xdr:cNvPr id="39" name="Chart 38">
          <a:extLst>
            <a:ext uri="{FF2B5EF4-FFF2-40B4-BE49-F238E27FC236}">
              <a16:creationId xmlns:a16="http://schemas.microsoft.com/office/drawing/2014/main" id="{BA94CC0A-1A0F-4976-A974-9B919B3A7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324717</xdr:colOff>
      <xdr:row>4</xdr:row>
      <xdr:rowOff>162359</xdr:rowOff>
    </xdr:from>
    <xdr:to>
      <xdr:col>20</xdr:col>
      <xdr:colOff>151534</xdr:colOff>
      <xdr:row>27</xdr:row>
      <xdr:rowOff>184005</xdr:rowOff>
    </xdr:to>
    <xdr:graphicFrame macro="">
      <xdr:nvGraphicFramePr>
        <xdr:cNvPr id="47" name="Chart 46">
          <a:extLst>
            <a:ext uri="{FF2B5EF4-FFF2-40B4-BE49-F238E27FC236}">
              <a16:creationId xmlns:a16="http://schemas.microsoft.com/office/drawing/2014/main" id="{B29CBC28-B0A7-40A1-A1F4-A6CA1870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233795</xdr:colOff>
      <xdr:row>14</xdr:row>
      <xdr:rowOff>103909</xdr:rowOff>
    </xdr:from>
    <xdr:to>
      <xdr:col>14</xdr:col>
      <xdr:colOff>276155</xdr:colOff>
      <xdr:row>27</xdr:row>
      <xdr:rowOff>107016</xdr:rowOff>
    </xdr:to>
    <xdr:sp macro="" textlink="">
      <xdr:nvSpPr>
        <xdr:cNvPr id="4" name="Rectangle 3">
          <a:extLst>
            <a:ext uri="{FF2B5EF4-FFF2-40B4-BE49-F238E27FC236}">
              <a16:creationId xmlns:a16="http://schemas.microsoft.com/office/drawing/2014/main" id="{962EF861-85D5-4B3F-AC11-E1CD44BAE098}"/>
            </a:ext>
          </a:extLst>
        </xdr:cNvPr>
        <xdr:cNvSpPr/>
      </xdr:nvSpPr>
      <xdr:spPr>
        <a:xfrm>
          <a:off x="6295159" y="2649682"/>
          <a:ext cx="2466905" cy="2367039"/>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181841</xdr:colOff>
      <xdr:row>14</xdr:row>
      <xdr:rowOff>112568</xdr:rowOff>
    </xdr:from>
    <xdr:to>
      <xdr:col>10</xdr:col>
      <xdr:colOff>195712</xdr:colOff>
      <xdr:row>27</xdr:row>
      <xdr:rowOff>111253</xdr:rowOff>
    </xdr:to>
    <xdr:sp macro="" textlink="">
      <xdr:nvSpPr>
        <xdr:cNvPr id="11" name="Rectangle 10">
          <a:extLst>
            <a:ext uri="{FF2B5EF4-FFF2-40B4-BE49-F238E27FC236}">
              <a16:creationId xmlns:a16="http://schemas.microsoft.com/office/drawing/2014/main" id="{D2C8A190-CF18-4050-B694-42CA4FEE4004}"/>
            </a:ext>
          </a:extLst>
        </xdr:cNvPr>
        <xdr:cNvSpPr/>
      </xdr:nvSpPr>
      <xdr:spPr>
        <a:xfrm>
          <a:off x="3818659" y="2658341"/>
          <a:ext cx="2438417" cy="2362617"/>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415636</xdr:colOff>
      <xdr:row>5</xdr:row>
      <xdr:rowOff>155863</xdr:rowOff>
    </xdr:from>
    <xdr:to>
      <xdr:col>20</xdr:col>
      <xdr:colOff>145892</xdr:colOff>
      <xdr:row>27</xdr:row>
      <xdr:rowOff>108193</xdr:rowOff>
    </xdr:to>
    <xdr:sp macro="" textlink="">
      <xdr:nvSpPr>
        <xdr:cNvPr id="12" name="Rectangle 11">
          <a:extLst>
            <a:ext uri="{FF2B5EF4-FFF2-40B4-BE49-F238E27FC236}">
              <a16:creationId xmlns:a16="http://schemas.microsoft.com/office/drawing/2014/main" id="{F2FC6E16-633F-471A-8E9D-540FFB86A359}"/>
            </a:ext>
          </a:extLst>
        </xdr:cNvPr>
        <xdr:cNvSpPr/>
      </xdr:nvSpPr>
      <xdr:spPr>
        <a:xfrm>
          <a:off x="8901545" y="1065068"/>
          <a:ext cx="3367074" cy="3952830"/>
        </a:xfrm>
        <a:prstGeom prst="rect">
          <a:avLst/>
        </a:prstGeom>
        <a:solidFill>
          <a:schemeClr val="bg1">
            <a:alpha val="1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306915</xdr:colOff>
      <xdr:row>4</xdr:row>
      <xdr:rowOff>1</xdr:rowOff>
    </xdr:from>
    <xdr:to>
      <xdr:col>7</xdr:col>
      <xdr:colOff>122519</xdr:colOff>
      <xdr:row>5</xdr:row>
      <xdr:rowOff>78022</xdr:rowOff>
    </xdr:to>
    <xdr:sp macro="" textlink="">
      <xdr:nvSpPr>
        <xdr:cNvPr id="24" name="TextBox 23">
          <a:hlinkClick xmlns:r="http://schemas.openxmlformats.org/officeDocument/2006/relationships" r:id="rId1"/>
          <a:extLst>
            <a:ext uri="{FF2B5EF4-FFF2-40B4-BE49-F238E27FC236}">
              <a16:creationId xmlns:a16="http://schemas.microsoft.com/office/drawing/2014/main" id="{09569000-6393-4B2C-A37E-E10FD615FA37}"/>
            </a:ext>
          </a:extLst>
        </xdr:cNvPr>
        <xdr:cNvSpPr txBox="1"/>
      </xdr:nvSpPr>
      <xdr:spPr>
        <a:xfrm>
          <a:off x="1519188" y="727365"/>
          <a:ext cx="1634013" cy="259862"/>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lumMod val="85000"/>
                </a:schemeClr>
              </a:solidFill>
              <a:effectLst/>
              <a:uLnTx/>
              <a:uFillTx/>
              <a:latin typeface="Bitsumishi" panose="00000400000000000000" pitchFamily="2" charset="0"/>
              <a:ea typeface="+mn-ea"/>
              <a:cs typeface="+mn-cs"/>
            </a:rPr>
            <a:t>Sales</a:t>
          </a:r>
          <a:r>
            <a:rPr kumimoji="0" lang="en-IN" sz="1500" b="0" i="0" u="none" strike="noStrike" kern="0" cap="none" spc="0" normalizeH="0" baseline="0" noProof="0">
              <a:ln>
                <a:noFill/>
              </a:ln>
              <a:solidFill>
                <a:srgbClr val="C00000"/>
              </a:solidFill>
              <a:effectLst/>
              <a:uLnTx/>
              <a:uFillTx/>
              <a:latin typeface="Bitsumishi" panose="00000400000000000000" pitchFamily="2" charset="0"/>
              <a:ea typeface="+mn-ea"/>
              <a:cs typeface="+mn-cs"/>
            </a:rPr>
            <a:t> </a:t>
          </a:r>
          <a:r>
            <a:rPr kumimoji="0" lang="en-IN" sz="1500" b="0" i="0" u="none" strike="noStrike" kern="0" cap="none" spc="0" normalizeH="0" baseline="0" noProof="0">
              <a:ln>
                <a:noFill/>
              </a:ln>
              <a:solidFill>
                <a:schemeClr val="bg2"/>
              </a:solidFill>
              <a:effectLst/>
              <a:uLnTx/>
              <a:uFillTx/>
              <a:latin typeface="Bitsumishi" panose="00000400000000000000" pitchFamily="2" charset="0"/>
              <a:ea typeface="+mn-ea"/>
              <a:cs typeface="+mn-cs"/>
            </a:rPr>
            <a:t>Trend</a:t>
          </a:r>
        </a:p>
      </xdr:txBody>
    </xdr:sp>
    <xdr:clientData/>
  </xdr:twoCellAnchor>
  <xdr:twoCellAnchor>
    <xdr:from>
      <xdr:col>6</xdr:col>
      <xdr:colOff>285750</xdr:colOff>
      <xdr:row>14</xdr:row>
      <xdr:rowOff>10583</xdr:rowOff>
    </xdr:from>
    <xdr:to>
      <xdr:col>10</xdr:col>
      <xdr:colOff>258949</xdr:colOff>
      <xdr:row>16</xdr:row>
      <xdr:rowOff>138480</xdr:rowOff>
    </xdr:to>
    <xdr:sp macro="" textlink="">
      <xdr:nvSpPr>
        <xdr:cNvPr id="48" name="TextBox 47">
          <a:hlinkClick xmlns:r="http://schemas.openxmlformats.org/officeDocument/2006/relationships" r:id="rId5"/>
          <a:extLst>
            <a:ext uri="{FF2B5EF4-FFF2-40B4-BE49-F238E27FC236}">
              <a16:creationId xmlns:a16="http://schemas.microsoft.com/office/drawing/2014/main" id="{3268B8A1-CA07-4B72-BC1C-21310F80E914}"/>
            </a:ext>
          </a:extLst>
        </xdr:cNvPr>
        <xdr:cNvSpPr txBox="1"/>
      </xdr:nvSpPr>
      <xdr:spPr>
        <a:xfrm>
          <a:off x="3922568" y="2556356"/>
          <a:ext cx="2397745" cy="491579"/>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solidFill>
              <a:effectLst/>
              <a:uLnTx/>
              <a:uFillTx/>
              <a:latin typeface="Bitsumishi" panose="00000400000000000000" pitchFamily="2" charset="0"/>
              <a:ea typeface="+mn-ea"/>
              <a:cs typeface="+mn-cs"/>
            </a:rPr>
            <a:t>Manager Performance</a:t>
          </a:r>
        </a:p>
      </xdr:txBody>
    </xdr:sp>
    <xdr:clientData/>
  </xdr:twoCellAnchor>
  <xdr:twoCellAnchor>
    <xdr:from>
      <xdr:col>6</xdr:col>
      <xdr:colOff>164522</xdr:colOff>
      <xdr:row>15</xdr:row>
      <xdr:rowOff>25977</xdr:rowOff>
    </xdr:from>
    <xdr:to>
      <xdr:col>10</xdr:col>
      <xdr:colOff>412749</xdr:colOff>
      <xdr:row>27</xdr:row>
      <xdr:rowOff>105833</xdr:rowOff>
    </xdr:to>
    <xdr:graphicFrame macro="">
      <xdr:nvGraphicFramePr>
        <xdr:cNvPr id="50" name="Chart 49">
          <a:extLst>
            <a:ext uri="{FF2B5EF4-FFF2-40B4-BE49-F238E27FC236}">
              <a16:creationId xmlns:a16="http://schemas.microsoft.com/office/drawing/2014/main" id="{EC4037F0-DBD1-44EC-BDC3-CD0D5D02E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63500</xdr:colOff>
      <xdr:row>14</xdr:row>
      <xdr:rowOff>42334</xdr:rowOff>
    </xdr:from>
    <xdr:to>
      <xdr:col>13</xdr:col>
      <xdr:colOff>536415</xdr:colOff>
      <xdr:row>15</xdr:row>
      <xdr:rowOff>178169</xdr:rowOff>
    </xdr:to>
    <xdr:sp macro="" textlink="">
      <xdr:nvSpPr>
        <xdr:cNvPr id="51" name="TextBox 50">
          <a:hlinkClick xmlns:r="http://schemas.openxmlformats.org/officeDocument/2006/relationships" r:id="rId7"/>
          <a:extLst>
            <a:ext uri="{FF2B5EF4-FFF2-40B4-BE49-F238E27FC236}">
              <a16:creationId xmlns:a16="http://schemas.microsoft.com/office/drawing/2014/main" id="{75FF5EFB-2912-4934-A8FF-29DD72C1669B}"/>
            </a:ext>
          </a:extLst>
        </xdr:cNvPr>
        <xdr:cNvSpPr txBox="1"/>
      </xdr:nvSpPr>
      <xdr:spPr>
        <a:xfrm>
          <a:off x="5518727" y="2588107"/>
          <a:ext cx="1685188" cy="31767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500" b="0" i="0" u="none" strike="noStrike" kern="0" cap="none" spc="0" normalizeH="0" baseline="0" noProof="0">
              <a:ln>
                <a:noFill/>
              </a:ln>
              <a:solidFill>
                <a:schemeClr val="bg1"/>
              </a:solidFill>
              <a:effectLst/>
              <a:uLnTx/>
              <a:uFillTx/>
              <a:latin typeface="Bitsumishi" panose="00000400000000000000" pitchFamily="2" charset="0"/>
              <a:ea typeface="+mn-ea"/>
              <a:cs typeface="+mn-cs"/>
            </a:rPr>
            <a:t>Order Share</a:t>
          </a:r>
        </a:p>
      </xdr:txBody>
    </xdr:sp>
    <xdr:clientData/>
  </xdr:twoCellAnchor>
  <xdr:oneCellAnchor>
    <xdr:from>
      <xdr:col>21</xdr:col>
      <xdr:colOff>74917</xdr:colOff>
      <xdr:row>9</xdr:row>
      <xdr:rowOff>10704</xdr:rowOff>
    </xdr:from>
    <xdr:ext cx="1362102" cy="952012"/>
    <mc:AlternateContent xmlns:mc="http://schemas.openxmlformats.org/markup-compatibility/2006" xmlns:a14="http://schemas.microsoft.com/office/drawing/2010/main">
      <mc:Choice Requires="a14">
        <xdr:graphicFrame macro="">
          <xdr:nvGraphicFramePr>
            <xdr:cNvPr id="61" name="Region 1">
              <a:extLst>
                <a:ext uri="{FF2B5EF4-FFF2-40B4-BE49-F238E27FC236}">
                  <a16:creationId xmlns:a16="http://schemas.microsoft.com/office/drawing/2014/main" id="{74A3FD18-25B1-41FA-81B7-F108DFE8CD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803781" y="1647272"/>
              <a:ext cx="1362102" cy="95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10</xdr:col>
      <xdr:colOff>254002</xdr:colOff>
      <xdr:row>15</xdr:row>
      <xdr:rowOff>32106</xdr:rowOff>
    </xdr:from>
    <xdr:to>
      <xdr:col>14</xdr:col>
      <xdr:colOff>306917</xdr:colOff>
      <xdr:row>27</xdr:row>
      <xdr:rowOff>137583</xdr:rowOff>
    </xdr:to>
    <xdr:graphicFrame macro="">
      <xdr:nvGraphicFramePr>
        <xdr:cNvPr id="62" name="Chart 61">
          <a:extLst>
            <a:ext uri="{FF2B5EF4-FFF2-40B4-BE49-F238E27FC236}">
              <a16:creationId xmlns:a16="http://schemas.microsoft.com/office/drawing/2014/main" id="{6715DA45-6E27-44CA-8F93-677A82219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324717</xdr:colOff>
      <xdr:row>4</xdr:row>
      <xdr:rowOff>162359</xdr:rowOff>
    </xdr:from>
    <xdr:to>
      <xdr:col>20</xdr:col>
      <xdr:colOff>151534</xdr:colOff>
      <xdr:row>27</xdr:row>
      <xdr:rowOff>184005</xdr:rowOff>
    </xdr:to>
    <xdr:graphicFrame macro="">
      <xdr:nvGraphicFramePr>
        <xdr:cNvPr id="65" name="Chart 64">
          <a:extLst>
            <a:ext uri="{FF2B5EF4-FFF2-40B4-BE49-F238E27FC236}">
              <a16:creationId xmlns:a16="http://schemas.microsoft.com/office/drawing/2014/main" id="{467A05CE-DA6E-4E70-90E5-98F1CB8F6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112568</xdr:colOff>
      <xdr:row>7</xdr:row>
      <xdr:rowOff>17319</xdr:rowOff>
    </xdr:from>
    <xdr:to>
      <xdr:col>23</xdr:col>
      <xdr:colOff>112569</xdr:colOff>
      <xdr:row>8</xdr:row>
      <xdr:rowOff>43296</xdr:rowOff>
    </xdr:to>
    <xdr:sp macro="" textlink="">
      <xdr:nvSpPr>
        <xdr:cNvPr id="66" name="TextBox 65">
          <a:extLst>
            <a:ext uri="{FF2B5EF4-FFF2-40B4-BE49-F238E27FC236}">
              <a16:creationId xmlns:a16="http://schemas.microsoft.com/office/drawing/2014/main" id="{FDFA8852-9BC4-E454-70F4-C65964815555}"/>
            </a:ext>
          </a:extLst>
        </xdr:cNvPr>
        <xdr:cNvSpPr txBox="1"/>
      </xdr:nvSpPr>
      <xdr:spPr>
        <a:xfrm>
          <a:off x="12841432" y="1290205"/>
          <a:ext cx="1212273" cy="207818"/>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Product Category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3</xdr:row>
      <xdr:rowOff>175260</xdr:rowOff>
    </xdr:from>
    <xdr:to>
      <xdr:col>7</xdr:col>
      <xdr:colOff>494346</xdr:colOff>
      <xdr:row>16</xdr:row>
      <xdr:rowOff>19050</xdr:rowOff>
    </xdr:to>
    <xdr:graphicFrame macro="">
      <xdr:nvGraphicFramePr>
        <xdr:cNvPr id="2" name="Chart 1">
          <a:extLst>
            <a:ext uri="{FF2B5EF4-FFF2-40B4-BE49-F238E27FC236}">
              <a16:creationId xmlns:a16="http://schemas.microsoft.com/office/drawing/2014/main" id="{1750061D-EECF-43B2-A6A4-F70F8CC06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xdr:colOff>
      <xdr:row>8</xdr:row>
      <xdr:rowOff>4762</xdr:rowOff>
    </xdr:from>
    <xdr:to>
      <xdr:col>19</xdr:col>
      <xdr:colOff>309562</xdr:colOff>
      <xdr:row>22</xdr:row>
      <xdr:rowOff>80962</xdr:rowOff>
    </xdr:to>
    <xdr:graphicFrame macro="">
      <xdr:nvGraphicFramePr>
        <xdr:cNvPr id="7" name="Chart 6">
          <a:extLst>
            <a:ext uri="{FF2B5EF4-FFF2-40B4-BE49-F238E27FC236}">
              <a16:creationId xmlns:a16="http://schemas.microsoft.com/office/drawing/2014/main" id="{E937C945-0504-47D0-8D1E-72C5B5E87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100012</xdr:colOff>
      <xdr:row>4</xdr:row>
      <xdr:rowOff>157161</xdr:rowOff>
    </xdr:from>
    <xdr:to>
      <xdr:col>24</xdr:col>
      <xdr:colOff>323850</xdr:colOff>
      <xdr:row>19</xdr:row>
      <xdr:rowOff>66674</xdr:rowOff>
    </xdr:to>
    <xdr:graphicFrame macro="">
      <xdr:nvGraphicFramePr>
        <xdr:cNvPr id="2" name="Chart 1">
          <a:extLst>
            <a:ext uri="{FF2B5EF4-FFF2-40B4-BE49-F238E27FC236}">
              <a16:creationId xmlns:a16="http://schemas.microsoft.com/office/drawing/2014/main" id="{6BCFB84F-A344-4A7B-ABF8-A221A674E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361951</xdr:colOff>
      <xdr:row>4</xdr:row>
      <xdr:rowOff>38100</xdr:rowOff>
    </xdr:from>
    <xdr:to>
      <xdr:col>10</xdr:col>
      <xdr:colOff>600075</xdr:colOff>
      <xdr:row>22</xdr:row>
      <xdr:rowOff>9525</xdr:rowOff>
    </xdr:to>
    <xdr:graphicFrame macro="">
      <xdr:nvGraphicFramePr>
        <xdr:cNvPr id="6" name="Chart 5">
          <a:extLst>
            <a:ext uri="{FF2B5EF4-FFF2-40B4-BE49-F238E27FC236}">
              <a16:creationId xmlns:a16="http://schemas.microsoft.com/office/drawing/2014/main" id="{B9D9D601-8B20-4731-A97F-2B06E24D9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417195</xdr:colOff>
      <xdr:row>31</xdr:row>
      <xdr:rowOff>101917</xdr:rowOff>
    </xdr:from>
    <xdr:to>
      <xdr:col>14</xdr:col>
      <xdr:colOff>112395</xdr:colOff>
      <xdr:row>45</xdr:row>
      <xdr:rowOff>178117</xdr:rowOff>
    </xdr:to>
    <xdr:graphicFrame macro="">
      <xdr:nvGraphicFramePr>
        <xdr:cNvPr id="7" name="Chart 6">
          <a:extLst>
            <a:ext uri="{FF2B5EF4-FFF2-40B4-BE49-F238E27FC236}">
              <a16:creationId xmlns:a16="http://schemas.microsoft.com/office/drawing/2014/main" id="{6274E31F-04EB-4A55-B7EB-2DBF43425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114300</xdr:colOff>
      <xdr:row>5</xdr:row>
      <xdr:rowOff>14287</xdr:rowOff>
    </xdr:from>
    <xdr:to>
      <xdr:col>15</xdr:col>
      <xdr:colOff>204787</xdr:colOff>
      <xdr:row>19</xdr:row>
      <xdr:rowOff>90487</xdr:rowOff>
    </xdr:to>
    <xdr:graphicFrame macro="">
      <xdr:nvGraphicFramePr>
        <xdr:cNvPr id="2" name="Chart 1">
          <a:extLst>
            <a:ext uri="{FF2B5EF4-FFF2-40B4-BE49-F238E27FC236}">
              <a16:creationId xmlns:a16="http://schemas.microsoft.com/office/drawing/2014/main" id="{3016297D-8F33-462A-87A2-59A927067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71437</xdr:colOff>
      <xdr:row>5</xdr:row>
      <xdr:rowOff>71437</xdr:rowOff>
    </xdr:from>
    <xdr:to>
      <xdr:col>13</xdr:col>
      <xdr:colOff>376237</xdr:colOff>
      <xdr:row>19</xdr:row>
      <xdr:rowOff>147637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2BE1E13-6F34-4823-AEB9-183DBCB119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0137" y="993457"/>
              <a:ext cx="4572000"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447674</xdr:colOff>
      <xdr:row>5</xdr:row>
      <xdr:rowOff>66675</xdr:rowOff>
    </xdr:from>
    <xdr:to>
      <xdr:col>18</xdr:col>
      <xdr:colOff>57149</xdr:colOff>
      <xdr:row>8</xdr:row>
      <xdr:rowOff>104775</xdr:rowOff>
    </xdr:to>
    <xdr:sp macro="" textlink="">
      <xdr:nvSpPr>
        <xdr:cNvPr id="6" name="TextBox 5">
          <a:hlinkClick xmlns:r="http://schemas.openxmlformats.org/officeDocument/2006/relationships" r:id="rId2"/>
          <a:extLst>
            <a:ext uri="{FF2B5EF4-FFF2-40B4-BE49-F238E27FC236}">
              <a16:creationId xmlns:a16="http://schemas.microsoft.com/office/drawing/2014/main" id="{FAB2ECAA-CA35-4DA9-A2C7-792730418BD5}"/>
            </a:ext>
          </a:extLst>
        </xdr:cNvPr>
        <xdr:cNvSpPr txBox="1"/>
      </xdr:nvSpPr>
      <xdr:spPr>
        <a:xfrm>
          <a:off x="10201274" y="1028700"/>
          <a:ext cx="2047875"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Times New Roman" panose="02020603050405020304" pitchFamily="18" charset="0"/>
              <a:cs typeface="Times New Roman" panose="02020603050405020304" pitchFamily="18" charset="0"/>
            </a:rPr>
            <a:t>Top 10 States</a:t>
          </a:r>
          <a:r>
            <a:rPr lang="en-IN" sz="1200" b="1" baseline="0">
              <a:latin typeface="Times New Roman" panose="02020603050405020304" pitchFamily="18" charset="0"/>
              <a:cs typeface="Times New Roman" panose="02020603050405020304" pitchFamily="18" charset="0"/>
            </a:rPr>
            <a:t> with Province resulting Maximum Profit</a:t>
          </a:r>
        </a:p>
        <a:p>
          <a:endParaRPr lang="en-IN" sz="1200" b="1">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500062</xdr:colOff>
      <xdr:row>3</xdr:row>
      <xdr:rowOff>71437</xdr:rowOff>
    </xdr:from>
    <xdr:to>
      <xdr:col>14</xdr:col>
      <xdr:colOff>195262</xdr:colOff>
      <xdr:row>17</xdr:row>
      <xdr:rowOff>147637</xdr:rowOff>
    </xdr:to>
    <xdr:graphicFrame macro="">
      <xdr:nvGraphicFramePr>
        <xdr:cNvPr id="2" name="Chart 1">
          <a:extLst>
            <a:ext uri="{FF2B5EF4-FFF2-40B4-BE49-F238E27FC236}">
              <a16:creationId xmlns:a16="http://schemas.microsoft.com/office/drawing/2014/main" id="{7C44D3E3-BD47-4E4E-A4EF-D860DBE5B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590549</xdr:colOff>
      <xdr:row>2</xdr:row>
      <xdr:rowOff>0</xdr:rowOff>
    </xdr:from>
    <xdr:to>
      <xdr:col>10</xdr:col>
      <xdr:colOff>185736</xdr:colOff>
      <xdr:row>20</xdr:row>
      <xdr:rowOff>180975</xdr:rowOff>
    </xdr:to>
    <xdr:graphicFrame macro="">
      <xdr:nvGraphicFramePr>
        <xdr:cNvPr id="2" name="Chart 1">
          <a:extLst>
            <a:ext uri="{FF2B5EF4-FFF2-40B4-BE49-F238E27FC236}">
              <a16:creationId xmlns:a16="http://schemas.microsoft.com/office/drawing/2014/main" id="{0189C15D-AE04-4F2F-BAB3-5A2DBAFF2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447675</xdr:colOff>
      <xdr:row>3</xdr:row>
      <xdr:rowOff>33337</xdr:rowOff>
    </xdr:from>
    <xdr:to>
      <xdr:col>21</xdr:col>
      <xdr:colOff>142875</xdr:colOff>
      <xdr:row>17</xdr:row>
      <xdr:rowOff>109537</xdr:rowOff>
    </xdr:to>
    <xdr:graphicFrame macro="">
      <xdr:nvGraphicFramePr>
        <xdr:cNvPr id="3" name="Chart 2">
          <a:extLst>
            <a:ext uri="{FF2B5EF4-FFF2-40B4-BE49-F238E27FC236}">
              <a16:creationId xmlns:a16="http://schemas.microsoft.com/office/drawing/2014/main" id="{9FC9486B-FABF-426C-8E0C-FA60F7901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147637</xdr:colOff>
      <xdr:row>1</xdr:row>
      <xdr:rowOff>152399</xdr:rowOff>
    </xdr:from>
    <xdr:to>
      <xdr:col>10</xdr:col>
      <xdr:colOff>452437</xdr:colOff>
      <xdr:row>21</xdr:row>
      <xdr:rowOff>9524</xdr:rowOff>
    </xdr:to>
    <xdr:graphicFrame macro="">
      <xdr:nvGraphicFramePr>
        <xdr:cNvPr id="2" name="Chart 1">
          <a:extLst>
            <a:ext uri="{FF2B5EF4-FFF2-40B4-BE49-F238E27FC236}">
              <a16:creationId xmlns:a16="http://schemas.microsoft.com/office/drawing/2014/main" id="{48476BD7-6991-4C1F-B7D7-2ECD89B06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23</xdr:row>
      <xdr:rowOff>71803</xdr:rowOff>
    </xdr:from>
    <xdr:to>
      <xdr:col>0</xdr:col>
      <xdr:colOff>1047750</xdr:colOff>
      <xdr:row>25</xdr:row>
      <xdr:rowOff>85724</xdr:rowOff>
    </xdr:to>
    <xdr:pic>
      <xdr:nvPicPr>
        <xdr:cNvPr id="3" name="Graphic 2" descr="Arrow Horizontal U turn">
          <a:hlinkClick xmlns:r="http://schemas.openxmlformats.org/officeDocument/2006/relationships" r:id="rId2" tooltip="Previous Sheet"/>
          <a:extLst>
            <a:ext uri="{FF2B5EF4-FFF2-40B4-BE49-F238E27FC236}">
              <a16:creationId xmlns:a16="http://schemas.microsoft.com/office/drawing/2014/main" id="{31DC58D8-DD06-4FEB-81D8-684DA3FBA5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4453303"/>
          <a:ext cx="1047750" cy="394921"/>
        </a:xfrm>
        <a:prstGeom prst="rect">
          <a:avLst/>
        </a:prstGeom>
      </xdr:spPr>
    </xdr:pic>
    <xdr:clientData/>
  </xdr:twoCellAnchor>
  <xdr:twoCellAnchor editAs="oneCell">
    <xdr:from>
      <xdr:col>15</xdr:col>
      <xdr:colOff>523875</xdr:colOff>
      <xdr:row>23</xdr:row>
      <xdr:rowOff>28574</xdr:rowOff>
    </xdr:from>
    <xdr:to>
      <xdr:col>17</xdr:col>
      <xdr:colOff>400050</xdr:colOff>
      <xdr:row>25</xdr:row>
      <xdr:rowOff>133349</xdr:rowOff>
    </xdr:to>
    <xdr:pic>
      <xdr:nvPicPr>
        <xdr:cNvPr id="4" name="Graphic 3" descr="Arrow Slight curve">
          <a:extLst>
            <a:ext uri="{FF2B5EF4-FFF2-40B4-BE49-F238E27FC236}">
              <a16:creationId xmlns:a16="http://schemas.microsoft.com/office/drawing/2014/main" id="{7F8E755F-301F-4E15-B6A1-3FD75E8C414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315700" y="4410074"/>
          <a:ext cx="1095375" cy="485775"/>
        </a:xfrm>
        <a:prstGeom prst="rect">
          <a:avLst/>
        </a:prstGeom>
      </xdr:spPr>
    </xdr:pic>
    <xdr:clientData/>
  </xdr:twoCellAnchor>
  <xdr:twoCellAnchor>
    <xdr:from>
      <xdr:col>5</xdr:col>
      <xdr:colOff>209551</xdr:colOff>
      <xdr:row>22</xdr:row>
      <xdr:rowOff>180975</xdr:rowOff>
    </xdr:from>
    <xdr:to>
      <xdr:col>10</xdr:col>
      <xdr:colOff>85725</xdr:colOff>
      <xdr:row>24</xdr:row>
      <xdr:rowOff>161925</xdr:rowOff>
    </xdr:to>
    <xdr:sp macro="" textlink="">
      <xdr:nvSpPr>
        <xdr:cNvPr id="5" name="TextBox 4">
          <a:hlinkClick xmlns:r="http://schemas.openxmlformats.org/officeDocument/2006/relationships" r:id="rId7"/>
          <a:extLst>
            <a:ext uri="{FF2B5EF4-FFF2-40B4-BE49-F238E27FC236}">
              <a16:creationId xmlns:a16="http://schemas.microsoft.com/office/drawing/2014/main" id="{8EA04803-096B-4F32-BFAD-4D65493D37EB}"/>
            </a:ext>
          </a:extLst>
        </xdr:cNvPr>
        <xdr:cNvSpPr txBox="1"/>
      </xdr:nvSpPr>
      <xdr:spPr>
        <a:xfrm>
          <a:off x="4905376" y="4371975"/>
          <a:ext cx="29241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C00000"/>
              </a:solidFill>
              <a:latin typeface="Bitsumishi" panose="00000400000000000000" pitchFamily="2" charset="0"/>
            </a:rPr>
            <a:t>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788.99041770833" createdVersion="6" refreshedVersion="6" minRefreshableVersion="3" recordCount="1936" xr:uid="{1425EC87-65CB-4220-B500-594CCA4C15EF}">
  <cacheSource type="worksheet">
    <worksheetSource name="cleaneddata"/>
  </cacheSource>
  <cacheFields count="27">
    <cacheField name="Customer ID" numFmtId="0">
      <sharedItems containsSemiMixedTypes="0" containsString="0" containsNumber="1" containsInteger="1" minValue="3" maxValue="3403"/>
    </cacheField>
    <cacheField name="Customer Name" numFmtId="0">
      <sharedItems/>
    </cacheField>
    <cacheField name="Order Priority" numFmtId="0">
      <sharedItems count="5">
        <s v="Critical"/>
        <s v="High"/>
        <s v="Low"/>
        <s v="Not Specified"/>
        <s v="Medium"/>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Ship Mode" numFmtId="0">
      <sharedItems count="3">
        <s v="Delivery Truck"/>
        <s v="Regular Air"/>
        <s v="Express Air"/>
      </sharedItems>
    </cacheField>
    <cacheField name="Customer Segment" numFmtId="0">
      <sharedItems count="4">
        <s v="Small Business"/>
        <s v="Consumer"/>
        <s v="Home Office"/>
        <s v="Corporate"/>
      </sharedItems>
    </cacheField>
    <cacheField name="Product Category" numFmtId="0">
      <sharedItems count="3">
        <s v="Furniture"/>
        <s v="Technology"/>
        <s v="Office Supplies"/>
      </sharedItems>
    </cacheField>
    <cacheField name="Product Sub-Category" numFmtId="0">
      <sharedItems count="17">
        <s v="Tables"/>
        <s v="Computer Peripherals"/>
        <s v="Pens &amp; Art Supplies"/>
        <s v="Office Machines"/>
        <s v="Copiers and Fax"/>
        <s v="Binders and Binder Accessories"/>
        <s v="Storage &amp; Organization"/>
        <s v="Paper"/>
        <s v="Appliances"/>
        <s v="Chairs &amp; Chairmats"/>
        <s v="Bookcases"/>
        <s v="Office Furnishings"/>
        <s v="Telephones and Communication"/>
        <s v="Labels"/>
        <s v="Rubber Bands"/>
        <s v="Envelopes"/>
        <s v="Scissors, Rulers and Trimmers"/>
      </sharedItems>
    </cacheField>
    <cacheField name="Product Container" numFmtId="0">
      <sharedItems/>
    </cacheField>
    <cacheField name="Product Name" numFmtId="0">
      <sharedItems/>
    </cacheField>
    <cacheField name="Product Base Margin" numFmtId="0">
      <sharedItems containsSemiMixedTypes="0" containsString="0" containsNumber="1" minValue="0.35" maxValue="0.85"/>
    </cacheField>
    <cacheField name="Country" numFmtId="0">
      <sharedItems/>
    </cacheField>
    <cacheField name="Region" numFmtId="0">
      <sharedItems/>
    </cacheField>
    <cacheField name="State or Province" numFmtId="0">
      <sharedItems count="49">
        <s v="Mississippi"/>
        <s v="Arkansas"/>
        <s v="Indiana"/>
        <s v="Colorado"/>
        <s v="Washington"/>
        <s v="Georgia"/>
        <s v="Missouri"/>
        <s v="Minnesota"/>
        <s v="California"/>
        <s v="North Carolina"/>
        <s v="Illinois"/>
        <s v="New York"/>
        <s v="Florida"/>
        <s v="Nebraska"/>
        <s v="Oregon"/>
        <s v="Utah"/>
        <s v="Alabama"/>
        <s v="Louisiana"/>
        <s v="Texas"/>
        <s v="Oklahoma"/>
        <s v="Iowa"/>
        <s v="Virginia"/>
        <s v="Connecticut"/>
        <s v="South Carolina"/>
        <s v="Montana"/>
        <s v="Michigan"/>
        <s v="Nevada"/>
        <s v="Ohio"/>
        <s v="Pennsylvania"/>
        <s v="Maine"/>
        <s v="Wisconsin"/>
        <s v="District of Columbia"/>
        <s v="Kentucky"/>
        <s v="New Jersey"/>
        <s v="Tennessee"/>
        <s v="Massachusetts"/>
        <s v="Maryland"/>
        <s v="Idaho"/>
        <s v="Kansas"/>
        <s v="North Dakota"/>
        <s v="Rhode Island"/>
        <s v="Arizona"/>
        <s v="Vermont"/>
        <s v="New Mexico"/>
        <s v="West Virginia"/>
        <s v="Wyoming"/>
        <s v="South Dakota"/>
        <s v="New Hampshire"/>
        <s v="Delaware"/>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fieldGroup par="26" base="18">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80">
        <n v="-337.09199999999998"/>
        <n v="-61.194000000000003"/>
        <n v="25.240200000000002"/>
        <n v="-4793.0039999999999"/>
        <n v="3576.8841000000002"/>
        <n v="20.38"/>
        <n v="36.905999999999999"/>
        <n v="-7.58"/>
        <n v="-14.801880000000001"/>
        <n v="20.299600000000002"/>
        <n v="108.5163"/>
        <n v="-42.588000000000001"/>
        <n v="-19.0992"/>
        <n v="2660.1432"/>
        <n v="845.66399999999999"/>
        <n v="-308.928"/>
        <n v="-1679.76"/>
        <n v="575.39599999999996"/>
        <n v="-111.4"/>
        <n v="-77.03"/>
        <n v="-127.008"/>
        <n v="1916.6757"/>
        <n v="993.83460000000002"/>
        <n v="-51.559199999999997"/>
        <n v="-263.56572"/>
        <n v="18.658000000000001"/>
        <n v="9.82"/>
        <n v="-181.102"/>
        <n v="-407.85"/>
        <n v="244.464"/>
        <n v="-473.57799999999997"/>
        <n v="-270.85000000000002"/>
        <n v="-35.04"/>
        <n v="149.53"/>
        <n v="-274.49799999999999"/>
        <n v="280.27458000000001"/>
        <n v="-112.4263"/>
        <n v="24.923999999999999"/>
        <n v="90.624600000000001"/>
        <n v="1.68"/>
        <n v="-560.81417999999996"/>
        <n v="-663.51419999999996"/>
        <n v="-94.258600000000001"/>
        <n v="6.3308"/>
        <n v="-489.41559999999998"/>
        <n v="-45.01"/>
        <n v="35.31"/>
        <n v="1766.7795000000001"/>
        <n v="1.3224"/>
        <n v="455.42070000000001"/>
        <n v="690.17939999999999"/>
        <n v="1507.6431"/>
        <n v="801.74680000000001"/>
        <n v="-35.290399999999998"/>
        <n v="-74.883600000000001"/>
        <n v="-233.840688"/>
        <n v="-15.456"/>
        <n v="16.049399999999999"/>
        <n v="-746.44"/>
        <n v="-274.95"/>
        <n v="-781.13419999999996"/>
        <n v="-40.275199999999998"/>
        <n v="-162.8244"/>
        <n v="-13706.464"/>
        <n v="-1473.9059999999999"/>
        <n v="-90.755600000000001"/>
        <n v="-134.91200000000001"/>
        <n v="-101.246"/>
        <n v="-1.88"/>
        <n v="250.98060000000001"/>
        <n v="-57.753"/>
        <n v="-47.97"/>
        <n v="52.776000000000003"/>
        <n v="7.59"/>
        <n v="-107.98699999999999"/>
        <n v="125.9982"/>
        <n v="-92.929199999999994"/>
        <n v="131.38200000000001"/>
        <n v="-89.292000000000002"/>
        <n v="-211.036"/>
        <n v="-15.48"/>
        <n v="385.30290000000002"/>
        <n v="187.2"/>
        <n v="80.071200000000005"/>
        <n v="896.40599999999995"/>
        <n v="107.02"/>
        <n v="4.5599999999999996"/>
        <n v="-246.92616000000001"/>
        <n v="-139.18256"/>
        <n v="15.1524"/>
        <n v="-48.875"/>
        <n v="68.676000000000002"/>
        <n v="-326.23160000000001"/>
        <n v="-14.359819999999999"/>
        <n v="-2870.2775999999999"/>
        <n v="77.983599999999996"/>
        <n v="-203.27"/>
        <n v="3602.1311999999998"/>
        <n v="10.959199999999999"/>
        <n v="17.429400000000001"/>
        <n v="-137.494"/>
        <n v="-45.527999999999999"/>
        <n v="1220.03784"/>
        <n v="0.51"/>
        <n v="-161.92400000000001"/>
        <n v="-7.25"/>
        <n v="31.201799999999999"/>
        <n v="-203.67"/>
        <n v="-627.82191999999998"/>
        <n v="-88.04"/>
        <n v="-51.737000000000002"/>
        <n v="-48.235999999999997"/>
        <n v="-66.779579999999996"/>
        <n v="-144.9188"/>
        <n v="-5.0716000000000001"/>
        <n v="-23.295999999999999"/>
        <n v="29.332000000000001"/>
        <n v="-86"/>
        <n v="34.348199999999999"/>
        <n v="-66.650000000000006"/>
        <n v="-850.65239999999994"/>
        <n v="98.525099999999995"/>
        <n v="-343.12599999999998"/>
        <n v="66.36"/>
        <n v="-191.2576"/>
        <n v="-48.972000000000001"/>
        <n v="-159.30279999999999"/>
        <n v="-105.68519999999999"/>
        <n v="27.23"/>
        <n v="28.514099999999999"/>
        <n v="496.79680000000002"/>
        <n v="-556.80960000000005"/>
        <n v="-27.738800000000001"/>
        <n v="-128.68719999999999"/>
        <n v="23.2028"/>
        <n v="2692.4421000000002"/>
        <n v="2.0672000000000001"/>
        <n v="41.296500000000002"/>
        <n v="1179.0237"/>
        <n v="-173.09520000000001"/>
        <n v="-96.16"/>
        <n v="1127.5497"/>
        <n v="4.3808999999999996"/>
        <n v="-100.744"/>
        <n v="451.28039999999999"/>
        <n v="44.988"/>
        <n v="-20.732800000000001"/>
        <n v="-74.64"/>
        <n v="66.852000000000004"/>
        <n v="-224.64400000000001"/>
        <n v="109.836"/>
        <n v="82.703400000000002"/>
        <n v="128.03"/>
        <n v="-82.559200000000004"/>
        <n v="105.2526"/>
        <n v="-122.133"/>
        <n v="-566"/>
        <n v="-41.972700000000003"/>
        <n v="989.81190000000004"/>
        <n v="-209.25"/>
        <n v="-9.1636000000000006"/>
        <n v="-272.860884"/>
        <n v="10.5792"/>
        <n v="521.69000000000005"/>
        <n v="39.129899999999999"/>
        <n v="-66.823599999999999"/>
        <n v="971.62199999999996"/>
        <n v="31.59"/>
        <n v="-137.52199999999999"/>
        <n v="-11.816000000000001"/>
        <n v="238.93379999999999"/>
        <n v="-105.126"/>
        <n v="-172.71799999999999"/>
        <n v="4.8499999999999996"/>
        <n v="163.1574"/>
        <n v="-302.22500000000002"/>
        <n v="-99.762500000000003"/>
        <n v="-3061.82"/>
        <n v="-0.01"/>
        <n v="15.984"/>
        <n v="-75.900400000000005"/>
        <n v="52.170900000000003"/>
        <n v="2.4851999999999999"/>
        <n v="-42.8536"/>
        <n v="-33.211539999999999"/>
        <n v="132.68700000000001"/>
        <n v="496.89"/>
        <n v="2.4548000000000001"/>
        <n v="-537.27977731999999"/>
        <n v="-106.3424"/>
        <n v="44.976799999999997"/>
        <n v="-133.69999999999999"/>
        <n v="-678.49599999999998"/>
        <n v="70.028000000000006"/>
        <n v="-22.01"/>
        <n v="426.46032000000002"/>
        <n v="-253.77799999999999"/>
        <n v="-350.43950000000001"/>
        <n v="4.2027999999999999"/>
        <n v="-159.86000000000001"/>
        <n v="165.88980000000001"/>
        <n v="75.010000000000005"/>
        <n v="-239.8656"/>
        <n v="-53.444000000000003"/>
        <n v="-157.696"/>
        <n v="-66.62"/>
        <n v="411.5172"/>
        <n v="1400.1"/>
        <n v="67.599999999999994"/>
        <n v="-220.05199999999999"/>
        <n v="20.393370000000001"/>
        <n v="38.281199999999998"/>
        <n v="-144.59200000000001"/>
        <n v="15.353999999999999"/>
        <n v="-357.92399999999998"/>
        <n v="0.58799999999999997"/>
        <n v="16.12"/>
        <n v="-815.9008"/>
        <n v="15.808"/>
        <n v="-54.63"/>
        <n v="-15.5595"/>
        <n v="-108.19"/>
        <n v="-1250.7460000000001"/>
        <n v="-66.248000000000005"/>
        <n v="1633.9860000000001"/>
        <n v="-259.75599999999997"/>
        <n v="1469.7275999999999"/>
        <n v="-83.553060000000002"/>
        <n v="-24.204799999999999"/>
        <n v="-126.05777999999999"/>
        <n v="683.9556"/>
        <n v="5.7531999999999996"/>
        <n v="-193.91399999999999"/>
        <n v="209.99700000000001"/>
        <n v="-92.05"/>
        <n v="6.11"/>
        <n v="363.55200000000002"/>
        <n v="-11.536"/>
        <n v="-66.378"/>
        <n v="1.278"/>
        <n v="424.29"/>
        <n v="61.292700000000004"/>
        <n v="960.98400000000004"/>
        <n v="-2177.9860960000001"/>
        <n v="269.94"/>
        <n v="333.76049999999998"/>
        <n v="-20.79"/>
        <n v="266.76089999999999"/>
        <n v="29.883900000000001"/>
        <n v="-12.87678"/>
        <n v="618.13080000000002"/>
        <n v="-266.22000000000003"/>
        <n v="21.003499999999999"/>
        <n v="-76.900000000000006"/>
        <n v="-42.545999999999999"/>
        <n v="882.93"/>
        <n v="6.6803999999999997"/>
        <n v="261.38580000000002"/>
        <n v="-135.46"/>
        <n v="-20.257999999999999"/>
        <n v="-409.37360000000001"/>
        <n v="-66.247299999999996"/>
        <n v="-16.771999999999998"/>
        <n v="733.28219999999999"/>
        <n v="-905.99040000000002"/>
        <n v="-21.63242"/>
        <n v="-98.055999999999997"/>
        <n v="4861.0637999999999"/>
        <n v="-154.30699999999999"/>
        <n v="441.59399999999999"/>
        <n v="394.17"/>
        <n v="-29.0656"/>
        <n v="-123.1816"/>
        <n v="-28.797999999999998"/>
        <n v="-15.099500000000001"/>
        <n v="-13.826000000000001"/>
        <n v="-23.634399999999999"/>
        <n v="727.73609999999996"/>
        <n v="393.42"/>
        <n v="616.53570000000002"/>
        <n v="-25.76"/>
        <n v="-122.77"/>
        <n v="-28.954000000000001"/>
        <n v="-51.75"/>
        <n v="-457.73"/>
        <n v="-268.66399999999999"/>
        <n v="-11.0732"/>
        <n v="-18.64"/>
        <n v="17.652000000000001"/>
        <n v="82.310100000000006"/>
        <n v="1.2236"/>
        <n v="-3.948"/>
        <n v="57.545999999999999"/>
        <n v="-333.42540000000002"/>
        <n v="-46.92"/>
        <n v="-69.91"/>
        <n v="1630.5252"/>
        <n v="-457.16"/>
        <n v="28.152000000000001"/>
        <n v="-114.2"/>
        <n v="39.426600000000001"/>
        <n v="-722.23"/>
        <n v="-1920.9336000000001"/>
        <n v="-37.175199999999997"/>
        <n v="-7.73"/>
        <n v="359.83"/>
        <n v="-18.190000000000001"/>
        <n v="6.3840000000000003"/>
        <n v="274.0788"/>
        <n v="-3.782"/>
        <n v="-464.28199999999998"/>
        <n v="-1.18"/>
        <n v="-39.808999999999997"/>
        <n v="-37.39"/>
        <n v="263.39999999999998"/>
        <n v="37.31"/>
        <n v="104.7213"/>
        <n v="3285.48"/>
        <n v="997.38144"/>
        <n v="-6923.5991999999997"/>
        <n v="-1764.29"/>
        <n v="527.87760000000003"/>
        <n v="-28.296800000000001"/>
        <n v="-5.3071999999999999"/>
        <n v="-54.622"/>
        <n v="-126.81417999999999"/>
        <n v="34.067999999999998"/>
        <n v="46.147199999999998"/>
        <n v="-1116.3348000000001"/>
        <n v="34.302"/>
        <n v="-69.873999999999995"/>
        <n v="-135.74"/>
        <n v="-168.72"/>
        <n v="-439.62"/>
        <n v="-272.71319999999997"/>
        <n v="-162.69399999999999"/>
        <n v="232.2816"/>
        <n v="-33.340000000000003"/>
        <n v="-201.27600000000001"/>
        <n v="21.514199999999999"/>
        <n v="-76.992500000000007"/>
        <n v="297.96960000000001"/>
        <n v="2860.9331999999999"/>
        <n v="0.68400000000000005"/>
        <n v="11.65095"/>
        <n v="13.507999999999999"/>
        <n v="357.428"/>
        <n v="40.351199999999999"/>
        <n v="27.634499999999999"/>
        <n v="-37.789000000000001"/>
        <n v="7576.11"/>
        <n v="-43.26"/>
        <n v="788.79"/>
        <n v="-21.018000000000001"/>
        <n v="-655.52987499999995"/>
        <n v="-343.86799999999999"/>
        <n v="-29.092700000000001"/>
        <n v="-15.1844"/>
        <n v="9.0045000000000002"/>
        <n v="-213.40280000000001"/>
        <n v="976.2672"/>
        <n v="23.204699999999999"/>
        <n v="167.46299999999999"/>
        <n v="-372.48597100000001"/>
        <n v="180.23490000000001"/>
        <n v="29.525099999999998"/>
        <n v="-2426.5500000000002"/>
        <n v="-0.49"/>
        <n v="-61.59"/>
        <n v="-32.026800000000001"/>
        <n v="-144.56"/>
        <n v="20.453600000000002"/>
        <n v="69.61"/>
        <n v="1951.3"/>
        <n v="1538.7828"/>
        <n v="9.2040000000000006"/>
        <n v="402.06599999999997"/>
        <n v="-120.934"/>
        <n v="-4075.9339920000002"/>
        <n v="-18.558800000000002"/>
        <n v="-19.2972"/>
        <n v="-4.2"/>
        <n v="258.6189"/>
        <n v="-6.71"/>
        <n v="751.58"/>
        <n v="-157.56"/>
        <n v="-51.42"/>
        <n v="5.4660000000000002"/>
        <n v="-149.1182"/>
        <n v="-298.88600000000002"/>
        <n v="-145.852"/>
        <n v="-27.951000000000001"/>
        <n v="99.197999999999993"/>
        <n v="136.03139999999999"/>
        <n v="-100.072"/>
        <n v="779.47230000000002"/>
        <n v="67.864000000000004"/>
        <n v="-53.898000000000003"/>
        <n v="112.1181"/>
        <n v="1103.9724000000001"/>
        <n v="167.16"/>
        <n v="9.59"/>
        <n v="-655.42399999999998"/>
        <n v="1258.7877000000001"/>
        <n v="60.561599999999999"/>
        <n v="40.92"/>
        <n v="93.846800000000002"/>
        <n v="3031.9724000000001"/>
        <n v="-36.030799999999999"/>
        <n v="-102.93"/>
        <n v="2699.9838"/>
        <n v="-170.98"/>
        <n v="-139.28720000000001"/>
        <n v="-46.25"/>
        <n v="-2531.4825000000001"/>
        <n v="-76.424400000000006"/>
        <n v="8.7319999999999993"/>
        <n v="-56.445999999999998"/>
        <n v="33.189"/>
        <n v="-14.448"/>
        <n v="196.52328"/>
        <n v="-439.90800000000002"/>
        <n v="1087.7159999999999"/>
        <n v="1273.2086999999999"/>
        <n v="-33.2956"/>
        <n v="711.24480000000005"/>
        <n v="-1084.8469631999999"/>
        <n v="-156.77199999999999"/>
        <n v="-131.6172"/>
        <n v="-253.11"/>
        <n v="164.08199999999999"/>
        <n v="40.6556"/>
        <n v="108"/>
        <n v="377.154"/>
        <n v="-66.48"/>
        <n v="-52.33"/>
        <n v="-95.618600000000001"/>
        <n v="624.40164000000004"/>
        <n v="349.48500000000001"/>
        <n v="-568.53510000000006"/>
        <n v="-427.47"/>
        <n v="-6.9308199999999998"/>
        <n v="-40.53"/>
        <n v="27.234000000000002"/>
        <n v="-20.222799999999999"/>
        <n v="-69.069999999999993"/>
        <n v="-35.916400000000003"/>
        <n v="533.74199999999996"/>
        <n v="-15.6312"/>
        <n v="790.54679999999996"/>
        <n v="-87.998040000000003"/>
        <n v="-189.22399999999999"/>
        <n v="525.20039999999995"/>
        <n v="-52.646999999999998"/>
        <n v="-24.44"/>
        <n v="366.50700000000001"/>
        <n v="-12.7088"/>
        <n v="-94.59"/>
        <n v="-293.74"/>
        <n v="-49.186799999999998"/>
        <n v="-152.7448"/>
        <n v="-48.219499999999996"/>
        <n v="15.678000000000001"/>
        <n v="-76.106800000000007"/>
        <n v="27.725999999999999"/>
        <n v="-96.05"/>
        <n v="-1.0711999999999999"/>
        <n v="4.4104000000000001"/>
        <n v="1307.2692"/>
        <n v="-15.8184"/>
        <n v="-55.8324"/>
        <n v="-1596.7457999999999"/>
        <n v="111.05249999999999"/>
        <n v="-1963.752"/>
        <n v="47.334000000000003"/>
        <n v="-7.5244"/>
        <n v="2.63"/>
        <n v="652.73310000000004"/>
        <n v="113.6499"/>
        <n v="-35.474400000000003"/>
        <n v="-78.759200000000007"/>
        <n v="19.064699999999998"/>
        <n v="10.56"/>
        <n v="-121.05808"/>
        <n v="-20.320499999999999"/>
        <n v="-164.18"/>
        <n v="-42.170499999999997"/>
        <n v="606.05460000000005"/>
        <n v="320.10000000000002"/>
        <n v="-1330.5"/>
        <n v="2861.01"/>
        <n v="1544.9306999999999"/>
        <n v="-4.0179999999999998"/>
        <n v="565.17999999999995"/>
        <n v="-38.72"/>
        <n v="46.65"/>
        <n v="167.334"/>
        <n v="-47.28"/>
        <n v="722.24099999999999"/>
        <n v="-161"/>
        <n v="848.3646"/>
        <n v="-1045.0160000000001"/>
        <n v="-93.85"/>
        <n v="-6.734"/>
        <n v="-3.2448000000000001"/>
        <n v="15.895200000000001"/>
        <n v="855.99329999999998"/>
        <n v="10.74"/>
        <n v="48.47148"/>
        <n v="116.5063"/>
        <n v="44.2911"/>
        <n v="1192.04"/>
        <n v="-38.380000000000003"/>
        <n v="-19.957599999999999"/>
        <n v="-53.809600000000003"/>
        <n v="15.2745"/>
        <n v="26.585699999999999"/>
        <n v="-575.35199999999998"/>
        <n v="-52.863999999999997"/>
        <n v="45.378"/>
        <n v="55.020600000000002"/>
        <n v="-43.65504"/>
        <n v="-81.77"/>
        <n v="4233.2587999999996"/>
        <n v="102.76860000000001"/>
        <n v="-36.671543999999997"/>
        <n v="23.616"/>
        <n v="-1748.0119999999999"/>
        <n v="565.38599999999997"/>
        <n v="-230.9528"/>
        <n v="465.43950000000001"/>
        <n v="-63.813499999999998"/>
        <n v="325.29000000000002"/>
        <n v="-8.3979999999999997"/>
        <n v="-51.116"/>
        <n v="-60.145000000000003"/>
        <n v="-111.72"/>
        <n v="33.01"/>
        <n v="-263.11192907999998"/>
        <n v="220.35720000000001"/>
        <n v="-4.1399999999999997"/>
        <n v="125.8077"/>
        <n v="395.30799999999999"/>
        <n v="-99.43544"/>
        <n v="596.80799999999999"/>
        <n v="-18.478200000000001"/>
        <n v="-381.84120000000001"/>
        <n v="12.5504"/>
        <n v="45.3324"/>
        <n v="34.010399999999997"/>
        <n v="1656.6555000000001"/>
        <n v="1240.25"/>
        <n v="-533.23199999999997"/>
        <n v="-104.57"/>
        <n v="317.08949999999999"/>
        <n v="-35.26"/>
        <n v="250.36272"/>
        <n v="38.039700000000003"/>
        <n v="-47.12"/>
        <n v="265.11180000000002"/>
        <n v="9.5608000000000004"/>
        <n v="390.09840000000003"/>
        <n v="-246.27610000000001"/>
        <n v="55.194600000000001"/>
        <n v="-307.29649999999998"/>
        <n v="-185.17"/>
        <n v="31.1328"/>
        <n v="-231.05"/>
        <n v="-2133.2779999999998"/>
        <n v="-243.23650000000001"/>
        <n v="-53.62"/>
        <n v="-23.357880000000002"/>
        <n v="-18.241599999999998"/>
        <n v="1428.9104"/>
        <n v="-76.89"/>
        <n v="1500.12"/>
        <n v="-74.479600000000005"/>
        <n v="-232.22056000000001"/>
        <n v="35.279699999999998"/>
        <n v="4073.25"/>
        <n v="6028.41"/>
        <n v="-677.87199999999996"/>
        <n v="144.69"/>
        <n v="376.88490000000002"/>
        <n v="638.38109999999995"/>
        <n v="3294.8258999999998"/>
        <n v="-17.654"/>
        <n v="-98.35"/>
        <n v="270.79050000000001"/>
        <n v="-536.24199999999996"/>
        <n v="-125.86"/>
        <n v="9.2520000000000007"/>
        <n v="-1197.0419999999999"/>
        <n v="-36.770000000000003"/>
        <n v="87.03"/>
        <n v="-282.08179999999999"/>
        <n v="-165.59492040000001"/>
        <n v="-21.684000000000001"/>
        <n v="-101.19199999999999"/>
        <n v="-3.3319999999999999"/>
        <n v="100.1328"/>
        <n v="2653.2914999999998"/>
        <n v="-1.84"/>
        <n v="114.88200000000001"/>
        <n v="-93.735200000000006"/>
        <n v="-44.163600000000002"/>
        <n v="-15.090400000000001"/>
        <n v="592.52650000000006"/>
        <n v="232.8"/>
        <n v="-24.897600000000001"/>
        <n v="776.77440000000001"/>
        <n v="344.54399999999998"/>
        <n v="-344.82"/>
        <n v="98.12"/>
        <n v="10.798500000000001"/>
        <n v="201.7353"/>
        <n v="-684.78"/>
        <n v="114.3165"/>
        <n v="147.75659999999999"/>
        <n v="53.114400000000003"/>
        <n v="8.7420000000000009"/>
        <n v="5.2954999999999997"/>
        <n v="170.79570000000001"/>
        <n v="-269.08440000000002"/>
        <n v="-8.2799999999999994"/>
        <n v="-11.1332"/>
        <n v="18.420000000000002"/>
        <n v="349.47"/>
        <n v="11.95"/>
        <n v="1773.6105"/>
        <n v="-216.02979999999999"/>
        <n v="551.09280000000001"/>
        <n v="-76.94"/>
        <n v="-40.008800000000001"/>
        <n v="14.76"/>
        <n v="43.275199999999998"/>
        <n v="-36.214619999999996"/>
        <n v="7.0329600000000001"/>
        <n v="-3.71956"/>
        <n v="101.97199999999999"/>
        <n v="-16.634799999999998"/>
        <n v="-116.584"/>
        <n v="12.896100000000001"/>
        <n v="-324.73"/>
        <n v="-25.38"/>
        <n v="9.6117000000000008"/>
        <n v="379.3965"/>
        <n v="-41.83"/>
        <n v="372.40199999999999"/>
        <n v="-46.5244"/>
        <n v="4.9017600000000003"/>
        <n v="-27.1492"/>
        <n v="47.73"/>
        <n v="71.735600000000005"/>
        <n v="-79.320800000000006"/>
        <n v="-14.6432"/>
        <n v="-32.666400000000003"/>
        <n v="-13.135199999999999"/>
        <n v="69.767200000000003"/>
        <n v="-1570.32"/>
        <n v="-17.149999999999999"/>
        <n v="-29.54"/>
        <n v="-329.78399999999999"/>
        <n v="54.901499999999999"/>
        <n v="65.41"/>
        <n v="-155.21"/>
        <n v="514.17719999999997"/>
        <n v="235.65600000000001"/>
        <n v="-29.61"/>
        <n v="35.29"/>
        <n v="-68.432000000000002"/>
        <n v="-7.96"/>
        <n v="4407.4399999999996"/>
        <n v="-119.812"/>
        <n v="-37.5291"/>
        <n v="101.49"/>
        <n v="74.181899999999999"/>
        <n v="82.31"/>
        <n v="1660.92"/>
        <n v="-129.01"/>
        <n v="90.62"/>
        <n v="1141.7940000000001"/>
        <n v="-44.067999999999998"/>
        <n v="-100.51"/>
        <n v="-17.75"/>
        <n v="1374.9480000000001"/>
        <n v="-3.88"/>
        <n v="147"/>
        <n v="2031.5070000000001"/>
        <n v="-19.93"/>
        <n v="4568.6072999999997"/>
        <n v="-258.22500000000002"/>
        <n v="-89.418000000000006"/>
        <n v="-100.24"/>
        <n v="-262.62"/>
        <n v="-187.22200000000001"/>
        <n v="28.288"/>
        <n v="-159.68"/>
        <n v="27.91"/>
        <n v="1037.1044999999999"/>
        <n v="-2.1"/>
        <n v="501.51"/>
        <n v="74.278499999999994"/>
        <n v="-66.349999999999994"/>
        <n v="-63.35"/>
        <n v="-237.47"/>
        <n v="41.3"/>
        <n v="-12.718999999999999"/>
        <n v="-62.23"/>
        <n v="501.69"/>
        <n v="-807.89"/>
        <n v="-4.3010000000000002"/>
        <n v="-127.3"/>
        <n v="-52.77"/>
        <n v="909.36"/>
        <n v="19.57"/>
        <n v="107.11"/>
        <n v="-216.154"/>
        <n v="664.51800000000003"/>
        <n v="1289.3820000000001"/>
        <n v="439.78530000000001"/>
        <n v="-149.4573"/>
        <n v="9.4860000000000007"/>
        <n v="-263.64999999999998"/>
        <n v="890.18100000000004"/>
        <n v="-48.874000000000002"/>
        <n v="152.4348"/>
        <n v="-1676.6120000000001"/>
        <n v="45.127800000000001"/>
        <n v="-14140.7016"/>
        <n v="90.024000000000001"/>
        <n v="45.078000000000003"/>
        <n v="-110.376"/>
        <n v="162.666"/>
        <n v="-67.489999999999995"/>
        <n v="10.85"/>
        <n v="97.662599999999998"/>
        <n v="-255.65"/>
        <n v="-76.540000000000006"/>
        <n v="-10.09"/>
        <n v="-92.87"/>
        <n v="-45.21"/>
        <n v="-127.56"/>
        <n v="282.18"/>
        <n v="-96.337999999999994"/>
        <n v="-116.76"/>
        <n v="-160.952"/>
        <n v="28.526"/>
        <n v="-46.115000000000002"/>
        <n v="-218.77"/>
        <n v="-83.75"/>
        <n v="-229.87"/>
        <n v="329.9787"/>
        <n v="3568.096"/>
        <n v="311.73"/>
        <n v="218.23320000000001"/>
        <n v="133.5771"/>
        <n v="80.674800000000005"/>
        <n v="-88.61"/>
        <n v="-44.436"/>
        <n v="-12.1555"/>
        <n v="-604.40599999999995"/>
        <n v="293.66000000000003"/>
        <n v="-335.041"/>
        <n v="2267.2199999999998"/>
        <n v="-75.44"/>
        <n v="-85.022000000000006"/>
        <n v="322.12200000000001"/>
        <n v="366.54"/>
        <n v="-1763.7476999999999"/>
        <n v="-969.04836599999999"/>
        <n v="-71.83"/>
        <n v="-0.74"/>
        <n v="-132.42599999999999"/>
        <n v="-411.23599999999999"/>
        <n v="-60.564"/>
        <n v="24.018000000000001"/>
        <n v="-163.63"/>
        <n v="-63.87"/>
        <n v="-175.17500000000001"/>
        <n v="-224.9478"/>
        <n v="196.8"/>
        <n v="-56.35"/>
        <n v="-29.666"/>
        <n v="-22.12"/>
        <n v="-715.77820599999995"/>
        <n v="-127.05200000000001"/>
        <n v="63.059100000000001"/>
        <n v="-605.37400000000002"/>
        <n v="-99.55"/>
        <n v="385.37"/>
        <n v="-1.56"/>
        <n v="21.555599999999998"/>
        <n v="8.5299999999999994"/>
        <n v="-89.216999999999999"/>
        <n v="-37.6"/>
        <n v="-550.42999999999995"/>
        <n v="-52.12"/>
        <n v="-634.73410000000001"/>
        <n v="-97.28"/>
        <n v="-118.54"/>
        <n v="2963.48"/>
        <n v="-70.14"/>
        <n v="-167.048"/>
        <n v="1320.5496000000001"/>
        <n v="1585.5029999999999"/>
        <n v="-21.03"/>
        <n v="117.52079999999999"/>
        <n v="-83.65"/>
        <n v="24.39"/>
        <n v="-40.76"/>
        <n v="-90.26"/>
        <n v="-237.54400000000001"/>
        <n v="-49.53"/>
        <n v="-9.1080000000000005"/>
        <n v="103.83"/>
        <n v="237.04259999999999"/>
        <n v="829.46699999999998"/>
        <n v="442.36590000000001"/>
        <n v="526.04219999999998"/>
        <n v="1049.03"/>
        <n v="6.0513000000000003"/>
        <n v="-82.822999999999993"/>
        <n v="107.08199999999999"/>
        <n v="-45.07"/>
        <n v="-8.5299999999999994"/>
        <n v="285.95"/>
        <n v="-45.816000000000003"/>
        <n v="30.63"/>
        <n v="-177.05799999999999"/>
        <n v="21.096"/>
        <n v="-16.063739999999999"/>
        <n v="-12.077999999999999"/>
        <n v="-1535.4864"/>
        <n v="-159.32"/>
        <n v="-28.45"/>
        <n v="72.78"/>
        <n v="3.84"/>
        <n v="13.8"/>
        <n v="4.3920000000000003"/>
        <n v="-236.25"/>
        <n v="36.020000000000003"/>
        <n v="-50.64"/>
        <n v="510.48899999999998"/>
        <n v="-229.68"/>
        <n v="-1759.58"/>
        <n v="-72.23"/>
        <n v="40.482300000000002"/>
        <n v="32.86"/>
        <n v="-22.72"/>
        <n v="3.5949"/>
        <n v="18.41"/>
        <n v="65.63"/>
        <n v="-88.6"/>
        <n v="3043.0311000000002"/>
        <n v="-50.75"/>
        <n v="34.520000000000003"/>
        <n v="-145.08199999999999"/>
        <n v="4.1100000000000003"/>
        <n v="401.85"/>
        <n v="28.855799999999999"/>
        <n v="173.48"/>
        <n v="88.72"/>
        <n v="7.2519"/>
        <n v="373.67"/>
        <n v="-2561.3235"/>
        <n v="168.91890000000001"/>
        <n v="-6.2"/>
        <n v="-521.09"/>
        <n v="-29.49"/>
        <n v="837.6807"/>
        <n v="1261.4718"/>
        <n v="214.23"/>
        <n v="84.05"/>
        <n v="381.61799999999999"/>
        <n v="29.17"/>
        <n v="-48.97"/>
        <n v="17.836500000000001"/>
        <n v="224.9607"/>
        <n v="16.898"/>
        <n v="20.14"/>
        <n v="79.423199999999994"/>
        <n v="349.05930000000001"/>
        <n v="-78.13"/>
        <n v="-25"/>
        <n v="255.1482"/>
        <n v="-628.38"/>
        <n v="-50.4"/>
        <n v="-348.75400000000002"/>
        <n v="-445.97177625"/>
        <n v="-335.31712499999998"/>
        <n v="-9.68"/>
        <n v="-222.95"/>
        <n v="74.638499999999993"/>
        <n v="-16.37"/>
        <n v="104.9145"/>
        <n v="18.643799999999999"/>
        <n v="-31.24"/>
        <n v="531.61800000000005"/>
        <n v="507.63299999999998"/>
        <n v="38.229999999999997"/>
        <n v="-11.69"/>
        <n v="-9.1300000000000008"/>
        <n v="-299.81420000000003"/>
        <n v="2568.4629"/>
        <n v="-954.75800000000004"/>
        <n v="219.4734"/>
        <n v="-152.52449999999999"/>
        <n v="-18.850000000000001"/>
        <n v="-135.16"/>
        <n v="-12.0267"/>
        <n v="122.508"/>
        <n v="-221.5"/>
        <n v="206.352"/>
        <n v="5.3396999999999997"/>
        <n v="-601.80399999999997"/>
        <n v="-189.714"/>
        <n v="18.173999999999999"/>
        <n v="-133.54599999999999"/>
        <n v="-162.91800000000001"/>
        <n v="859.71780000000001"/>
        <n v="-29.003"/>
        <n v="374.904"/>
        <n v="-528.83600000000001"/>
        <n v="-35.878799999999998"/>
        <n v="136.33709999999999"/>
        <n v="-12.46"/>
        <n v="92.722200000000001"/>
        <n v="-82.83"/>
        <n v="25.04"/>
        <n v="928.96079999999995"/>
        <n v="930.98699999999997"/>
        <n v="1674.7542000000001"/>
        <n v="300.04649999999998"/>
        <n v="-28.09"/>
        <n v="16.136399999999998"/>
        <n v="-505.76"/>
        <n v="91.73"/>
        <n v="53.067900000000002"/>
        <n v="47.527200000000001"/>
        <n v="29.98"/>
        <n v="-121.2"/>
        <n v="36.164099999999998"/>
        <n v="-13.28"/>
        <n v="-48.68"/>
        <n v="-16476.838"/>
        <n v="-2.3519999999999999"/>
        <n v="97.86"/>
        <n v="18.147500000000001"/>
        <n v="-89.5"/>
        <n v="103.2723"/>
        <n v="-87.46"/>
        <n v="-458.74400000000003"/>
        <n v="30.49"/>
        <n v="-116.05"/>
        <n v="7.74"/>
        <n v="-41.87"/>
        <n v="-119.32"/>
        <n v="-51.66"/>
        <n v="-11.83"/>
        <n v="7402.32"/>
        <n v="-52.247999999999998"/>
        <n v="32.83"/>
        <n v="51.59"/>
        <n v="-66.044499999999999"/>
        <n v="15.66"/>
        <n v="128.02529999999999"/>
        <n v="3.4510000000000001"/>
        <n v="-275.25299999999999"/>
        <n v="-95.047499999999999"/>
        <n v="369.20519999999999"/>
        <n v="272.69400000000002"/>
        <n v="-1319.5"/>
        <n v="-232.99100000000001"/>
        <n v="-74.087999999999994"/>
        <n v="-226.34639999999999"/>
        <n v="-281.17583999999999"/>
        <n v="19.350000000000001"/>
        <n v="-967.83399999999995"/>
        <n v="1.9503999999999999"/>
        <n v="224.85059999999999"/>
        <n v="-15.92"/>
        <n v="-8.3880999999999997"/>
        <n v="1167.1579999999999"/>
        <n v="1014.92"/>
        <n v="246.2748"/>
        <n v="93.950400000000002"/>
        <n v="36.353999999999999"/>
        <n v="95.054400000000001"/>
        <n v="1272.5808"/>
        <n v="-5390.7388920000003"/>
        <n v="-20.8764"/>
        <n v="-191.49"/>
        <n v="354.3288"/>
        <n v="-66.171000000000006"/>
        <n v="9.9268000000000001"/>
        <n v="-21.319199999999999"/>
        <n v="125.724"/>
        <n v="840.05100000000004"/>
        <n v="265.96050000000002"/>
        <n v="40.247700000000002"/>
        <n v="14.0898"/>
        <n v="112.06"/>
        <n v="16.79"/>
        <n v="83.793599999999998"/>
        <n v="-77.823719999999994"/>
        <n v="-100.17"/>
        <n v="-24.7104"/>
        <n v="-662.52"/>
        <n v="9228.2255999999998"/>
        <n v="-596.26800000000003"/>
        <n v="7889.6877000000004"/>
        <n v="1545.8097600000001"/>
        <n v="2225.0761200000002"/>
        <n v="-338.18083200000001"/>
        <n v="-103.7124"/>
        <n v="-124.2864"/>
        <n v="-107.51349999999999"/>
        <n v="46.01"/>
        <n v="24.819299999999998"/>
        <n v="36.216000000000001"/>
        <n v="429.75435599999997"/>
        <n v="-89.572000000000003"/>
        <n v="-7.04"/>
        <n v="538.52"/>
        <n v="29.725200000000001"/>
        <n v="-187.11"/>
        <n v="-188.03399999999999"/>
        <n v="-175.13"/>
        <n v="3.96"/>
        <n v="31.11"/>
        <n v="358.29539999999997"/>
        <n v="8.3219999999999992"/>
        <n v="-313.02179999999998"/>
        <n v="427.00650000000002"/>
        <n v="13.4481"/>
        <n v="2023.75"/>
        <n v="1684.4763"/>
        <n v="-5.05"/>
        <n v="-88.624799999999993"/>
        <n v="-387.1044"/>
        <n v="-22.48"/>
        <n v="78.98"/>
        <n v="-29.898399999999999"/>
        <n v="52.916600000000003"/>
        <n v="-580.32000000000005"/>
        <n v="38.06"/>
        <n v="369.99869999999999"/>
        <n v="542.25"/>
        <n v="-88.840800000000002"/>
        <n v="1208.9903999999999"/>
        <n v="9.9911999999999992"/>
        <n v="550.38080000000002"/>
        <n v="215.71799999999999"/>
        <n v="106.98480000000001"/>
        <n v="-59.82"/>
        <n v="285.47370000000001"/>
        <n v="-93.927400000000006"/>
        <n v="240.17519999999999"/>
        <n v="341.19810000000001"/>
        <n v="22.866"/>
        <n v="115.72799999999999"/>
        <n v="-59.963760000000001"/>
        <n v="89.4148"/>
        <n v="27.0273"/>
        <n v="-84.628799999999998"/>
        <n v="105.678"/>
        <n v="2581.5590999999999"/>
        <n v="297.45715999999999"/>
        <n v="-564.60239999999999"/>
        <n v="64.266000000000005"/>
        <n v="-302.61559999999997"/>
        <n v="5.6916000000000002"/>
        <n v="-255.16890000000001"/>
        <n v="74.004800000000003"/>
        <n v="109.4248"/>
        <n v="12.726000000000001"/>
        <n v="160.8066"/>
        <n v="31.751999999999999"/>
        <n v="117.208"/>
        <n v="-55.84"/>
        <n v="719.35260000000005"/>
        <n v="588.24570000000006"/>
        <n v="14.467000000000001"/>
        <n v="-99.986400000000003"/>
        <n v="1348.59672"/>
        <n v="-73.494119999999995"/>
        <n v="-190.49"/>
        <n v="-8.77"/>
        <n v="55.555199999999999"/>
        <n v="-535.33199999999999"/>
        <n v="-208.72040000000001"/>
        <n v="-3.9312"/>
        <n v="-53.296199999999999"/>
        <n v="172.56440000000001"/>
        <n v="-180.15199999999999"/>
        <n v="8.3879999999999999"/>
        <n v="9.9398999999999997"/>
        <n v="772.04"/>
        <n v="28.565999999999999"/>
        <n v="24.59"/>
        <n v="11.82"/>
        <n v="-61.5276"/>
        <n v="76.389899999999997"/>
        <n v="211.232"/>
        <n v="-31.094000000000001"/>
        <n v="-24.245999999999999"/>
        <n v="-4.46"/>
        <n v="-6.34"/>
        <n v="-160.27549999999999"/>
        <n v="-207.679788"/>
        <n v="-577.30399999999997"/>
        <n v="-2.9095"/>
        <n v="-6.6420000000000003"/>
        <n v="164.06129999999999"/>
        <n v="-44.414999999999999"/>
        <n v="17.102799999999998"/>
        <n v="1269.3819599999999"/>
        <n v="-192.5532"/>
        <n v="-193.58"/>
        <n v="-22.82"/>
        <n v="-390.76799999999997"/>
        <n v="-88.158000000000001"/>
        <n v="-179.59200000000001"/>
        <n v="-161.6328"/>
        <n v="-61.628039999999999"/>
        <n v="-99.567999999999998"/>
        <n v="-200.85900000000001"/>
        <n v="-47.243088"/>
        <n v="9.1539999999999999"/>
        <n v="149.72"/>
        <n v="-52.492319999999999"/>
        <n v="7.96"/>
        <n v="-459.08280000000002"/>
        <n v="-3971.0628000000002"/>
        <n v="-45.472000000000001"/>
        <n v="20.6448"/>
        <n v="-13.77"/>
        <n v="44.912100000000002"/>
        <n v="-172.298"/>
        <n v="-582.64800000000002"/>
        <n v="-1025.0172"/>
        <n v="-39.606000000000002"/>
        <n v="250.0376"/>
        <n v="-78.916679999999999"/>
        <n v="-13562.637408000001"/>
        <n v="32.940899999999999"/>
        <n v="131.334"/>
        <n v="90.762"/>
        <n v="-171.15770000000001"/>
        <n v="624.23900000000003"/>
        <n v="-14.3241"/>
        <n v="604.01909999999998"/>
        <n v="-11.631600000000001"/>
        <n v="-517.16999999999996"/>
        <n v="-429.86"/>
        <n v="264.16649999999998"/>
        <n v="138.018"/>
        <n v="38.874000000000002"/>
        <n v="223.416"/>
        <n v="12.263999999999999"/>
        <n v="-219.07908"/>
        <n v="-18.878399999999999"/>
        <n v="631.33000000000004"/>
        <n v="-40.683999999999997"/>
        <n v="14"/>
        <n v="386.00670000000002"/>
        <n v="-1867.97"/>
        <n v="-61.6"/>
        <n v="2.2320000000000002"/>
        <n v="-4.4800000000000004"/>
        <n v="43.691699999999997"/>
        <n v="13.896000000000001"/>
        <n v="-2196.6840000000002"/>
        <n v="4554.4346999999998"/>
        <n v="618.19308000000001"/>
        <n v="313.81200000000001"/>
        <n v="19.6282"/>
        <n v="-1.6524000000000001"/>
        <n v="35.090000000000003"/>
        <n v="785.63"/>
        <n v="-102.66200000000001"/>
        <n v="-269.75549999999998"/>
        <n v="109.16"/>
        <n v="4949.9160000000002"/>
        <n v="1055.604"/>
        <n v="-24.63"/>
        <n v="46.488"/>
        <n v="61.47"/>
        <n v="18.27"/>
        <n v="-513.79042000000004"/>
        <n v="6610.2"/>
        <n v="10.782400000000001"/>
        <n v="-52.822800000000001"/>
        <n v="642.99030000000005"/>
        <n v="-352.81400000000002"/>
        <n v="-124.2805"/>
        <n v="26.5029"/>
        <n v="-109.70399999999999"/>
        <n v="105.7"/>
        <n v="-21.06"/>
        <n v="566.60730000000001"/>
        <n v="38.405999999999999"/>
        <n v="421.3485"/>
        <n v="-373.09"/>
        <n v="-3465.0720000000001"/>
        <n v="251.4084"/>
        <n v="-16.670000000000002"/>
        <n v="6.0305999999999997"/>
        <n v="-24.057539999999999"/>
        <n v="2583.5614799999998"/>
        <n v="-8.2080000000000002"/>
        <n v="23.045999999999999"/>
        <n v="-53.25"/>
        <n v="2.125"/>
        <n v="1912.422"/>
        <n v="-739.32600000000002"/>
        <n v="-0.11"/>
        <n v="-150.2604"/>
        <n v="4899.1288000000004"/>
        <n v="44.712000000000003"/>
        <n v="-22.626000000000001"/>
        <n v="4260.1120000000001"/>
        <n v="-25.14"/>
        <n v="1628.37"/>
        <n v="-801.15480000000002"/>
        <n v="588.54"/>
        <n v="0.37"/>
        <n v="1388.3559"/>
        <n v="1947.67"/>
        <n v="19.04"/>
        <n v="765.75"/>
        <n v="17.771999999999998"/>
        <n v="1.73"/>
        <n v="613.89576"/>
        <n v="0.42659999999999998"/>
        <n v="66.215999999999994"/>
        <n v="-29.07"/>
        <n v="1282.4960000000001"/>
        <n v="17.2"/>
        <n v="1184.1199999999999"/>
        <n v="1474.8704"/>
        <n v="19.78"/>
        <n v="929.79570000000001"/>
        <n v="156.74340000000001"/>
        <n v="110.11799999999999"/>
        <n v="22.307700000000001"/>
        <n v="443.02140000000003"/>
        <n v="107.45462000000001"/>
        <n v="-175.86"/>
        <n v="-421.76"/>
        <n v="6.79"/>
        <n v="52.697600000000001"/>
        <n v="-78.194159999999997"/>
        <n v="192.51689999999999"/>
        <n v="-184.548"/>
        <n v="636.52200000000005"/>
        <n v="1.992"/>
        <n v="374.625"/>
        <n v="23.5428"/>
        <n v="-276.11279999999999"/>
        <n v="-64.670940000000002"/>
        <n v="-11.113200000000001"/>
        <n v="288.08999999999997"/>
        <n v="719.47680000000003"/>
        <n v="1030.509"/>
        <n v="-6.6096000000000004"/>
        <n v="4.3148"/>
        <n v="-125.83296"/>
        <n v="2755.6421999999998"/>
        <n v="46.036799999999999"/>
        <n v="-94.490899999999996"/>
        <n v="-256.01799999999997"/>
        <n v="165.6345"/>
        <n v="-14.990399999999999"/>
        <n v="39.21"/>
        <n v="100.38"/>
        <n v="-37.561999999999998"/>
        <n v="-449.69400000000002"/>
        <n v="151.56540000000001"/>
        <n v="-93.25"/>
        <n v="-539.59"/>
        <n v="38.08"/>
        <n v="20.495999999999999"/>
        <n v="252.488"/>
        <n v="10.68"/>
        <n v="58.263599999999997"/>
        <n v="236.2371"/>
        <n v="139.58009999999999"/>
        <n v="109.67"/>
        <n v="309.71159999999998"/>
        <n v="-128.85599999999999"/>
        <n v="-36.945999999999998"/>
        <n v="28.4"/>
        <n v="8.8940000000000001"/>
        <n v="19.554600000000001"/>
        <n v="152.482"/>
        <n v="398.30250000000001"/>
        <n v="709.85199999999998"/>
        <n v="80.809200000000004"/>
        <n v="15.236000000000001"/>
        <n v="-163.53"/>
        <n v="554.77"/>
        <n v="116.1"/>
        <n v="-87.96"/>
        <n v="255.42"/>
        <n v="685.6146"/>
        <n v="-88.82"/>
        <n v="-5.2"/>
        <n v="-4.6683000000000003"/>
        <n v="0.70199999999999996"/>
        <n v="2.97"/>
        <n v="524.31719999999996"/>
        <n v="51.218699999999998"/>
        <n v="380.46800000000002"/>
        <n v="943"/>
        <n v="65.597999999999999"/>
        <n v="-116.3455"/>
        <n v="1304.9000000000001"/>
        <n v="605.04719999999998"/>
        <n v="3.5581"/>
        <n v="6095.8602000000001"/>
        <n v="1389.5771999999999"/>
        <n v="-222.816"/>
        <n v="-133.71"/>
        <n v="1019.7096"/>
        <n v="-1069.72"/>
        <n v="1408.1865"/>
        <n v="5.8840000000000003"/>
        <n v="308.67"/>
        <n v="21.883400000000002"/>
        <n v="-634.86540000000002"/>
        <n v="-23.071999999999999"/>
        <n v="12.146000000000001"/>
        <n v="5.6870000000000003"/>
        <n v="43.537999999999997"/>
        <n v="-3.6547000000000001"/>
        <n v="149.166"/>
        <n v="33.347700000000003"/>
        <n v="-340.53109999999998"/>
        <n v="58.811999999999998"/>
        <n v="739.67399999999998"/>
        <n v="-807.59"/>
        <n v="-48.57"/>
        <n v="-729.98800000000006"/>
        <n v="1059.288"/>
        <n v="18.218"/>
        <n v="25.058"/>
        <n v="-41.32"/>
        <n v="1152.5277000000001"/>
        <n v="9.8620000000000001"/>
        <n v="-160.38470000000001"/>
        <n v="-120.59"/>
        <n v="2.14"/>
        <n v="15.096"/>
        <n v="14.9124"/>
        <n v="-135.226"/>
        <n v="25.913820000000001"/>
        <n v="6.4832400000000003"/>
        <n v="2.3319999999999999"/>
        <n v="710.80740000000003"/>
        <n v="4.032"/>
        <n v="-82.64"/>
        <n v="13.536"/>
        <n v="5078.5379999999996"/>
        <n v="23.276"/>
        <n v="17.754000000000001"/>
        <n v="-90.585499999999996"/>
        <n v="-36.9"/>
        <n v="608.26199999999994"/>
        <n v="-570.16959999999995"/>
        <n v="-273.98"/>
        <n v="7.31"/>
        <n v="0.69599999999999995"/>
        <n v="803.47050000000002"/>
        <n v="-24.03"/>
        <n v="-37.03"/>
        <n v="-0.71"/>
        <n v="-7.61"/>
        <n v="-1522.3040000000001"/>
        <n v="21.769500000000001"/>
        <n v="293.14"/>
        <n v="-6.61"/>
        <n v="-57.540999999999997"/>
        <n v="-67.59"/>
        <n v="470.33800000000002"/>
        <n v="-159.25"/>
        <n v="206.517"/>
        <n v="713.88"/>
        <n v="171.83879999999999"/>
        <n v="-149.21199999999999"/>
        <n v="-165.45"/>
        <n v="-141.12"/>
        <n v="159.52969999999999"/>
        <n v="15.3714"/>
        <n v="139.61199999999999"/>
        <n v="442.0899"/>
        <n v="455.12400000000002"/>
        <n v="314.48129999999998"/>
        <n v="384.38"/>
        <n v="46.29"/>
        <n v="177.79"/>
        <n v="8.9320000000000004"/>
        <n v="229.63800000000001"/>
        <n v="-2.12"/>
        <n v="-36.630000000000003"/>
        <n v="97.16"/>
        <n v="-20.65"/>
        <n v="3.04"/>
        <n v="2.706"/>
        <n v="-207.28"/>
        <n v="9.33"/>
        <n v="100.2984"/>
        <n v="2495.3987999999999"/>
        <n v="-258.56599999999997"/>
        <n v="-59.06"/>
        <n v="-136.25200000000001"/>
        <n v="137.67570000000001"/>
        <n v="-62"/>
        <n v="17.8398"/>
        <n v="183.84299999999999"/>
        <n v="290.202"/>
        <n v="117.852"/>
        <n v="-190.68"/>
        <n v="325.39800000000002"/>
        <n v="12.706"/>
        <n v="7.71516"/>
        <n v="2502.6851999999999"/>
        <n v="0.68799999999999994"/>
        <n v="-8.8759999999999994"/>
        <n v="1644.0768"/>
        <n v="-20.182259999999999"/>
        <n v="-156.97219999999999"/>
        <n v="384.5043"/>
        <n v="-40.432000000000002"/>
        <n v="481.03199999999998"/>
        <n v="4.29"/>
        <n v="-67.0565"/>
        <n v="-7.94"/>
        <n v="122.292"/>
        <n v="326.25"/>
        <n v="1399.64"/>
        <n v="232.642"/>
        <n v="-121.75"/>
        <n v="24.35"/>
        <n v="-92.32"/>
        <n v="187.41200000000001"/>
        <n v="137.68794"/>
        <n v="-152.76"/>
        <n v="62.298000000000002"/>
        <n v="19.308"/>
        <n v="0.33"/>
        <n v="15.42"/>
        <n v="33.923999999999999"/>
        <n v="81.91"/>
        <n v="67.107500000000002"/>
        <n v="54.937800000000003"/>
        <n v="168.23699999999999"/>
        <n v="-16.89"/>
        <n v="25.51"/>
        <n v="371.27199999999999"/>
        <n v="77.000895400000005"/>
        <n v="27.968599999999999"/>
        <n v="-239.315"/>
        <n v="-33.31"/>
        <n v="396.97199999999998"/>
        <n v="3670.3515000000002"/>
        <n v="-1"/>
        <n v="-221.25399999999999"/>
        <n v="3.3839999999999999"/>
        <n v="50.2044"/>
        <n v="-10.9"/>
        <n v="2.1800000000000002"/>
        <n v="-2.87"/>
        <n v="70.176000000000002"/>
        <n v="30.024000000000001"/>
        <n v="117.38"/>
        <n v="70.193700000000007"/>
        <n v="-11.281499999999999"/>
        <n v="-114.6399"/>
        <n v="-17.489999999999998"/>
        <n v="969.42"/>
        <n v="2000.11"/>
        <n v="-103.224"/>
        <n v="-35.75"/>
        <n v="152.65559999999999"/>
        <n v="7.15"/>
        <n v="1489.8"/>
        <n v="-164.39519999999999"/>
        <n v="882.48239999999998"/>
        <n v="295.90649999999999"/>
        <n v="-2111.36"/>
        <n v="395.76"/>
        <n v="-39.396000000000001"/>
        <n v="27.013500000000001"/>
        <n v="462.92099999999999"/>
        <n v="7.9"/>
        <n v="14.754"/>
        <n v="669.61199999999997"/>
        <n v="213"/>
        <n v="1372.6307999999999"/>
        <n v="5924.1122999999998"/>
        <n v="5.98"/>
        <n v="-986.524"/>
        <n v="-141.666"/>
        <n v="-5.54"/>
        <n v="1074.44"/>
        <n v="55.887999999999998"/>
        <n v="1.6169"/>
        <n v="65.394000000000005"/>
        <n v="1.3360000000000001"/>
        <n v="-16.64"/>
        <n v="-59.73"/>
        <n v="-633.441237"/>
        <n v="66.22"/>
        <n v="-23.53"/>
        <n v="1318.83"/>
        <n v="650.29999999999995"/>
        <n v="4.1821999999999999"/>
        <n v="86.438000000000002"/>
        <n v="-6.6120000000000001"/>
        <n v="17.505299999999998"/>
        <n v="916.68060000000003"/>
        <n v="352.87979999999999"/>
        <n v="0.34599999999999997"/>
        <n v="3985.3089"/>
        <n v="13.956799999999999"/>
        <n v="309.25400000000002"/>
        <n v="2.806"/>
        <n v="21.78"/>
        <n v="149.8887"/>
        <n v="-51.704000000000001"/>
        <n v="144.7482"/>
        <n v="-112.18899999999999"/>
        <n v="-45.64"/>
        <n v="204.49"/>
        <n v="-66.584999999999994"/>
        <n v="-14.52"/>
        <n v="171.26490000000001"/>
        <n v="689.32799999999997"/>
        <n v="-33.585999999999999"/>
        <n v="12.71"/>
        <n v="-256.51900000000001"/>
        <n v="398.358"/>
        <n v="299.6739"/>
        <n v="-235.89500000000001"/>
        <n v="122.21"/>
        <n v="49.787999999999997"/>
        <n v="-132.62950000000001"/>
        <n v="1.1080000000000001"/>
        <n v="1061.3789999999999"/>
        <n v="-23.5"/>
        <n v="28.182600000000001"/>
        <n v="-38.808"/>
        <n v="-5.08"/>
        <n v="261.87569999999999"/>
        <n v="-41.77"/>
        <n v="-1014.11"/>
        <n v="553.33169999999996"/>
        <n v="10.802"/>
        <n v="18.922000000000001"/>
        <n v="39.350700000000003"/>
        <n v="-6.202"/>
        <n v="2008.71"/>
        <n v="-80.53"/>
        <n v="-48.957999999999998"/>
        <n v="-92.960999999999999"/>
        <n v="106.7499"/>
        <n v="-1191.5260000000001"/>
        <n v="4.1673999999999998"/>
        <n v="16.021799999999999"/>
        <n v="38.067300000000003"/>
        <n v="52.988"/>
        <n v="10.507999999999999"/>
        <n v="1448.7309"/>
        <n v="1.004"/>
        <n v="15.246"/>
        <n v="881.04719999999998"/>
        <n v="300.92579999999998"/>
        <n v="-2.3759999999999999"/>
        <n v="-18.3216"/>
        <n v="638.02800000000002"/>
        <n v="138.49680000000001"/>
        <n v="-88.584999999999994"/>
        <n v="-485.68"/>
        <n v="-57.56"/>
        <n v="322.25069999999999"/>
        <n v="-3.496"/>
        <n v="-717.072"/>
        <n v="-2.0097"/>
        <n v="-477.37200000000001"/>
        <n v="-143.23500000000001"/>
        <n v="-2002.6314"/>
        <n v="91.956000000000003"/>
        <n v="-2.544"/>
        <n v="134.16825"/>
        <n v="-23.155999999999999"/>
        <n v="-7.6849999999999996"/>
        <n v="-21.487749999999998"/>
        <n v="44.677500000000002"/>
        <n v="23.594999999999999"/>
        <n v="-36.25"/>
        <n v="66.362219999999994"/>
        <n v="125.20740000000001"/>
        <n v="281.53440000000001"/>
        <n v="88.56"/>
        <n v="29.380199999999999"/>
        <n v="1892.424"/>
        <n v="138.22200000000001"/>
        <n v="500.95800000000003"/>
        <n v="-130.42400000000001"/>
        <n v="-106.42100000000001"/>
        <n v="-10.435"/>
        <n v="-134.512"/>
        <n v="-453.2"/>
        <n v="-161.47499999999999"/>
        <n v="-0.81399999999999995"/>
        <n v="-13.068"/>
        <n v="-1455.9972"/>
        <n v="-22.56"/>
        <n v="23.87"/>
        <n v="35.805"/>
        <n v="732.26980000000003"/>
        <n v="1231.6569"/>
        <n v="144.2928"/>
        <n v="888.14729999999997"/>
        <n v="-46.005000000000003"/>
        <n v="72.1858"/>
        <n v="-122.3733"/>
        <n v="113.41500000000001"/>
        <n v="-6.835"/>
        <n v="7024.2069000000001"/>
        <n v="36.494999999999997"/>
        <n v="255.76920000000001"/>
        <n v="2639.01"/>
        <n v="40.200000000000003"/>
        <n v="3.21"/>
        <n v="3.8519999999999999"/>
        <n v="-14.074999999999999"/>
        <n v="85.875"/>
        <n v="567.59"/>
        <n v="-14.225"/>
        <n v="38.886000000000003"/>
        <n v="1232.79"/>
        <n v="27.38"/>
        <n v="-5.2949999999999999"/>
        <n v="41.07"/>
        <n v="-34.764499999999998"/>
        <n v="-21.231999999999999"/>
        <n v="15.8148"/>
        <n v="422.45249999999999"/>
        <n v="15.528"/>
        <n v="-225.56379999999999"/>
        <n v="6384.4389000000001"/>
        <n v="22.818000000000001"/>
        <n v="-251.40389999999999"/>
        <n v="-2.3450000000000002"/>
        <n v="-1220.9145000000001"/>
        <n v="1039.7541000000001"/>
        <n v="881.46810000000005"/>
        <n v="1623.9494999999999"/>
        <n v="5.8624999999999998"/>
        <n v="10.5"/>
        <n v="67.606200000000001"/>
        <n v="6.0926999999999998"/>
        <n v="-102.5121"/>
        <n v="-47.995249999999999"/>
        <n v="-29.172000000000001"/>
        <n v="10.01"/>
        <n v="-25.103999999999999"/>
        <n v="-53.744999999999997"/>
        <n v="-51.634999999999998"/>
        <n v="-9.1769999999999996"/>
        <n v="-7.3415999999999997"/>
        <n v="-11.375999999999999"/>
        <n v="-60.704000000000001"/>
        <n v="-131.16"/>
        <n v="-65.58"/>
        <n v="253.3032"/>
        <n v="-30.808"/>
        <n v="47.61"/>
        <n v="3.54"/>
        <n v="40.283999999999999"/>
        <n v="1166.6279999999999"/>
        <n v="-40.604199999999999"/>
        <n v="-294.084"/>
        <n v="118.6317"/>
        <n v="23.303999999999998"/>
        <n v="150.72"/>
        <n v="19.420000000000002"/>
        <n v="3.13"/>
        <n v="1141.07"/>
        <n v="-27.375"/>
        <n v="-435.75749999999999"/>
        <n v="682.53"/>
        <n v="-277.22199999999998"/>
        <n v="349.40910000000002"/>
        <n v="-27.283750000000001"/>
        <n v="111.22199999999999"/>
        <n v="-247.55157"/>
        <n v="-277.20924000000002"/>
        <n v="-93.064499999999995"/>
        <n v="454.44779999999997"/>
        <n v="7.6245000000000003"/>
        <n v="-723.78399999999999"/>
        <n v="589.18799999999999"/>
        <n v="-1314.992"/>
        <n v="262.2"/>
        <n v="4637.4071999999996"/>
        <n v="-239.54150000000001"/>
        <n v="-31.68825"/>
        <n v="690.7038"/>
        <n v="33.659999999999997"/>
        <n v="-191.548"/>
        <n v="-144.19999999999999"/>
        <n v="-115.36"/>
        <n v="-138.0368"/>
        <n v="4390.3665000000001"/>
        <n v="2593.14"/>
        <n v="1162.76"/>
        <n v="711.05190000000005"/>
        <n v="-899.67499999999995"/>
        <n v="4.0442999999999998"/>
        <n v="-10.368399999999999"/>
        <n v="69.545100000000005"/>
        <n v="-108.27249999999999"/>
        <n v="123.89175"/>
        <n v="39.585299999999997"/>
        <n v="16.091999999999999"/>
        <n v="44.52"/>
        <n v="13.2294"/>
        <n v="-84.437600000000003"/>
        <n v="24.312000000000001"/>
        <n v="797.85599999999999"/>
        <n v="-178.21600000000001"/>
        <n v="-26.655999999999999"/>
        <n v="-203.09800000000001"/>
        <n v="-223.94399999999999"/>
        <n v="-403.18740000000003"/>
        <n v="-32.816000000000003"/>
        <n v="-15.61"/>
        <n v="-25.634"/>
        <n v="509.95830000000001"/>
        <n v="-89.27"/>
        <n v="72.983999999999995"/>
        <n v="-11.57"/>
        <n v="-61.87"/>
        <n v="-530.24"/>
        <n v="261.44400000000002"/>
        <n v="-25.111999999999998"/>
        <n v="17.376000000000001"/>
        <n v="24.260400000000001"/>
        <n v="14.48"/>
        <n v="22.25"/>
        <n v="-11.247999999999999"/>
        <n v="1107.4079999999999"/>
        <n v="-27.16"/>
        <n v="-52.344000000000001"/>
        <n v="-119.93600000000001"/>
        <n v="-19.207999999999998"/>
        <n v="7.44"/>
        <n v="360.24"/>
        <n v="-55.97"/>
        <n v="70.676699999999997"/>
        <n v="-500.38"/>
        <n v="-250.19"/>
        <n v="-8.9039999999999999"/>
        <n v="484.8492"/>
        <n v="18"/>
        <n v="818.54617499999995"/>
        <n v="-50.244999999999997"/>
        <n v="-20.103999999999999"/>
        <n v="-27.004999999999999"/>
        <n v="-122.83499999999999"/>
        <n v="-283.9914"/>
        <n v="-195.34200000000001"/>
        <n v="-89.709199999999996"/>
        <n v="2028.12"/>
        <n v="3042.18"/>
        <n v="35.954999999999998"/>
        <n v="756.67470000000003"/>
        <n v="-222.34299999999999"/>
        <n v="2169.7464"/>
        <n v="-229.93"/>
        <n v="52.92"/>
        <n v="-63.51"/>
        <n v="-31.754999999999999"/>
        <n v="-164.3948"/>
        <n v="257.08319999999998"/>
        <n v="0.78539999999999999"/>
        <n v="-178.86959999999999"/>
        <n v="-266.68599999999998"/>
        <n v="-12.278"/>
        <n v="800.25509999999997"/>
        <n v="-10.36"/>
        <n v="-204.16"/>
        <n v="199.1823"/>
        <n v="4033.6089000000002"/>
        <n v="141.7824"/>
        <n v="-34.591999999999999"/>
        <n v="-64.664000000000001"/>
        <n v="427.11840000000001"/>
        <n v="4.53"/>
        <n v="9.7799999999999994"/>
        <n v="10.32"/>
        <n v="-16.2"/>
        <n v="-20.25"/>
        <n v="-3.3809999999999998"/>
        <n v="-2.7048000000000001"/>
        <n v="26.1"/>
        <n v="-2.58"/>
        <n v="2800.12"/>
        <n v="-512.87199999999996"/>
        <n v="-3.7839999999999998"/>
        <n v="-122.235"/>
        <n v="-367.16500000000002"/>
        <n v="-22.175999999999998"/>
        <n v="-214.10400000000001"/>
        <n v="-26.936"/>
        <n v="-1537.1356000000001"/>
        <n v="-136.12200000000001"/>
        <n v="-79.400000000000006"/>
        <n v="24.096"/>
        <n v="6.9720000000000004"/>
        <n v="-39.186250000000001"/>
        <n v="-1.89"/>
        <n v="87.12"/>
        <n v="-243.54400000000001"/>
        <n v="-139.07599999999999"/>
        <n v="0.25800000000000001"/>
        <n v="63.222000000000001"/>
        <n v="-82.903999999999996"/>
        <n v="1268.8064999999999"/>
        <n v="-94.674644999999998"/>
        <n v="1909.8855000000001"/>
        <n v="65.077020000000005"/>
        <n v="710.67240000000004"/>
        <n v="126.22499999999999"/>
        <n v="187.7628"/>
        <n v="-115.90389999999999"/>
        <n v="200.0172"/>
        <n v="18.0642"/>
        <n v="-31.885000000000002"/>
        <n v="-95.210499999999996"/>
        <n v="-286.245"/>
        <n v="-103.624"/>
        <n v="-57.823999999999998"/>
        <n v="-30.45"/>
        <n v="1206.5961"/>
        <n v="-32.28"/>
        <n v="-16.14"/>
        <n v="59.4405"/>
        <n v="-17.03"/>
        <n v="39.627000000000002"/>
        <n v="-8.5150000000000006"/>
        <n v="52.764000000000003"/>
        <n v="95.388000000000005"/>
        <n v="-126.208"/>
        <n v="-1.9039999999999999"/>
        <n v="-37.048000000000002"/>
        <n v="-56.887999999999998"/>
        <n v="731.92200000000003"/>
        <n v="186.55799999999999"/>
        <n v="-169.232"/>
        <n v="184.19550000000001"/>
        <n v="38.700000000000003"/>
        <n v="-21.91"/>
        <n v="-119.77"/>
        <n v="46.44"/>
        <n v="-17.527999999999999"/>
        <n v="-95.816000000000003"/>
        <n v="44.892000000000003"/>
        <n v="450.45960000000002"/>
        <n v="8798.1831000000002"/>
        <n v="-5.3849999999999998"/>
        <n v="270.87430000000001"/>
        <n v="219.54419999999999"/>
        <n v="-163.03"/>
        <n v="-44.624000000000002"/>
        <n v="2653.7813999999998"/>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Total" numFmtId="0">
      <sharedItems containsSemiMixedTypes="0" containsString="0" containsNumber="1" minValue="1.0799999999999998" maxValue="6783.02"/>
    </cacheField>
    <cacheField name="Manager" numFmtId="0">
      <sharedItems count="4">
        <s v="Sam"/>
        <s v="Chris"/>
        <s v="William"/>
        <s v="Erin"/>
      </sharedItems>
    </cacheField>
    <cacheField name="Months" numFmtId="0" databaseField="0">
      <fieldGroup base="18">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706254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n v="1552"/>
    <s v="Gary Koch"/>
    <x v="0"/>
    <n v="0.01"/>
    <n v="348.21"/>
    <n v="40.19"/>
    <x v="0"/>
    <x v="0"/>
    <x v="0"/>
    <x v="0"/>
    <s v="Jumbo Box"/>
    <s v="Bretford CR4500 Series Slim Rectangular Table"/>
    <n v="0.62"/>
    <s v="United States"/>
    <s v="South"/>
    <x v="0"/>
    <s v="Clinton"/>
    <n v="39056"/>
    <x v="0"/>
    <d v="2015-01-04T00:00:00"/>
    <x v="0"/>
    <n v="2"/>
    <n v="723.54"/>
    <n v="87486"/>
    <n v="348.2"/>
    <x v="0"/>
  </r>
  <r>
    <n v="2124"/>
    <s v="Paige Powers"/>
    <x v="1"/>
    <n v="0.04"/>
    <n v="45.19"/>
    <n v="1.99"/>
    <x v="1"/>
    <x v="1"/>
    <x v="1"/>
    <x v="1"/>
    <s v="Small Pack"/>
    <s v="Verbatim DVD-RAM, 9.4GB, Rewritable, Type 1, DS, DataLife Plus"/>
    <n v="0.55000000000000004"/>
    <s v="United States"/>
    <s v="South"/>
    <x v="1"/>
    <s v="West Memphis"/>
    <n v="72301"/>
    <x v="0"/>
    <d v="2015-01-02T00:00:00"/>
    <x v="1"/>
    <n v="13"/>
    <n v="609.09"/>
    <n v="89665"/>
    <n v="45.15"/>
    <x v="0"/>
  </r>
  <r>
    <n v="1418"/>
    <s v="Rebecca Lindsey"/>
    <x v="2"/>
    <n v="7.0000000000000007E-2"/>
    <n v="4.84"/>
    <n v="0.71"/>
    <x v="1"/>
    <x v="0"/>
    <x v="2"/>
    <x v="2"/>
    <s v="Wrap Bag"/>
    <s v="*Staples* Highlighting Markers"/>
    <n v="0.52"/>
    <s v="United States"/>
    <s v="Central"/>
    <x v="2"/>
    <s v="Kokomo"/>
    <n v="46901"/>
    <x v="0"/>
    <d v="2015-01-03T00:00:00"/>
    <x v="2"/>
    <n v="8"/>
    <n v="36.58"/>
    <n v="90539"/>
    <n v="4.7699999999999996"/>
    <x v="1"/>
  </r>
  <r>
    <n v="1425"/>
    <s v="Gregory Crane"/>
    <x v="2"/>
    <n v="0.04"/>
    <n v="2036.48"/>
    <n v="14.7"/>
    <x v="0"/>
    <x v="0"/>
    <x v="1"/>
    <x v="3"/>
    <s v="Jumbo Drum"/>
    <s v="Lexmark 4227 Plus Dot Matrix Printer"/>
    <n v="0.55000000000000004"/>
    <s v="United States"/>
    <s v="West"/>
    <x v="3"/>
    <s v="Fort Collins"/>
    <n v="80525"/>
    <x v="0"/>
    <d v="2015-01-06T00:00:00"/>
    <x v="3"/>
    <n v="1"/>
    <n v="2013.67"/>
    <n v="89450"/>
    <n v="2036.44"/>
    <x v="2"/>
  </r>
  <r>
    <n v="3275"/>
    <s v="Tamara Dickinson"/>
    <x v="2"/>
    <n v="0.04"/>
    <n v="449.99"/>
    <n v="24.49"/>
    <x v="1"/>
    <x v="0"/>
    <x v="1"/>
    <x v="4"/>
    <s v="Large Box"/>
    <s v="Canon PC940 Copier"/>
    <n v="0.52"/>
    <s v="United States"/>
    <s v="West"/>
    <x v="4"/>
    <s v="Mount Vernon"/>
    <n v="98273"/>
    <x v="0"/>
    <d v="2015-01-05T00:00:00"/>
    <x v="4"/>
    <n v="12"/>
    <n v="5183.8900000000003"/>
    <n v="86234"/>
    <n v="449.95"/>
    <x v="2"/>
  </r>
  <r>
    <n v="3275"/>
    <s v="Tamara Dickinson"/>
    <x v="2"/>
    <n v="0.01"/>
    <n v="5.84"/>
    <n v="1.2"/>
    <x v="1"/>
    <x v="0"/>
    <x v="2"/>
    <x v="2"/>
    <s v="Wrap Bag"/>
    <s v="Newell 312"/>
    <n v="0.55000000000000004"/>
    <s v="United States"/>
    <s v="West"/>
    <x v="4"/>
    <s v="Mount Vernon"/>
    <n v="98273"/>
    <x v="0"/>
    <d v="2015-01-10T00:00:00"/>
    <x v="5"/>
    <n v="6"/>
    <n v="36.090000000000003"/>
    <n v="86234"/>
    <n v="5.83"/>
    <x v="2"/>
  </r>
  <r>
    <n v="1910"/>
    <s v="Sean Stephenson"/>
    <x v="3"/>
    <n v="0.02"/>
    <n v="29.17"/>
    <n v="6.27"/>
    <x v="1"/>
    <x v="2"/>
    <x v="2"/>
    <x v="5"/>
    <s v="Small Box"/>
    <s v="Binding Machine Supplies"/>
    <n v="0.37"/>
    <s v="United States"/>
    <s v="South"/>
    <x v="5"/>
    <s v="Peachtree City"/>
    <n v="30269"/>
    <x v="0"/>
    <d v="2015-01-02T00:00:00"/>
    <x v="6"/>
    <n v="2"/>
    <n v="63.32"/>
    <n v="91371"/>
    <n v="29.150000000000002"/>
    <x v="0"/>
  </r>
  <r>
    <n v="674"/>
    <s v="Albert Frost"/>
    <x v="0"/>
    <n v="0.06"/>
    <n v="161.55000000000001"/>
    <n v="19.989999999999998"/>
    <x v="1"/>
    <x v="0"/>
    <x v="2"/>
    <x v="6"/>
    <s v="Small Box"/>
    <s v="Fellowes Super Stor/Drawer® Files"/>
    <n v="0.66"/>
    <s v="United States"/>
    <s v="Central"/>
    <x v="6"/>
    <s v="Raytown"/>
    <n v="64133"/>
    <x v="1"/>
    <d v="2015-01-03T00:00:00"/>
    <x v="7"/>
    <n v="3"/>
    <n v="485.01"/>
    <n v="88174"/>
    <n v="161.49"/>
    <x v="1"/>
  </r>
  <r>
    <n v="950"/>
    <s v="Jane Shah"/>
    <x v="0"/>
    <n v="0.06"/>
    <n v="40.98"/>
    <n v="2.99"/>
    <x v="1"/>
    <x v="1"/>
    <x v="2"/>
    <x v="5"/>
    <s v="Small Box"/>
    <s v="Avery Trapezoid Ring Binder, 3&quot; Capacity, Black, 1040 sheets"/>
    <n v="0.36"/>
    <s v="United States"/>
    <s v="Central"/>
    <x v="7"/>
    <s v="Prior Lake"/>
    <n v="55372"/>
    <x v="1"/>
    <d v="2015-01-04T00:00:00"/>
    <x v="8"/>
    <n v="1"/>
    <n v="41.6"/>
    <n v="89083"/>
    <n v="40.919999999999995"/>
    <x v="1"/>
  </r>
  <r>
    <n v="1155"/>
    <s v="Alex Nicholson"/>
    <x v="0"/>
    <n v="0.09"/>
    <n v="9.11"/>
    <n v="2.15"/>
    <x v="2"/>
    <x v="1"/>
    <x v="2"/>
    <x v="7"/>
    <s v="Wrap Bag"/>
    <s v="Black Print Carbonless Snap-Off® Rapid Letter, 8 1/2&quot; x 7&quot;"/>
    <n v="0.4"/>
    <s v="United States"/>
    <s v="West"/>
    <x v="8"/>
    <s v="Montebello"/>
    <n v="90640"/>
    <x v="1"/>
    <d v="2015-01-04T00:00:00"/>
    <x v="9"/>
    <n v="4"/>
    <n v="34.409999999999997"/>
    <n v="90853"/>
    <n v="9.02"/>
    <x v="2"/>
  </r>
  <r>
    <n v="1155"/>
    <s v="Alex Nicholson"/>
    <x v="0"/>
    <n v="0.08"/>
    <n v="15.04"/>
    <n v="1.97"/>
    <x v="1"/>
    <x v="1"/>
    <x v="2"/>
    <x v="7"/>
    <s v="Wrap Bag"/>
    <s v="White GlueTop Scratch Pads"/>
    <n v="0.39"/>
    <s v="United States"/>
    <s v="West"/>
    <x v="8"/>
    <s v="Montebello"/>
    <n v="90640"/>
    <x v="1"/>
    <d v="2015-01-02T00:00:00"/>
    <x v="10"/>
    <n v="11"/>
    <n v="157.27000000000001"/>
    <n v="90853"/>
    <n v="14.959999999999999"/>
    <x v="2"/>
  </r>
  <r>
    <n v="2256"/>
    <s v="Lloyd Levin"/>
    <x v="0"/>
    <n v="7.0000000000000007E-2"/>
    <n v="60.97"/>
    <n v="4.5"/>
    <x v="2"/>
    <x v="3"/>
    <x v="2"/>
    <x v="8"/>
    <s v="Small Box"/>
    <s v="Tripp Lite Isotel 6 Outlet Surge Protector with Fax/Modem Protection"/>
    <n v="0.56000000000000005"/>
    <s v="United States"/>
    <s v="South"/>
    <x v="9"/>
    <s v="New Bern"/>
    <n v="28560"/>
    <x v="1"/>
    <d v="2015-01-04T00:00:00"/>
    <x v="11"/>
    <n v="6"/>
    <n v="361.72"/>
    <n v="87963"/>
    <n v="60.9"/>
    <x v="0"/>
  </r>
  <r>
    <n v="949"/>
    <s v="Ernest Oh"/>
    <x v="0"/>
    <n v="0.06"/>
    <n v="40.98"/>
    <n v="2.99"/>
    <x v="1"/>
    <x v="1"/>
    <x v="2"/>
    <x v="5"/>
    <s v="Small Box"/>
    <s v="Avery Trapezoid Ring Binder, 3&quot; Capacity, Black, 1040 sheets"/>
    <n v="0.36"/>
    <s v="United States"/>
    <s v="West"/>
    <x v="8"/>
    <s v="Los Angeles"/>
    <n v="90049"/>
    <x v="1"/>
    <d v="2015-01-04T00:00:00"/>
    <x v="12"/>
    <n v="3"/>
    <n v="124.81"/>
    <n v="9285"/>
    <n v="40.919999999999995"/>
    <x v="2"/>
  </r>
  <r>
    <n v="1136"/>
    <s v="Carmen McPherson"/>
    <x v="1"/>
    <n v="0.09"/>
    <n v="270.97000000000003"/>
    <n v="28.06"/>
    <x v="0"/>
    <x v="1"/>
    <x v="1"/>
    <x v="3"/>
    <s v="Jumbo Drum"/>
    <s v="Epson LQ-570e Dot Matrix Printer"/>
    <n v="0.56000000000000005"/>
    <s v="United States"/>
    <s v="Central"/>
    <x v="10"/>
    <s v="Carol Stream"/>
    <n v="60188"/>
    <x v="1"/>
    <d v="2015-01-04T00:00:00"/>
    <x v="13"/>
    <n v="15"/>
    <n v="3855.28"/>
    <n v="87940"/>
    <n v="270.88000000000005"/>
    <x v="1"/>
  </r>
  <r>
    <n v="67"/>
    <s v="Ellen McCormick"/>
    <x v="2"/>
    <n v="0.05"/>
    <n v="155.06"/>
    <n v="7.07"/>
    <x v="1"/>
    <x v="3"/>
    <x v="2"/>
    <x v="6"/>
    <s v="Small Box"/>
    <s v="Dual Level, Single-Width Filing Carts"/>
    <n v="0.59"/>
    <s v="United States"/>
    <s v="West"/>
    <x v="8"/>
    <s v="Napa"/>
    <n v="94559"/>
    <x v="1"/>
    <d v="2015-01-09T00:00:00"/>
    <x v="14"/>
    <n v="8"/>
    <n v="1225.5999999999999"/>
    <n v="87946"/>
    <n v="155.01"/>
    <x v="2"/>
  </r>
  <r>
    <n v="68"/>
    <s v="Scott Bunn"/>
    <x v="2"/>
    <n v="0"/>
    <n v="291.73"/>
    <n v="48.8"/>
    <x v="0"/>
    <x v="3"/>
    <x v="0"/>
    <x v="9"/>
    <s v="Jumbo Drum"/>
    <s v="Hon 4070 Series Pagoda™ Armless Upholstered Stacking Chairs"/>
    <n v="0.56000000000000005"/>
    <s v="United States"/>
    <s v="East"/>
    <x v="11"/>
    <s v="New York City"/>
    <n v="10177"/>
    <x v="1"/>
    <d v="2015-01-02T00:00:00"/>
    <x v="15"/>
    <n v="4"/>
    <n v="1239.06"/>
    <n v="37537"/>
    <n v="291.73"/>
    <x v="3"/>
  </r>
  <r>
    <n v="68"/>
    <s v="Scott Bunn"/>
    <x v="2"/>
    <n v="7.0000000000000007E-2"/>
    <n v="100.98"/>
    <n v="45"/>
    <x v="0"/>
    <x v="3"/>
    <x v="0"/>
    <x v="9"/>
    <s v="Jumbo Drum"/>
    <s v="Hon Valutask™ Swivel Chairs"/>
    <n v="0.69"/>
    <s v="United States"/>
    <s v="East"/>
    <x v="11"/>
    <s v="New York City"/>
    <n v="10177"/>
    <x v="1"/>
    <d v="2015-01-04T00:00:00"/>
    <x v="16"/>
    <n v="43"/>
    <n v="4083.19"/>
    <n v="37537"/>
    <n v="100.91000000000001"/>
    <x v="3"/>
  </r>
  <r>
    <n v="68"/>
    <s v="Scott Bunn"/>
    <x v="2"/>
    <n v="0.05"/>
    <n v="155.06"/>
    <n v="7.07"/>
    <x v="1"/>
    <x v="3"/>
    <x v="2"/>
    <x v="6"/>
    <s v="Small Box"/>
    <s v="Dual Level, Single-Width Filing Carts"/>
    <n v="0.59"/>
    <s v="United States"/>
    <s v="East"/>
    <x v="11"/>
    <s v="New York City"/>
    <n v="10177"/>
    <x v="1"/>
    <d v="2015-01-09T00:00:00"/>
    <x v="17"/>
    <n v="32"/>
    <n v="4902.38"/>
    <n v="37537"/>
    <n v="155.01"/>
    <x v="3"/>
  </r>
  <r>
    <n v="164"/>
    <s v="Robin Kramer Vaughn"/>
    <x v="4"/>
    <n v="0.05"/>
    <n v="100.98"/>
    <n v="35.840000000000003"/>
    <x v="0"/>
    <x v="2"/>
    <x v="0"/>
    <x v="10"/>
    <s v="Jumbo Box"/>
    <s v="Bush Westfield Collection Bookcases, Fully Assembled"/>
    <n v="0.62"/>
    <s v="United States"/>
    <s v="West"/>
    <x v="4"/>
    <s v="Richland"/>
    <n v="99352"/>
    <x v="1"/>
    <d v="2015-01-04T00:00:00"/>
    <x v="18"/>
    <n v="7"/>
    <n v="715.55"/>
    <n v="89961"/>
    <n v="100.93"/>
    <x v="2"/>
  </r>
  <r>
    <n v="164"/>
    <s v="Robin Kramer Vaughn"/>
    <x v="4"/>
    <n v="0.02"/>
    <n v="4.9800000000000004"/>
    <n v="5.49"/>
    <x v="1"/>
    <x v="2"/>
    <x v="2"/>
    <x v="7"/>
    <s v="Small Box"/>
    <s v="Xerox 1952"/>
    <n v="0.38"/>
    <s v="United States"/>
    <s v="West"/>
    <x v="4"/>
    <s v="Richland"/>
    <n v="99352"/>
    <x v="1"/>
    <d v="2015-01-03T00:00:00"/>
    <x v="19"/>
    <n v="9"/>
    <n v="45.63"/>
    <n v="89961"/>
    <n v="4.9600000000000009"/>
    <x v="2"/>
  </r>
  <r>
    <n v="258"/>
    <s v="Allan Shields"/>
    <x v="4"/>
    <n v="0.05"/>
    <n v="17.48"/>
    <n v="1.99"/>
    <x v="1"/>
    <x v="1"/>
    <x v="1"/>
    <x v="1"/>
    <s v="Small Pack"/>
    <s v="Maxell Pro 80 Minute CD-R, 10/Pack"/>
    <n v="0.45"/>
    <s v="United States"/>
    <s v="South"/>
    <x v="12"/>
    <s v="Seminole"/>
    <n v="33772"/>
    <x v="1"/>
    <d v="2015-01-04T00:00:00"/>
    <x v="20"/>
    <n v="3"/>
    <n v="52.47"/>
    <n v="85858"/>
    <n v="17.43"/>
    <x v="0"/>
  </r>
  <r>
    <n v="349"/>
    <s v="Kim Weiss"/>
    <x v="4"/>
    <n v="0.04"/>
    <n v="99.23"/>
    <n v="8.99"/>
    <x v="1"/>
    <x v="2"/>
    <x v="0"/>
    <x v="11"/>
    <s v="Small Pack"/>
    <s v="GE 48&quot; Fluorescent Tube, Cool White Energy Saver, 34 Watts, 30/Box"/>
    <n v="0.35"/>
    <s v="United States"/>
    <s v="South"/>
    <x v="12"/>
    <s v="Miami"/>
    <n v="33132"/>
    <x v="1"/>
    <d v="2015-01-04T00:00:00"/>
    <x v="21"/>
    <n v="54"/>
    <n v="5555.6"/>
    <n v="11527"/>
    <n v="99.19"/>
    <x v="0"/>
  </r>
  <r>
    <n v="351"/>
    <s v="Juanita Coley Knox"/>
    <x v="4"/>
    <n v="0.04"/>
    <n v="99.23"/>
    <n v="8.99"/>
    <x v="1"/>
    <x v="2"/>
    <x v="0"/>
    <x v="11"/>
    <s v="Small Pack"/>
    <s v="GE 48&quot; Fluorescent Tube, Cool White Energy Saver, 34 Watts, 30/Box"/>
    <n v="0.35"/>
    <s v="United States"/>
    <s v="East"/>
    <x v="11"/>
    <s v="Watertown"/>
    <n v="13601"/>
    <x v="1"/>
    <d v="2015-01-04T00:00:00"/>
    <x v="22"/>
    <n v="14"/>
    <n v="1440.34"/>
    <n v="88686"/>
    <n v="99.19"/>
    <x v="3"/>
  </r>
  <r>
    <n v="388"/>
    <s v="Roger Schwartz"/>
    <x v="0"/>
    <n v="0.03"/>
    <n v="5.28"/>
    <n v="5.66"/>
    <x v="1"/>
    <x v="3"/>
    <x v="2"/>
    <x v="7"/>
    <s v="Small Box"/>
    <s v="Xerox 4200 Series MultiUse Premium Copy Paper (20Lb. and 84 Bright)"/>
    <n v="0.4"/>
    <s v="United States"/>
    <s v="Central"/>
    <x v="13"/>
    <s v="Kearney"/>
    <n v="68847"/>
    <x v="2"/>
    <d v="2015-01-05T00:00:00"/>
    <x v="23"/>
    <n v="4"/>
    <n v="22.82"/>
    <n v="90337"/>
    <n v="5.25"/>
    <x v="1"/>
  </r>
  <r>
    <n v="388"/>
    <s v="Roger Schwartz"/>
    <x v="0"/>
    <n v="0.01"/>
    <n v="110.99"/>
    <n v="2.5"/>
    <x v="1"/>
    <x v="3"/>
    <x v="1"/>
    <x v="12"/>
    <s v="Small Box"/>
    <s v="T18"/>
    <n v="0.56999999999999995"/>
    <s v="United States"/>
    <s v="Central"/>
    <x v="13"/>
    <s v="Kearney"/>
    <n v="68847"/>
    <x v="2"/>
    <d v="2015-01-06T00:00:00"/>
    <x v="24"/>
    <n v="2"/>
    <n v="188.66"/>
    <n v="90337"/>
    <n v="110.97999999999999"/>
    <x v="1"/>
  </r>
  <r>
    <n v="114"/>
    <s v="Ron Newton"/>
    <x v="1"/>
    <n v="0.03"/>
    <n v="4.26"/>
    <n v="1.2"/>
    <x v="1"/>
    <x v="2"/>
    <x v="2"/>
    <x v="2"/>
    <s v="Wrap Bag"/>
    <s v="Dixon Prang® Watercolor Pencils, 10-Color Set with Brush"/>
    <n v="0.44"/>
    <s v="United States"/>
    <s v="West"/>
    <x v="14"/>
    <s v="Lake Oswego"/>
    <n v="97035"/>
    <x v="2"/>
    <d v="2015-01-04T00:00:00"/>
    <x v="25"/>
    <n v="7"/>
    <n v="29.5"/>
    <n v="89583"/>
    <n v="4.2299999999999995"/>
    <x v="2"/>
  </r>
  <r>
    <n v="117"/>
    <s v="Linda Weiss"/>
    <x v="1"/>
    <n v="0.03"/>
    <n v="4.26"/>
    <n v="1.2"/>
    <x v="1"/>
    <x v="2"/>
    <x v="2"/>
    <x v="2"/>
    <s v="Wrap Bag"/>
    <s v="Dixon Prang® Watercolor Pencils, 10-Color Set with Brush"/>
    <n v="0.44"/>
    <s v="United States"/>
    <s v="West"/>
    <x v="4"/>
    <s v="Seattle"/>
    <n v="98103"/>
    <x v="2"/>
    <d v="2015-01-04T00:00:00"/>
    <x v="26"/>
    <n v="29"/>
    <n v="122.23"/>
    <n v="7909"/>
    <n v="4.2299999999999995"/>
    <x v="2"/>
  </r>
  <r>
    <n v="1988"/>
    <s v="Anna Burgess"/>
    <x v="1"/>
    <n v="0.05"/>
    <n v="20.98"/>
    <n v="21.2"/>
    <x v="1"/>
    <x v="2"/>
    <x v="0"/>
    <x v="11"/>
    <s v="Medium Box"/>
    <s v="36X48 HARDFLOOR CHAIRMAT"/>
    <n v="0.78"/>
    <s v="United States"/>
    <s v="West"/>
    <x v="15"/>
    <s v="Draper"/>
    <n v="84020"/>
    <x v="2"/>
    <d v="2015-01-04T00:00:00"/>
    <x v="27"/>
    <n v="3"/>
    <n v="65.69"/>
    <n v="89999"/>
    <n v="20.93"/>
    <x v="2"/>
  </r>
  <r>
    <n v="2131"/>
    <s v="Mary Hewitt"/>
    <x v="1"/>
    <n v="0.09"/>
    <n v="150.97999999999999"/>
    <n v="66.27"/>
    <x v="0"/>
    <x v="2"/>
    <x v="0"/>
    <x v="10"/>
    <s v="Jumbo Box"/>
    <s v="Bush Mission Pointe Library"/>
    <n v="0.65"/>
    <s v="United States"/>
    <s v="Central"/>
    <x v="6"/>
    <s v="Gladstone"/>
    <n v="64118"/>
    <x v="2"/>
    <d v="2015-01-04T00:00:00"/>
    <x v="28"/>
    <n v="2"/>
    <n v="302.33999999999997"/>
    <n v="90079"/>
    <n v="150.88999999999999"/>
    <x v="1"/>
  </r>
  <r>
    <n v="2302"/>
    <s v="Beth Dolan"/>
    <x v="1"/>
    <n v="0.1"/>
    <n v="12.53"/>
    <n v="0.49"/>
    <x v="1"/>
    <x v="3"/>
    <x v="2"/>
    <x v="13"/>
    <s v="Small Box"/>
    <s v="Round Specialty Laser Printer Labels"/>
    <n v="0.38"/>
    <s v="United States"/>
    <s v="South"/>
    <x v="12"/>
    <s v="Panama City"/>
    <n v="32404"/>
    <x v="2"/>
    <d v="2015-01-04T00:00:00"/>
    <x v="29"/>
    <n v="8"/>
    <n v="92.02"/>
    <n v="87696"/>
    <n v="12.43"/>
    <x v="0"/>
  </r>
  <r>
    <n v="2302"/>
    <s v="Beth Dolan"/>
    <x v="1"/>
    <n v="0.1"/>
    <n v="146.34"/>
    <n v="43.75"/>
    <x v="0"/>
    <x v="3"/>
    <x v="0"/>
    <x v="0"/>
    <s v="Jumbo Box"/>
    <s v="Bevis Round Conference Table Top &amp; Single Column Base"/>
    <n v="0.64"/>
    <s v="United States"/>
    <s v="South"/>
    <x v="12"/>
    <s v="Panama City"/>
    <n v="32404"/>
    <x v="2"/>
    <d v="2015-01-04T00:00:00"/>
    <x v="30"/>
    <n v="2"/>
    <n v="283.55"/>
    <n v="87696"/>
    <n v="146.24"/>
    <x v="0"/>
  </r>
  <r>
    <n v="2303"/>
    <s v="Joe Baldwin"/>
    <x v="1"/>
    <n v="0.1"/>
    <n v="146.34"/>
    <n v="43.75"/>
    <x v="0"/>
    <x v="3"/>
    <x v="0"/>
    <x v="0"/>
    <s v="Jumbo Box"/>
    <s v="Bevis Round Conference Table Top &amp; Single Column Base"/>
    <n v="0.64"/>
    <s v="United States"/>
    <s v="East"/>
    <x v="11"/>
    <s v="New York City"/>
    <n v="10011"/>
    <x v="2"/>
    <d v="2015-01-04T00:00:00"/>
    <x v="31"/>
    <n v="6"/>
    <n v="850.64"/>
    <n v="37987"/>
    <n v="146.24"/>
    <x v="3"/>
  </r>
  <r>
    <n v="2458"/>
    <s v="Troy Casey"/>
    <x v="1"/>
    <n v="0.03"/>
    <n v="6.48"/>
    <n v="8.73"/>
    <x v="1"/>
    <x v="2"/>
    <x v="2"/>
    <x v="7"/>
    <s v="Small Box"/>
    <s v="Xerox 227"/>
    <n v="0.37"/>
    <s v="United States"/>
    <s v="Central"/>
    <x v="7"/>
    <s v="Edina"/>
    <n v="55410"/>
    <x v="2"/>
    <d v="2015-01-05T00:00:00"/>
    <x v="32"/>
    <n v="2"/>
    <n v="15.95"/>
    <n v="91285"/>
    <n v="6.45"/>
    <x v="1"/>
  </r>
  <r>
    <n v="2460"/>
    <s v="Lucille Gibbons"/>
    <x v="1"/>
    <n v="0.03"/>
    <n v="6.48"/>
    <n v="8.73"/>
    <x v="1"/>
    <x v="2"/>
    <x v="2"/>
    <x v="7"/>
    <s v="Small Box"/>
    <s v="Xerox 227"/>
    <n v="0.37"/>
    <s v="United States"/>
    <s v="East"/>
    <x v="11"/>
    <s v="New York City"/>
    <n v="10035"/>
    <x v="2"/>
    <d v="2015-01-05T00:00:00"/>
    <x v="32"/>
    <n v="8"/>
    <n v="63.78"/>
    <n v="30785"/>
    <n v="6.45"/>
    <x v="3"/>
  </r>
  <r>
    <n v="2460"/>
    <s v="Lucille Gibbons"/>
    <x v="1"/>
    <n v="7.0000000000000007E-2"/>
    <n v="9.93"/>
    <n v="1.0900000000000001"/>
    <x v="1"/>
    <x v="2"/>
    <x v="2"/>
    <x v="2"/>
    <s v="Wrap Bag"/>
    <s v="Peel-Off® China Markers"/>
    <n v="0.43"/>
    <s v="United States"/>
    <s v="East"/>
    <x v="11"/>
    <s v="New York City"/>
    <n v="10035"/>
    <x v="2"/>
    <d v="2015-01-06T00:00:00"/>
    <x v="33"/>
    <n v="46"/>
    <n v="451.61"/>
    <n v="30785"/>
    <n v="9.86"/>
    <x v="3"/>
  </r>
  <r>
    <n v="2579"/>
    <s v="Marshall Sutherland"/>
    <x v="1"/>
    <n v="0.09"/>
    <n v="212.6"/>
    <n v="52.2"/>
    <x v="0"/>
    <x v="2"/>
    <x v="0"/>
    <x v="0"/>
    <s v="Jumbo Box"/>
    <s v="Bush Advantage Collection® Round Conference Table"/>
    <n v="0.64"/>
    <s v="United States"/>
    <s v="South"/>
    <x v="16"/>
    <s v="Phenix City"/>
    <n v="36869"/>
    <x v="2"/>
    <d v="2015-01-04T00:00:00"/>
    <x v="34"/>
    <n v="1"/>
    <n v="174.5"/>
    <n v="88296"/>
    <n v="212.51"/>
    <x v="0"/>
  </r>
  <r>
    <n v="169"/>
    <s v="Janice Cole"/>
    <x v="2"/>
    <n v="0.08"/>
    <n v="43.22"/>
    <n v="16.71"/>
    <x v="1"/>
    <x v="3"/>
    <x v="1"/>
    <x v="1"/>
    <s v="Small Box"/>
    <s v="Fellowes Mobile Numeric Keypad, Graphite"/>
    <n v="0.66"/>
    <s v="United States"/>
    <s v="South"/>
    <x v="17"/>
    <s v="Baton Rouge"/>
    <n v="70802"/>
    <x v="2"/>
    <d v="2015-01-05T00:00:00"/>
    <x v="35"/>
    <n v="3"/>
    <n v="130.62"/>
    <n v="87463"/>
    <n v="43.14"/>
    <x v="0"/>
  </r>
  <r>
    <n v="169"/>
    <s v="Janice Cole"/>
    <x v="2"/>
    <n v="0.05"/>
    <n v="574.74"/>
    <n v="24.49"/>
    <x v="1"/>
    <x v="3"/>
    <x v="1"/>
    <x v="3"/>
    <s v="Large Box"/>
    <s v="Polycom ViaVideo™ Desktop Video Communications Unit"/>
    <n v="0.37"/>
    <s v="United States"/>
    <s v="South"/>
    <x v="17"/>
    <s v="Baton Rouge"/>
    <n v="70802"/>
    <x v="2"/>
    <d v="2015-01-10T00:00:00"/>
    <x v="36"/>
    <n v="12"/>
    <n v="6945.16"/>
    <n v="87463"/>
    <n v="574.69000000000005"/>
    <x v="0"/>
  </r>
  <r>
    <n v="169"/>
    <s v="Janice Cole"/>
    <x v="2"/>
    <n v="0.04"/>
    <n v="10.14"/>
    <n v="2.27"/>
    <x v="1"/>
    <x v="3"/>
    <x v="2"/>
    <x v="7"/>
    <s v="Wrap Bag"/>
    <s v="Staples Wirebound Steno Books, 6&quot; x 9&quot;, 12/Pack"/>
    <n v="0.36"/>
    <s v="United States"/>
    <s v="South"/>
    <x v="17"/>
    <s v="Baton Rouge"/>
    <n v="70802"/>
    <x v="2"/>
    <d v="2015-01-07T00:00:00"/>
    <x v="37"/>
    <n v="3"/>
    <n v="30.94"/>
    <n v="87463"/>
    <n v="10.100000000000001"/>
    <x v="0"/>
  </r>
  <r>
    <n v="1777"/>
    <s v="Miriam Greenberg"/>
    <x v="2"/>
    <n v="0.02"/>
    <n v="10.06"/>
    <n v="2.06"/>
    <x v="1"/>
    <x v="1"/>
    <x v="2"/>
    <x v="7"/>
    <s v="Wrap Bag"/>
    <s v="Riverleaf Stik-Withit® Designer Note Cubes®"/>
    <n v="0.39"/>
    <s v="United States"/>
    <s v="Central"/>
    <x v="2"/>
    <s v="Valparaiso"/>
    <n v="46383"/>
    <x v="2"/>
    <d v="2015-01-08T00:00:00"/>
    <x v="38"/>
    <n v="13"/>
    <n v="131.34"/>
    <n v="89940"/>
    <n v="10.040000000000001"/>
    <x v="1"/>
  </r>
  <r>
    <n v="2081"/>
    <s v="Matthew Conway"/>
    <x v="2"/>
    <n v="0.09"/>
    <n v="1.48"/>
    <n v="0.7"/>
    <x v="1"/>
    <x v="3"/>
    <x v="2"/>
    <x v="14"/>
    <s v="Wrap Bag"/>
    <s v="Binder Clips by OIC"/>
    <n v="0.37"/>
    <s v="United States"/>
    <s v="East"/>
    <x v="11"/>
    <s v="Ithaca"/>
    <n v="14853"/>
    <x v="2"/>
    <d v="2015-01-05T00:00:00"/>
    <x v="39"/>
    <n v="6"/>
    <n v="8.9499999999999993"/>
    <n v="86092"/>
    <n v="1.39"/>
    <x v="3"/>
  </r>
  <r>
    <n v="193"/>
    <s v="Danny Hong"/>
    <x v="3"/>
    <n v="0"/>
    <n v="213.45"/>
    <n v="14.7"/>
    <x v="0"/>
    <x v="3"/>
    <x v="1"/>
    <x v="3"/>
    <s v="Jumbo Drum"/>
    <s v="Panasonic KX-P2130 Dot Matrix Printer"/>
    <n v="0.59"/>
    <s v="United States"/>
    <s v="West"/>
    <x v="15"/>
    <s v="Layton"/>
    <n v="84041"/>
    <x v="2"/>
    <d v="2015-01-05T00:00:00"/>
    <x v="40"/>
    <n v="1"/>
    <n v="224.12"/>
    <n v="90430"/>
    <n v="213.45"/>
    <x v="2"/>
  </r>
  <r>
    <n v="2203"/>
    <s v="Eddie Walker"/>
    <x v="0"/>
    <n v="0.03"/>
    <n v="399.98"/>
    <n v="12.06"/>
    <x v="0"/>
    <x v="2"/>
    <x v="1"/>
    <x v="3"/>
    <s v="Jumbo Box"/>
    <s v="Okidata ML320 Series Turbo Dot Matrix Printers"/>
    <n v="0.56000000000000005"/>
    <s v="United States"/>
    <s v="Central"/>
    <x v="7"/>
    <s v="Brooklyn Park"/>
    <n v="55445"/>
    <x v="3"/>
    <d v="2015-01-06T00:00:00"/>
    <x v="41"/>
    <n v="2"/>
    <n v="807"/>
    <n v="86052"/>
    <n v="399.95000000000005"/>
    <x v="1"/>
  </r>
  <r>
    <n v="3146"/>
    <s v="Maureen Stout"/>
    <x v="0"/>
    <n v="0.03"/>
    <n v="3.36"/>
    <n v="6.27"/>
    <x v="1"/>
    <x v="3"/>
    <x v="2"/>
    <x v="5"/>
    <s v="Small Box"/>
    <s v="Cardinal Poly Pocket Divider Pockets for Ring Binders"/>
    <n v="0.4"/>
    <s v="United States"/>
    <s v="Central"/>
    <x v="18"/>
    <s v="Pharr"/>
    <n v="78577"/>
    <x v="3"/>
    <d v="2015-01-05T00:00:00"/>
    <x v="42"/>
    <n v="4"/>
    <n v="14.9"/>
    <n v="85850"/>
    <n v="3.33"/>
    <x v="1"/>
  </r>
  <r>
    <n v="3146"/>
    <s v="Maureen Stout"/>
    <x v="0"/>
    <n v="7.0000000000000007E-2"/>
    <n v="3.71"/>
    <n v="1.93"/>
    <x v="2"/>
    <x v="3"/>
    <x v="2"/>
    <x v="7"/>
    <s v="Wrap Bag"/>
    <s v="&quot;While you Were Out&quot; Message Book, One Form per Page"/>
    <n v="0.35"/>
    <s v="United States"/>
    <s v="Central"/>
    <x v="18"/>
    <s v="Pharr"/>
    <n v="78577"/>
    <x v="3"/>
    <d v="2015-01-06T00:00:00"/>
    <x v="43"/>
    <n v="11"/>
    <n v="39.64"/>
    <n v="85850"/>
    <n v="3.64"/>
    <x v="1"/>
  </r>
  <r>
    <n v="915"/>
    <s v="Carol Sherrill"/>
    <x v="1"/>
    <n v="0.06"/>
    <n v="350.98"/>
    <n v="30"/>
    <x v="0"/>
    <x v="2"/>
    <x v="0"/>
    <x v="9"/>
    <s v="Jumbo Drum"/>
    <s v="Office Star - Professional Matrix Back Chair with 2-to-1 Synchro Tilt and Mesh Fabric Seat"/>
    <n v="0.61"/>
    <s v="United States"/>
    <s v="Central"/>
    <x v="18"/>
    <s v="Bryan"/>
    <n v="77803"/>
    <x v="3"/>
    <d v="2015-01-05T00:00:00"/>
    <x v="44"/>
    <n v="1"/>
    <n v="346.52"/>
    <n v="86356"/>
    <n v="350.92"/>
    <x v="1"/>
  </r>
  <r>
    <n v="2393"/>
    <s v="Debbie Dillon"/>
    <x v="1"/>
    <n v="0.06"/>
    <n v="105.29"/>
    <n v="10.119999999999999"/>
    <x v="1"/>
    <x v="3"/>
    <x v="0"/>
    <x v="11"/>
    <s v="Large Box"/>
    <s v="Eldon Antistatic Chair Mats for Low to Medium Pile Carpets"/>
    <n v="0.79"/>
    <s v="United States"/>
    <s v="South"/>
    <x v="5"/>
    <s v="Roswell"/>
    <n v="30076"/>
    <x v="3"/>
    <d v="2015-01-06T00:00:00"/>
    <x v="45"/>
    <n v="12"/>
    <n v="1202.6600000000001"/>
    <n v="86951"/>
    <n v="105.23"/>
    <x v="0"/>
  </r>
  <r>
    <n v="916"/>
    <s v="Marion Wilcox"/>
    <x v="2"/>
    <n v="0.05"/>
    <n v="161.55000000000001"/>
    <n v="19.989999999999998"/>
    <x v="1"/>
    <x v="3"/>
    <x v="2"/>
    <x v="6"/>
    <s v="Small Box"/>
    <s v="Fellowes Super Stor/Drawer® Files"/>
    <n v="0.66"/>
    <s v="United States"/>
    <s v="Central"/>
    <x v="18"/>
    <s v="Burleson"/>
    <n v="76028"/>
    <x v="3"/>
    <d v="2015-01-11T00:00:00"/>
    <x v="46"/>
    <n v="3"/>
    <n v="499.31"/>
    <n v="86357"/>
    <n v="161.5"/>
    <x v="1"/>
  </r>
  <r>
    <n v="1142"/>
    <s v="Russell Chan"/>
    <x v="4"/>
    <n v="0.05"/>
    <n v="363.25"/>
    <n v="19.989999999999998"/>
    <x v="1"/>
    <x v="2"/>
    <x v="2"/>
    <x v="8"/>
    <s v="Small Box"/>
    <s v="Hoover WindTunnel™ Plus Canister Vacuum"/>
    <n v="0.56999999999999995"/>
    <s v="United States"/>
    <s v="Central"/>
    <x v="18"/>
    <s v="Waco"/>
    <n v="76706"/>
    <x v="3"/>
    <d v="2015-01-06T00:00:00"/>
    <x v="47"/>
    <n v="7"/>
    <n v="2560.5500000000002"/>
    <n v="86573"/>
    <n v="363.2"/>
    <x v="1"/>
  </r>
  <r>
    <n v="890"/>
    <s v="Billie Fowler"/>
    <x v="0"/>
    <n v="0.08"/>
    <n v="1.81"/>
    <n v="0.75"/>
    <x v="1"/>
    <x v="1"/>
    <x v="0"/>
    <x v="9"/>
    <s v="Jumbo Drum"/>
    <s v="Metal Folding Chairs, Beige, 4/Carton"/>
    <n v="0.57999999999999996"/>
    <s v="United States"/>
    <s v="Central"/>
    <x v="18"/>
    <s v="Bedford"/>
    <n v="76021"/>
    <x v="4"/>
    <d v="2015-01-06T00:00:00"/>
    <x v="48"/>
    <n v="11"/>
    <n v="19.97"/>
    <n v="89536"/>
    <n v="1.73"/>
    <x v="1"/>
  </r>
  <r>
    <n v="890"/>
    <s v="Billie Fowler"/>
    <x v="0"/>
    <n v="0.04"/>
    <n v="125.99"/>
    <n v="5.26"/>
    <x v="1"/>
    <x v="1"/>
    <x v="1"/>
    <x v="12"/>
    <s v="Small Box"/>
    <s v="232"/>
    <n v="0.55000000000000004"/>
    <s v="United States"/>
    <s v="Central"/>
    <x v="18"/>
    <s v="Bedford"/>
    <n v="76021"/>
    <x v="4"/>
    <d v="2015-01-05T00:00:00"/>
    <x v="49"/>
    <n v="6"/>
    <n v="660.03"/>
    <n v="89536"/>
    <n v="125.94999999999999"/>
    <x v="1"/>
  </r>
  <r>
    <n v="2630"/>
    <s v="Betsy Puckett"/>
    <x v="0"/>
    <n v="0.01"/>
    <n v="194.3"/>
    <n v="11.54"/>
    <x v="1"/>
    <x v="0"/>
    <x v="0"/>
    <x v="11"/>
    <s v="Large Box"/>
    <s v="Electrix Halogen Magnifier Lamp"/>
    <n v="0.59"/>
    <s v="United States"/>
    <s v="Central"/>
    <x v="19"/>
    <s v="Norman"/>
    <n v="73071"/>
    <x v="4"/>
    <d v="2015-01-07T00:00:00"/>
    <x v="50"/>
    <n v="5"/>
    <n v="1000.26"/>
    <n v="85914"/>
    <n v="194.29000000000002"/>
    <x v="1"/>
  </r>
  <r>
    <n v="2630"/>
    <s v="Betsy Puckett"/>
    <x v="0"/>
    <n v="0.02"/>
    <n v="209.84"/>
    <n v="21.21"/>
    <x v="1"/>
    <x v="0"/>
    <x v="0"/>
    <x v="11"/>
    <s v="Large Box"/>
    <s v="Luxo Professional Fluorescent Magnifier Lamp with Clamp-Mount Base"/>
    <n v="0.59"/>
    <s v="United States"/>
    <s v="Central"/>
    <x v="19"/>
    <s v="Norman"/>
    <n v="73071"/>
    <x v="4"/>
    <d v="2015-01-06T00:00:00"/>
    <x v="51"/>
    <n v="10"/>
    <n v="2184.9899999999998"/>
    <n v="85914"/>
    <n v="209.82"/>
    <x v="1"/>
  </r>
  <r>
    <n v="2630"/>
    <s v="Betsy Puckett"/>
    <x v="0"/>
    <n v="0"/>
    <n v="145.44999999999999"/>
    <n v="17.850000000000001"/>
    <x v="0"/>
    <x v="0"/>
    <x v="1"/>
    <x v="3"/>
    <s v="Jumbo Drum"/>
    <s v="Panasonic KX-P1150 Dot Matrix Printer"/>
    <n v="0.56000000000000005"/>
    <s v="United States"/>
    <s v="Central"/>
    <x v="19"/>
    <s v="Norman"/>
    <n v="73071"/>
    <x v="4"/>
    <d v="2015-01-07T00:00:00"/>
    <x v="52"/>
    <n v="8"/>
    <n v="1191.2"/>
    <n v="85914"/>
    <n v="145.44999999999999"/>
    <x v="1"/>
  </r>
  <r>
    <n v="2206"/>
    <s v="Bobby Powell"/>
    <x v="1"/>
    <n v="0.03"/>
    <n v="28.48"/>
    <n v="1.99"/>
    <x v="1"/>
    <x v="1"/>
    <x v="1"/>
    <x v="1"/>
    <s v="Small Pack"/>
    <s v="Memorex 4.7GB DVD+RW, 3/Pack"/>
    <n v="0.4"/>
    <s v="United States"/>
    <s v="Central"/>
    <x v="20"/>
    <s v="Fort Dodge"/>
    <n v="50501"/>
    <x v="4"/>
    <d v="2015-01-06T00:00:00"/>
    <x v="53"/>
    <n v="2"/>
    <n v="55.25"/>
    <n v="86258"/>
    <n v="28.45"/>
    <x v="1"/>
  </r>
  <r>
    <n v="2206"/>
    <s v="Bobby Powell"/>
    <x v="1"/>
    <n v="0.01"/>
    <n v="205.99"/>
    <n v="5.99"/>
    <x v="1"/>
    <x v="1"/>
    <x v="1"/>
    <x v="12"/>
    <s v="Small Box"/>
    <s v="3285"/>
    <n v="0.59"/>
    <s v="United States"/>
    <s v="Central"/>
    <x v="20"/>
    <s v="Fort Dodge"/>
    <n v="50501"/>
    <x v="4"/>
    <d v="2015-01-07T00:00:00"/>
    <x v="54"/>
    <n v="3"/>
    <n v="551.22"/>
    <n v="86258"/>
    <n v="205.98000000000002"/>
    <x v="1"/>
  </r>
  <r>
    <n v="3125"/>
    <s v="Guy McDonald"/>
    <x v="1"/>
    <n v="0.08"/>
    <n v="120.97"/>
    <n v="26.3"/>
    <x v="0"/>
    <x v="2"/>
    <x v="1"/>
    <x v="3"/>
    <s v="Jumbo Drum"/>
    <s v="Canon S750 Color Inkjet Printer"/>
    <n v="0.38"/>
    <s v="United States"/>
    <s v="Central"/>
    <x v="10"/>
    <s v="Mount Prospect"/>
    <n v="60056"/>
    <x v="4"/>
    <d v="2015-01-07T00:00:00"/>
    <x v="55"/>
    <n v="2"/>
    <n v="233.58"/>
    <n v="87285"/>
    <n v="120.89"/>
    <x v="1"/>
  </r>
  <r>
    <n v="451"/>
    <s v="Joyce Murray"/>
    <x v="2"/>
    <n v="0.01"/>
    <n v="8.8800000000000008"/>
    <n v="6.28"/>
    <x v="1"/>
    <x v="2"/>
    <x v="2"/>
    <x v="5"/>
    <s v="Small Box"/>
    <s v="GBC Instant Index™ System for Binding Systems"/>
    <n v="0.35"/>
    <s v="United States"/>
    <s v="West"/>
    <x v="8"/>
    <s v="Los Altos"/>
    <n v="94024"/>
    <x v="4"/>
    <d v="2015-01-10T00:00:00"/>
    <x v="56"/>
    <n v="2"/>
    <n v="19.86"/>
    <n v="86013"/>
    <n v="8.870000000000001"/>
    <x v="2"/>
  </r>
  <r>
    <n v="451"/>
    <s v="Joyce Murray"/>
    <x v="2"/>
    <n v="0.06"/>
    <n v="2.88"/>
    <n v="0.99"/>
    <x v="1"/>
    <x v="2"/>
    <x v="2"/>
    <x v="13"/>
    <s v="Small Box"/>
    <s v="Avery 514"/>
    <n v="0.36"/>
    <s v="United States"/>
    <s v="West"/>
    <x v="8"/>
    <s v="Los Altos"/>
    <n v="94024"/>
    <x v="4"/>
    <d v="2015-01-14T00:00:00"/>
    <x v="57"/>
    <n v="8"/>
    <n v="23.26"/>
    <n v="86013"/>
    <n v="2.82"/>
    <x v="2"/>
  </r>
  <r>
    <n v="1314"/>
    <s v="Keith Marsh"/>
    <x v="2"/>
    <n v="0.05"/>
    <n v="80.98"/>
    <n v="35"/>
    <x v="1"/>
    <x v="2"/>
    <x v="2"/>
    <x v="6"/>
    <s v="Large Box"/>
    <s v="Carina Double Wide Media Storage Towers in Natural &amp; Black"/>
    <n v="0.81"/>
    <s v="United States"/>
    <s v="West"/>
    <x v="8"/>
    <s v="Los Angeles"/>
    <n v="90058"/>
    <x v="4"/>
    <d v="2015-01-09T00:00:00"/>
    <x v="58"/>
    <n v="34"/>
    <n v="2710.47"/>
    <n v="27013"/>
    <n v="80.930000000000007"/>
    <x v="2"/>
  </r>
  <r>
    <n v="1314"/>
    <s v="Keith Marsh"/>
    <x v="2"/>
    <n v="0.05"/>
    <n v="279.48"/>
    <n v="35"/>
    <x v="1"/>
    <x v="2"/>
    <x v="2"/>
    <x v="6"/>
    <s v="Large Box"/>
    <s v="Tennsco Snap-Together Open Shelving Units, Starter Sets and Add-On Units"/>
    <n v="0.8"/>
    <s v="United States"/>
    <s v="West"/>
    <x v="8"/>
    <s v="Los Angeles"/>
    <n v="90058"/>
    <x v="4"/>
    <d v="2015-01-05T00:00:00"/>
    <x v="59"/>
    <n v="31"/>
    <n v="8354.73"/>
    <n v="27013"/>
    <n v="279.43"/>
    <x v="2"/>
  </r>
  <r>
    <n v="1316"/>
    <s v="Marion Lindsey"/>
    <x v="2"/>
    <n v="0.05"/>
    <n v="80.98"/>
    <n v="35"/>
    <x v="1"/>
    <x v="2"/>
    <x v="2"/>
    <x v="6"/>
    <s v="Large Box"/>
    <s v="Carina Double Wide Media Storage Towers in Natural &amp; Black"/>
    <n v="0.81"/>
    <s v="United States"/>
    <s v="West"/>
    <x v="3"/>
    <s v="Commerce City"/>
    <n v="80022"/>
    <x v="4"/>
    <d v="2015-01-09T00:00:00"/>
    <x v="58"/>
    <n v="8"/>
    <n v="637.76"/>
    <n v="87603"/>
    <n v="80.930000000000007"/>
    <x v="2"/>
  </r>
  <r>
    <n v="1316"/>
    <s v="Marion Lindsey"/>
    <x v="2"/>
    <n v="0.05"/>
    <n v="279.48"/>
    <n v="35"/>
    <x v="1"/>
    <x v="2"/>
    <x v="2"/>
    <x v="6"/>
    <s v="Large Box"/>
    <s v="Tennsco Snap-Together Open Shelving Units, Starter Sets and Add-On Units"/>
    <n v="0.8"/>
    <s v="United States"/>
    <s v="West"/>
    <x v="3"/>
    <s v="Commerce City"/>
    <n v="80022"/>
    <x v="4"/>
    <d v="2015-01-05T00:00:00"/>
    <x v="59"/>
    <n v="8"/>
    <n v="2156.06"/>
    <n v="87603"/>
    <n v="279.43"/>
    <x v="2"/>
  </r>
  <r>
    <n v="3331"/>
    <s v="Elisabeth Shaw"/>
    <x v="4"/>
    <n v="0.09"/>
    <n v="5.98"/>
    <n v="4.6900000000000004"/>
    <x v="1"/>
    <x v="3"/>
    <x v="2"/>
    <x v="6"/>
    <s v="Small Box"/>
    <s v="Perma STOR-ALL™ Hanging File Box, 13 1/8&quot;W x 12 1/4&quot;D x 10 1/2&quot;H"/>
    <n v="0.68"/>
    <s v="United States"/>
    <s v="South"/>
    <x v="12"/>
    <s v="Ormond Beach"/>
    <n v="32174"/>
    <x v="4"/>
    <d v="2015-01-06T00:00:00"/>
    <x v="60"/>
    <n v="11"/>
    <n v="65.849999999999994"/>
    <n v="86283"/>
    <n v="5.8900000000000006"/>
    <x v="0"/>
  </r>
  <r>
    <n v="1085"/>
    <s v="Ted Dunlap"/>
    <x v="3"/>
    <n v="0.05"/>
    <n v="7.64"/>
    <n v="5.83"/>
    <x v="1"/>
    <x v="2"/>
    <x v="2"/>
    <x v="7"/>
    <s v="Wrap Bag"/>
    <s v="Rediform Wirebound &quot;Phone Memo&quot; Message Book, 11 x 5-3/4"/>
    <n v="0.36"/>
    <s v="United States"/>
    <s v="East"/>
    <x v="11"/>
    <s v="Deer Park"/>
    <n v="11729"/>
    <x v="4"/>
    <d v="2015-01-06T00:00:00"/>
    <x v="61"/>
    <n v="6"/>
    <n v="47.18"/>
    <n v="86122"/>
    <n v="7.59"/>
    <x v="3"/>
  </r>
  <r>
    <n v="2151"/>
    <s v="Melinda Rogers"/>
    <x v="3"/>
    <n v="0.08"/>
    <n v="243.98"/>
    <n v="43.32"/>
    <x v="0"/>
    <x v="3"/>
    <x v="0"/>
    <x v="9"/>
    <s v="Jumbo Drum"/>
    <s v="Hon Deluxe Fabric Upholstered Stacking Chairs, Rounded Back"/>
    <n v="0.55000000000000004"/>
    <s v="United States"/>
    <s v="Central"/>
    <x v="20"/>
    <s v="Dubuque"/>
    <n v="52001"/>
    <x v="4"/>
    <d v="2015-01-06T00:00:00"/>
    <x v="62"/>
    <n v="1"/>
    <n v="248.84"/>
    <n v="90404"/>
    <n v="243.89999999999998"/>
    <x v="1"/>
  </r>
  <r>
    <n v="1793"/>
    <s v="Derek Jernigan"/>
    <x v="0"/>
    <n v="0.04"/>
    <n v="880.98"/>
    <n v="44.55"/>
    <x v="0"/>
    <x v="2"/>
    <x v="0"/>
    <x v="10"/>
    <s v="Jumbo Box"/>
    <s v="Riverside Palais Royal Lawyers Bookcase, Royale Cherry Finish"/>
    <n v="0.62"/>
    <s v="United States"/>
    <s v="Central"/>
    <x v="10"/>
    <s v="Galesburg"/>
    <n v="61401"/>
    <x v="5"/>
    <d v="2015-01-07T00:00:00"/>
    <x v="63"/>
    <n v="8"/>
    <n v="6968.9"/>
    <n v="87853"/>
    <n v="880.94"/>
    <x v="1"/>
  </r>
  <r>
    <n v="2418"/>
    <s v="Kyle Fink"/>
    <x v="0"/>
    <n v="0.03"/>
    <n v="2.1"/>
    <n v="0.7"/>
    <x v="1"/>
    <x v="1"/>
    <x v="2"/>
    <x v="2"/>
    <s v="Wrap Bag"/>
    <s v="Sanford EarthWrite® Recycled Pencils, Medium Soft, #2"/>
    <n v="0.56999999999999995"/>
    <s v="United States"/>
    <s v="South"/>
    <x v="21"/>
    <s v="Petersburg"/>
    <n v="23805"/>
    <x v="5"/>
    <d v="2015-01-07T00:00:00"/>
    <x v="64"/>
    <n v="4"/>
    <n v="8.7200000000000006"/>
    <n v="86750"/>
    <n v="2.0700000000000003"/>
    <x v="0"/>
  </r>
  <r>
    <n v="1782"/>
    <s v="Lawrence Dennis"/>
    <x v="1"/>
    <n v="0.03"/>
    <n v="3.28"/>
    <n v="3.97"/>
    <x v="1"/>
    <x v="2"/>
    <x v="2"/>
    <x v="2"/>
    <s v="Wrap Bag"/>
    <s v="Newell 342"/>
    <n v="0.56000000000000005"/>
    <s v="United States"/>
    <s v="West"/>
    <x v="8"/>
    <s v="San Clemente"/>
    <n v="92672"/>
    <x v="5"/>
    <d v="2015-01-08T00:00:00"/>
    <x v="65"/>
    <n v="7"/>
    <n v="24.57"/>
    <n v="89856"/>
    <n v="3.25"/>
    <x v="2"/>
  </r>
  <r>
    <n v="783"/>
    <s v="Carlos Byrd"/>
    <x v="2"/>
    <n v="0.02"/>
    <n v="100.98"/>
    <n v="35.840000000000003"/>
    <x v="0"/>
    <x v="0"/>
    <x v="0"/>
    <x v="10"/>
    <s v="Jumbo Box"/>
    <s v="Bush Westfield Collection Bookcases, Fully Assembled"/>
    <n v="0.62"/>
    <s v="United States"/>
    <s v="East"/>
    <x v="22"/>
    <s v="Bristol"/>
    <n v="6010"/>
    <x v="5"/>
    <d v="2015-01-06T00:00:00"/>
    <x v="66"/>
    <n v="6"/>
    <n v="614.99"/>
    <n v="90961"/>
    <n v="100.96000000000001"/>
    <x v="3"/>
  </r>
  <r>
    <n v="1828"/>
    <s v="Stacey Lucas"/>
    <x v="2"/>
    <n v="0.05"/>
    <n v="7.1"/>
    <n v="6.05"/>
    <x v="1"/>
    <x v="3"/>
    <x v="2"/>
    <x v="5"/>
    <s v="Small Box"/>
    <s v="Wilson Jones Hanging View Binder, White, 1&quot;"/>
    <n v="0.39"/>
    <s v="United States"/>
    <s v="Central"/>
    <x v="20"/>
    <s v="Cedar Falls"/>
    <n v="50613"/>
    <x v="5"/>
    <d v="2015-01-06T00:00:00"/>
    <x v="67"/>
    <n v="14"/>
    <n v="100.99"/>
    <n v="86960"/>
    <n v="7.05"/>
    <x v="1"/>
  </r>
  <r>
    <n v="1828"/>
    <s v="Stacey Lucas"/>
    <x v="2"/>
    <n v="0.04"/>
    <n v="20.95"/>
    <n v="4"/>
    <x v="1"/>
    <x v="3"/>
    <x v="1"/>
    <x v="1"/>
    <s v="Small Box"/>
    <s v="Fellowes Basic 104-Key Keyboard, Platinum"/>
    <n v="0.6"/>
    <s v="United States"/>
    <s v="Central"/>
    <x v="20"/>
    <s v="Cedar Falls"/>
    <n v="50613"/>
    <x v="5"/>
    <d v="2015-01-11T00:00:00"/>
    <x v="68"/>
    <n v="7"/>
    <n v="142.06"/>
    <n v="86960"/>
    <n v="20.91"/>
    <x v="1"/>
  </r>
  <r>
    <n v="1829"/>
    <s v="Suzanne Cochran"/>
    <x v="2"/>
    <n v="0.05"/>
    <n v="39.06"/>
    <n v="10.55"/>
    <x v="1"/>
    <x v="3"/>
    <x v="2"/>
    <x v="5"/>
    <s v="Small Box"/>
    <s v="Ibico Recycled Linen-Style Covers"/>
    <n v="0.37"/>
    <s v="United States"/>
    <s v="Central"/>
    <x v="20"/>
    <s v="Cedar Rapids"/>
    <n v="52402"/>
    <x v="5"/>
    <d v="2015-01-13T00:00:00"/>
    <x v="69"/>
    <n v="9"/>
    <n v="363.74"/>
    <n v="86960"/>
    <n v="39.010000000000005"/>
    <x v="1"/>
  </r>
  <r>
    <n v="1829"/>
    <s v="Suzanne Cochran"/>
    <x v="2"/>
    <n v="0.04"/>
    <n v="3.52"/>
    <n v="6.83"/>
    <x v="1"/>
    <x v="3"/>
    <x v="2"/>
    <x v="5"/>
    <s v="Small Box"/>
    <s v="Self-Adhesive Ring Binder Labels"/>
    <n v="0.38"/>
    <s v="United States"/>
    <s v="Central"/>
    <x v="20"/>
    <s v="Cedar Rapids"/>
    <n v="52402"/>
    <x v="5"/>
    <d v="2015-01-15T00:00:00"/>
    <x v="70"/>
    <n v="4"/>
    <n v="15.93"/>
    <n v="86960"/>
    <n v="3.48"/>
    <x v="1"/>
  </r>
  <r>
    <n v="1829"/>
    <s v="Suzanne Cochran"/>
    <x v="2"/>
    <n v="0.02"/>
    <n v="15.51"/>
    <n v="17.78"/>
    <x v="1"/>
    <x v="3"/>
    <x v="2"/>
    <x v="6"/>
    <s v="Small Box"/>
    <s v="Tenex File Box, Personal Filing Tote with Lid, Black"/>
    <n v="0.59"/>
    <s v="United States"/>
    <s v="Central"/>
    <x v="20"/>
    <s v="Cedar Rapids"/>
    <n v="52402"/>
    <x v="5"/>
    <d v="2015-01-13T00:00:00"/>
    <x v="71"/>
    <n v="1"/>
    <n v="21.28"/>
    <n v="86960"/>
    <n v="15.49"/>
    <x v="1"/>
  </r>
  <r>
    <n v="2146"/>
    <s v="Courtney Boyd"/>
    <x v="2"/>
    <n v="0.05"/>
    <n v="20.34"/>
    <n v="35"/>
    <x v="1"/>
    <x v="3"/>
    <x v="2"/>
    <x v="6"/>
    <s v="Large Box"/>
    <s v="Tennsco Commercial Shelving"/>
    <n v="0.84"/>
    <s v="United States"/>
    <s v="South"/>
    <x v="21"/>
    <s v="Fairfax"/>
    <n v="20151"/>
    <x v="5"/>
    <d v="2015-01-10T00:00:00"/>
    <x v="72"/>
    <n v="2"/>
    <n v="53.02"/>
    <n v="87071"/>
    <n v="20.29"/>
    <x v="0"/>
  </r>
  <r>
    <n v="211"/>
    <s v="Anna Wood"/>
    <x v="4"/>
    <n v="0.01"/>
    <n v="10.06"/>
    <n v="2.06"/>
    <x v="1"/>
    <x v="1"/>
    <x v="2"/>
    <x v="7"/>
    <s v="Wrap Bag"/>
    <s v="Riverleaf Stik-Withit® Designer Note Cubes®"/>
    <n v="0.39"/>
    <s v="United States"/>
    <s v="East"/>
    <x v="11"/>
    <s v="Utica"/>
    <n v="13501"/>
    <x v="5"/>
    <d v="2015-01-08T00:00:00"/>
    <x v="73"/>
    <n v="2"/>
    <n v="21.2"/>
    <n v="85964"/>
    <n v="10.050000000000001"/>
    <x v="3"/>
  </r>
  <r>
    <n v="211"/>
    <s v="Anna Wood"/>
    <x v="4"/>
    <n v="0"/>
    <n v="65.989999999999995"/>
    <n v="5.92"/>
    <x v="1"/>
    <x v="1"/>
    <x v="1"/>
    <x v="12"/>
    <s v="Small Box"/>
    <s v="252"/>
    <n v="0.55000000000000004"/>
    <s v="United States"/>
    <s v="East"/>
    <x v="11"/>
    <s v="Utica"/>
    <n v="13501"/>
    <x v="5"/>
    <d v="2015-01-08T00:00:00"/>
    <x v="74"/>
    <n v="3"/>
    <n v="173.32"/>
    <n v="85964"/>
    <n v="65.989999999999995"/>
    <x v="3"/>
  </r>
  <r>
    <n v="3347"/>
    <s v="Carrie McIntosh"/>
    <x v="4"/>
    <n v="7.0000000000000007E-2"/>
    <n v="7.68"/>
    <n v="6.16"/>
    <x v="2"/>
    <x v="1"/>
    <x v="2"/>
    <x v="5"/>
    <s v="Small Box"/>
    <s v="GBC VeloBinder Strips"/>
    <n v="0.35"/>
    <s v="United States"/>
    <s v="South"/>
    <x v="12"/>
    <s v="Royal Palm Beach"/>
    <n v="33411"/>
    <x v="5"/>
    <d v="2015-01-08T00:00:00"/>
    <x v="75"/>
    <n v="1"/>
    <n v="22.13"/>
    <n v="89355"/>
    <n v="7.6099999999999994"/>
    <x v="0"/>
  </r>
  <r>
    <n v="3347"/>
    <s v="Carrie McIntosh"/>
    <x v="4"/>
    <n v="0.05"/>
    <n v="6.64"/>
    <n v="4.95"/>
    <x v="2"/>
    <x v="1"/>
    <x v="0"/>
    <x v="11"/>
    <s v="Small Pack"/>
    <s v="G.E. Longer-Life Indoor Recessed Floodlight Bulbs"/>
    <n v="0.37"/>
    <s v="United States"/>
    <s v="South"/>
    <x v="12"/>
    <s v="Royal Palm Beach"/>
    <n v="33411"/>
    <x v="5"/>
    <d v="2015-01-08T00:00:00"/>
    <x v="76"/>
    <n v="5"/>
    <n v="34.17"/>
    <n v="89355"/>
    <n v="6.59"/>
    <x v="0"/>
  </r>
  <r>
    <n v="799"/>
    <s v="Lee McKenna Gregory"/>
    <x v="3"/>
    <n v="0.01"/>
    <n v="150.97999999999999"/>
    <n v="30"/>
    <x v="0"/>
    <x v="1"/>
    <x v="0"/>
    <x v="9"/>
    <s v="Jumbo Drum"/>
    <s v="Novimex Swivel Fabric Task Chair"/>
    <n v="0.74"/>
    <s v="United States"/>
    <s v="South"/>
    <x v="23"/>
    <s v="Hilton Head Island"/>
    <n v="29915"/>
    <x v="5"/>
    <d v="2015-01-08T00:00:00"/>
    <x v="77"/>
    <n v="6"/>
    <n v="958.46"/>
    <n v="89909"/>
    <n v="150.97"/>
    <x v="0"/>
  </r>
  <r>
    <n v="799"/>
    <s v="Lee McKenna Gregory"/>
    <x v="3"/>
    <n v="0.01"/>
    <n v="28.28"/>
    <n v="13.99"/>
    <x v="2"/>
    <x v="1"/>
    <x v="2"/>
    <x v="6"/>
    <s v="Medium Box"/>
    <s v="Eldon Portable Mobile Manager"/>
    <n v="0.57999999999999996"/>
    <s v="United States"/>
    <s v="South"/>
    <x v="23"/>
    <s v="Hilton Head Island"/>
    <n v="29915"/>
    <x v="5"/>
    <d v="2015-01-08T00:00:00"/>
    <x v="78"/>
    <n v="12"/>
    <n v="368.84"/>
    <n v="89909"/>
    <n v="28.27"/>
    <x v="0"/>
  </r>
  <r>
    <n v="799"/>
    <s v="Lee McKenna Gregory"/>
    <x v="3"/>
    <n v="0.03"/>
    <n v="35.99"/>
    <n v="1.1000000000000001"/>
    <x v="1"/>
    <x v="1"/>
    <x v="1"/>
    <x v="12"/>
    <s v="Small Box"/>
    <s v="Accessory35"/>
    <n v="0.55000000000000004"/>
    <s v="United States"/>
    <s v="South"/>
    <x v="23"/>
    <s v="Hilton Head Island"/>
    <n v="29915"/>
    <x v="5"/>
    <d v="2015-01-07T00:00:00"/>
    <x v="79"/>
    <n v="1"/>
    <n v="30.86"/>
    <n v="89909"/>
    <n v="35.96"/>
    <x v="0"/>
  </r>
  <r>
    <n v="1950"/>
    <s v="Leslie Shannon"/>
    <x v="3"/>
    <n v="0.01"/>
    <n v="6.68"/>
    <n v="4.91"/>
    <x v="1"/>
    <x v="0"/>
    <x v="2"/>
    <x v="7"/>
    <s v="Small Box"/>
    <s v="Xerox 1986"/>
    <n v="0.37"/>
    <s v="United States"/>
    <s v="West"/>
    <x v="24"/>
    <s v="Butte"/>
    <n v="59750"/>
    <x v="5"/>
    <d v="2015-01-08T00:00:00"/>
    <x v="80"/>
    <n v="7"/>
    <n v="51.03"/>
    <n v="90414"/>
    <n v="6.67"/>
    <x v="2"/>
  </r>
  <r>
    <n v="2290"/>
    <s v="Glen Robertson"/>
    <x v="3"/>
    <n v="0"/>
    <n v="42.98"/>
    <n v="4.62"/>
    <x v="1"/>
    <x v="2"/>
    <x v="2"/>
    <x v="8"/>
    <s v="Small Box"/>
    <s v="Belkin F9M820V08 8 Outlet Surge"/>
    <n v="0.56000000000000005"/>
    <s v="United States"/>
    <s v="Central"/>
    <x v="7"/>
    <s v="Coon Rapids"/>
    <n v="55433"/>
    <x v="5"/>
    <d v="2015-01-08T00:00:00"/>
    <x v="81"/>
    <n v="12"/>
    <n v="558.41"/>
    <n v="88163"/>
    <n v="42.98"/>
    <x v="1"/>
  </r>
  <r>
    <n v="2290"/>
    <s v="Glen Robertson"/>
    <x v="3"/>
    <n v="0.03"/>
    <n v="21.78"/>
    <n v="5.94"/>
    <x v="1"/>
    <x v="2"/>
    <x v="2"/>
    <x v="8"/>
    <s v="Medium Box"/>
    <s v="Holmes HEPA Air Purifier"/>
    <n v="0.5"/>
    <s v="United States"/>
    <s v="Central"/>
    <x v="7"/>
    <s v="Coon Rapids"/>
    <n v="55433"/>
    <x v="5"/>
    <d v="2015-01-08T00:00:00"/>
    <x v="82"/>
    <n v="13"/>
    <n v="290.22000000000003"/>
    <n v="88163"/>
    <n v="21.75"/>
    <x v="1"/>
  </r>
  <r>
    <n v="3285"/>
    <s v="Ricky Garner"/>
    <x v="3"/>
    <n v="0.06"/>
    <n v="1.7"/>
    <n v="1.99"/>
    <x v="1"/>
    <x v="1"/>
    <x v="1"/>
    <x v="1"/>
    <s v="Small Pack"/>
    <s v="BASF Silver 74 Minute CD-R"/>
    <n v="0.51"/>
    <s v="United States"/>
    <s v="South"/>
    <x v="21"/>
    <s v="Herndon"/>
    <n v="20170"/>
    <x v="5"/>
    <d v="2015-01-07T00:00:00"/>
    <x v="83"/>
    <n v="7"/>
    <n v="12.15"/>
    <n v="90750"/>
    <n v="1.64"/>
    <x v="0"/>
  </r>
  <r>
    <n v="3285"/>
    <s v="Ricky Garner"/>
    <x v="3"/>
    <n v="0.01"/>
    <n v="30.98"/>
    <n v="5.09"/>
    <x v="1"/>
    <x v="1"/>
    <x v="2"/>
    <x v="7"/>
    <s v="Small Box"/>
    <s v="Xerox 19"/>
    <n v="0.4"/>
    <s v="United States"/>
    <s v="South"/>
    <x v="21"/>
    <s v="Herndon"/>
    <n v="20170"/>
    <x v="5"/>
    <d v="2015-01-08T00:00:00"/>
    <x v="84"/>
    <n v="9"/>
    <n v="288.42"/>
    <n v="90750"/>
    <n v="30.97"/>
    <x v="0"/>
  </r>
  <r>
    <n v="619"/>
    <s v="Howard Rogers"/>
    <x v="0"/>
    <n v="0.03"/>
    <n v="14.2"/>
    <n v="5.3"/>
    <x v="1"/>
    <x v="1"/>
    <x v="0"/>
    <x v="11"/>
    <s v="Wrap Bag"/>
    <s v="Coloredge Poster Frame"/>
    <n v="0.46"/>
    <s v="United States"/>
    <s v="Central"/>
    <x v="25"/>
    <s v="Southgate"/>
    <n v="48195"/>
    <x v="6"/>
    <d v="2015-01-08T00:00:00"/>
    <x v="85"/>
    <n v="14"/>
    <n v="205.98"/>
    <n v="88196"/>
    <n v="14.17"/>
    <x v="1"/>
  </r>
  <r>
    <n v="3"/>
    <s v="Bonnie Potter"/>
    <x v="1"/>
    <n v="0.01"/>
    <n v="2.84"/>
    <n v="0.93"/>
    <x v="2"/>
    <x v="3"/>
    <x v="2"/>
    <x v="2"/>
    <s v="Wrap Bag"/>
    <s v="SANFORD Liquid Accent™ Tank-Style Highlighters"/>
    <n v="0.54"/>
    <s v="United States"/>
    <s v="West"/>
    <x v="4"/>
    <s v="Anacortes"/>
    <n v="98221"/>
    <x v="6"/>
    <d v="2015-01-08T00:00:00"/>
    <x v="86"/>
    <n v="4"/>
    <n v="13.01"/>
    <n v="88522"/>
    <n v="2.83"/>
    <x v="2"/>
  </r>
  <r>
    <n v="651"/>
    <s v="Leah Clapp"/>
    <x v="1"/>
    <n v="0.08"/>
    <n v="15.99"/>
    <n v="13.18"/>
    <x v="1"/>
    <x v="1"/>
    <x v="2"/>
    <x v="5"/>
    <s v="Small Box"/>
    <s v="GBC Pre-Punched Binding Paper, Plastic, White, 8-1/2&quot; x 11&quot;"/>
    <n v="0.37"/>
    <s v="United States"/>
    <s v="West"/>
    <x v="26"/>
    <s v="Las Vegas"/>
    <n v="89115"/>
    <x v="6"/>
    <d v="2015-01-08T00:00:00"/>
    <x v="87"/>
    <n v="12"/>
    <n v="192.33"/>
    <n v="91575"/>
    <n v="15.91"/>
    <x v="2"/>
  </r>
  <r>
    <n v="2630"/>
    <s v="Betsy Puckett"/>
    <x v="1"/>
    <n v="7.0000000000000007E-2"/>
    <n v="65.989999999999995"/>
    <n v="5.99"/>
    <x v="1"/>
    <x v="0"/>
    <x v="1"/>
    <x v="12"/>
    <s v="Small Box"/>
    <s v="i1000"/>
    <n v="0.57999999999999996"/>
    <s v="United States"/>
    <s v="Central"/>
    <x v="19"/>
    <s v="Norman"/>
    <n v="73071"/>
    <x v="6"/>
    <d v="2015-01-08T00:00:00"/>
    <x v="88"/>
    <n v="3"/>
    <n v="165.71"/>
    <n v="85915"/>
    <n v="65.92"/>
    <x v="1"/>
  </r>
  <r>
    <n v="1781"/>
    <s v="Jackie Capps"/>
    <x v="2"/>
    <n v="0.03"/>
    <n v="5.08"/>
    <n v="2.0299999999999998"/>
    <x v="1"/>
    <x v="2"/>
    <x v="0"/>
    <x v="11"/>
    <s v="Wrap Bag"/>
    <s v="Master Caster Door Stop, Brown"/>
    <n v="0.51"/>
    <s v="United States"/>
    <s v="West"/>
    <x v="8"/>
    <s v="San Carlos"/>
    <n v="94070"/>
    <x v="6"/>
    <d v="2015-01-12T00:00:00"/>
    <x v="89"/>
    <n v="4"/>
    <n v="21.96"/>
    <n v="89858"/>
    <n v="5.05"/>
    <x v="2"/>
  </r>
  <r>
    <n v="3123"/>
    <s v="Jamie Manning"/>
    <x v="2"/>
    <n v="0.02"/>
    <n v="7.1"/>
    <n v="6.05"/>
    <x v="1"/>
    <x v="2"/>
    <x v="2"/>
    <x v="5"/>
    <s v="Small Box"/>
    <s v="Wilson Jones Hanging View Binder, White, 1&quot;"/>
    <n v="0.39"/>
    <s v="United States"/>
    <s v="Central"/>
    <x v="10"/>
    <s v="Melrose Park"/>
    <n v="60160"/>
    <x v="6"/>
    <d v="2015-01-09T00:00:00"/>
    <x v="90"/>
    <n v="8"/>
    <n v="61.5"/>
    <n v="87287"/>
    <n v="7.08"/>
    <x v="1"/>
  </r>
  <r>
    <n v="3303"/>
    <s v="Carole Creech"/>
    <x v="2"/>
    <n v="0.04"/>
    <n v="33.89"/>
    <n v="5.0999999999999996"/>
    <x v="1"/>
    <x v="2"/>
    <x v="2"/>
    <x v="6"/>
    <s v="Small Box"/>
    <s v="File Shuttle II and Handi-File, Black"/>
    <n v="0.6"/>
    <s v="United States"/>
    <s v="South"/>
    <x v="12"/>
    <s v="Lake Worth"/>
    <n v="33461"/>
    <x v="6"/>
    <d v="2015-01-12T00:00:00"/>
    <x v="91"/>
    <n v="6"/>
    <n v="200.64"/>
    <n v="87795"/>
    <n v="33.85"/>
    <x v="0"/>
  </r>
  <r>
    <n v="1367"/>
    <s v="James Hunter"/>
    <x v="4"/>
    <n v="0.03"/>
    <n v="73.98"/>
    <n v="14.52"/>
    <x v="1"/>
    <x v="1"/>
    <x v="1"/>
    <x v="1"/>
    <s v="Small Box"/>
    <s v="Keytronic French Keyboard"/>
    <n v="0.65"/>
    <s v="United States"/>
    <s v="Central"/>
    <x v="18"/>
    <s v="Lubbock"/>
    <n v="79424"/>
    <x v="6"/>
    <d v="2015-01-10T00:00:00"/>
    <x v="92"/>
    <n v="1"/>
    <n v="79.02"/>
    <n v="90513"/>
    <n v="73.95"/>
    <x v="1"/>
  </r>
  <r>
    <n v="1606"/>
    <s v="Don Rogers"/>
    <x v="4"/>
    <n v="0.05"/>
    <n v="1.98"/>
    <n v="4.7699999999999996"/>
    <x v="1"/>
    <x v="2"/>
    <x v="2"/>
    <x v="5"/>
    <s v="Small Box"/>
    <s v="Avery Reinforcements for Hole-Punch Pages"/>
    <n v="0.4"/>
    <s v="United States"/>
    <s v="East"/>
    <x v="11"/>
    <s v="Franklin Square"/>
    <n v="11010"/>
    <x v="6"/>
    <d v="2015-01-08T00:00:00"/>
    <x v="93"/>
    <n v="1"/>
    <n v="3.53"/>
    <n v="87993"/>
    <n v="1.93"/>
    <x v="3"/>
  </r>
  <r>
    <n v="1606"/>
    <s v="Don Rogers"/>
    <x v="4"/>
    <n v="7.0000000000000007E-2"/>
    <n v="699.99"/>
    <n v="24.49"/>
    <x v="2"/>
    <x v="2"/>
    <x v="1"/>
    <x v="4"/>
    <s v="Large Box"/>
    <s v="Canon PC1060 Personal Laser Copier"/>
    <n v="0.41"/>
    <s v="United States"/>
    <s v="East"/>
    <x v="11"/>
    <s v="Franklin Square"/>
    <n v="11010"/>
    <x v="6"/>
    <d v="2015-01-08T00:00:00"/>
    <x v="94"/>
    <n v="1"/>
    <n v="706.56"/>
    <n v="87993"/>
    <n v="699.92"/>
    <x v="3"/>
  </r>
  <r>
    <n v="1606"/>
    <s v="Don Rogers"/>
    <x v="4"/>
    <n v="7.0000000000000007E-2"/>
    <n v="6783.02"/>
    <n v="24.49"/>
    <x v="1"/>
    <x v="2"/>
    <x v="1"/>
    <x v="3"/>
    <s v="Large Box"/>
    <s v="Polycom ViewStation™ ISDN Videoconferencing Unit"/>
    <n v="0.39"/>
    <s v="United States"/>
    <s v="East"/>
    <x v="11"/>
    <s v="Franklin Square"/>
    <n v="11010"/>
    <x v="6"/>
    <d v="2015-01-08T00:00:00"/>
    <x v="95"/>
    <n v="2"/>
    <n v="13121.07"/>
    <n v="87993"/>
    <n v="6782.9500000000007"/>
    <x v="3"/>
  </r>
  <r>
    <n v="3076"/>
    <s v="Peter Hardy"/>
    <x v="4"/>
    <n v="0"/>
    <n v="137.47999999999999"/>
    <n v="32.18"/>
    <x v="0"/>
    <x v="0"/>
    <x v="0"/>
    <x v="10"/>
    <s v="Jumbo Box"/>
    <s v="O'Sullivan Cherrywood Estates Traditional Barrister Bookcase"/>
    <n v="0.78"/>
    <s v="United States"/>
    <s v="East"/>
    <x v="27"/>
    <s v="Stow"/>
    <n v="44224"/>
    <x v="6"/>
    <d v="2015-01-08T00:00:00"/>
    <x v="96"/>
    <n v="2"/>
    <n v="296.75"/>
    <n v="88241"/>
    <n v="137.47999999999999"/>
    <x v="3"/>
  </r>
  <r>
    <n v="3079"/>
    <s v="Andrew Levine"/>
    <x v="4"/>
    <n v="0"/>
    <n v="137.47999999999999"/>
    <n v="32.18"/>
    <x v="0"/>
    <x v="0"/>
    <x v="0"/>
    <x v="10"/>
    <s v="Jumbo Box"/>
    <s v="O'Sullivan Cherrywood Estates Traditional Barrister Bookcase"/>
    <n v="0.78"/>
    <s v="United States"/>
    <s v="East"/>
    <x v="28"/>
    <s v="Philadelphia"/>
    <n v="19112"/>
    <x v="6"/>
    <d v="2015-01-08T00:00:00"/>
    <x v="96"/>
    <n v="10"/>
    <n v="1483.76"/>
    <n v="12480"/>
    <n v="137.47999999999999"/>
    <x v="3"/>
  </r>
  <r>
    <n v="2868"/>
    <s v="Eugene Clayton"/>
    <x v="1"/>
    <n v="0.03"/>
    <n v="896.99"/>
    <n v="19.989999999999998"/>
    <x v="1"/>
    <x v="3"/>
    <x v="2"/>
    <x v="5"/>
    <s v="Small Box"/>
    <s v="GBC DocuBind TL300 Electric Binding System"/>
    <n v="0.38"/>
    <s v="United States"/>
    <s v="West"/>
    <x v="4"/>
    <s v="Edmonds"/>
    <n v="98026"/>
    <x v="7"/>
    <d v="2015-01-10T00:00:00"/>
    <x v="97"/>
    <n v="6"/>
    <n v="5220.4799999999996"/>
    <n v="85826"/>
    <n v="896.96"/>
    <x v="2"/>
  </r>
  <r>
    <n v="2908"/>
    <s v="Robyn Lyon"/>
    <x v="1"/>
    <n v="7.0000000000000007E-2"/>
    <n v="4.13"/>
    <n v="0.99"/>
    <x v="1"/>
    <x v="2"/>
    <x v="2"/>
    <x v="13"/>
    <s v="Small Box"/>
    <s v="Avery 491"/>
    <n v="0.39"/>
    <s v="United States"/>
    <s v="East"/>
    <x v="27"/>
    <s v="Garfield Heights"/>
    <n v="44125"/>
    <x v="7"/>
    <d v="2015-01-08T00:00:00"/>
    <x v="98"/>
    <n v="4"/>
    <n v="16.07"/>
    <n v="88156"/>
    <n v="4.0599999999999996"/>
    <x v="3"/>
  </r>
  <r>
    <n v="2908"/>
    <s v="Robyn Lyon"/>
    <x v="1"/>
    <n v="0.03"/>
    <n v="22.72"/>
    <n v="8.99"/>
    <x v="1"/>
    <x v="2"/>
    <x v="0"/>
    <x v="11"/>
    <s v="Small Pack"/>
    <s v="Executive Impressions 14&quot; Two-Color Numerals Wall Clock"/>
    <n v="0.44"/>
    <s v="United States"/>
    <s v="East"/>
    <x v="27"/>
    <s v="Garfield Heights"/>
    <n v="44125"/>
    <x v="7"/>
    <d v="2015-01-08T00:00:00"/>
    <x v="99"/>
    <n v="1"/>
    <n v="25.26"/>
    <n v="88156"/>
    <n v="22.689999999999998"/>
    <x v="3"/>
  </r>
  <r>
    <n v="2508"/>
    <s v="Pauline Brooks"/>
    <x v="2"/>
    <n v="0.02"/>
    <n v="5.81"/>
    <n v="8.49"/>
    <x v="1"/>
    <x v="2"/>
    <x v="2"/>
    <x v="5"/>
    <s v="Small Box"/>
    <s v="Fellowes Black Plastic Comb Bindings"/>
    <n v="0.39"/>
    <s v="United States"/>
    <s v="East"/>
    <x v="29"/>
    <s v="Sanford"/>
    <n v="4073"/>
    <x v="7"/>
    <d v="2015-01-12T00:00:00"/>
    <x v="100"/>
    <n v="7"/>
    <n v="42.44"/>
    <n v="87031"/>
    <n v="5.79"/>
    <x v="3"/>
  </r>
  <r>
    <n v="2099"/>
    <s v="Nathan Fox"/>
    <x v="3"/>
    <n v="7.0000000000000007E-2"/>
    <n v="14.56"/>
    <n v="3.5"/>
    <x v="1"/>
    <x v="2"/>
    <x v="2"/>
    <x v="8"/>
    <s v="Small Box"/>
    <s v="Acco 6 Outlet Guardian Premium Surge Suppressor"/>
    <n v="0.57999999999999996"/>
    <s v="United States"/>
    <s v="South"/>
    <x v="23"/>
    <s v="Myrtle Beach"/>
    <n v="29577"/>
    <x v="7"/>
    <d v="2015-01-09T00:00:00"/>
    <x v="101"/>
    <n v="6"/>
    <n v="84.59"/>
    <n v="87888"/>
    <n v="14.49"/>
    <x v="0"/>
  </r>
  <r>
    <n v="806"/>
    <s v="Judy Singer"/>
    <x v="0"/>
    <n v="0.06"/>
    <n v="179.99"/>
    <n v="13.99"/>
    <x v="2"/>
    <x v="0"/>
    <x v="1"/>
    <x v="12"/>
    <s v="Medium Box"/>
    <s v="VTech VT20-2481 2.4GHz Two-Line Phone System w/Answering Machine"/>
    <n v="0.56999999999999995"/>
    <s v="United States"/>
    <s v="South"/>
    <x v="12"/>
    <s v="Miami"/>
    <n v="33132"/>
    <x v="8"/>
    <d v="2015-01-11T00:00:00"/>
    <x v="102"/>
    <n v="54"/>
    <n v="8332.91"/>
    <n v="40547"/>
    <n v="179.93"/>
    <x v="0"/>
  </r>
  <r>
    <n v="1527"/>
    <s v="Neil Parker"/>
    <x v="0"/>
    <n v="0.03"/>
    <n v="30.98"/>
    <n v="8.99"/>
    <x v="2"/>
    <x v="0"/>
    <x v="2"/>
    <x v="2"/>
    <s v="Small Pack"/>
    <s v="Boston School Pro Electric Pencil Sharpener, 1670"/>
    <n v="0.57999999999999996"/>
    <s v="United States"/>
    <s v="South"/>
    <x v="16"/>
    <s v="Decatur"/>
    <n v="35601"/>
    <x v="8"/>
    <d v="2015-01-11T00:00:00"/>
    <x v="103"/>
    <n v="5"/>
    <n v="162.38999999999999"/>
    <n v="86813"/>
    <n v="30.95"/>
    <x v="0"/>
  </r>
  <r>
    <n v="1528"/>
    <s v="Brad Stark"/>
    <x v="0"/>
    <n v="0.01"/>
    <n v="525.98"/>
    <n v="19.989999999999998"/>
    <x v="1"/>
    <x v="0"/>
    <x v="2"/>
    <x v="5"/>
    <s v="Small Box"/>
    <s v="GBC DocuBind 300 Electric Binding Machine"/>
    <n v="0.37"/>
    <s v="United States"/>
    <s v="South"/>
    <x v="9"/>
    <s v="Eden"/>
    <n v="27288"/>
    <x v="8"/>
    <d v="2015-01-11T00:00:00"/>
    <x v="104"/>
    <n v="9"/>
    <n v="4920.8100000000004"/>
    <n v="86813"/>
    <n v="525.97"/>
    <x v="0"/>
  </r>
  <r>
    <n v="3017"/>
    <s v="Melvin Benton"/>
    <x v="0"/>
    <n v="0.01"/>
    <n v="5.58"/>
    <n v="5.3"/>
    <x v="1"/>
    <x v="3"/>
    <x v="2"/>
    <x v="15"/>
    <s v="Small Box"/>
    <s v="Staples Brown Kraft Recycled Clasp Envelopes"/>
    <n v="0.35"/>
    <s v="United States"/>
    <s v="West"/>
    <x v="8"/>
    <s v="Encinitas"/>
    <n v="92024"/>
    <x v="8"/>
    <d v="2015-01-10T00:00:00"/>
    <x v="105"/>
    <n v="1"/>
    <n v="11.16"/>
    <n v="89071"/>
    <n v="5.57"/>
    <x v="2"/>
  </r>
  <r>
    <n v="3017"/>
    <s v="Melvin Benton"/>
    <x v="0"/>
    <n v="0.03"/>
    <n v="3.98"/>
    <n v="0.7"/>
    <x v="1"/>
    <x v="3"/>
    <x v="2"/>
    <x v="2"/>
    <s v="Wrap Bag"/>
    <s v="4009® Highlighters by Sanford"/>
    <n v="0.52"/>
    <s v="United States"/>
    <s v="West"/>
    <x v="8"/>
    <s v="Encinitas"/>
    <n v="92024"/>
    <x v="8"/>
    <d v="2015-01-10T00:00:00"/>
    <x v="106"/>
    <n v="11"/>
    <n v="45.22"/>
    <n v="89071"/>
    <n v="3.95"/>
    <x v="2"/>
  </r>
  <r>
    <n v="833"/>
    <s v="Gerald Love"/>
    <x v="1"/>
    <n v="0"/>
    <n v="11.66"/>
    <n v="8.99"/>
    <x v="2"/>
    <x v="3"/>
    <x v="2"/>
    <x v="2"/>
    <s v="Small Pack"/>
    <s v="Boston 16765 Mini Stand Up Battery Pencil Sharpener"/>
    <n v="0.59"/>
    <s v="United States"/>
    <s v="West"/>
    <x v="8"/>
    <s v="Gilroy"/>
    <n v="95020"/>
    <x v="8"/>
    <d v="2015-01-11T00:00:00"/>
    <x v="107"/>
    <n v="11"/>
    <n v="138.51"/>
    <n v="89770"/>
    <n v="11.66"/>
    <x v="2"/>
  </r>
  <r>
    <n v="358"/>
    <s v="Chris F Brandt"/>
    <x v="2"/>
    <n v="0.04"/>
    <n v="125.99"/>
    <n v="8.99"/>
    <x v="1"/>
    <x v="3"/>
    <x v="1"/>
    <x v="12"/>
    <s v="Small Box"/>
    <s v="M70"/>
    <n v="0.59"/>
    <s v="United States"/>
    <s v="East"/>
    <x v="28"/>
    <s v="King of Prussia"/>
    <n v="19406"/>
    <x v="8"/>
    <d v="2015-01-16T00:00:00"/>
    <x v="108"/>
    <n v="1"/>
    <n v="107.95"/>
    <n v="91130"/>
    <n v="125.94999999999999"/>
    <x v="3"/>
  </r>
  <r>
    <n v="2555"/>
    <s v="Karl Knowles"/>
    <x v="2"/>
    <n v="0.1"/>
    <n v="2.6"/>
    <n v="2.4"/>
    <x v="1"/>
    <x v="2"/>
    <x v="2"/>
    <x v="2"/>
    <s v="Wrap Bag"/>
    <s v="12 Colored Short Pencils"/>
    <n v="0.57999999999999996"/>
    <s v="United States"/>
    <s v="Central"/>
    <x v="30"/>
    <s v="Madison"/>
    <n v="53711"/>
    <x v="8"/>
    <d v="2015-01-14T00:00:00"/>
    <x v="109"/>
    <n v="12"/>
    <n v="30.1"/>
    <n v="86527"/>
    <n v="2.5"/>
    <x v="1"/>
  </r>
  <r>
    <n v="1745"/>
    <s v="Herbert Holden"/>
    <x v="3"/>
    <n v="0.02"/>
    <n v="4.13"/>
    <n v="6.89"/>
    <x v="1"/>
    <x v="2"/>
    <x v="2"/>
    <x v="13"/>
    <s v="Small Box"/>
    <s v="Avery 05222 Permanent Self-Adhesive File Folder Labels for Typewriters, on Rolls, White, 250/Roll"/>
    <n v="0.39"/>
    <s v="United States"/>
    <s v="South"/>
    <x v="5"/>
    <s v="Atlanta"/>
    <n v="30305"/>
    <x v="8"/>
    <d v="2015-01-10T00:00:00"/>
    <x v="110"/>
    <n v="9"/>
    <n v="45.87"/>
    <n v="18561"/>
    <n v="4.1100000000000003"/>
    <x v="0"/>
  </r>
  <r>
    <n v="1749"/>
    <s v="Sherri P Stephens"/>
    <x v="3"/>
    <n v="0.02"/>
    <n v="4.13"/>
    <n v="6.89"/>
    <x v="1"/>
    <x v="2"/>
    <x v="2"/>
    <x v="13"/>
    <s v="Small Box"/>
    <s v="Avery 05222 Permanent Self-Adhesive File Folder Labels for Typewriters, on Rolls, White, 250/Roll"/>
    <n v="0.39"/>
    <s v="United States"/>
    <s v="Central"/>
    <x v="19"/>
    <s v="Lawton"/>
    <n v="73505"/>
    <x v="8"/>
    <d v="2015-01-10T00:00:00"/>
    <x v="111"/>
    <n v="2"/>
    <n v="10.19"/>
    <n v="87243"/>
    <n v="4.1100000000000003"/>
    <x v="1"/>
  </r>
  <r>
    <n v="2164"/>
    <s v="Harry Sellers"/>
    <x v="3"/>
    <n v="0.01"/>
    <n v="5.38"/>
    <n v="7.57"/>
    <x v="1"/>
    <x v="0"/>
    <x v="2"/>
    <x v="5"/>
    <s v="Small Box"/>
    <s v="Acco PRESSTEX® Data Binder with Storage Hooks, Dark Blue, 9 1/2&quot; X 11&quot;"/>
    <n v="0.36"/>
    <s v="United States"/>
    <s v="West"/>
    <x v="8"/>
    <s v="Pasadena"/>
    <n v="91104"/>
    <x v="8"/>
    <d v="2015-01-10T00:00:00"/>
    <x v="112"/>
    <n v="3"/>
    <n v="18.68"/>
    <n v="88794"/>
    <n v="5.37"/>
    <x v="2"/>
  </r>
  <r>
    <n v="2164"/>
    <s v="Harry Sellers"/>
    <x v="3"/>
    <n v="0.05"/>
    <n v="3.28"/>
    <n v="3.97"/>
    <x v="1"/>
    <x v="0"/>
    <x v="2"/>
    <x v="2"/>
    <s v="Wrap Bag"/>
    <s v="Newell 337"/>
    <n v="0.56000000000000005"/>
    <s v="United States"/>
    <s v="West"/>
    <x v="8"/>
    <s v="Pasadena"/>
    <n v="91104"/>
    <x v="8"/>
    <d v="2015-01-09T00:00:00"/>
    <x v="113"/>
    <n v="11"/>
    <n v="36.299999999999997"/>
    <n v="88794"/>
    <n v="3.23"/>
    <x v="2"/>
  </r>
  <r>
    <n v="2165"/>
    <s v="Melanie Knight"/>
    <x v="3"/>
    <n v="0.09"/>
    <n v="2.78"/>
    <n v="0.97"/>
    <x v="1"/>
    <x v="0"/>
    <x v="2"/>
    <x v="2"/>
    <s v="Wrap Bag"/>
    <s v="Newell 339"/>
    <n v="0.59"/>
    <s v="United States"/>
    <s v="East"/>
    <x v="29"/>
    <s v="Augusta"/>
    <n v="4330"/>
    <x v="8"/>
    <d v="2015-01-11T00:00:00"/>
    <x v="114"/>
    <n v="6"/>
    <n v="16.03"/>
    <n v="88794"/>
    <n v="2.69"/>
    <x v="3"/>
  </r>
  <r>
    <n v="3331"/>
    <s v="Elisabeth Shaw"/>
    <x v="3"/>
    <n v="0.02"/>
    <n v="4"/>
    <n v="1.3"/>
    <x v="1"/>
    <x v="3"/>
    <x v="2"/>
    <x v="7"/>
    <s v="Wrap Bag"/>
    <s v="EcoTones® Memo Sheets"/>
    <n v="0.37"/>
    <s v="United States"/>
    <s v="South"/>
    <x v="12"/>
    <s v="Ormond Beach"/>
    <n v="32174"/>
    <x v="8"/>
    <d v="2015-01-09T00:00:00"/>
    <x v="115"/>
    <n v="12"/>
    <n v="50.71"/>
    <n v="86284"/>
    <n v="3.98"/>
    <x v="0"/>
  </r>
  <r>
    <n v="894"/>
    <s v="Gail Rankin Cole"/>
    <x v="0"/>
    <n v="0.01"/>
    <n v="8.34"/>
    <n v="0.96"/>
    <x v="1"/>
    <x v="3"/>
    <x v="0"/>
    <x v="11"/>
    <s v="Wrap Bag"/>
    <s v="Document Clip Frames"/>
    <n v="0.43"/>
    <s v="United States"/>
    <s v="East"/>
    <x v="31"/>
    <s v="Washington"/>
    <n v="20024"/>
    <x v="9"/>
    <d v="2015-01-12T00:00:00"/>
    <x v="116"/>
    <n v="24"/>
    <n v="199.12"/>
    <n v="14596"/>
    <n v="8.33"/>
    <x v="3"/>
  </r>
  <r>
    <n v="894"/>
    <s v="Gail Rankin Cole"/>
    <x v="0"/>
    <n v="0.06"/>
    <n v="3.28"/>
    <n v="3.97"/>
    <x v="1"/>
    <x v="3"/>
    <x v="2"/>
    <x v="2"/>
    <s v="Wrap Bag"/>
    <s v="Newell 337"/>
    <n v="0.56000000000000005"/>
    <s v="United States"/>
    <s v="East"/>
    <x v="31"/>
    <s v="Washington"/>
    <n v="20024"/>
    <x v="9"/>
    <d v="2015-01-11T00:00:00"/>
    <x v="117"/>
    <n v="19"/>
    <n v="63.14"/>
    <n v="14596"/>
    <n v="3.2199999999999998"/>
    <x v="3"/>
  </r>
  <r>
    <n v="896"/>
    <s v="Jennifer Siegel"/>
    <x v="0"/>
    <n v="0.01"/>
    <n v="8.34"/>
    <n v="0.96"/>
    <x v="1"/>
    <x v="3"/>
    <x v="0"/>
    <x v="11"/>
    <s v="Wrap Bag"/>
    <s v="Document Clip Frames"/>
    <n v="0.43"/>
    <s v="United States"/>
    <s v="Central"/>
    <x v="18"/>
    <s v="Denton"/>
    <n v="76201"/>
    <x v="9"/>
    <d v="2015-01-12T00:00:00"/>
    <x v="118"/>
    <n v="6"/>
    <n v="49.78"/>
    <n v="90166"/>
    <n v="8.33"/>
    <x v="1"/>
  </r>
  <r>
    <n v="896"/>
    <s v="Jennifer Siegel"/>
    <x v="0"/>
    <n v="0.06"/>
    <n v="3.28"/>
    <n v="3.97"/>
    <x v="1"/>
    <x v="3"/>
    <x v="2"/>
    <x v="2"/>
    <s v="Wrap Bag"/>
    <s v="Newell 337"/>
    <n v="0.56000000000000005"/>
    <s v="United States"/>
    <s v="Central"/>
    <x v="18"/>
    <s v="Denton"/>
    <n v="76201"/>
    <x v="9"/>
    <d v="2015-01-11T00:00:00"/>
    <x v="119"/>
    <n v="5"/>
    <n v="16.62"/>
    <n v="90166"/>
    <n v="3.2199999999999998"/>
    <x v="1"/>
  </r>
  <r>
    <n v="1976"/>
    <s v="Sherri F Vogel"/>
    <x v="0"/>
    <n v="0.05"/>
    <n v="70.98"/>
    <n v="46.74"/>
    <x v="0"/>
    <x v="1"/>
    <x v="0"/>
    <x v="10"/>
    <s v="Jumbo Box"/>
    <s v="Hon Metal Bookcases, Putty"/>
    <n v="0.56000000000000005"/>
    <s v="United States"/>
    <s v="Central"/>
    <x v="25"/>
    <s v="East Lansing"/>
    <n v="48823"/>
    <x v="9"/>
    <d v="2015-01-11T00:00:00"/>
    <x v="120"/>
    <n v="8"/>
    <n v="551.51"/>
    <n v="89039"/>
    <n v="70.930000000000007"/>
    <x v="1"/>
  </r>
  <r>
    <n v="1976"/>
    <s v="Sherri F Vogel"/>
    <x v="0"/>
    <n v="0.05"/>
    <n v="11.55"/>
    <n v="2.36"/>
    <x v="1"/>
    <x v="1"/>
    <x v="2"/>
    <x v="2"/>
    <s v="Wrap Bag"/>
    <s v="Newell 309"/>
    <n v="0.55000000000000004"/>
    <s v="United States"/>
    <s v="Central"/>
    <x v="25"/>
    <s v="East Lansing"/>
    <n v="48823"/>
    <x v="9"/>
    <d v="2015-01-12T00:00:00"/>
    <x v="121"/>
    <n v="12"/>
    <n v="142.79"/>
    <n v="89039"/>
    <n v="11.5"/>
    <x v="1"/>
  </r>
  <r>
    <n v="2418"/>
    <s v="Kyle Fink"/>
    <x v="1"/>
    <n v="0.1"/>
    <n v="599.99"/>
    <n v="24.49"/>
    <x v="1"/>
    <x v="1"/>
    <x v="1"/>
    <x v="4"/>
    <s v="Large Box"/>
    <s v="Canon PC1080F Personal Copier"/>
    <n v="0.5"/>
    <s v="United States"/>
    <s v="South"/>
    <x v="21"/>
    <s v="Petersburg"/>
    <n v="23805"/>
    <x v="9"/>
    <d v="2015-01-11T00:00:00"/>
    <x v="122"/>
    <n v="11"/>
    <n v="6355.69"/>
    <n v="86753"/>
    <n v="599.89"/>
    <x v="0"/>
  </r>
  <r>
    <n v="2418"/>
    <s v="Kyle Fink"/>
    <x v="1"/>
    <n v="0.06"/>
    <n v="2.78"/>
    <n v="1.25"/>
    <x v="1"/>
    <x v="1"/>
    <x v="2"/>
    <x v="2"/>
    <s v="Wrap Bag"/>
    <s v="Newell 318"/>
    <n v="0.59"/>
    <s v="United States"/>
    <s v="South"/>
    <x v="21"/>
    <s v="Petersburg"/>
    <n v="23805"/>
    <x v="9"/>
    <d v="2015-01-12T00:00:00"/>
    <x v="123"/>
    <n v="10"/>
    <n v="28.09"/>
    <n v="86753"/>
    <n v="2.7199999999999998"/>
    <x v="0"/>
  </r>
  <r>
    <n v="2132"/>
    <s v="Philip Hawkins"/>
    <x v="2"/>
    <n v="0.05"/>
    <n v="30.42"/>
    <n v="8.65"/>
    <x v="2"/>
    <x v="2"/>
    <x v="1"/>
    <x v="1"/>
    <s v="Small Box"/>
    <s v="Fellowes Internet Keyboard, Platinum"/>
    <n v="0.74"/>
    <s v="United States"/>
    <s v="Central"/>
    <x v="6"/>
    <s v="Hazelwood"/>
    <n v="63042"/>
    <x v="9"/>
    <d v="2015-01-14T00:00:00"/>
    <x v="124"/>
    <n v="11"/>
    <n v="334.44"/>
    <n v="90078"/>
    <n v="30.37"/>
    <x v="1"/>
  </r>
  <r>
    <n v="2346"/>
    <s v="Sylvia Kumar"/>
    <x v="2"/>
    <n v="0.03"/>
    <n v="297.64"/>
    <n v="14.7"/>
    <x v="0"/>
    <x v="3"/>
    <x v="1"/>
    <x v="3"/>
    <s v="Jumbo Drum"/>
    <s v="Panasonic KX-P3200 Dot Matrix Printer"/>
    <n v="0.56999999999999995"/>
    <s v="United States"/>
    <s v="South"/>
    <x v="32"/>
    <s v="Pleasure Ridge Park"/>
    <n v="40258"/>
    <x v="9"/>
    <d v="2015-01-15T00:00:00"/>
    <x v="125"/>
    <n v="12"/>
    <n v="3707.05"/>
    <n v="89503"/>
    <n v="297.61"/>
    <x v="0"/>
  </r>
  <r>
    <n v="2797"/>
    <s v="Cameron Kendall"/>
    <x v="4"/>
    <n v="0"/>
    <n v="5.0199999999999996"/>
    <n v="5.14"/>
    <x v="1"/>
    <x v="1"/>
    <x v="1"/>
    <x v="1"/>
    <s v="Small Pack"/>
    <s v="Imation 3.5, DISKETTE 44766 HGHLD3.52HD/FM, 10/Pack"/>
    <n v="0.79"/>
    <s v="United States"/>
    <s v="East"/>
    <x v="28"/>
    <s v="Pittsburgh"/>
    <n v="15122"/>
    <x v="9"/>
    <d v="2015-01-11T00:00:00"/>
    <x v="126"/>
    <n v="8"/>
    <n v="43.94"/>
    <n v="87552"/>
    <n v="5.0199999999999996"/>
    <x v="3"/>
  </r>
  <r>
    <n v="194"/>
    <s v="Tammy Goldman"/>
    <x v="3"/>
    <n v="0.02"/>
    <n v="6.48"/>
    <n v="9.17"/>
    <x v="1"/>
    <x v="3"/>
    <x v="2"/>
    <x v="7"/>
    <s v="Small Box"/>
    <s v="Xerox 1996"/>
    <n v="0.37"/>
    <s v="United States"/>
    <s v="West"/>
    <x v="15"/>
    <s v="Lehi"/>
    <n v="84043"/>
    <x v="9"/>
    <d v="2015-01-11T00:00:00"/>
    <x v="127"/>
    <n v="4"/>
    <n v="28.2"/>
    <n v="90431"/>
    <n v="6.4600000000000009"/>
    <x v="2"/>
  </r>
  <r>
    <n v="947"/>
    <s v="Dorothy Buchanan"/>
    <x v="0"/>
    <n v="0.08"/>
    <n v="14.2"/>
    <n v="5.3"/>
    <x v="2"/>
    <x v="2"/>
    <x v="0"/>
    <x v="11"/>
    <s v="Wrap Bag"/>
    <s v="Coloredge Poster Frame"/>
    <n v="0.46"/>
    <s v="United States"/>
    <s v="East"/>
    <x v="33"/>
    <s v="Bayonne"/>
    <n v="7002"/>
    <x v="10"/>
    <d v="2015-01-13T00:00:00"/>
    <x v="128"/>
    <n v="5"/>
    <n v="72.11"/>
    <n v="86565"/>
    <n v="14.12"/>
    <x v="3"/>
  </r>
  <r>
    <n v="166"/>
    <s v="Vicki Hauser"/>
    <x v="2"/>
    <n v="0.08"/>
    <n v="399.98"/>
    <n v="12.06"/>
    <x v="0"/>
    <x v="1"/>
    <x v="1"/>
    <x v="3"/>
    <s v="Jumbo Box"/>
    <s v="Okidata ML320 Series Turbo Dot Matrix Printers"/>
    <n v="0.56000000000000005"/>
    <s v="United States"/>
    <s v="South"/>
    <x v="34"/>
    <s v="Lebanon"/>
    <n v="37087"/>
    <x v="10"/>
    <d v="2015-01-18T00:00:00"/>
    <x v="129"/>
    <n v="5"/>
    <n v="1839.91"/>
    <n v="89426"/>
    <n v="399.90000000000003"/>
    <x v="0"/>
  </r>
  <r>
    <n v="466"/>
    <s v="Marc Nash"/>
    <x v="3"/>
    <n v="0.08"/>
    <n v="297.64"/>
    <n v="14.7"/>
    <x v="0"/>
    <x v="0"/>
    <x v="1"/>
    <x v="3"/>
    <s v="Jumbo Drum"/>
    <s v="Panasonic KX-P3200 Dot Matrix Printer"/>
    <n v="0.56999999999999995"/>
    <s v="United States"/>
    <s v="East"/>
    <x v="35"/>
    <s v="Bellingham"/>
    <n v="2019"/>
    <x v="10"/>
    <d v="2015-01-11T00:00:00"/>
    <x v="130"/>
    <n v="5"/>
    <n v="1132.8399999999999"/>
    <n v="88060"/>
    <n v="297.56"/>
    <x v="3"/>
  </r>
  <r>
    <n v="467"/>
    <s v="Maria Thomas"/>
    <x v="3"/>
    <n v="0.02"/>
    <n v="12.99"/>
    <n v="14.37"/>
    <x v="1"/>
    <x v="0"/>
    <x v="0"/>
    <x v="11"/>
    <s v="Large Box"/>
    <s v="Tensor &quot;Hersey Kiss&quot; Styled Floor Lamp"/>
    <n v="0.73"/>
    <s v="United States"/>
    <s v="East"/>
    <x v="35"/>
    <s v="Beverly"/>
    <n v="1915"/>
    <x v="10"/>
    <d v="2015-01-12T00:00:00"/>
    <x v="131"/>
    <n v="11"/>
    <n v="143.63"/>
    <n v="88060"/>
    <n v="12.97"/>
    <x v="3"/>
  </r>
  <r>
    <n v="468"/>
    <s v="Craig Bennett"/>
    <x v="3"/>
    <n v="0.06"/>
    <n v="14.42"/>
    <n v="6.75"/>
    <x v="1"/>
    <x v="0"/>
    <x v="2"/>
    <x v="8"/>
    <s v="Medium Box"/>
    <s v="Holmes Odor Grabber"/>
    <n v="0.52"/>
    <s v="United States"/>
    <s v="East"/>
    <x v="35"/>
    <s v="Hanson"/>
    <n v="2341"/>
    <x v="10"/>
    <d v="2015-01-12T00:00:00"/>
    <x v="132"/>
    <n v="5"/>
    <n v="73.040000000000006"/>
    <n v="88060"/>
    <n v="14.36"/>
    <x v="3"/>
  </r>
  <r>
    <n v="469"/>
    <s v="Marion Bowling"/>
    <x v="3"/>
    <n v="0.05"/>
    <n v="4.1399999999999997"/>
    <n v="6.6"/>
    <x v="2"/>
    <x v="0"/>
    <x v="0"/>
    <x v="11"/>
    <s v="Small Box"/>
    <s v="Eldon Image Series Black Desk Accessories"/>
    <n v="0.49"/>
    <s v="United States"/>
    <s v="East"/>
    <x v="33"/>
    <s v="Hawthorne"/>
    <n v="7506"/>
    <x v="10"/>
    <d v="2015-01-13T00:00:00"/>
    <x v="133"/>
    <n v="7"/>
    <n v="33.35"/>
    <n v="88060"/>
    <n v="4.09"/>
    <x v="3"/>
  </r>
  <r>
    <n v="470"/>
    <s v="Tony Doyle"/>
    <x v="3"/>
    <n v="0.03"/>
    <n v="11.34"/>
    <n v="5.01"/>
    <x v="1"/>
    <x v="0"/>
    <x v="2"/>
    <x v="7"/>
    <s v="Small Box"/>
    <s v="Xerox 188"/>
    <n v="0.36"/>
    <s v="United States"/>
    <s v="East"/>
    <x v="33"/>
    <s v="Trenton"/>
    <n v="8601"/>
    <x v="10"/>
    <d v="2015-01-11T00:00:00"/>
    <x v="134"/>
    <n v="5"/>
    <n v="60.24"/>
    <n v="88060"/>
    <n v="11.31"/>
    <x v="3"/>
  </r>
  <r>
    <n v="2776"/>
    <s v="April Henson"/>
    <x v="0"/>
    <n v="0.03"/>
    <n v="350.98"/>
    <n v="30"/>
    <x v="0"/>
    <x v="1"/>
    <x v="0"/>
    <x v="9"/>
    <s v="Jumbo Drum"/>
    <s v="Office Star - Professional Matrix Back Chair with 2-to-1 Synchro Tilt and Mesh Fabric Seat"/>
    <n v="0.61"/>
    <s v="United States"/>
    <s v="East"/>
    <x v="36"/>
    <s v="Gaithersburg"/>
    <n v="20877"/>
    <x v="11"/>
    <d v="2015-01-15T00:00:00"/>
    <x v="135"/>
    <n v="11"/>
    <n v="3902.09"/>
    <n v="91228"/>
    <n v="350.95000000000005"/>
    <x v="3"/>
  </r>
  <r>
    <n v="2776"/>
    <s v="April Henson"/>
    <x v="0"/>
    <n v="0.04"/>
    <n v="1.68"/>
    <n v="1"/>
    <x v="1"/>
    <x v="1"/>
    <x v="2"/>
    <x v="2"/>
    <s v="Wrap Bag"/>
    <s v="Prang Dustless Chalk Sticks"/>
    <n v="0.35"/>
    <s v="United States"/>
    <s v="East"/>
    <x v="36"/>
    <s v="Gaithersburg"/>
    <n v="20877"/>
    <x v="11"/>
    <d v="2015-01-14T00:00:00"/>
    <x v="136"/>
    <n v="8"/>
    <n v="14.18"/>
    <n v="91228"/>
    <n v="1.64"/>
    <x v="3"/>
  </r>
  <r>
    <n v="120"/>
    <s v="Helen H Murphy"/>
    <x v="1"/>
    <n v="0.05"/>
    <n v="6.3"/>
    <n v="0.5"/>
    <x v="1"/>
    <x v="3"/>
    <x v="2"/>
    <x v="13"/>
    <s v="Small Box"/>
    <s v="Avery 51"/>
    <n v="0.39"/>
    <s v="United States"/>
    <s v="West"/>
    <x v="15"/>
    <s v="Layton"/>
    <n v="84041"/>
    <x v="11"/>
    <d v="2015-01-13T00:00:00"/>
    <x v="137"/>
    <n v="10"/>
    <n v="59.85"/>
    <n v="86520"/>
    <n v="6.25"/>
    <x v="2"/>
  </r>
  <r>
    <n v="120"/>
    <s v="Helen H Murphy"/>
    <x v="1"/>
    <n v="0.09"/>
    <n v="205.99"/>
    <n v="3"/>
    <x v="2"/>
    <x v="3"/>
    <x v="1"/>
    <x v="12"/>
    <s v="Small Box"/>
    <s v="6185"/>
    <n v="0.57999999999999996"/>
    <s v="United States"/>
    <s v="West"/>
    <x v="15"/>
    <s v="Layton"/>
    <n v="84041"/>
    <x v="11"/>
    <d v="2015-01-14T00:00:00"/>
    <x v="138"/>
    <n v="10"/>
    <n v="1708.73"/>
    <n v="86520"/>
    <n v="205.9"/>
    <x v="2"/>
  </r>
  <r>
    <n v="898"/>
    <s v="Harriet Hodges"/>
    <x v="1"/>
    <n v="0.04"/>
    <n v="90.97"/>
    <n v="28"/>
    <x v="0"/>
    <x v="0"/>
    <x v="1"/>
    <x v="3"/>
    <s v="Jumbo Drum"/>
    <s v="Lexmark Z55se Color Inkjet Printer"/>
    <n v="0.38"/>
    <s v="United States"/>
    <s v="East"/>
    <x v="11"/>
    <s v="New York City"/>
    <n v="10039"/>
    <x v="11"/>
    <d v="2015-01-13T00:00:00"/>
    <x v="139"/>
    <n v="6"/>
    <n v="573.30999999999995"/>
    <n v="33635"/>
    <n v="90.929999999999993"/>
    <x v="3"/>
  </r>
  <r>
    <n v="898"/>
    <s v="Harriet Hodges"/>
    <x v="1"/>
    <n v="7.0000000000000007E-2"/>
    <n v="20.34"/>
    <n v="35"/>
    <x v="1"/>
    <x v="0"/>
    <x v="2"/>
    <x v="6"/>
    <s v="Large Box"/>
    <s v="Tennsco Commercial Shelving"/>
    <n v="0.84"/>
    <s v="United States"/>
    <s v="East"/>
    <x v="11"/>
    <s v="New York City"/>
    <n v="10039"/>
    <x v="11"/>
    <d v="2015-01-13T00:00:00"/>
    <x v="140"/>
    <n v="5"/>
    <n v="140.22999999999999"/>
    <n v="33635"/>
    <n v="20.27"/>
    <x v="3"/>
  </r>
  <r>
    <n v="899"/>
    <s v="Jordan Berry"/>
    <x v="1"/>
    <n v="0.04"/>
    <n v="90.97"/>
    <n v="28"/>
    <x v="0"/>
    <x v="0"/>
    <x v="1"/>
    <x v="3"/>
    <s v="Jumbo Drum"/>
    <s v="Lexmark Z55se Color Inkjet Printer"/>
    <n v="0.38"/>
    <s v="United States"/>
    <s v="East"/>
    <x v="28"/>
    <s v="Altoona"/>
    <n v="16602"/>
    <x v="11"/>
    <d v="2015-01-13T00:00:00"/>
    <x v="139"/>
    <n v="2"/>
    <n v="191.1"/>
    <n v="86263"/>
    <n v="90.929999999999993"/>
    <x v="3"/>
  </r>
  <r>
    <n v="899"/>
    <s v="Jordan Berry"/>
    <x v="1"/>
    <n v="7.0000000000000007E-2"/>
    <n v="20.34"/>
    <n v="35"/>
    <x v="1"/>
    <x v="0"/>
    <x v="2"/>
    <x v="6"/>
    <s v="Large Box"/>
    <s v="Tennsco Commercial Shelving"/>
    <n v="0.84"/>
    <s v="United States"/>
    <s v="East"/>
    <x v="28"/>
    <s v="Altoona"/>
    <n v="16602"/>
    <x v="11"/>
    <d v="2015-01-13T00:00:00"/>
    <x v="140"/>
    <n v="1"/>
    <n v="28.05"/>
    <n v="86263"/>
    <n v="20.27"/>
    <x v="3"/>
  </r>
  <r>
    <n v="1636"/>
    <s v="Sidney Greenberg"/>
    <x v="1"/>
    <n v="0.04"/>
    <n v="136.97999999999999"/>
    <n v="24.49"/>
    <x v="2"/>
    <x v="2"/>
    <x v="0"/>
    <x v="11"/>
    <s v="Large Box"/>
    <s v="3M Polarizing Task Lamp with Clamp Arm, Light Gray"/>
    <n v="0.59"/>
    <s v="United States"/>
    <s v="West"/>
    <x v="8"/>
    <s v="Salinas"/>
    <n v="93905"/>
    <x v="11"/>
    <d v="2015-01-14T00:00:00"/>
    <x v="141"/>
    <n v="12"/>
    <n v="1634.13"/>
    <n v="89706"/>
    <n v="136.94"/>
    <x v="2"/>
  </r>
  <r>
    <n v="823"/>
    <s v="Christian Albright"/>
    <x v="2"/>
    <n v="0.04"/>
    <n v="6.24"/>
    <n v="5.22"/>
    <x v="1"/>
    <x v="0"/>
    <x v="0"/>
    <x v="11"/>
    <s v="Small Box"/>
    <s v="Eldon Expressions Mahogany Wood Desk Collection"/>
    <n v="0.6"/>
    <s v="United States"/>
    <s v="South"/>
    <x v="34"/>
    <s v="Smyrna"/>
    <n v="37167"/>
    <x v="11"/>
    <d v="2015-01-17T00:00:00"/>
    <x v="142"/>
    <n v="13"/>
    <n v="80.23"/>
    <n v="89257"/>
    <n v="6.2"/>
    <x v="0"/>
  </r>
  <r>
    <n v="824"/>
    <s v="Joann Moser"/>
    <x v="2"/>
    <n v="0.09"/>
    <n v="260.98"/>
    <n v="41.91"/>
    <x v="0"/>
    <x v="0"/>
    <x v="0"/>
    <x v="10"/>
    <s v="Jumbo Box"/>
    <s v="Atlantic Metals Mobile 3-Shelf Bookcases, Custom Colors"/>
    <n v="0.59"/>
    <s v="United States"/>
    <s v="South"/>
    <x v="34"/>
    <s v="Spring Hill"/>
    <n v="37174"/>
    <x v="11"/>
    <d v="2015-01-19T00:00:00"/>
    <x v="143"/>
    <n v="8"/>
    <n v="2044.9"/>
    <n v="89257"/>
    <n v="260.89000000000004"/>
    <x v="0"/>
  </r>
  <r>
    <n v="1424"/>
    <s v="Robyn Zhou"/>
    <x v="2"/>
    <n v="0.05"/>
    <n v="350.99"/>
    <n v="39"/>
    <x v="0"/>
    <x v="2"/>
    <x v="0"/>
    <x v="9"/>
    <s v="Jumbo Drum"/>
    <s v="Global Leather Executive Chair"/>
    <n v="0.55000000000000004"/>
    <s v="United States"/>
    <s v="West"/>
    <x v="3"/>
    <s v="Englewood"/>
    <n v="80112"/>
    <x v="11"/>
    <d v="2015-01-14T00:00:00"/>
    <x v="144"/>
    <n v="3"/>
    <n v="1020.08"/>
    <n v="89448"/>
    <n v="350.94"/>
    <x v="2"/>
  </r>
  <r>
    <n v="1424"/>
    <s v="Robyn Zhou"/>
    <x v="2"/>
    <n v="0"/>
    <n v="8.74"/>
    <n v="1.39"/>
    <x v="1"/>
    <x v="2"/>
    <x v="2"/>
    <x v="15"/>
    <s v="Small Box"/>
    <s v="#10- 4 1/8&quot; x 9 1/2&quot; Recycled Envelopes"/>
    <n v="0.38"/>
    <s v="United States"/>
    <s v="West"/>
    <x v="3"/>
    <s v="Englewood"/>
    <n v="80112"/>
    <x v="11"/>
    <d v="2015-01-16T00:00:00"/>
    <x v="145"/>
    <n v="7"/>
    <n v="65.2"/>
    <n v="89448"/>
    <n v="8.74"/>
    <x v="2"/>
  </r>
  <r>
    <n v="1424"/>
    <s v="Robyn Zhou"/>
    <x v="2"/>
    <n v="0.02"/>
    <n v="1.98"/>
    <n v="0.7"/>
    <x v="1"/>
    <x v="2"/>
    <x v="2"/>
    <x v="14"/>
    <s v="Wrap Bag"/>
    <s v="Brites Rubber Bands, 1 1/2 oz. Box"/>
    <n v="0.83"/>
    <s v="United States"/>
    <s v="West"/>
    <x v="3"/>
    <s v="Englewood"/>
    <n v="80112"/>
    <x v="11"/>
    <d v="2015-01-16T00:00:00"/>
    <x v="146"/>
    <n v="11"/>
    <n v="22.59"/>
    <n v="89448"/>
    <n v="1.96"/>
    <x v="2"/>
  </r>
  <r>
    <n v="2715"/>
    <s v="Becky Farmer"/>
    <x v="2"/>
    <n v="0.01"/>
    <n v="29.89"/>
    <n v="1.99"/>
    <x v="1"/>
    <x v="3"/>
    <x v="1"/>
    <x v="1"/>
    <s v="Small Pack"/>
    <s v="Verbatim DVD-RAM, 5.2GB, Rewritable, Type 1, DS"/>
    <n v="0.5"/>
    <s v="United States"/>
    <s v="Central"/>
    <x v="25"/>
    <s v="Lansing"/>
    <n v="48911"/>
    <x v="11"/>
    <d v="2015-01-16T00:00:00"/>
    <x v="147"/>
    <n v="1"/>
    <n v="31.96"/>
    <n v="88702"/>
    <n v="29.88"/>
    <x v="1"/>
  </r>
  <r>
    <n v="2069"/>
    <s v="Elsie Boykin"/>
    <x v="4"/>
    <n v="0.1"/>
    <n v="40.98"/>
    <n v="6.5"/>
    <x v="1"/>
    <x v="1"/>
    <x v="1"/>
    <x v="1"/>
    <s v="Small Box"/>
    <s v="Targus USB Numeric Keypad"/>
    <n v="0.74"/>
    <s v="United States"/>
    <s v="South"/>
    <x v="32"/>
    <s v="Fort Thomas"/>
    <n v="41075"/>
    <x v="11"/>
    <d v="2015-01-14T00:00:00"/>
    <x v="148"/>
    <n v="3"/>
    <n v="120.34"/>
    <n v="88554"/>
    <n v="40.879999999999995"/>
    <x v="0"/>
  </r>
  <r>
    <n v="750"/>
    <s v="Jordan Wilkinson"/>
    <x v="3"/>
    <n v="0.09"/>
    <n v="27.75"/>
    <n v="19.989999999999998"/>
    <x v="1"/>
    <x v="3"/>
    <x v="2"/>
    <x v="6"/>
    <s v="Small Box"/>
    <s v="Fellowes Super Stor/Drawer®"/>
    <n v="0.67"/>
    <s v="United States"/>
    <s v="South"/>
    <x v="32"/>
    <s v="Florence"/>
    <n v="41042"/>
    <x v="11"/>
    <d v="2015-01-13T00:00:00"/>
    <x v="149"/>
    <n v="10"/>
    <n v="257.52"/>
    <n v="91200"/>
    <n v="27.66"/>
    <x v="0"/>
  </r>
  <r>
    <n v="2489"/>
    <s v="Craig Liu"/>
    <x v="3"/>
    <n v="7.0000000000000007E-2"/>
    <n v="65.989999999999995"/>
    <n v="8.8000000000000007"/>
    <x v="1"/>
    <x v="2"/>
    <x v="1"/>
    <x v="12"/>
    <s v="Small Box"/>
    <s v="6120"/>
    <n v="0.57999999999999996"/>
    <s v="United States"/>
    <s v="West"/>
    <x v="8"/>
    <s v="Concord"/>
    <n v="94521"/>
    <x v="11"/>
    <d v="2015-01-12T00:00:00"/>
    <x v="150"/>
    <n v="9"/>
    <n v="471.66"/>
    <n v="86886"/>
    <n v="65.92"/>
    <x v="2"/>
  </r>
  <r>
    <n v="2490"/>
    <s v="Pauline Finch"/>
    <x v="3"/>
    <n v="0"/>
    <n v="10.01"/>
    <n v="1.99"/>
    <x v="2"/>
    <x v="2"/>
    <x v="1"/>
    <x v="1"/>
    <s v="Small Pack"/>
    <s v="TDK 4.7GB DVD-R"/>
    <n v="0.41"/>
    <s v="United States"/>
    <s v="West"/>
    <x v="8"/>
    <s v="Costa Mesa"/>
    <n v="92627"/>
    <x v="11"/>
    <d v="2015-01-14T00:00:00"/>
    <x v="151"/>
    <n v="11"/>
    <n v="119.86"/>
    <n v="86886"/>
    <n v="10.01"/>
    <x v="2"/>
  </r>
  <r>
    <n v="2491"/>
    <s v="Sean N Boyer"/>
    <x v="3"/>
    <n v="7.0000000000000007E-2"/>
    <n v="65.989999999999995"/>
    <n v="8.8000000000000007"/>
    <x v="1"/>
    <x v="2"/>
    <x v="1"/>
    <x v="12"/>
    <s v="Small Box"/>
    <s v="6120"/>
    <n v="0.57999999999999996"/>
    <s v="United States"/>
    <s v="West"/>
    <x v="8"/>
    <s v="Los Angeles"/>
    <n v="90045"/>
    <x v="11"/>
    <d v="2015-01-12T00:00:00"/>
    <x v="150"/>
    <n v="37"/>
    <n v="1939.03"/>
    <n v="23877"/>
    <n v="65.92"/>
    <x v="2"/>
  </r>
  <r>
    <n v="2491"/>
    <s v="Sean N Boyer"/>
    <x v="3"/>
    <n v="0"/>
    <n v="10.01"/>
    <n v="1.99"/>
    <x v="2"/>
    <x v="2"/>
    <x v="1"/>
    <x v="1"/>
    <s v="Small Pack"/>
    <s v="TDK 4.7GB DVD-R"/>
    <n v="0.41"/>
    <s v="United States"/>
    <s v="West"/>
    <x v="8"/>
    <s v="Los Angeles"/>
    <n v="90045"/>
    <x v="11"/>
    <d v="2015-01-14T00:00:00"/>
    <x v="152"/>
    <n v="42"/>
    <n v="457.63"/>
    <n v="23877"/>
    <n v="10.01"/>
    <x v="2"/>
  </r>
  <r>
    <n v="2338"/>
    <s v="Lynn Hines"/>
    <x v="0"/>
    <n v="0.06"/>
    <n v="2.08"/>
    <n v="5.33"/>
    <x v="1"/>
    <x v="2"/>
    <x v="0"/>
    <x v="11"/>
    <s v="Small Box"/>
    <s v="Eldon® Wave Desk Accessories"/>
    <n v="0.43"/>
    <s v="United States"/>
    <s v="East"/>
    <x v="36"/>
    <s v="College Park"/>
    <n v="20740"/>
    <x v="12"/>
    <d v="2015-01-13T00:00:00"/>
    <x v="153"/>
    <n v="4"/>
    <n v="9.23"/>
    <n v="91480"/>
    <n v="2.02"/>
    <x v="3"/>
  </r>
  <r>
    <n v="510"/>
    <s v="Gregory Rao"/>
    <x v="2"/>
    <n v="0.02"/>
    <n v="48.04"/>
    <n v="5.09"/>
    <x v="1"/>
    <x v="3"/>
    <x v="2"/>
    <x v="7"/>
    <s v="Small Box"/>
    <s v="Xerox 1910"/>
    <n v="0.37"/>
    <s v="United States"/>
    <s v="West"/>
    <x v="8"/>
    <s v="Manteca"/>
    <n v="95336"/>
    <x v="12"/>
    <d v="2015-01-13T00:00:00"/>
    <x v="154"/>
    <n v="3"/>
    <n v="152.54"/>
    <n v="90058"/>
    <n v="48.019999999999996"/>
    <x v="2"/>
  </r>
  <r>
    <n v="570"/>
    <s v="Katharine Bass"/>
    <x v="2"/>
    <n v="0.06"/>
    <n v="7.99"/>
    <n v="5.03"/>
    <x v="1"/>
    <x v="1"/>
    <x v="1"/>
    <x v="12"/>
    <s v="Medium Box"/>
    <s v="Bell Sonecor JB700 Caller ID"/>
    <n v="0.6"/>
    <s v="United States"/>
    <s v="West"/>
    <x v="26"/>
    <s v="Henderson"/>
    <n v="89015"/>
    <x v="12"/>
    <d v="2015-01-13T00:00:00"/>
    <x v="155"/>
    <n v="10"/>
    <n v="65.739999999999995"/>
    <n v="88881"/>
    <n v="7.9300000000000006"/>
    <x v="2"/>
  </r>
  <r>
    <n v="576"/>
    <s v="Gordon Lyon"/>
    <x v="2"/>
    <n v="0.06"/>
    <n v="4.4800000000000004"/>
    <n v="49"/>
    <x v="1"/>
    <x v="3"/>
    <x v="2"/>
    <x v="8"/>
    <s v="Large Box"/>
    <s v="Hoover Portapower™ Portable Vacuum"/>
    <n v="0.6"/>
    <s v="United States"/>
    <s v="West"/>
    <x v="8"/>
    <s v="Pomona"/>
    <n v="91767"/>
    <x v="12"/>
    <d v="2015-01-17T00:00:00"/>
    <x v="156"/>
    <n v="4"/>
    <n v="32.6"/>
    <n v="88645"/>
    <n v="4.4200000000000008"/>
    <x v="2"/>
  </r>
  <r>
    <n v="2369"/>
    <s v="Mike G Hartman"/>
    <x v="2"/>
    <n v="7.0000000000000007E-2"/>
    <n v="5.98"/>
    <n v="5.79"/>
    <x v="1"/>
    <x v="1"/>
    <x v="2"/>
    <x v="7"/>
    <s v="Small Box"/>
    <s v="Xerox 1903"/>
    <n v="0.36"/>
    <s v="United States"/>
    <s v="South"/>
    <x v="12"/>
    <s v="Pembroke Pines"/>
    <n v="33024"/>
    <x v="12"/>
    <d v="2015-01-15T00:00:00"/>
    <x v="157"/>
    <n v="13"/>
    <n v="77.42"/>
    <n v="90408"/>
    <n v="5.91"/>
    <x v="0"/>
  </r>
  <r>
    <n v="3340"/>
    <s v="Phillip Blum"/>
    <x v="4"/>
    <n v="0.08"/>
    <n v="125.99"/>
    <n v="4.2"/>
    <x v="1"/>
    <x v="1"/>
    <x v="1"/>
    <x v="12"/>
    <s v="Small Box"/>
    <s v="i1000plus"/>
    <n v="0.56999999999999995"/>
    <s v="United States"/>
    <s v="West"/>
    <x v="14"/>
    <s v="Troutdale"/>
    <n v="97060"/>
    <x v="12"/>
    <d v="2015-01-14T00:00:00"/>
    <x v="158"/>
    <n v="14"/>
    <n v="1434.51"/>
    <n v="85980"/>
    <n v="125.91"/>
    <x v="2"/>
  </r>
  <r>
    <n v="772"/>
    <s v="Jean Webster"/>
    <x v="0"/>
    <n v="0.08"/>
    <n v="7.77"/>
    <n v="9.23"/>
    <x v="1"/>
    <x v="0"/>
    <x v="2"/>
    <x v="8"/>
    <s v="Small Box"/>
    <s v="Hoover Commercial Soft Guard Upright Vacuum And Disposable Filtration Bags"/>
    <n v="0.57999999999999996"/>
    <s v="United States"/>
    <s v="East"/>
    <x v="28"/>
    <s v="Allentown"/>
    <n v="18103"/>
    <x v="13"/>
    <d v="2015-01-16T00:00:00"/>
    <x v="159"/>
    <n v="7"/>
    <n v="56.44"/>
    <n v="88666"/>
    <n v="7.6899999999999995"/>
    <x v="3"/>
  </r>
  <r>
    <n v="772"/>
    <s v="Jean Webster"/>
    <x v="0"/>
    <n v="0.1"/>
    <n v="18.97"/>
    <n v="9.5399999999999991"/>
    <x v="2"/>
    <x v="0"/>
    <x v="2"/>
    <x v="7"/>
    <s v="Small Box"/>
    <s v="Xerox 1939"/>
    <n v="0.37"/>
    <s v="United States"/>
    <s v="East"/>
    <x v="28"/>
    <s v="Allentown"/>
    <n v="18103"/>
    <x v="13"/>
    <d v="2015-01-16T00:00:00"/>
    <x v="160"/>
    <n v="3"/>
    <n v="56.73"/>
    <n v="88666"/>
    <n v="18.869999999999997"/>
    <x v="3"/>
  </r>
  <r>
    <n v="1636"/>
    <s v="Sidney Greenberg"/>
    <x v="0"/>
    <n v="0.08"/>
    <n v="115.99"/>
    <n v="56.14"/>
    <x v="0"/>
    <x v="2"/>
    <x v="1"/>
    <x v="3"/>
    <s v="Jumbo Drum"/>
    <s v="Hewlett-Packard Deskjet 5550 Color Inkjet Printer"/>
    <n v="0.4"/>
    <s v="United States"/>
    <s v="West"/>
    <x v="8"/>
    <s v="Salinas"/>
    <n v="93905"/>
    <x v="13"/>
    <d v="2015-01-16T00:00:00"/>
    <x v="161"/>
    <n v="5"/>
    <n v="562.92999999999995"/>
    <n v="89704"/>
    <n v="115.91"/>
    <x v="2"/>
  </r>
  <r>
    <n v="1636"/>
    <s v="Sidney Greenberg"/>
    <x v="0"/>
    <n v="0.08"/>
    <n v="4.28"/>
    <n v="0.94"/>
    <x v="1"/>
    <x v="2"/>
    <x v="2"/>
    <x v="2"/>
    <s v="Wrap Bag"/>
    <s v="Newell 336"/>
    <n v="0.56000000000000005"/>
    <s v="United States"/>
    <s v="West"/>
    <x v="8"/>
    <s v="Salinas"/>
    <n v="93905"/>
    <x v="13"/>
    <d v="2015-01-17T00:00:00"/>
    <x v="162"/>
    <n v="7"/>
    <n v="29.18"/>
    <n v="89704"/>
    <n v="4.2"/>
    <x v="2"/>
  </r>
  <r>
    <n v="463"/>
    <s v="Debbie Stevenson"/>
    <x v="2"/>
    <n v="7.0000000000000007E-2"/>
    <n v="165.2"/>
    <n v="19.989999999999998"/>
    <x v="1"/>
    <x v="0"/>
    <x v="2"/>
    <x v="6"/>
    <s v="Small Box"/>
    <s v="Economy Rollaway Files"/>
    <n v="0.59"/>
    <s v="United States"/>
    <s v="West"/>
    <x v="8"/>
    <s v="West Hollywood"/>
    <n v="90069"/>
    <x v="13"/>
    <d v="2015-01-16T00:00:00"/>
    <x v="163"/>
    <n v="7"/>
    <n v="1081.54"/>
    <n v="88061"/>
    <n v="165.13"/>
    <x v="2"/>
  </r>
  <r>
    <n v="3064"/>
    <s v="Clarence Crowder"/>
    <x v="2"/>
    <n v="0.03"/>
    <n v="6.45"/>
    <n v="1.34"/>
    <x v="1"/>
    <x v="1"/>
    <x v="2"/>
    <x v="7"/>
    <s v="Wrap Bag"/>
    <s v="Wirebound Four 2-3/4 x 5 Forms per Page, 400 Sets per Book"/>
    <n v="0.36"/>
    <s v="United States"/>
    <s v="West"/>
    <x v="4"/>
    <s v="Lacey"/>
    <n v="98503"/>
    <x v="13"/>
    <d v="2015-01-19T00:00:00"/>
    <x v="164"/>
    <n v="9"/>
    <n v="56.71"/>
    <n v="88448"/>
    <n v="6.42"/>
    <x v="2"/>
  </r>
  <r>
    <n v="3148"/>
    <s v="Leroy Field"/>
    <x v="4"/>
    <n v="0.06"/>
    <n v="19.989999999999998"/>
    <n v="11.17"/>
    <x v="1"/>
    <x v="3"/>
    <x v="0"/>
    <x v="11"/>
    <s v="Large Box"/>
    <s v="Telescoping Adjustable Floor Lamp"/>
    <n v="0.6"/>
    <s v="United States"/>
    <s v="West"/>
    <x v="37"/>
    <s v="Post Falls"/>
    <n v="83854"/>
    <x v="13"/>
    <d v="2015-01-14T00:00:00"/>
    <x v="165"/>
    <n v="7"/>
    <n v="139.49"/>
    <n v="89716"/>
    <n v="19.93"/>
    <x v="2"/>
  </r>
  <r>
    <n v="3149"/>
    <s v="Harriet Moore"/>
    <x v="4"/>
    <n v="0.06"/>
    <n v="320.98"/>
    <n v="58.95"/>
    <x v="0"/>
    <x v="3"/>
    <x v="0"/>
    <x v="9"/>
    <s v="Jumbo Drum"/>
    <s v="Hon 4070 Series Pagoda™ Round Back Stacking Chairs"/>
    <n v="0.56999999999999995"/>
    <s v="United States"/>
    <s v="West"/>
    <x v="37"/>
    <s v="Rexburg"/>
    <n v="83440"/>
    <x v="13"/>
    <d v="2015-01-16T00:00:00"/>
    <x v="166"/>
    <n v="6"/>
    <n v="1952.43"/>
    <n v="89716"/>
    <n v="320.92"/>
    <x v="2"/>
  </r>
  <r>
    <n v="2820"/>
    <s v="Laurence Simon"/>
    <x v="3"/>
    <n v="0.1"/>
    <n v="22.01"/>
    <n v="5.53"/>
    <x v="1"/>
    <x v="2"/>
    <x v="2"/>
    <x v="2"/>
    <s v="Small Pack"/>
    <s v="Boston 16801 Nautilus™ Battery Pencil Sharpener"/>
    <n v="0.59"/>
    <s v="United States"/>
    <s v="Central"/>
    <x v="6"/>
    <s v="Oakville"/>
    <n v="63129"/>
    <x v="13"/>
    <d v="2015-01-15T00:00:00"/>
    <x v="167"/>
    <n v="14"/>
    <n v="281.75"/>
    <n v="87900"/>
    <n v="21.91"/>
    <x v="1"/>
  </r>
  <r>
    <n v="3225"/>
    <s v="Robyn Crawford"/>
    <x v="3"/>
    <n v="0.1"/>
    <n v="208.16"/>
    <n v="68.02"/>
    <x v="0"/>
    <x v="0"/>
    <x v="2"/>
    <x v="8"/>
    <s v="Jumbo Drum"/>
    <s v="1.7 Cubic Foot Compact &quot;Cube&quot; Office Refrigerators"/>
    <n v="0.57999999999999996"/>
    <s v="United States"/>
    <s v="South"/>
    <x v="34"/>
    <s v="Germantown"/>
    <n v="38138"/>
    <x v="13"/>
    <d v="2015-01-14T00:00:00"/>
    <x v="168"/>
    <n v="4"/>
    <n v="768.81"/>
    <n v="86507"/>
    <n v="208.06"/>
    <x v="0"/>
  </r>
  <r>
    <n v="3226"/>
    <s v="Arthur Gold"/>
    <x v="3"/>
    <n v="7.0000000000000007E-2"/>
    <n v="90.48"/>
    <n v="19.989999999999998"/>
    <x v="1"/>
    <x v="0"/>
    <x v="2"/>
    <x v="15"/>
    <s v="Small Box"/>
    <s v="Tyvek® Side-Opening Peel &amp; Seel® Expanding Envelopes"/>
    <n v="0.4"/>
    <s v="United States"/>
    <s v="South"/>
    <x v="34"/>
    <s v="Hendersonville"/>
    <n v="37075"/>
    <x v="13"/>
    <d v="2015-01-15T00:00:00"/>
    <x v="169"/>
    <n v="2"/>
    <n v="183.39"/>
    <n v="86507"/>
    <n v="90.410000000000011"/>
    <x v="0"/>
  </r>
  <r>
    <n v="3226"/>
    <s v="Arthur Gold"/>
    <x v="3"/>
    <n v="0.01"/>
    <n v="9.48"/>
    <n v="7.29"/>
    <x v="2"/>
    <x v="0"/>
    <x v="0"/>
    <x v="11"/>
    <s v="Small Pack"/>
    <s v="DAX Two-Tone Rosewood/Black Document Frame, Desktop, 5 x 7"/>
    <n v="0.45"/>
    <s v="United States"/>
    <s v="South"/>
    <x v="34"/>
    <s v="Hendersonville"/>
    <n v="37075"/>
    <x v="13"/>
    <d v="2015-01-16T00:00:00"/>
    <x v="170"/>
    <n v="1"/>
    <n v="12.9"/>
    <n v="86507"/>
    <n v="9.4700000000000006"/>
    <x v="0"/>
  </r>
  <r>
    <n v="3226"/>
    <s v="Arthur Gold"/>
    <x v="3"/>
    <n v="0.02"/>
    <n v="4.28"/>
    <n v="0.94"/>
    <x v="1"/>
    <x v="0"/>
    <x v="2"/>
    <x v="2"/>
    <s v="Wrap Bag"/>
    <s v="Newell 336"/>
    <n v="0.56000000000000005"/>
    <s v="United States"/>
    <s v="South"/>
    <x v="34"/>
    <s v="Hendersonville"/>
    <n v="37075"/>
    <x v="13"/>
    <d v="2015-01-15T00:00:00"/>
    <x v="171"/>
    <n v="4"/>
    <n v="17.89"/>
    <n v="86507"/>
    <n v="4.2600000000000007"/>
    <x v="0"/>
  </r>
  <r>
    <n v="152"/>
    <s v="Kent Kerr"/>
    <x v="0"/>
    <n v="0.09"/>
    <n v="2.88"/>
    <n v="0.7"/>
    <x v="1"/>
    <x v="1"/>
    <x v="2"/>
    <x v="2"/>
    <s v="Wrap Bag"/>
    <s v="Newell 335"/>
    <n v="0.56000000000000005"/>
    <s v="United States"/>
    <s v="South"/>
    <x v="34"/>
    <s v="Knoxville"/>
    <n v="37918"/>
    <x v="14"/>
    <d v="2015-01-16T00:00:00"/>
    <x v="172"/>
    <n v="2"/>
    <n v="5.5"/>
    <n v="89520"/>
    <n v="2.79"/>
    <x v="0"/>
  </r>
  <r>
    <n v="2791"/>
    <s v="Dawn Larson"/>
    <x v="0"/>
    <n v="0.09"/>
    <n v="2.88"/>
    <n v="0.7"/>
    <x v="1"/>
    <x v="3"/>
    <x v="2"/>
    <x v="2"/>
    <s v="Wrap Bag"/>
    <s v="Newell 346"/>
    <n v="0.56000000000000005"/>
    <s v="United States"/>
    <s v="Central"/>
    <x v="25"/>
    <s v="Madison Heights"/>
    <n v="48071"/>
    <x v="14"/>
    <d v="2015-01-15T00:00:00"/>
    <x v="173"/>
    <n v="7"/>
    <n v="19.29"/>
    <n v="88758"/>
    <n v="2.79"/>
    <x v="1"/>
  </r>
  <r>
    <n v="428"/>
    <s v="Ernest Barber"/>
    <x v="1"/>
    <n v="0.02"/>
    <n v="15.28"/>
    <n v="1.99"/>
    <x v="1"/>
    <x v="3"/>
    <x v="1"/>
    <x v="1"/>
    <s v="Small Pack"/>
    <s v="Memorex 4.7GB DVD+R, 3/Pack"/>
    <n v="0.42"/>
    <s v="United States"/>
    <s v="West"/>
    <x v="26"/>
    <s v="Carson City"/>
    <n v="89701"/>
    <x v="14"/>
    <d v="2015-01-16T00:00:00"/>
    <x v="174"/>
    <n v="15"/>
    <n v="236.46"/>
    <n v="88479"/>
    <n v="15.26"/>
    <x v="2"/>
  </r>
  <r>
    <n v="428"/>
    <s v="Ernest Barber"/>
    <x v="1"/>
    <n v="0"/>
    <n v="85.99"/>
    <n v="3.3"/>
    <x v="1"/>
    <x v="3"/>
    <x v="1"/>
    <x v="12"/>
    <s v="Small Pack"/>
    <s v="Accessory20"/>
    <n v="0.37"/>
    <s v="United States"/>
    <s v="West"/>
    <x v="26"/>
    <s v="Carson City"/>
    <n v="89701"/>
    <x v="14"/>
    <d v="2015-01-16T00:00:00"/>
    <x v="175"/>
    <n v="1"/>
    <n v="73.819999999999993"/>
    <n v="88479"/>
    <n v="85.99"/>
    <x v="2"/>
  </r>
  <r>
    <n v="1212"/>
    <s v="Eileen Fletcher"/>
    <x v="1"/>
    <n v="0.08"/>
    <n v="4.91"/>
    <n v="4.97"/>
    <x v="1"/>
    <x v="3"/>
    <x v="2"/>
    <x v="5"/>
    <s v="Small Box"/>
    <s v="Pressboard Covers with Storage Hooks, 9 1/2&quot; x 11&quot;, Light Blue"/>
    <n v="0.38"/>
    <s v="United States"/>
    <s v="Central"/>
    <x v="2"/>
    <s v="Gary"/>
    <n v="46404"/>
    <x v="14"/>
    <d v="2015-01-16T00:00:00"/>
    <x v="176"/>
    <n v="12"/>
    <n v="58.95"/>
    <n v="88600"/>
    <n v="4.83"/>
    <x v="1"/>
  </r>
  <r>
    <n v="1212"/>
    <s v="Eileen Fletcher"/>
    <x v="1"/>
    <n v="0.01"/>
    <n v="3499.99"/>
    <n v="24.49"/>
    <x v="1"/>
    <x v="3"/>
    <x v="1"/>
    <x v="4"/>
    <s v="Large Box"/>
    <s v="Canon imageCLASS 2200 Advanced Copier"/>
    <n v="0.37"/>
    <s v="United States"/>
    <s v="Central"/>
    <x v="2"/>
    <s v="Gary"/>
    <n v="46404"/>
    <x v="14"/>
    <d v="2015-01-16T00:00:00"/>
    <x v="177"/>
    <n v="1"/>
    <n v="3672.89"/>
    <n v="88600"/>
    <n v="3499.9799999999996"/>
    <x v="1"/>
  </r>
  <r>
    <n v="1213"/>
    <s v="Jeremy Pratt"/>
    <x v="1"/>
    <n v="0.03"/>
    <n v="5.84"/>
    <n v="1.2"/>
    <x v="1"/>
    <x v="3"/>
    <x v="2"/>
    <x v="2"/>
    <s v="Wrap Bag"/>
    <s v="Newell 312"/>
    <n v="0.55000000000000004"/>
    <s v="United States"/>
    <s v="Central"/>
    <x v="2"/>
    <s v="Granger"/>
    <n v="46530"/>
    <x v="14"/>
    <d v="2015-01-17T00:00:00"/>
    <x v="178"/>
    <n v="2"/>
    <n v="11.74"/>
    <n v="88600"/>
    <n v="5.81"/>
    <x v="1"/>
  </r>
  <r>
    <n v="1632"/>
    <s v="Lori Wolfe"/>
    <x v="1"/>
    <n v="0.08"/>
    <n v="8.09"/>
    <n v="7.96"/>
    <x v="2"/>
    <x v="2"/>
    <x v="0"/>
    <x v="11"/>
    <s v="Small Box"/>
    <s v="6&quot; Cubicle Wall Clock, Black"/>
    <n v="0.49"/>
    <s v="United States"/>
    <s v="South"/>
    <x v="0"/>
    <s v="Hattiesburg"/>
    <n v="39401"/>
    <x v="14"/>
    <d v="2015-01-16T00:00:00"/>
    <x v="179"/>
    <n v="6"/>
    <n v="48.25"/>
    <n v="90530"/>
    <n v="8.01"/>
    <x v="0"/>
  </r>
  <r>
    <n v="3035"/>
    <s v="Tina Evans"/>
    <x v="2"/>
    <n v="0.01"/>
    <n v="4.9800000000000004"/>
    <n v="4.75"/>
    <x v="1"/>
    <x v="2"/>
    <x v="2"/>
    <x v="7"/>
    <s v="Small Box"/>
    <s v="Hammermill CopyPlus Copy Paper (20Lb. and 84 Bright)"/>
    <n v="0.36"/>
    <s v="United States"/>
    <s v="Central"/>
    <x v="10"/>
    <s v="Lombard"/>
    <n v="60148"/>
    <x v="14"/>
    <d v="2015-01-20T00:00:00"/>
    <x v="180"/>
    <n v="10"/>
    <n v="52.93"/>
    <n v="89128"/>
    <n v="4.9700000000000006"/>
    <x v="1"/>
  </r>
  <r>
    <n v="3035"/>
    <s v="Tina Evans"/>
    <x v="2"/>
    <n v="0.04"/>
    <n v="6.35"/>
    <n v="1.02"/>
    <x v="1"/>
    <x v="2"/>
    <x v="2"/>
    <x v="7"/>
    <s v="Wrap Bag"/>
    <s v="Telephone Message Books with Fax/Mobile Section, 5 1/2&quot; x 3 3/16&quot;"/>
    <n v="0.39"/>
    <s v="United States"/>
    <s v="Central"/>
    <x v="10"/>
    <s v="Lombard"/>
    <n v="60148"/>
    <x v="14"/>
    <d v="2015-01-20T00:00:00"/>
    <x v="181"/>
    <n v="12"/>
    <n v="75.61"/>
    <n v="89128"/>
    <n v="6.31"/>
    <x v="1"/>
  </r>
  <r>
    <n v="145"/>
    <s v="Rhonda Ivey"/>
    <x v="4"/>
    <n v="0.06"/>
    <n v="7.04"/>
    <n v="2.17"/>
    <x v="1"/>
    <x v="0"/>
    <x v="2"/>
    <x v="7"/>
    <s v="Wrap Bag"/>
    <s v="Wirebound Message Books, 2 7/8&quot; x 5&quot;, 3 Forms per Page"/>
    <n v="0.38"/>
    <s v="United States"/>
    <s v="East"/>
    <x v="28"/>
    <s v="West Mifflin"/>
    <n v="15122"/>
    <x v="14"/>
    <d v="2015-01-17T00:00:00"/>
    <x v="182"/>
    <n v="2"/>
    <n v="14.65"/>
    <n v="91086"/>
    <n v="6.98"/>
    <x v="3"/>
  </r>
  <r>
    <n v="1402"/>
    <s v="Wesley Tate"/>
    <x v="3"/>
    <n v="0"/>
    <n v="8.6"/>
    <n v="6.19"/>
    <x v="1"/>
    <x v="3"/>
    <x v="2"/>
    <x v="5"/>
    <s v="Small Box"/>
    <s v="Avery Printable Repositionable Plastic Tabs"/>
    <n v="0.38"/>
    <s v="United States"/>
    <s v="Central"/>
    <x v="10"/>
    <s v="Chicago"/>
    <n v="60653"/>
    <x v="14"/>
    <d v="2015-01-15T00:00:00"/>
    <x v="183"/>
    <n v="48"/>
    <n v="447.89"/>
    <n v="37729"/>
    <n v="8.6"/>
    <x v="1"/>
  </r>
  <r>
    <n v="1405"/>
    <s v="Crystal Floyd"/>
    <x v="3"/>
    <n v="0"/>
    <n v="8.6"/>
    <n v="6.19"/>
    <x v="1"/>
    <x v="3"/>
    <x v="2"/>
    <x v="5"/>
    <s v="Small Box"/>
    <s v="Avery Printable Repositionable Plastic Tabs"/>
    <n v="0.38"/>
    <s v="United States"/>
    <s v="Central"/>
    <x v="25"/>
    <s v="Battle Creek"/>
    <n v="49017"/>
    <x v="14"/>
    <d v="2015-01-15T00:00:00"/>
    <x v="184"/>
    <n v="12"/>
    <n v="111.97"/>
    <n v="86144"/>
    <n v="8.6"/>
    <x v="1"/>
  </r>
  <r>
    <n v="288"/>
    <s v="Patricia Cole Blair"/>
    <x v="0"/>
    <n v="0.09"/>
    <n v="28.48"/>
    <n v="1.99"/>
    <x v="1"/>
    <x v="0"/>
    <x v="1"/>
    <x v="1"/>
    <s v="Small Pack"/>
    <s v="Memorex 4.7GB DVD+RW, 3/Pack"/>
    <n v="0.4"/>
    <s v="United States"/>
    <s v="Central"/>
    <x v="38"/>
    <s v="Wichita"/>
    <n v="67212"/>
    <x v="15"/>
    <d v="2015-01-19T00:00:00"/>
    <x v="185"/>
    <n v="7"/>
    <n v="192.3"/>
    <n v="89762"/>
    <n v="28.39"/>
    <x v="1"/>
  </r>
  <r>
    <n v="288"/>
    <s v="Patricia Cole Blair"/>
    <x v="0"/>
    <n v="0.08"/>
    <n v="65.989999999999995"/>
    <n v="4.99"/>
    <x v="2"/>
    <x v="0"/>
    <x v="1"/>
    <x v="12"/>
    <s v="Small Box"/>
    <s v="MicroTAC 650"/>
    <n v="0.57999999999999996"/>
    <s v="United States"/>
    <s v="Central"/>
    <x v="38"/>
    <s v="Wichita"/>
    <n v="67212"/>
    <x v="15"/>
    <d v="2015-01-18T00:00:00"/>
    <x v="186"/>
    <n v="14"/>
    <n v="748.1"/>
    <n v="89762"/>
    <n v="65.91"/>
    <x v="1"/>
  </r>
  <r>
    <n v="1603"/>
    <s v="Alex Watkins"/>
    <x v="0"/>
    <n v="0.09"/>
    <n v="2.1800000000000002"/>
    <n v="0.78"/>
    <x v="1"/>
    <x v="0"/>
    <x v="2"/>
    <x v="14"/>
    <s v="Wrap Bag"/>
    <s v="Stockwell Push Pins"/>
    <n v="0.52"/>
    <s v="United States"/>
    <s v="East"/>
    <x v="11"/>
    <s v="Woodmere"/>
    <n v="11598"/>
    <x v="15"/>
    <d v="2015-01-18T00:00:00"/>
    <x v="187"/>
    <n v="9"/>
    <n v="19.12"/>
    <n v="89679"/>
    <n v="2.0900000000000003"/>
    <x v="3"/>
  </r>
  <r>
    <n v="1603"/>
    <s v="Alex Watkins"/>
    <x v="0"/>
    <n v="0.05"/>
    <n v="179.29"/>
    <n v="29.21"/>
    <x v="0"/>
    <x v="0"/>
    <x v="0"/>
    <x v="0"/>
    <s v="Jumbo Box"/>
    <s v="Bevis Round Conference Table Top, X-Base"/>
    <n v="0.76"/>
    <s v="United States"/>
    <s v="East"/>
    <x v="11"/>
    <s v="Woodmere"/>
    <n v="11598"/>
    <x v="15"/>
    <d v="2015-01-18T00:00:00"/>
    <x v="188"/>
    <n v="1"/>
    <n v="186.64"/>
    <n v="89679"/>
    <n v="179.23999999999998"/>
    <x v="3"/>
  </r>
  <r>
    <n v="2924"/>
    <s v="Courtney Nelson"/>
    <x v="0"/>
    <n v="0.02"/>
    <n v="110.98"/>
    <n v="13.99"/>
    <x v="1"/>
    <x v="1"/>
    <x v="0"/>
    <x v="11"/>
    <s v="Medium Box"/>
    <s v="Rubbermaid ClusterMat Chairmats, Mat Size- 66&quot; x 60&quot;, Lip 20&quot; x 11&quot; -90 Degree Angle"/>
    <n v="0.69"/>
    <s v="United States"/>
    <s v="East"/>
    <x v="36"/>
    <s v="Laurel"/>
    <n v="20707"/>
    <x v="15"/>
    <d v="2015-01-18T00:00:00"/>
    <x v="189"/>
    <n v="2"/>
    <n v="226.53"/>
    <n v="86591"/>
    <n v="110.96000000000001"/>
    <x v="3"/>
  </r>
  <r>
    <n v="2924"/>
    <s v="Courtney Nelson"/>
    <x v="0"/>
    <n v="0.01"/>
    <n v="8.01"/>
    <n v="2.87"/>
    <x v="1"/>
    <x v="1"/>
    <x v="2"/>
    <x v="7"/>
    <s v="Wrap Bag"/>
    <s v="TOPS Money Receipt Book, Consecutively Numbered in Red,"/>
    <n v="0.4"/>
    <s v="United States"/>
    <s v="East"/>
    <x v="36"/>
    <s v="Laurel"/>
    <n v="20707"/>
    <x v="15"/>
    <d v="2015-01-18T00:00:00"/>
    <x v="190"/>
    <n v="8"/>
    <n v="68.650000000000006"/>
    <n v="86591"/>
    <n v="8"/>
    <x v="3"/>
  </r>
  <r>
    <n v="202"/>
    <s v="Max Small"/>
    <x v="1"/>
    <n v="0.03"/>
    <n v="7.37"/>
    <n v="5.53"/>
    <x v="1"/>
    <x v="3"/>
    <x v="1"/>
    <x v="1"/>
    <s v="Small Pack"/>
    <s v="Imation 3.5&quot; Unformatted DS/HD Diskettes, 10/Box"/>
    <n v="0.69"/>
    <s v="United States"/>
    <s v="Central"/>
    <x v="19"/>
    <s v="Bartlesville"/>
    <n v="74006"/>
    <x v="15"/>
    <d v="2015-01-18T00:00:00"/>
    <x v="191"/>
    <n v="11"/>
    <n v="85.79"/>
    <n v="88972"/>
    <n v="7.34"/>
    <x v="1"/>
  </r>
  <r>
    <n v="665"/>
    <s v="Miriam Mueller"/>
    <x v="2"/>
    <n v="0.04"/>
    <n v="22.72"/>
    <n v="8.99"/>
    <x v="1"/>
    <x v="3"/>
    <x v="0"/>
    <x v="11"/>
    <s v="Small Pack"/>
    <s v="Executive Impressions 14&quot; Two-Color Numerals Wall Clock"/>
    <n v="0.44"/>
    <s v="United States"/>
    <s v="South"/>
    <x v="34"/>
    <s v="Murfreesboro"/>
    <n v="37130"/>
    <x v="15"/>
    <d v="2015-01-20T00:00:00"/>
    <x v="192"/>
    <n v="9"/>
    <n v="202.41"/>
    <n v="88677"/>
    <n v="22.68"/>
    <x v="0"/>
  </r>
  <r>
    <n v="667"/>
    <s v="Allison Kirby"/>
    <x v="2"/>
    <n v="0.04"/>
    <n v="22.72"/>
    <n v="8.99"/>
    <x v="1"/>
    <x v="3"/>
    <x v="0"/>
    <x v="11"/>
    <s v="Small Pack"/>
    <s v="Executive Impressions 14&quot; Two-Color Numerals Wall Clock"/>
    <n v="0.44"/>
    <s v="United States"/>
    <s v="Central"/>
    <x v="18"/>
    <s v="Dallas"/>
    <n v="75203"/>
    <x v="15"/>
    <d v="2015-01-20T00:00:00"/>
    <x v="193"/>
    <n v="37"/>
    <n v="832.14"/>
    <n v="22147"/>
    <n v="22.68"/>
    <x v="1"/>
  </r>
  <r>
    <n v="3385"/>
    <s v="Daniel Richmond"/>
    <x v="2"/>
    <n v="0.04"/>
    <n v="2.98"/>
    <n v="2.0299999999999998"/>
    <x v="2"/>
    <x v="3"/>
    <x v="2"/>
    <x v="2"/>
    <s v="Wrap Bag"/>
    <s v="Premium Writing Pencils, Soft, #2 by Central Association for the Blind"/>
    <n v="0.56999999999999995"/>
    <s v="United States"/>
    <s v="East"/>
    <x v="27"/>
    <s v="Boardman"/>
    <n v="44512"/>
    <x v="15"/>
    <d v="2015-01-16T00:00:00"/>
    <x v="194"/>
    <n v="5"/>
    <n v="15.7"/>
    <n v="88745"/>
    <n v="2.94"/>
    <x v="3"/>
  </r>
  <r>
    <n v="3385"/>
    <s v="Daniel Richmond"/>
    <x v="2"/>
    <n v="0.01"/>
    <n v="125.99"/>
    <n v="8.99"/>
    <x v="1"/>
    <x v="3"/>
    <x v="1"/>
    <x v="12"/>
    <s v="Small Box"/>
    <s v="M70"/>
    <n v="0.59"/>
    <s v="United States"/>
    <s v="East"/>
    <x v="27"/>
    <s v="Boardman"/>
    <n v="44512"/>
    <x v="15"/>
    <d v="2015-01-21T00:00:00"/>
    <x v="195"/>
    <n v="6"/>
    <n v="680.65"/>
    <n v="88745"/>
    <n v="125.97999999999999"/>
    <x v="3"/>
  </r>
  <r>
    <n v="1697"/>
    <s v="Holly Osborne"/>
    <x v="4"/>
    <n v="0"/>
    <n v="13.43"/>
    <n v="5.5"/>
    <x v="1"/>
    <x v="2"/>
    <x v="2"/>
    <x v="6"/>
    <s v="Small Box"/>
    <s v="Fellowes Personal Hanging Folder Files, Navy"/>
    <n v="0.56999999999999995"/>
    <s v="United States"/>
    <s v="South"/>
    <x v="1"/>
    <s v="Hot Springs"/>
    <n v="71901"/>
    <x v="15"/>
    <d v="2015-01-17T00:00:00"/>
    <x v="196"/>
    <n v="9"/>
    <n v="129.54"/>
    <n v="86338"/>
    <n v="13.43"/>
    <x v="0"/>
  </r>
  <r>
    <n v="3133"/>
    <s v="Kristine Singleton"/>
    <x v="4"/>
    <n v="0.1"/>
    <n v="5.81"/>
    <n v="8.49"/>
    <x v="1"/>
    <x v="3"/>
    <x v="2"/>
    <x v="5"/>
    <s v="Small Box"/>
    <s v="Fellowes Black Plastic Comb Bindings"/>
    <n v="0.39"/>
    <s v="United States"/>
    <s v="Central"/>
    <x v="10"/>
    <s v="Naperville"/>
    <n v="60540"/>
    <x v="15"/>
    <d v="2015-01-17T00:00:00"/>
    <x v="197"/>
    <n v="12"/>
    <n v="64.959999999999994"/>
    <n v="86789"/>
    <n v="5.71"/>
    <x v="1"/>
  </r>
  <r>
    <n v="3133"/>
    <s v="Kristine Singleton"/>
    <x v="4"/>
    <n v="0.03"/>
    <n v="1.81"/>
    <n v="0.75"/>
    <x v="1"/>
    <x v="3"/>
    <x v="2"/>
    <x v="14"/>
    <s v="Wrap Bag"/>
    <s v="Assorted Color Push Pins"/>
    <n v="0.52"/>
    <s v="United States"/>
    <s v="Central"/>
    <x v="10"/>
    <s v="Naperville"/>
    <n v="60540"/>
    <x v="15"/>
    <d v="2015-01-17T00:00:00"/>
    <x v="198"/>
    <n v="10"/>
    <n v="19.14"/>
    <n v="86789"/>
    <n v="1.78"/>
    <x v="1"/>
  </r>
  <r>
    <n v="3036"/>
    <s v="Edith Reynolds"/>
    <x v="3"/>
    <n v="0.02"/>
    <n v="12.99"/>
    <n v="14.37"/>
    <x v="1"/>
    <x v="2"/>
    <x v="0"/>
    <x v="11"/>
    <s v="Large Box"/>
    <s v="Tensor &quot;Hersey Kiss&quot; Styled Floor Lamp"/>
    <n v="0.73"/>
    <s v="United States"/>
    <s v="Central"/>
    <x v="39"/>
    <s v="Mandan"/>
    <n v="58554"/>
    <x v="15"/>
    <d v="2015-01-18T00:00:00"/>
    <x v="199"/>
    <n v="5"/>
    <n v="67.64"/>
    <n v="89129"/>
    <n v="12.97"/>
    <x v="1"/>
  </r>
  <r>
    <n v="3036"/>
    <s v="Edith Reynolds"/>
    <x v="3"/>
    <n v="0.05"/>
    <n v="35.44"/>
    <n v="7.5"/>
    <x v="1"/>
    <x v="2"/>
    <x v="2"/>
    <x v="7"/>
    <s v="Small Box"/>
    <s v="Xerox 1906"/>
    <n v="0.38"/>
    <s v="United States"/>
    <s v="Central"/>
    <x v="39"/>
    <s v="Mandan"/>
    <n v="58554"/>
    <x v="15"/>
    <d v="2015-01-18T00:00:00"/>
    <x v="200"/>
    <n v="7"/>
    <n v="240.42"/>
    <n v="89129"/>
    <n v="35.39"/>
    <x v="1"/>
  </r>
  <r>
    <n v="3036"/>
    <s v="Edith Reynolds"/>
    <x v="3"/>
    <n v="0.02"/>
    <n v="12.98"/>
    <n v="3.14"/>
    <x v="1"/>
    <x v="2"/>
    <x v="2"/>
    <x v="16"/>
    <s v="Small Pack"/>
    <s v="Acme® 8&quot; Straight Scissors"/>
    <n v="0.6"/>
    <s v="United States"/>
    <s v="Central"/>
    <x v="39"/>
    <s v="Mandan"/>
    <n v="58554"/>
    <x v="15"/>
    <d v="2015-01-19T00:00:00"/>
    <x v="201"/>
    <n v="14"/>
    <n v="184.4"/>
    <n v="89129"/>
    <n v="12.96"/>
    <x v="1"/>
  </r>
  <r>
    <n v="592"/>
    <s v="Eva Silverman"/>
    <x v="0"/>
    <n v="0.08"/>
    <n v="30.53"/>
    <n v="19.989999999999998"/>
    <x v="1"/>
    <x v="0"/>
    <x v="2"/>
    <x v="13"/>
    <s v="Small Box"/>
    <s v="Avery 4027 File Folder Labels for Dot Matrix Printers, 5000 Labels per Box, White"/>
    <n v="0.39"/>
    <s v="United States"/>
    <s v="Central"/>
    <x v="10"/>
    <s v="Wilmette"/>
    <n v="60091"/>
    <x v="16"/>
    <d v="2015-01-17T00:00:00"/>
    <x v="202"/>
    <n v="10"/>
    <n v="285.87"/>
    <n v="86307"/>
    <n v="30.450000000000003"/>
    <x v="1"/>
  </r>
  <r>
    <n v="593"/>
    <s v="Joel Huffman"/>
    <x v="0"/>
    <n v="0.01"/>
    <n v="1.68"/>
    <n v="1.57"/>
    <x v="1"/>
    <x v="0"/>
    <x v="2"/>
    <x v="2"/>
    <s v="Wrap Bag"/>
    <s v="Newell 323"/>
    <n v="0.59"/>
    <s v="United States"/>
    <s v="Central"/>
    <x v="10"/>
    <s v="Woodridge"/>
    <n v="60517"/>
    <x v="16"/>
    <d v="2015-01-19T00:00:00"/>
    <x v="203"/>
    <n v="12"/>
    <n v="20.37"/>
    <n v="86307"/>
    <n v="1.67"/>
    <x v="1"/>
  </r>
  <r>
    <n v="1531"/>
    <s v="Jon Ayers"/>
    <x v="0"/>
    <n v="7.0000000000000007E-2"/>
    <n v="4.91"/>
    <n v="0.5"/>
    <x v="1"/>
    <x v="1"/>
    <x v="2"/>
    <x v="13"/>
    <s v="Small Box"/>
    <s v="Avery 508"/>
    <n v="0.36"/>
    <s v="United States"/>
    <s v="South"/>
    <x v="12"/>
    <s v="Palm Coast"/>
    <n v="32137"/>
    <x v="16"/>
    <d v="2015-01-18T00:00:00"/>
    <x v="204"/>
    <n v="6"/>
    <n v="28.22"/>
    <n v="88852"/>
    <n v="4.84"/>
    <x v="0"/>
  </r>
  <r>
    <n v="210"/>
    <s v="Floyd Dale"/>
    <x v="2"/>
    <n v="0.05"/>
    <n v="1.86"/>
    <n v="2.58"/>
    <x v="1"/>
    <x v="2"/>
    <x v="2"/>
    <x v="14"/>
    <s v="Wrap Bag"/>
    <s v="Super Bands, 12/Pack"/>
    <n v="0.82"/>
    <s v="United States"/>
    <s v="East"/>
    <x v="11"/>
    <s v="Troy"/>
    <n v="12180"/>
    <x v="16"/>
    <d v="2015-01-21T00:00:00"/>
    <x v="205"/>
    <n v="9"/>
    <n v="17.61"/>
    <n v="85965"/>
    <n v="1.81"/>
    <x v="3"/>
  </r>
  <r>
    <n v="366"/>
    <s v="Patrick Rosenthal"/>
    <x v="4"/>
    <n v="0.05"/>
    <n v="328.14"/>
    <n v="91.05"/>
    <x v="0"/>
    <x v="0"/>
    <x v="2"/>
    <x v="8"/>
    <s v="Jumbo Drum"/>
    <s v="Sanyo Counter Height Refrigerator with Crisper, 3.6 Cubic Foot, Stainless Steel/Black"/>
    <n v="0.56999999999999995"/>
    <s v="United States"/>
    <s v="East"/>
    <x v="40"/>
    <s v="Cranston"/>
    <n v="2910"/>
    <x v="16"/>
    <d v="2015-01-19T00:00:00"/>
    <x v="206"/>
    <n v="6"/>
    <n v="1967.98"/>
    <n v="87347"/>
    <n v="328.09"/>
    <x v="3"/>
  </r>
  <r>
    <n v="744"/>
    <s v="Joy Maxwell"/>
    <x v="4"/>
    <n v="0.03"/>
    <n v="119.99"/>
    <n v="56.14"/>
    <x v="0"/>
    <x v="1"/>
    <x v="1"/>
    <x v="3"/>
    <s v="Jumbo Box"/>
    <s v="Hewlett-Packard 2600DN Business Color Inkjet Printer"/>
    <n v="0.39"/>
    <s v="United States"/>
    <s v="West"/>
    <x v="41"/>
    <s v="Oro Valley"/>
    <n v="85737"/>
    <x v="16"/>
    <d v="2015-01-19T00:00:00"/>
    <x v="207"/>
    <n v="13"/>
    <n v="1545.58"/>
    <n v="87726"/>
    <n v="119.96"/>
    <x v="2"/>
  </r>
  <r>
    <n v="745"/>
    <s v="Mary Page"/>
    <x v="4"/>
    <n v="0.05"/>
    <n v="115.79"/>
    <n v="1.99"/>
    <x v="1"/>
    <x v="1"/>
    <x v="1"/>
    <x v="1"/>
    <s v="Small Pack"/>
    <s v="Verbatim DVD-R, 4.7GB, Spindle, WE, Blank, Ink Jet/Thermal, 20/Spindle"/>
    <n v="0.49"/>
    <s v="United States"/>
    <s v="West"/>
    <x v="41"/>
    <s v="Peoria"/>
    <n v="85345"/>
    <x v="16"/>
    <d v="2015-01-19T00:00:00"/>
    <x v="208"/>
    <n v="3"/>
    <n v="353.1"/>
    <n v="87726"/>
    <n v="115.74000000000001"/>
    <x v="2"/>
  </r>
  <r>
    <n v="1702"/>
    <s v="Sandra Berry"/>
    <x v="4"/>
    <n v="0.05"/>
    <n v="14.81"/>
    <n v="13.32"/>
    <x v="1"/>
    <x v="2"/>
    <x v="2"/>
    <x v="8"/>
    <s v="Small Box"/>
    <s v="Holmes Replacement Filter for HEPA Air Cleaner, Large Room"/>
    <n v="0.43"/>
    <s v="United States"/>
    <s v="South"/>
    <x v="0"/>
    <s v="Meridian"/>
    <n v="39301"/>
    <x v="16"/>
    <d v="2015-01-20T00:00:00"/>
    <x v="209"/>
    <n v="3"/>
    <n v="45.28"/>
    <n v="90473"/>
    <n v="14.76"/>
    <x v="0"/>
  </r>
  <r>
    <n v="1702"/>
    <s v="Sandra Berry"/>
    <x v="4"/>
    <n v="0.05"/>
    <n v="4.2"/>
    <n v="2.2599999999999998"/>
    <x v="2"/>
    <x v="2"/>
    <x v="2"/>
    <x v="7"/>
    <s v="Wrap Bag"/>
    <s v="Important Message Pads, 50 4-1/4 x 5-1/2 Forms per Pad"/>
    <n v="0.36"/>
    <s v="United States"/>
    <s v="South"/>
    <x v="0"/>
    <s v="Meridian"/>
    <n v="39301"/>
    <x v="16"/>
    <d v="2015-01-19T00:00:00"/>
    <x v="210"/>
    <n v="3"/>
    <n v="13.57"/>
    <n v="90473"/>
    <n v="4.1500000000000004"/>
    <x v="0"/>
  </r>
  <r>
    <n v="1708"/>
    <s v="Lillian Day"/>
    <x v="4"/>
    <n v="0.05"/>
    <n v="5.68"/>
    <n v="1.39"/>
    <x v="1"/>
    <x v="0"/>
    <x v="2"/>
    <x v="15"/>
    <s v="Small Box"/>
    <s v="Staples Standard Envelopes"/>
    <n v="0.38"/>
    <s v="United States"/>
    <s v="East"/>
    <x v="27"/>
    <s v="Shaker Heights"/>
    <n v="44118"/>
    <x v="16"/>
    <d v="2015-01-18T00:00:00"/>
    <x v="211"/>
    <n v="10"/>
    <n v="55.48"/>
    <n v="88781"/>
    <n v="5.63"/>
    <x v="3"/>
  </r>
  <r>
    <n v="1719"/>
    <s v="Russell W Melton"/>
    <x v="4"/>
    <n v="0.06"/>
    <n v="16.48"/>
    <n v="1.99"/>
    <x v="1"/>
    <x v="3"/>
    <x v="1"/>
    <x v="1"/>
    <s v="Small Pack"/>
    <s v="Maxell DVD-RAM Discs"/>
    <n v="0.42"/>
    <s v="United States"/>
    <s v="South"/>
    <x v="16"/>
    <s v="Northport"/>
    <n v="35473"/>
    <x v="16"/>
    <d v="2015-01-19T00:00:00"/>
    <x v="212"/>
    <n v="8"/>
    <n v="128.13"/>
    <n v="90786"/>
    <n v="16.420000000000002"/>
    <x v="0"/>
  </r>
  <r>
    <n v="1873"/>
    <s v="Lisa Kim"/>
    <x v="4"/>
    <n v="0.03"/>
    <n v="90.48"/>
    <n v="19.989999999999998"/>
    <x v="1"/>
    <x v="3"/>
    <x v="2"/>
    <x v="15"/>
    <s v="Small Box"/>
    <s v="Tyvek® Side-Opening Peel &amp; Seel® Expanding Envelopes"/>
    <n v="0.4"/>
    <s v="United States"/>
    <s v="South"/>
    <x v="12"/>
    <s v="Palm Beach Gardens"/>
    <n v="33403"/>
    <x v="16"/>
    <d v="2015-01-19T00:00:00"/>
    <x v="213"/>
    <n v="1"/>
    <n v="99.69"/>
    <n v="90099"/>
    <n v="90.45"/>
    <x v="0"/>
  </r>
  <r>
    <n v="1873"/>
    <s v="Lisa Kim"/>
    <x v="4"/>
    <n v="0.06"/>
    <n v="22.84"/>
    <n v="8.18"/>
    <x v="1"/>
    <x v="3"/>
    <x v="2"/>
    <x v="7"/>
    <s v="Small Box"/>
    <s v="Xerox 1991"/>
    <n v="0.39"/>
    <s v="United States"/>
    <s v="South"/>
    <x v="12"/>
    <s v="Palm Beach Gardens"/>
    <n v="33403"/>
    <x v="16"/>
    <d v="2015-01-17T00:00:00"/>
    <x v="214"/>
    <n v="7"/>
    <n v="152.49"/>
    <n v="90099"/>
    <n v="22.78"/>
    <x v="0"/>
  </r>
  <r>
    <n v="2579"/>
    <s v="Marshall Sutherland"/>
    <x v="4"/>
    <n v="7.0000000000000007E-2"/>
    <n v="1.76"/>
    <n v="4.8600000000000003"/>
    <x v="1"/>
    <x v="2"/>
    <x v="0"/>
    <x v="11"/>
    <s v="Small Box"/>
    <s v="Regeneration Desk Collection"/>
    <n v="0.41"/>
    <s v="United States"/>
    <s v="South"/>
    <x v="16"/>
    <s v="Phenix City"/>
    <n v="36869"/>
    <x v="16"/>
    <d v="2015-01-17T00:00:00"/>
    <x v="215"/>
    <n v="15"/>
    <n v="26.01"/>
    <n v="88297"/>
    <n v="1.69"/>
    <x v="0"/>
  </r>
  <r>
    <n v="2618"/>
    <s v="Amy Hamrick Melvin"/>
    <x v="4"/>
    <n v="0.1"/>
    <n v="7.64"/>
    <n v="1.39"/>
    <x v="1"/>
    <x v="3"/>
    <x v="2"/>
    <x v="15"/>
    <s v="Small Box"/>
    <s v="Security-Tint Envelopes"/>
    <n v="0.36"/>
    <s v="United States"/>
    <s v="East"/>
    <x v="11"/>
    <s v="New York City"/>
    <n v="10004"/>
    <x v="16"/>
    <d v="2015-01-19T00:00:00"/>
    <x v="216"/>
    <n v="18"/>
    <n v="130.11000000000001"/>
    <n v="46884"/>
    <n v="7.54"/>
    <x v="3"/>
  </r>
  <r>
    <n v="2618"/>
    <s v="Amy Hamrick Melvin"/>
    <x v="4"/>
    <n v="0"/>
    <n v="125.99"/>
    <n v="2.5"/>
    <x v="1"/>
    <x v="3"/>
    <x v="1"/>
    <x v="12"/>
    <s v="Small Box"/>
    <s v="6162"/>
    <n v="0.59"/>
    <s v="United States"/>
    <s v="East"/>
    <x v="11"/>
    <s v="New York City"/>
    <n v="10004"/>
    <x v="16"/>
    <d v="2015-01-19T00:00:00"/>
    <x v="217"/>
    <n v="3"/>
    <n v="337.34"/>
    <n v="46884"/>
    <n v="125.99"/>
    <x v="3"/>
  </r>
  <r>
    <n v="2618"/>
    <s v="Amy Hamrick Melvin"/>
    <x v="4"/>
    <n v="0.1"/>
    <n v="11.55"/>
    <n v="2.36"/>
    <x v="1"/>
    <x v="3"/>
    <x v="2"/>
    <x v="2"/>
    <s v="Wrap Bag"/>
    <s v="Newell 309"/>
    <n v="0.55000000000000004"/>
    <s v="United States"/>
    <s v="East"/>
    <x v="11"/>
    <s v="New York City"/>
    <n v="10004"/>
    <x v="16"/>
    <d v="2015-01-18T00:00:00"/>
    <x v="218"/>
    <n v="25"/>
    <n v="280.43"/>
    <n v="46884"/>
    <n v="11.450000000000001"/>
    <x v="3"/>
  </r>
  <r>
    <n v="2628"/>
    <s v="Danielle P Rao"/>
    <x v="4"/>
    <n v="0.02"/>
    <n v="30.53"/>
    <n v="19.989999999999998"/>
    <x v="2"/>
    <x v="3"/>
    <x v="2"/>
    <x v="13"/>
    <s v="Small Box"/>
    <s v="Avery 4027 File Folder Labels for Dot Matrix Printers, 5000 Labels per Box, White"/>
    <n v="0.39"/>
    <s v="United States"/>
    <s v="Central"/>
    <x v="19"/>
    <s v="Moore"/>
    <n v="73160"/>
    <x v="16"/>
    <d v="2015-01-19T00:00:00"/>
    <x v="219"/>
    <n v="14"/>
    <n v="448.47"/>
    <n v="85916"/>
    <n v="30.51"/>
    <x v="1"/>
  </r>
  <r>
    <n v="526"/>
    <s v="April Hu"/>
    <x v="3"/>
    <n v="0"/>
    <n v="1.88"/>
    <n v="1.49"/>
    <x v="1"/>
    <x v="2"/>
    <x v="2"/>
    <x v="5"/>
    <s v="Small Box"/>
    <s v="Staples® General Use 3-Ring Binders"/>
    <n v="0.37"/>
    <s v="United States"/>
    <s v="West"/>
    <x v="41"/>
    <s v="Mesa"/>
    <n v="85204"/>
    <x v="16"/>
    <d v="2015-01-18T00:00:00"/>
    <x v="220"/>
    <n v="13"/>
    <n v="25.39"/>
    <n v="90027"/>
    <n v="1.88"/>
    <x v="2"/>
  </r>
  <r>
    <n v="526"/>
    <s v="April Hu"/>
    <x v="3"/>
    <n v="0.06"/>
    <n v="5.78"/>
    <n v="5.67"/>
    <x v="1"/>
    <x v="2"/>
    <x v="2"/>
    <x v="7"/>
    <s v="Small Box"/>
    <s v="Xerox 1978"/>
    <n v="0.36"/>
    <s v="United States"/>
    <s v="West"/>
    <x v="41"/>
    <s v="Mesa"/>
    <n v="85204"/>
    <x v="16"/>
    <d v="2015-01-18T00:00:00"/>
    <x v="221"/>
    <n v="15"/>
    <n v="87.27"/>
    <n v="90027"/>
    <n v="5.7200000000000006"/>
    <x v="2"/>
  </r>
  <r>
    <n v="2059"/>
    <s v="Nathan Newton"/>
    <x v="3"/>
    <n v="0.09"/>
    <n v="28.48"/>
    <n v="1.99"/>
    <x v="1"/>
    <x v="3"/>
    <x v="1"/>
    <x v="1"/>
    <s v="Small Pack"/>
    <s v="Memorex 4.7GB DVD+RW, 3/Pack"/>
    <n v="0.4"/>
    <s v="United States"/>
    <s v="South"/>
    <x v="9"/>
    <s v="High Point"/>
    <n v="27260"/>
    <x v="16"/>
    <d v="2015-01-18T00:00:00"/>
    <x v="222"/>
    <n v="13"/>
    <n v="336.92"/>
    <n v="88039"/>
    <n v="28.39"/>
    <x v="0"/>
  </r>
  <r>
    <n v="2725"/>
    <s v="Katharine Hudson"/>
    <x v="3"/>
    <n v="0.05"/>
    <n v="28.15"/>
    <n v="6.17"/>
    <x v="1"/>
    <x v="2"/>
    <x v="2"/>
    <x v="2"/>
    <s v="Small Pack"/>
    <s v="Boston Model 1800 Electric Pencil Sharpener, Gray"/>
    <n v="0.55000000000000004"/>
    <s v="United States"/>
    <s v="South"/>
    <x v="34"/>
    <s v="Clarksville"/>
    <n v="37042"/>
    <x v="16"/>
    <d v="2015-01-18T00:00:00"/>
    <x v="223"/>
    <n v="10"/>
    <n v="282.38"/>
    <n v="88958"/>
    <n v="28.099999999999998"/>
    <x v="0"/>
  </r>
  <r>
    <n v="2443"/>
    <s v="Danny Richmond"/>
    <x v="1"/>
    <n v="0.05"/>
    <n v="58.1"/>
    <n v="1.49"/>
    <x v="1"/>
    <x v="3"/>
    <x v="2"/>
    <x v="5"/>
    <s v="Small Box"/>
    <s v="Avery Arch Ring Binders"/>
    <n v="0.38"/>
    <s v="United States"/>
    <s v="South"/>
    <x v="12"/>
    <s v="Miami"/>
    <n v="33142"/>
    <x v="17"/>
    <d v="2015-01-18T00:00:00"/>
    <x v="224"/>
    <n v="13"/>
    <n v="739.06"/>
    <n v="89299"/>
    <n v="58.050000000000004"/>
    <x v="0"/>
  </r>
  <r>
    <n v="1971"/>
    <s v="Marsha Roy"/>
    <x v="4"/>
    <n v="0.02"/>
    <n v="11.58"/>
    <n v="5.72"/>
    <x v="1"/>
    <x v="3"/>
    <x v="2"/>
    <x v="15"/>
    <s v="Small Box"/>
    <s v="Peel &amp; Seel® Recycled Catalog Envelopes, Brown"/>
    <n v="0.35"/>
    <s v="United States"/>
    <s v="South"/>
    <x v="0"/>
    <s v="Tupelo"/>
    <n v="38801"/>
    <x v="17"/>
    <d v="2015-01-19T00:00:00"/>
    <x v="225"/>
    <n v="3"/>
    <n v="35.479999999999997"/>
    <n v="91550"/>
    <n v="11.56"/>
    <x v="0"/>
  </r>
  <r>
    <n v="1972"/>
    <s v="Priscilla Brandon"/>
    <x v="4"/>
    <n v="0.05"/>
    <n v="350.99"/>
    <n v="39"/>
    <x v="0"/>
    <x v="3"/>
    <x v="0"/>
    <x v="9"/>
    <s v="Jumbo Drum"/>
    <s v="Global Leather Executive Chair"/>
    <n v="0.55000000000000004"/>
    <s v="United States"/>
    <s v="East"/>
    <x v="28"/>
    <s v="Willow Grove"/>
    <n v="19090"/>
    <x v="17"/>
    <d v="2015-01-20T00:00:00"/>
    <x v="226"/>
    <n v="6"/>
    <n v="2130.04"/>
    <n v="91550"/>
    <n v="350.94"/>
    <x v="3"/>
  </r>
  <r>
    <n v="1972"/>
    <s v="Priscilla Brandon"/>
    <x v="4"/>
    <n v="0.04"/>
    <n v="15.99"/>
    <n v="9.4"/>
    <x v="2"/>
    <x v="3"/>
    <x v="1"/>
    <x v="3"/>
    <s v="Small Box"/>
    <s v="AT&amp;T Black Trimline Phone, Model 210"/>
    <n v="0.49"/>
    <s v="United States"/>
    <s v="East"/>
    <x v="28"/>
    <s v="Willow Grove"/>
    <n v="19090"/>
    <x v="17"/>
    <d v="2015-01-20T00:00:00"/>
    <x v="227"/>
    <n v="5"/>
    <n v="82.8"/>
    <n v="91550"/>
    <n v="15.950000000000001"/>
    <x v="3"/>
  </r>
  <r>
    <n v="657"/>
    <s v="Derek McCormick"/>
    <x v="0"/>
    <n v="0.1"/>
    <n v="18.97"/>
    <n v="9.0299999999999994"/>
    <x v="1"/>
    <x v="1"/>
    <x v="2"/>
    <x v="7"/>
    <s v="Small Box"/>
    <s v="Computer Printout Paper with Letter-Trim Perforations"/>
    <n v="0.37"/>
    <s v="United States"/>
    <s v="East"/>
    <x v="35"/>
    <s v="Oxford"/>
    <n v="1540"/>
    <x v="18"/>
    <d v="2015-01-21T00:00:00"/>
    <x v="228"/>
    <n v="1"/>
    <n v="19.73"/>
    <n v="91212"/>
    <n v="18.869999999999997"/>
    <x v="3"/>
  </r>
  <r>
    <n v="659"/>
    <s v="Marjorie Arthur"/>
    <x v="0"/>
    <n v="0"/>
    <n v="119.99"/>
    <n v="56.14"/>
    <x v="0"/>
    <x v="1"/>
    <x v="1"/>
    <x v="3"/>
    <s v="Jumbo Box"/>
    <s v="Hewlett-Packard 2600DN Business Color Inkjet Printer"/>
    <n v="0.39"/>
    <s v="United States"/>
    <s v="East"/>
    <x v="42"/>
    <s v="South Burlington"/>
    <n v="5403"/>
    <x v="18"/>
    <d v="2015-01-20T00:00:00"/>
    <x v="229"/>
    <n v="5"/>
    <n v="615.54"/>
    <n v="91212"/>
    <n v="119.99"/>
    <x v="3"/>
  </r>
  <r>
    <n v="3095"/>
    <s v="Milton Lindsay"/>
    <x v="0"/>
    <n v="0.09"/>
    <n v="207.48"/>
    <n v="0.99"/>
    <x v="1"/>
    <x v="1"/>
    <x v="2"/>
    <x v="8"/>
    <s v="Small Box"/>
    <s v="Kensington 7 Outlet MasterPiece Power Center with Fax/Phone Line Protection"/>
    <n v="0.55000000000000004"/>
    <s v="United States"/>
    <s v="East"/>
    <x v="27"/>
    <s v="Hamilton"/>
    <n v="45011"/>
    <x v="18"/>
    <d v="2015-01-21T00:00:00"/>
    <x v="230"/>
    <n v="5"/>
    <n v="991.24"/>
    <n v="86220"/>
    <n v="207.39"/>
    <x v="3"/>
  </r>
  <r>
    <n v="259"/>
    <s v="Edward Pugh"/>
    <x v="2"/>
    <n v="0.09"/>
    <n v="2.88"/>
    <n v="0.7"/>
    <x v="1"/>
    <x v="1"/>
    <x v="2"/>
    <x v="2"/>
    <s v="Wrap Bag"/>
    <s v="Newell 340"/>
    <n v="0.56000000000000005"/>
    <s v="United States"/>
    <s v="West"/>
    <x v="43"/>
    <s v="Santa Fe"/>
    <n v="87505"/>
    <x v="18"/>
    <d v="2015-01-19T00:00:00"/>
    <x v="231"/>
    <n v="10"/>
    <n v="26.38"/>
    <n v="85857"/>
    <n v="2.79"/>
    <x v="2"/>
  </r>
  <r>
    <n v="3155"/>
    <s v="Julian Keith Mayer"/>
    <x v="0"/>
    <n v="0.02"/>
    <n v="60.22"/>
    <n v="3.5"/>
    <x v="1"/>
    <x v="3"/>
    <x v="2"/>
    <x v="8"/>
    <s v="Small Box"/>
    <s v="Fellowes Smart Surge Ten-Outlet Protector, Platinum"/>
    <n v="0.56999999999999995"/>
    <s v="United States"/>
    <s v="South"/>
    <x v="12"/>
    <s v="Sanford"/>
    <n v="32771"/>
    <x v="19"/>
    <d v="2015-01-21T00:00:00"/>
    <x v="232"/>
    <n v="9"/>
    <n v="541.76"/>
    <n v="86898"/>
    <n v="60.199999999999996"/>
    <x v="0"/>
  </r>
  <r>
    <n v="32"/>
    <s v="Matthew Berman"/>
    <x v="4"/>
    <n v="0.09"/>
    <n v="125.99"/>
    <n v="7.69"/>
    <x v="2"/>
    <x v="3"/>
    <x v="1"/>
    <x v="12"/>
    <s v="Small Box"/>
    <s v="StarTAC 3000"/>
    <n v="0.59"/>
    <s v="United States"/>
    <s v="West"/>
    <x v="14"/>
    <s v="Grants Pass"/>
    <n v="97526"/>
    <x v="19"/>
    <d v="2015-01-22T00:00:00"/>
    <x v="233"/>
    <n v="8"/>
    <n v="783.55"/>
    <n v="89202"/>
    <n v="125.89999999999999"/>
    <x v="2"/>
  </r>
  <r>
    <n v="493"/>
    <s v="Douglas Buck"/>
    <x v="3"/>
    <n v="0.02"/>
    <n v="6.48"/>
    <n v="6.6"/>
    <x v="1"/>
    <x v="1"/>
    <x v="2"/>
    <x v="7"/>
    <s v="Small Box"/>
    <s v="Xerox 21"/>
    <n v="0.37"/>
    <s v="United States"/>
    <s v="West"/>
    <x v="4"/>
    <s v="Seatac"/>
    <n v="98158"/>
    <x v="19"/>
    <d v="2015-01-22T00:00:00"/>
    <x v="234"/>
    <n v="10"/>
    <n v="66.709999999999994"/>
    <n v="88906"/>
    <n v="6.4600000000000009"/>
    <x v="2"/>
  </r>
  <r>
    <n v="493"/>
    <s v="Douglas Buck"/>
    <x v="3"/>
    <n v="0.04"/>
    <n v="17.149999999999999"/>
    <n v="4.96"/>
    <x v="1"/>
    <x v="1"/>
    <x v="2"/>
    <x v="6"/>
    <s v="Small Box"/>
    <s v="Advantus Rolling Storage Box"/>
    <n v="0.57999999999999996"/>
    <s v="United States"/>
    <s v="West"/>
    <x v="4"/>
    <s v="Seatac"/>
    <n v="98158"/>
    <x v="19"/>
    <d v="2015-01-21T00:00:00"/>
    <x v="235"/>
    <n v="5"/>
    <n v="87.16"/>
    <n v="88906"/>
    <n v="17.11"/>
    <x v="2"/>
  </r>
  <r>
    <n v="524"/>
    <s v="Gina McKnight"/>
    <x v="3"/>
    <n v="0.03"/>
    <n v="1270.99"/>
    <n v="19.989999999999998"/>
    <x v="1"/>
    <x v="1"/>
    <x v="2"/>
    <x v="5"/>
    <s v="Small Box"/>
    <s v="Fellowes PB500 Electric Punch Plastic Comb Binding Machine with Manual Bind"/>
    <n v="0.35"/>
    <s v="United States"/>
    <s v="South"/>
    <x v="34"/>
    <s v="Farragut"/>
    <n v="37922"/>
    <x v="19"/>
    <d v="2015-01-22T00:00:00"/>
    <x v="236"/>
    <n v="2"/>
    <n v="2589.0100000000002"/>
    <n v="91127"/>
    <n v="1270.96"/>
    <x v="0"/>
  </r>
  <r>
    <n v="524"/>
    <s v="Gina McKnight"/>
    <x v="3"/>
    <n v="7.0000000000000007E-2"/>
    <n v="2036.48"/>
    <n v="14.7"/>
    <x v="0"/>
    <x v="1"/>
    <x v="1"/>
    <x v="3"/>
    <s v="Jumbo Drum"/>
    <s v="Lexmark 4227 Plus Dot Matrix Printer"/>
    <n v="0.55000000000000004"/>
    <s v="United States"/>
    <s v="South"/>
    <x v="34"/>
    <s v="Farragut"/>
    <n v="37922"/>
    <x v="19"/>
    <d v="2015-01-22T00:00:00"/>
    <x v="237"/>
    <n v="1"/>
    <n v="1893.93"/>
    <n v="91127"/>
    <n v="2036.41"/>
    <x v="0"/>
  </r>
  <r>
    <n v="549"/>
    <s v="Dennis Boykin Townsend"/>
    <x v="3"/>
    <n v="0.02"/>
    <n v="7.1"/>
    <n v="6.05"/>
    <x v="1"/>
    <x v="3"/>
    <x v="2"/>
    <x v="5"/>
    <s v="Small Box"/>
    <s v="Wilson Jones Hanging View Binder, White, 1&quot;"/>
    <n v="0.39"/>
    <s v="United States"/>
    <s v="West"/>
    <x v="43"/>
    <s v="Roswell"/>
    <n v="88201"/>
    <x v="19"/>
    <d v="2015-01-20T00:00:00"/>
    <x v="238"/>
    <n v="9"/>
    <n v="66.319999999999993"/>
    <n v="90908"/>
    <n v="7.08"/>
    <x v="2"/>
  </r>
  <r>
    <n v="2464"/>
    <s v="Joe George"/>
    <x v="3"/>
    <n v="0.05"/>
    <n v="6.28"/>
    <n v="5.36"/>
    <x v="1"/>
    <x v="1"/>
    <x v="2"/>
    <x v="5"/>
    <s v="Small Box"/>
    <s v="GBC Standard Plastic Binding Systems' Combs"/>
    <n v="0.4"/>
    <s v="United States"/>
    <s v="South"/>
    <x v="17"/>
    <s v="Bossier City"/>
    <n v="71111"/>
    <x v="19"/>
    <d v="2015-01-23T00:00:00"/>
    <x v="239"/>
    <n v="6"/>
    <n v="38.04"/>
    <n v="88714"/>
    <n v="6.23"/>
    <x v="0"/>
  </r>
  <r>
    <n v="2464"/>
    <s v="Joe George"/>
    <x v="3"/>
    <n v="0.04"/>
    <n v="3.08"/>
    <n v="0.99"/>
    <x v="1"/>
    <x v="1"/>
    <x v="2"/>
    <x v="13"/>
    <s v="Small Box"/>
    <s v="Avery 481"/>
    <n v="0.37"/>
    <s v="United States"/>
    <s v="South"/>
    <x v="17"/>
    <s v="Bossier City"/>
    <n v="71111"/>
    <x v="19"/>
    <d v="2015-01-21T00:00:00"/>
    <x v="240"/>
    <n v="14"/>
    <n v="42.53"/>
    <n v="88714"/>
    <n v="3.04"/>
    <x v="0"/>
  </r>
  <r>
    <n v="1473"/>
    <s v="Paul Puckett"/>
    <x v="0"/>
    <n v="0.04"/>
    <n v="9.7799999999999994"/>
    <n v="1.99"/>
    <x v="2"/>
    <x v="2"/>
    <x v="1"/>
    <x v="1"/>
    <s v="Small Pack"/>
    <s v="Memorex Slim 80 Minute CD-R, 10/Pack"/>
    <n v="0.43"/>
    <s v="United States"/>
    <s v="East"/>
    <x v="27"/>
    <s v="Wooster"/>
    <n v="44691"/>
    <x v="20"/>
    <d v="2015-01-22T00:00:00"/>
    <x v="241"/>
    <n v="9"/>
    <n v="88.83"/>
    <n v="87076"/>
    <n v="9.74"/>
    <x v="3"/>
  </r>
  <r>
    <n v="1788"/>
    <s v="Valerie Siegel"/>
    <x v="0"/>
    <n v="0.04"/>
    <n v="205.99"/>
    <n v="8.99"/>
    <x v="1"/>
    <x v="1"/>
    <x v="1"/>
    <x v="12"/>
    <s v="Small Box"/>
    <s v="TimeportP7382"/>
    <n v="0.56000000000000005"/>
    <s v="United States"/>
    <s v="South"/>
    <x v="5"/>
    <s v="Woodstock"/>
    <n v="30188"/>
    <x v="20"/>
    <d v="2015-01-22T00:00:00"/>
    <x v="242"/>
    <n v="6"/>
    <n v="1008.53"/>
    <n v="88256"/>
    <n v="205.95000000000002"/>
    <x v="0"/>
  </r>
  <r>
    <n v="263"/>
    <s v="Carlos Hess"/>
    <x v="1"/>
    <n v="0.05"/>
    <n v="31.76"/>
    <n v="45.51"/>
    <x v="0"/>
    <x v="0"/>
    <x v="0"/>
    <x v="0"/>
    <s v="Jumbo Box"/>
    <s v="Hon iLevel™ Computer Training Table"/>
    <n v="0.65"/>
    <s v="United States"/>
    <s v="East"/>
    <x v="27"/>
    <s v="Cleveland Heights"/>
    <n v="44106"/>
    <x v="20"/>
    <d v="2015-01-23T00:00:00"/>
    <x v="243"/>
    <n v="9"/>
    <n v="304.33999999999997"/>
    <n v="86297"/>
    <n v="31.71"/>
    <x v="3"/>
  </r>
  <r>
    <n v="2423"/>
    <s v="Nicholas Wallace"/>
    <x v="2"/>
    <n v="0.04"/>
    <n v="100.98"/>
    <n v="7.18"/>
    <x v="1"/>
    <x v="2"/>
    <x v="1"/>
    <x v="1"/>
    <s v="Small Box"/>
    <s v="Logitech Cordless Elite Duo"/>
    <n v="0.4"/>
    <s v="United States"/>
    <s v="Central"/>
    <x v="18"/>
    <s v="Hurst"/>
    <n v="76053"/>
    <x v="20"/>
    <d v="2015-01-26T00:00:00"/>
    <x v="244"/>
    <n v="4"/>
    <n v="414.91"/>
    <n v="89054"/>
    <n v="100.94"/>
    <x v="1"/>
  </r>
  <r>
    <n v="2882"/>
    <s v="Andrew Gonzalez"/>
    <x v="2"/>
    <n v="0.02"/>
    <n v="43.98"/>
    <n v="1.99"/>
    <x v="1"/>
    <x v="1"/>
    <x v="1"/>
    <x v="1"/>
    <s v="Small Pack"/>
    <s v="Memorex 80 Minute CD-R Spindle, 100/Pack"/>
    <n v="0.44"/>
    <s v="United States"/>
    <s v="South"/>
    <x v="9"/>
    <s v="Charlotte"/>
    <n v="28206"/>
    <x v="20"/>
    <d v="2015-01-25T00:00:00"/>
    <x v="245"/>
    <n v="40"/>
    <n v="1724.01"/>
    <n v="50917"/>
    <n v="43.959999999999994"/>
    <x v="0"/>
  </r>
  <r>
    <n v="1402"/>
    <s v="Wesley Tate"/>
    <x v="4"/>
    <n v="0.04"/>
    <n v="30.73"/>
    <n v="4"/>
    <x v="1"/>
    <x v="2"/>
    <x v="1"/>
    <x v="1"/>
    <s v="Small Box"/>
    <s v="Fellowes 17-key keypad for PS/2 interface"/>
    <n v="0.75"/>
    <s v="United States"/>
    <s v="Central"/>
    <x v="10"/>
    <s v="Chicago"/>
    <n v="60653"/>
    <x v="20"/>
    <d v="2015-01-22T00:00:00"/>
    <x v="246"/>
    <n v="48"/>
    <n v="1420.84"/>
    <n v="43079"/>
    <n v="30.69"/>
    <x v="1"/>
  </r>
  <r>
    <n v="1405"/>
    <s v="Crystal Floyd"/>
    <x v="4"/>
    <n v="0.04"/>
    <n v="30.73"/>
    <n v="4"/>
    <x v="1"/>
    <x v="2"/>
    <x v="1"/>
    <x v="1"/>
    <s v="Small Box"/>
    <s v="Fellowes 17-key keypad for PS/2 interface"/>
    <n v="0.75"/>
    <s v="United States"/>
    <s v="Central"/>
    <x v="25"/>
    <s v="Battle Creek"/>
    <n v="49017"/>
    <x v="20"/>
    <d v="2015-01-22T00:00:00"/>
    <x v="246"/>
    <n v="12"/>
    <n v="355.21"/>
    <n v="86145"/>
    <n v="30.69"/>
    <x v="1"/>
  </r>
  <r>
    <n v="2796"/>
    <s v="Cindy McLeod"/>
    <x v="4"/>
    <n v="0.02"/>
    <n v="30.44"/>
    <n v="1.49"/>
    <x v="1"/>
    <x v="3"/>
    <x v="2"/>
    <x v="5"/>
    <s v="Small Box"/>
    <s v="Premier Elliptical Ring Binder, Black"/>
    <n v="0.37"/>
    <s v="United States"/>
    <s v="Central"/>
    <x v="20"/>
    <s v="Sioux City"/>
    <n v="51106"/>
    <x v="20"/>
    <d v="2015-01-23T00:00:00"/>
    <x v="247"/>
    <n v="12"/>
    <n v="386.61"/>
    <n v="87553"/>
    <n v="30.42"/>
    <x v="1"/>
  </r>
  <r>
    <n v="2797"/>
    <s v="Cameron Kendall"/>
    <x v="4"/>
    <n v="0.02"/>
    <n v="4.91"/>
    <n v="0.5"/>
    <x v="1"/>
    <x v="3"/>
    <x v="2"/>
    <x v="13"/>
    <s v="Small Box"/>
    <s v="Avery 508"/>
    <n v="0.36"/>
    <s v="United States"/>
    <s v="East"/>
    <x v="28"/>
    <s v="Pittsburgh"/>
    <n v="15122"/>
    <x v="20"/>
    <d v="2015-01-22T00:00:00"/>
    <x v="248"/>
    <n v="9"/>
    <n v="43.31"/>
    <n v="87553"/>
    <n v="4.8900000000000006"/>
    <x v="3"/>
  </r>
  <r>
    <n v="2855"/>
    <s v="Vicki Womble"/>
    <x v="4"/>
    <n v="0.08"/>
    <n v="7.84"/>
    <n v="4.71"/>
    <x v="1"/>
    <x v="3"/>
    <x v="2"/>
    <x v="5"/>
    <s v="Small Box"/>
    <s v="XtraLife® ClearVue™ Slant-D® Ring Binders by Cardinal"/>
    <n v="0.35"/>
    <s v="United States"/>
    <s v="West"/>
    <x v="4"/>
    <s v="Des Moines"/>
    <n v="98198"/>
    <x v="20"/>
    <d v="2015-01-22T00:00:00"/>
    <x v="249"/>
    <n v="10"/>
    <n v="76.16"/>
    <n v="87316"/>
    <n v="7.76"/>
    <x v="2"/>
  </r>
  <r>
    <n v="2855"/>
    <s v="Vicki Womble"/>
    <x v="4"/>
    <n v="0.03"/>
    <n v="105.34"/>
    <n v="24.49"/>
    <x v="1"/>
    <x v="3"/>
    <x v="0"/>
    <x v="11"/>
    <s v="Large Box"/>
    <s v="Deflect-o DuraMat Antistatic Studded Beveled Mat for Medium Pile Carpeting"/>
    <n v="0.61"/>
    <s v="United States"/>
    <s v="West"/>
    <x v="4"/>
    <s v="Des Moines"/>
    <n v="98198"/>
    <x v="20"/>
    <d v="2015-01-22T00:00:00"/>
    <x v="250"/>
    <n v="10"/>
    <n v="1038.1400000000001"/>
    <n v="87316"/>
    <n v="105.31"/>
    <x v="2"/>
  </r>
  <r>
    <n v="584"/>
    <s v="Timothy Currie"/>
    <x v="3"/>
    <n v="0.04"/>
    <n v="15.51"/>
    <n v="17.78"/>
    <x v="1"/>
    <x v="3"/>
    <x v="2"/>
    <x v="6"/>
    <s v="Small Box"/>
    <s v="Tenex File Box, Personal Filing Tote with Lid, Black"/>
    <n v="0.59"/>
    <s v="United States"/>
    <s v="East"/>
    <x v="35"/>
    <s v="Woburn"/>
    <n v="1801"/>
    <x v="20"/>
    <d v="2015-01-23T00:00:00"/>
    <x v="251"/>
    <n v="7"/>
    <n v="116.93"/>
    <n v="88646"/>
    <n v="15.47"/>
    <x v="3"/>
  </r>
  <r>
    <n v="1709"/>
    <s v="Dennis Bowen"/>
    <x v="3"/>
    <n v="0.01"/>
    <n v="14.28"/>
    <n v="2.99"/>
    <x v="1"/>
    <x v="1"/>
    <x v="2"/>
    <x v="5"/>
    <s v="Small Box"/>
    <s v="Avery Premier Heavy-Duty Binder with Round Locking Rings"/>
    <n v="0.39"/>
    <s v="United States"/>
    <s v="East"/>
    <x v="28"/>
    <s v="Pottstown"/>
    <n v="19464"/>
    <x v="20"/>
    <d v="2015-01-22T00:00:00"/>
    <x v="252"/>
    <n v="2"/>
    <n v="30.44"/>
    <n v="88782"/>
    <n v="14.27"/>
    <x v="3"/>
  </r>
  <r>
    <n v="1727"/>
    <s v="Juanita Ballard"/>
    <x v="3"/>
    <n v="0.1"/>
    <n v="14.98"/>
    <n v="7.69"/>
    <x v="2"/>
    <x v="0"/>
    <x v="2"/>
    <x v="6"/>
    <s v="Small Box"/>
    <s v="Super Decoflex Portable Personal File"/>
    <n v="0.56999999999999995"/>
    <s v="United States"/>
    <s v="East"/>
    <x v="27"/>
    <s v="Kent"/>
    <n v="44240"/>
    <x v="20"/>
    <d v="2015-01-23T00:00:00"/>
    <x v="253"/>
    <n v="8"/>
    <n v="114.81"/>
    <n v="87194"/>
    <n v="14.88"/>
    <x v="3"/>
  </r>
  <r>
    <n v="1928"/>
    <s v="Gregory R Snow"/>
    <x v="3"/>
    <n v="0.1"/>
    <n v="1889.99"/>
    <n v="19.989999999999998"/>
    <x v="1"/>
    <x v="2"/>
    <x v="2"/>
    <x v="5"/>
    <s v="Small Box"/>
    <s v="Ibico EPK-21 Electric Binding System"/>
    <n v="0.36"/>
    <s v="United States"/>
    <s v="South"/>
    <x v="23"/>
    <s v="Greer"/>
    <n v="29651"/>
    <x v="20"/>
    <d v="2015-01-21T00:00:00"/>
    <x v="254"/>
    <n v="1"/>
    <n v="1786.04"/>
    <n v="88580"/>
    <n v="1889.89"/>
    <x v="0"/>
  </r>
  <r>
    <n v="1989"/>
    <s v="David Weaver"/>
    <x v="3"/>
    <n v="0.04"/>
    <n v="355.98"/>
    <n v="58.92"/>
    <x v="0"/>
    <x v="2"/>
    <x v="0"/>
    <x v="9"/>
    <s v="Jumbo Drum"/>
    <s v="Hon 4700 Series Mobuis™ Mid-Back Task Chairs with Adjustable Arms"/>
    <n v="0.64"/>
    <s v="United States"/>
    <s v="West"/>
    <x v="15"/>
    <s v="Holladay"/>
    <n v="84117"/>
    <x v="20"/>
    <d v="2015-01-22T00:00:00"/>
    <x v="255"/>
    <n v="8"/>
    <n v="2748.21"/>
    <n v="90000"/>
    <n v="355.94"/>
    <x v="2"/>
  </r>
  <r>
    <n v="1989"/>
    <s v="David Weaver"/>
    <x v="3"/>
    <n v="0.09"/>
    <n v="19.98"/>
    <n v="8.68"/>
    <x v="1"/>
    <x v="2"/>
    <x v="2"/>
    <x v="7"/>
    <s v="Small Box"/>
    <s v="Southworth 25% Cotton Premium Laser Paper and Envelopes"/>
    <n v="0.37"/>
    <s v="United States"/>
    <s v="West"/>
    <x v="15"/>
    <s v="Holladay"/>
    <n v="84117"/>
    <x v="20"/>
    <d v="2015-01-22T00:00:00"/>
    <x v="256"/>
    <n v="5"/>
    <n v="93.19"/>
    <n v="90000"/>
    <n v="19.89"/>
    <x v="2"/>
  </r>
  <r>
    <n v="3229"/>
    <s v="Sharon Kessler"/>
    <x v="3"/>
    <n v="0.01"/>
    <n v="24.95"/>
    <n v="2.99"/>
    <x v="1"/>
    <x v="0"/>
    <x v="2"/>
    <x v="5"/>
    <s v="Small Box"/>
    <s v="Large Capacity Hanging Post Binders"/>
    <n v="0.39"/>
    <s v="United States"/>
    <s v="Central"/>
    <x v="30"/>
    <s v="Superior"/>
    <n v="54880"/>
    <x v="20"/>
    <d v="2015-01-22T00:00:00"/>
    <x v="257"/>
    <n v="15"/>
    <n v="378.82"/>
    <n v="87435"/>
    <n v="24.939999999999998"/>
    <x v="1"/>
  </r>
  <r>
    <n v="3230"/>
    <s v="Monica Stuart"/>
    <x v="3"/>
    <n v="0"/>
    <n v="15.98"/>
    <n v="8.99"/>
    <x v="1"/>
    <x v="0"/>
    <x v="1"/>
    <x v="1"/>
    <s v="Small Pack"/>
    <s v="Imation 3.5&quot; DS/HD IBM Formatted Diskettes, 50/Pack"/>
    <n v="0.64"/>
    <s v="United States"/>
    <s v="Central"/>
    <x v="30"/>
    <s v="Waukesha"/>
    <n v="53186"/>
    <x v="20"/>
    <d v="2015-01-23T00:00:00"/>
    <x v="258"/>
    <n v="9"/>
    <n v="152.18"/>
    <n v="87435"/>
    <n v="15.98"/>
    <x v="1"/>
  </r>
  <r>
    <n v="151"/>
    <s v="Geoffrey Zhu"/>
    <x v="0"/>
    <n v="0.09"/>
    <n v="32.979999999999997"/>
    <n v="5.5"/>
    <x v="1"/>
    <x v="2"/>
    <x v="1"/>
    <x v="1"/>
    <s v="Small Box"/>
    <s v="PC Concepts 116 Key Quantum 3000 Keyboard"/>
    <n v="0.75"/>
    <s v="United States"/>
    <s v="South"/>
    <x v="34"/>
    <s v="Kingsport"/>
    <n v="37664"/>
    <x v="21"/>
    <d v="2015-01-23T00:00:00"/>
    <x v="259"/>
    <n v="2"/>
    <n v="62.46"/>
    <n v="89521"/>
    <n v="32.889999999999993"/>
    <x v="0"/>
  </r>
  <r>
    <n v="1438"/>
    <s v="Jean Weiss Diaz"/>
    <x v="0"/>
    <n v="0.01"/>
    <n v="80.98"/>
    <n v="35"/>
    <x v="1"/>
    <x v="3"/>
    <x v="2"/>
    <x v="6"/>
    <s v="Large Box"/>
    <s v="Carina 42&quot;Hx23 3/4&quot;W Media Storage Unit"/>
    <n v="0.83"/>
    <s v="United States"/>
    <s v="East"/>
    <x v="27"/>
    <s v="Elyria"/>
    <n v="44035"/>
    <x v="21"/>
    <d v="2015-01-24T00:00:00"/>
    <x v="260"/>
    <n v="3"/>
    <n v="267.83"/>
    <n v="90120"/>
    <n v="80.97"/>
    <x v="3"/>
  </r>
  <r>
    <n v="1959"/>
    <s v="Bonnie Matthews Rowland"/>
    <x v="0"/>
    <n v="0"/>
    <n v="20.28"/>
    <n v="14.39"/>
    <x v="1"/>
    <x v="3"/>
    <x v="0"/>
    <x v="11"/>
    <s v="Small Box"/>
    <s v="Career Cubicle Clock, 8 1/4&quot;, Black"/>
    <n v="0.47"/>
    <s v="United States"/>
    <s v="South"/>
    <x v="12"/>
    <s v="Miami"/>
    <n v="33916"/>
    <x v="21"/>
    <d v="2015-01-22T00:00:00"/>
    <x v="261"/>
    <n v="9"/>
    <n v="206.04"/>
    <n v="28225"/>
    <n v="20.28"/>
    <x v="0"/>
  </r>
  <r>
    <n v="1764"/>
    <s v="Michele Bradshaw"/>
    <x v="1"/>
    <n v="0"/>
    <n v="115.99"/>
    <n v="5.92"/>
    <x v="1"/>
    <x v="1"/>
    <x v="1"/>
    <x v="12"/>
    <s v="Small Box"/>
    <s v="8890"/>
    <n v="0.57999999999999996"/>
    <s v="United States"/>
    <s v="South"/>
    <x v="12"/>
    <s v="Dunedin"/>
    <n v="34698"/>
    <x v="21"/>
    <d v="2015-01-22T00:00:00"/>
    <x v="262"/>
    <n v="11"/>
    <n v="1160.42"/>
    <n v="89775"/>
    <n v="115.99"/>
    <x v="0"/>
  </r>
  <r>
    <n v="2456"/>
    <s v="Joan Beach"/>
    <x v="1"/>
    <n v="7.0000000000000007E-2"/>
    <n v="179.99"/>
    <n v="19.989999999999998"/>
    <x v="1"/>
    <x v="2"/>
    <x v="1"/>
    <x v="1"/>
    <s v="Small Box"/>
    <s v="Motorola SB4200 Cable Modem"/>
    <n v="0.48"/>
    <s v="United States"/>
    <s v="South"/>
    <x v="16"/>
    <s v="Mobile"/>
    <n v="36608"/>
    <x v="21"/>
    <d v="2015-01-23T00:00:00"/>
    <x v="263"/>
    <n v="7"/>
    <n v="1188.6300000000001"/>
    <n v="89218"/>
    <n v="179.92000000000002"/>
    <x v="0"/>
  </r>
  <r>
    <n v="2456"/>
    <s v="Joan Beach"/>
    <x v="1"/>
    <n v="0.02"/>
    <n v="92.23"/>
    <n v="39.61"/>
    <x v="2"/>
    <x v="2"/>
    <x v="0"/>
    <x v="11"/>
    <s v="Medium Box"/>
    <s v="Deflect-o RollaMat Studded, Beveled Mat for Medium Pile Carpeting"/>
    <n v="0.67"/>
    <s v="United States"/>
    <s v="South"/>
    <x v="16"/>
    <s v="Mobile"/>
    <n v="36608"/>
    <x v="21"/>
    <d v="2015-01-23T00:00:00"/>
    <x v="264"/>
    <n v="11"/>
    <n v="1009.93"/>
    <n v="89218"/>
    <n v="92.210000000000008"/>
    <x v="0"/>
  </r>
  <r>
    <n v="2457"/>
    <s v="Yvonne Collier"/>
    <x v="1"/>
    <n v="0.02"/>
    <n v="15.22"/>
    <n v="9.73"/>
    <x v="1"/>
    <x v="2"/>
    <x v="2"/>
    <x v="5"/>
    <s v="Small Box"/>
    <s v="GBC Twin Loop™ Wire Binding Elements, 9/16&quot; Spine, Black"/>
    <n v="0.36"/>
    <s v="United States"/>
    <s v="Central"/>
    <x v="7"/>
    <s v="Lino Lakes"/>
    <n v="55014"/>
    <x v="21"/>
    <d v="2015-01-22T00:00:00"/>
    <x v="265"/>
    <n v="9"/>
    <n v="140.69999999999999"/>
    <n v="89218"/>
    <n v="15.200000000000001"/>
    <x v="1"/>
  </r>
  <r>
    <n v="2209"/>
    <s v="Sharon Thomas"/>
    <x v="2"/>
    <n v="0.06"/>
    <n v="6.98"/>
    <n v="1.6"/>
    <x v="1"/>
    <x v="2"/>
    <x v="2"/>
    <x v="7"/>
    <s v="Wrap Bag"/>
    <s v="Adams Phone Message Book, Professional, 400 Message Capacity, 5 3/6” x 11”"/>
    <n v="0.38"/>
    <s v="United States"/>
    <s v="South"/>
    <x v="5"/>
    <s v="College Park"/>
    <n v="30337"/>
    <x v="21"/>
    <d v="2015-01-29T00:00:00"/>
    <x v="266"/>
    <n v="12"/>
    <n v="83.93"/>
    <n v="88030"/>
    <n v="6.9200000000000008"/>
    <x v="0"/>
  </r>
  <r>
    <n v="2896"/>
    <s v="Anna Ellis"/>
    <x v="2"/>
    <n v="0.02"/>
    <n v="880.98"/>
    <n v="44.55"/>
    <x v="0"/>
    <x v="2"/>
    <x v="0"/>
    <x v="10"/>
    <s v="Jumbo Box"/>
    <s v="Riverside Palais Royal Lawyers Bookcase, Royale Cherry Finish"/>
    <n v="0.62"/>
    <s v="United States"/>
    <s v="Central"/>
    <x v="7"/>
    <s v="Mankato"/>
    <n v="56001"/>
    <x v="21"/>
    <d v="2015-01-26T00:00:00"/>
    <x v="267"/>
    <n v="8"/>
    <n v="7045.02"/>
    <n v="86925"/>
    <n v="880.96"/>
    <x v="1"/>
  </r>
  <r>
    <n v="2422"/>
    <s v="Arlene Wiggins Dalton"/>
    <x v="4"/>
    <n v="0.09"/>
    <n v="3.89"/>
    <n v="7.01"/>
    <x v="2"/>
    <x v="2"/>
    <x v="2"/>
    <x v="5"/>
    <s v="Small Box"/>
    <s v="Avery Binder Labels"/>
    <n v="0.37"/>
    <s v="United States"/>
    <s v="Central"/>
    <x v="18"/>
    <s v="Huntsville"/>
    <n v="77340"/>
    <x v="21"/>
    <d v="2015-01-24T00:00:00"/>
    <x v="268"/>
    <n v="10"/>
    <n v="42.56"/>
    <n v="89055"/>
    <n v="3.8000000000000003"/>
    <x v="1"/>
  </r>
  <r>
    <n v="2873"/>
    <s v="Benjamin Gunter"/>
    <x v="4"/>
    <n v="7.0000000000000007E-2"/>
    <n v="2.89"/>
    <n v="0.5"/>
    <x v="1"/>
    <x v="0"/>
    <x v="2"/>
    <x v="13"/>
    <s v="Small Box"/>
    <s v="Avery 498"/>
    <n v="0.38"/>
    <s v="United States"/>
    <s v="South"/>
    <x v="12"/>
    <s v="Hialeah"/>
    <n v="33012"/>
    <x v="21"/>
    <d v="2015-01-24T00:00:00"/>
    <x v="269"/>
    <n v="12"/>
    <n v="33.020000000000003"/>
    <n v="89872"/>
    <n v="2.8200000000000003"/>
    <x v="0"/>
  </r>
  <r>
    <n v="2873"/>
    <s v="Benjamin Gunter"/>
    <x v="4"/>
    <n v="0"/>
    <n v="217.85"/>
    <n v="29.1"/>
    <x v="0"/>
    <x v="0"/>
    <x v="0"/>
    <x v="0"/>
    <s v="Jumbo Box"/>
    <s v="Chromcraft Bull-Nose Wood Round Conference Table Top, Wood Base"/>
    <n v="0.68"/>
    <s v="United States"/>
    <s v="South"/>
    <x v="12"/>
    <s v="Hialeah"/>
    <n v="33012"/>
    <x v="21"/>
    <d v="2015-01-23T00:00:00"/>
    <x v="270"/>
    <n v="10"/>
    <n v="2273.1"/>
    <n v="89872"/>
    <n v="217.85"/>
    <x v="0"/>
  </r>
  <r>
    <n v="3350"/>
    <s v="Amy York"/>
    <x v="4"/>
    <n v="0.01"/>
    <n v="73.98"/>
    <n v="12.14"/>
    <x v="1"/>
    <x v="0"/>
    <x v="1"/>
    <x v="1"/>
    <s v="Small Box"/>
    <s v="Keytronic 105-Key Spanish Keyboard"/>
    <n v="0.67"/>
    <s v="United States"/>
    <s v="West"/>
    <x v="4"/>
    <s v="Parkland"/>
    <n v="98444"/>
    <x v="22"/>
    <d v="2015-01-25T00:00:00"/>
    <x v="271"/>
    <n v="5"/>
    <n v="384.22"/>
    <n v="91296"/>
    <n v="73.97"/>
    <x v="2"/>
  </r>
  <r>
    <n v="1692"/>
    <s v="Rhonda Schroeder"/>
    <x v="3"/>
    <n v="0"/>
    <n v="6.84"/>
    <n v="8.3699999999999992"/>
    <x v="1"/>
    <x v="1"/>
    <x v="2"/>
    <x v="16"/>
    <s v="Small Pack"/>
    <s v="Acme Design Line 8&quot; Stainless Steel Bent Scissors w/Champagne Handles, 3-1/8&quot; Cut"/>
    <n v="0.57999999999999996"/>
    <s v="United States"/>
    <s v="Central"/>
    <x v="38"/>
    <s v="Newton"/>
    <n v="67114"/>
    <x v="22"/>
    <d v="2015-01-24T00:00:00"/>
    <x v="272"/>
    <n v="5"/>
    <n v="37.89"/>
    <n v="90189"/>
    <n v="6.84"/>
    <x v="1"/>
  </r>
  <r>
    <n v="1693"/>
    <s v="Melinda Thornton"/>
    <x v="3"/>
    <n v="7.0000000000000007E-2"/>
    <n v="30.98"/>
    <n v="5.76"/>
    <x v="1"/>
    <x v="1"/>
    <x v="2"/>
    <x v="7"/>
    <s v="Small Box"/>
    <s v="IBM Multi-Purpose Copy Paper, 8 1/2 x 11&quot;, Case"/>
    <n v="0.4"/>
    <s v="United States"/>
    <s v="South"/>
    <x v="21"/>
    <s v="Reston"/>
    <n v="20190"/>
    <x v="22"/>
    <d v="2015-01-25T00:00:00"/>
    <x v="273"/>
    <n v="11"/>
    <n v="343.79"/>
    <n v="90189"/>
    <n v="30.91"/>
    <x v="0"/>
  </r>
  <r>
    <n v="604"/>
    <s v="Lindsay P Ashley"/>
    <x v="0"/>
    <n v="0.03"/>
    <n v="1.88"/>
    <n v="1.49"/>
    <x v="1"/>
    <x v="2"/>
    <x v="2"/>
    <x v="5"/>
    <s v="Small Box"/>
    <s v="Staples® General Use 3-Ring Binders"/>
    <n v="0.37"/>
    <s v="United States"/>
    <s v="West"/>
    <x v="8"/>
    <s v="Los Angeles"/>
    <n v="90045"/>
    <x v="23"/>
    <d v="2015-01-25T00:00:00"/>
    <x v="274"/>
    <n v="52"/>
    <n v="102.32"/>
    <n v="34882"/>
    <n v="1.8499999999999999"/>
    <x v="2"/>
  </r>
  <r>
    <n v="830"/>
    <s v="Douglas Sutton"/>
    <x v="1"/>
    <n v="0.01"/>
    <n v="14.42"/>
    <n v="6.75"/>
    <x v="1"/>
    <x v="3"/>
    <x v="2"/>
    <x v="8"/>
    <s v="Medium Box"/>
    <s v="Holmes Odor Grabber"/>
    <n v="0.52"/>
    <s v="United States"/>
    <s v="West"/>
    <x v="3"/>
    <s v="Wheat Ridge"/>
    <n v="80033"/>
    <x v="23"/>
    <d v="2015-01-24T00:00:00"/>
    <x v="275"/>
    <n v="6"/>
    <n v="89.91"/>
    <n v="90270"/>
    <n v="14.41"/>
    <x v="2"/>
  </r>
  <r>
    <n v="997"/>
    <s v="Phillip Pollard"/>
    <x v="2"/>
    <n v="0.08"/>
    <n v="67.84"/>
    <n v="0.99"/>
    <x v="1"/>
    <x v="0"/>
    <x v="2"/>
    <x v="8"/>
    <s v="Small Box"/>
    <s v="Fellowes Command Center 5-outlet power strip"/>
    <n v="0.57999999999999996"/>
    <s v="United States"/>
    <s v="East"/>
    <x v="33"/>
    <s v="Bayonne"/>
    <n v="7002"/>
    <x v="23"/>
    <d v="2015-01-29T00:00:00"/>
    <x v="276"/>
    <n v="1"/>
    <n v="63.66"/>
    <n v="89431"/>
    <n v="67.760000000000005"/>
    <x v="3"/>
  </r>
  <r>
    <n v="1281"/>
    <s v="Pauline Denton"/>
    <x v="2"/>
    <n v="0.03"/>
    <n v="199.99"/>
    <n v="24.49"/>
    <x v="2"/>
    <x v="0"/>
    <x v="1"/>
    <x v="4"/>
    <s v="Large Box"/>
    <s v="Canon PC-428 Personal Copier"/>
    <n v="0.46"/>
    <s v="United States"/>
    <s v="Central"/>
    <x v="2"/>
    <s v="Vincennes"/>
    <n v="47591"/>
    <x v="23"/>
    <d v="2015-01-26T00:00:00"/>
    <x v="277"/>
    <n v="5"/>
    <n v="1054.69"/>
    <n v="89112"/>
    <n v="199.96"/>
    <x v="1"/>
  </r>
  <r>
    <n v="1282"/>
    <s v="Dana Sharpe"/>
    <x v="2"/>
    <n v="0.03"/>
    <n v="199.99"/>
    <n v="24.49"/>
    <x v="2"/>
    <x v="0"/>
    <x v="1"/>
    <x v="4"/>
    <s v="Large Box"/>
    <s v="Canon PC-428 Personal Copier"/>
    <n v="0.46"/>
    <s v="United States"/>
    <s v="East"/>
    <x v="28"/>
    <s v="Philadelphia"/>
    <n v="19134"/>
    <x v="23"/>
    <d v="2015-01-26T00:00:00"/>
    <x v="278"/>
    <n v="21"/>
    <n v="4429.6899999999996"/>
    <n v="29319"/>
    <n v="199.96"/>
    <x v="3"/>
  </r>
  <r>
    <n v="1690"/>
    <s v="Neil Bailey"/>
    <x v="2"/>
    <n v="0.05"/>
    <n v="115.99"/>
    <n v="5.26"/>
    <x v="1"/>
    <x v="3"/>
    <x v="1"/>
    <x v="12"/>
    <s v="Small Box"/>
    <s v="636"/>
    <n v="0.56999999999999995"/>
    <s v="United States"/>
    <s v="East"/>
    <x v="28"/>
    <s v="Harrisburg"/>
    <n v="17112"/>
    <x v="23"/>
    <d v="2015-01-28T00:00:00"/>
    <x v="279"/>
    <n v="9"/>
    <n v="893.53"/>
    <n v="91076"/>
    <n v="115.94"/>
    <x v="3"/>
  </r>
  <r>
    <n v="2613"/>
    <s v="Anthony Stanley"/>
    <x v="2"/>
    <n v="0.02"/>
    <n v="50.98"/>
    <n v="13.66"/>
    <x v="2"/>
    <x v="3"/>
    <x v="2"/>
    <x v="8"/>
    <s v="Small Box"/>
    <s v="Eureka The Boss® Cordless Rechargeable Stick Vac"/>
    <n v="0.57999999999999996"/>
    <s v="United States"/>
    <s v="East"/>
    <x v="33"/>
    <s v="Fords"/>
    <n v="8863"/>
    <x v="23"/>
    <d v="2015-01-24T00:00:00"/>
    <x v="280"/>
    <n v="1"/>
    <n v="68.45"/>
    <n v="86119"/>
    <n v="50.959999999999994"/>
    <x v="3"/>
  </r>
  <r>
    <n v="3089"/>
    <s v="Sandy Cannon"/>
    <x v="2"/>
    <n v="7.0000000000000007E-2"/>
    <n v="49.43"/>
    <n v="19.989999999999998"/>
    <x v="1"/>
    <x v="3"/>
    <x v="2"/>
    <x v="8"/>
    <s v="Small Box"/>
    <s v="Eureka Hand Vacuum, Bagless"/>
    <n v="0.56999999999999995"/>
    <s v="United States"/>
    <s v="Central"/>
    <x v="38"/>
    <s v="Leawood"/>
    <n v="66209"/>
    <x v="23"/>
    <d v="2015-01-29T00:00:00"/>
    <x v="281"/>
    <n v="6"/>
    <n v="281.82"/>
    <n v="91219"/>
    <n v="49.36"/>
    <x v="1"/>
  </r>
  <r>
    <n v="2283"/>
    <s v="Nancy Holden"/>
    <x v="4"/>
    <n v="0.01"/>
    <n v="11.7"/>
    <n v="6.96"/>
    <x v="1"/>
    <x v="2"/>
    <x v="2"/>
    <x v="8"/>
    <s v="Medium Box"/>
    <s v="Harmony HEPA Quiet Air Purifiers"/>
    <n v="0.5"/>
    <s v="United States"/>
    <s v="Central"/>
    <x v="30"/>
    <s v="Franklin"/>
    <n v="53132"/>
    <x v="23"/>
    <d v="2015-01-26T00:00:00"/>
    <x v="282"/>
    <n v="6"/>
    <n v="76.87"/>
    <n v="85947"/>
    <n v="11.69"/>
    <x v="1"/>
  </r>
  <r>
    <n v="275"/>
    <s v="Roger Blalock Cassidy"/>
    <x v="3"/>
    <n v="0.09"/>
    <n v="15.28"/>
    <n v="10.91"/>
    <x v="1"/>
    <x v="3"/>
    <x v="2"/>
    <x v="5"/>
    <s v="Small Box"/>
    <s v="Recycled Premium Regency Composition Covers"/>
    <n v="0.36"/>
    <s v="United States"/>
    <s v="East"/>
    <x v="22"/>
    <s v="Fairfield"/>
    <n v="6824"/>
    <x v="23"/>
    <d v="2015-01-25T00:00:00"/>
    <x v="283"/>
    <n v="4"/>
    <n v="61.52"/>
    <n v="89292"/>
    <n v="15.19"/>
    <x v="3"/>
  </r>
  <r>
    <n v="1653"/>
    <s v="Charles Cline"/>
    <x v="3"/>
    <n v="0"/>
    <n v="101.41"/>
    <n v="35"/>
    <x v="2"/>
    <x v="3"/>
    <x v="2"/>
    <x v="6"/>
    <s v="Large Box"/>
    <s v="Tennsco Regal Shelving Units"/>
    <n v="0.82"/>
    <s v="United States"/>
    <s v="West"/>
    <x v="8"/>
    <s v="Thousand Oaks"/>
    <n v="91360"/>
    <x v="23"/>
    <d v="2015-01-25T00:00:00"/>
    <x v="284"/>
    <n v="10"/>
    <n v="1104.32"/>
    <n v="89885"/>
    <n v="101.41"/>
    <x v="2"/>
  </r>
  <r>
    <n v="1653"/>
    <s v="Charles Cline"/>
    <x v="3"/>
    <n v="0.1"/>
    <n v="95.99"/>
    <n v="4.9000000000000004"/>
    <x v="1"/>
    <x v="3"/>
    <x v="1"/>
    <x v="12"/>
    <s v="Small Box"/>
    <s v="T60"/>
    <n v="0.56000000000000005"/>
    <s v="United States"/>
    <s v="West"/>
    <x v="8"/>
    <s v="Thousand Oaks"/>
    <n v="91360"/>
    <x v="23"/>
    <d v="2015-01-25T00:00:00"/>
    <x v="285"/>
    <n v="2"/>
    <n v="149.80000000000001"/>
    <n v="89885"/>
    <n v="95.89"/>
    <x v="2"/>
  </r>
  <r>
    <n v="1389"/>
    <s v="Jean Khan"/>
    <x v="0"/>
    <n v="0.06"/>
    <n v="1.74"/>
    <n v="4.08"/>
    <x v="1"/>
    <x v="3"/>
    <x v="0"/>
    <x v="11"/>
    <s v="Small Pack"/>
    <s v="Eldon Regeneration Recycled Desk Accessories, Smoke"/>
    <n v="0.53"/>
    <s v="United States"/>
    <s v="West"/>
    <x v="8"/>
    <s v="Menlo Park"/>
    <n v="94025"/>
    <x v="24"/>
    <d v="2015-01-26T00:00:00"/>
    <x v="286"/>
    <n v="1"/>
    <n v="2.77"/>
    <n v="88726"/>
    <n v="1.68"/>
    <x v="2"/>
  </r>
  <r>
    <n v="156"/>
    <s v="Diana Xu"/>
    <x v="1"/>
    <n v="0.03"/>
    <n v="10.89"/>
    <n v="4.5"/>
    <x v="1"/>
    <x v="3"/>
    <x v="2"/>
    <x v="8"/>
    <s v="Small Box"/>
    <s v="Belkin 6 Outlet Metallic Surge Strip"/>
    <n v="0.59"/>
    <s v="United States"/>
    <s v="West"/>
    <x v="3"/>
    <s v="Fort Collins"/>
    <n v="80525"/>
    <x v="24"/>
    <d v="2015-01-26T00:00:00"/>
    <x v="287"/>
    <n v="3"/>
    <n v="33.82"/>
    <n v="87672"/>
    <n v="10.860000000000001"/>
    <x v="2"/>
  </r>
  <r>
    <n v="1997"/>
    <s v="Harriet Bowman"/>
    <x v="3"/>
    <n v="0.1"/>
    <n v="125.99"/>
    <n v="8.99"/>
    <x v="1"/>
    <x v="1"/>
    <x v="1"/>
    <x v="12"/>
    <s v="Small Box"/>
    <s v="5170i"/>
    <n v="0.56999999999999995"/>
    <s v="United States"/>
    <s v="South"/>
    <x v="23"/>
    <s v="Hilton Head Island"/>
    <n v="29915"/>
    <x v="24"/>
    <d v="2015-01-28T00:00:00"/>
    <x v="288"/>
    <n v="4"/>
    <n v="408.66"/>
    <n v="90333"/>
    <n v="125.89"/>
    <x v="0"/>
  </r>
  <r>
    <n v="1360"/>
    <s v="Arlene Gibbons"/>
    <x v="1"/>
    <n v="0.03"/>
    <n v="14.34"/>
    <n v="5"/>
    <x v="1"/>
    <x v="1"/>
    <x v="0"/>
    <x v="11"/>
    <s v="Small Pack"/>
    <s v="Nu-Dell Leatherette Frames"/>
    <n v="0.49"/>
    <s v="United States"/>
    <s v="Central"/>
    <x v="20"/>
    <s v="Muscatine"/>
    <n v="52761"/>
    <x v="25"/>
    <d v="2015-01-27T00:00:00"/>
    <x v="289"/>
    <n v="8"/>
    <n v="119.29"/>
    <n v="89595"/>
    <n v="14.31"/>
    <x v="1"/>
  </r>
  <r>
    <n v="1361"/>
    <s v="Kristina Collier"/>
    <x v="1"/>
    <n v="0.01"/>
    <n v="2.89"/>
    <n v="0.5"/>
    <x v="1"/>
    <x v="1"/>
    <x v="2"/>
    <x v="13"/>
    <s v="Small Box"/>
    <s v="Avery 498"/>
    <n v="0.38"/>
    <s v="United States"/>
    <s v="Central"/>
    <x v="25"/>
    <s v="Allen Park"/>
    <n v="48101"/>
    <x v="25"/>
    <d v="2015-01-28T00:00:00"/>
    <x v="290"/>
    <n v="1"/>
    <n v="3.08"/>
    <n v="89595"/>
    <n v="2.8800000000000003"/>
    <x v="1"/>
  </r>
  <r>
    <n v="3154"/>
    <s v="Faye Manning"/>
    <x v="1"/>
    <n v="0.08"/>
    <n v="150.97999999999999"/>
    <n v="13.99"/>
    <x v="2"/>
    <x v="3"/>
    <x v="1"/>
    <x v="3"/>
    <s v="Medium Box"/>
    <s v="Canon MP41DH Printing Calculator"/>
    <n v="0.38"/>
    <s v="United States"/>
    <s v="South"/>
    <x v="12"/>
    <s v="Saint Petersburg"/>
    <n v="33710"/>
    <x v="25"/>
    <d v="2015-01-27T00:00:00"/>
    <x v="291"/>
    <n v="8"/>
    <n v="1183.82"/>
    <n v="86899"/>
    <n v="150.89999999999998"/>
    <x v="0"/>
  </r>
  <r>
    <n v="3155"/>
    <s v="Julian Keith Mayer"/>
    <x v="1"/>
    <n v="0.03"/>
    <n v="25.98"/>
    <n v="14.36"/>
    <x v="0"/>
    <x v="3"/>
    <x v="0"/>
    <x v="9"/>
    <s v="Jumbo Drum"/>
    <s v="Global Stack Chair without Arms, Black"/>
    <n v="0.6"/>
    <s v="United States"/>
    <s v="South"/>
    <x v="12"/>
    <s v="Sanford"/>
    <n v="32771"/>
    <x v="25"/>
    <d v="2015-01-27T00:00:00"/>
    <x v="292"/>
    <n v="4"/>
    <n v="107.66"/>
    <n v="86899"/>
    <n v="25.95"/>
    <x v="0"/>
  </r>
  <r>
    <n v="3155"/>
    <s v="Julian Keith Mayer"/>
    <x v="1"/>
    <n v="0.1"/>
    <n v="32.479999999999997"/>
    <n v="35"/>
    <x v="1"/>
    <x v="3"/>
    <x v="2"/>
    <x v="6"/>
    <s v="Large Box"/>
    <s v="Fellowes Neat Ideas® Storage Cubes"/>
    <n v="0.81"/>
    <s v="United States"/>
    <s v="South"/>
    <x v="12"/>
    <s v="Sanford"/>
    <n v="32771"/>
    <x v="25"/>
    <d v="2015-01-27T00:00:00"/>
    <x v="293"/>
    <n v="10"/>
    <n v="318.83"/>
    <n v="86899"/>
    <n v="32.379999999999995"/>
    <x v="0"/>
  </r>
  <r>
    <n v="1129"/>
    <s v="Pam Patton"/>
    <x v="2"/>
    <n v="0.02"/>
    <n v="4.9800000000000004"/>
    <n v="6.07"/>
    <x v="1"/>
    <x v="2"/>
    <x v="2"/>
    <x v="7"/>
    <s v="Small Box"/>
    <s v="Xerox 1897"/>
    <n v="0.36"/>
    <s v="United States"/>
    <s v="East"/>
    <x v="35"/>
    <s v="Boston"/>
    <n v="2118"/>
    <x v="25"/>
    <d v="2015-01-28T00:00:00"/>
    <x v="294"/>
    <n v="19"/>
    <n v="105.5"/>
    <n v="57794"/>
    <n v="4.9600000000000009"/>
    <x v="3"/>
  </r>
  <r>
    <n v="1133"/>
    <s v="Marjorie Owens"/>
    <x v="2"/>
    <n v="0.02"/>
    <n v="4.9800000000000004"/>
    <n v="6.07"/>
    <x v="1"/>
    <x v="2"/>
    <x v="2"/>
    <x v="7"/>
    <s v="Small Box"/>
    <s v="Xerox 1897"/>
    <n v="0.36"/>
    <s v="United States"/>
    <s v="Central"/>
    <x v="18"/>
    <s v="Farmers Branch"/>
    <n v="75234"/>
    <x v="25"/>
    <d v="2015-01-28T00:00:00"/>
    <x v="294"/>
    <n v="5"/>
    <n v="27.76"/>
    <n v="88105"/>
    <n v="4.9600000000000009"/>
    <x v="1"/>
  </r>
  <r>
    <n v="2795"/>
    <s v="Harry Burns"/>
    <x v="2"/>
    <n v="0.04"/>
    <n v="3.57"/>
    <n v="4.17"/>
    <x v="1"/>
    <x v="3"/>
    <x v="2"/>
    <x v="2"/>
    <s v="Small Pack"/>
    <s v="Barrel Sharpener"/>
    <n v="0.59"/>
    <s v="United States"/>
    <s v="Central"/>
    <x v="20"/>
    <s v="Mason City"/>
    <n v="50401"/>
    <x v="25"/>
    <d v="2015-01-28T00:00:00"/>
    <x v="295"/>
    <n v="8"/>
    <n v="30.9"/>
    <n v="87556"/>
    <n v="3.53"/>
    <x v="1"/>
  </r>
  <r>
    <n v="2795"/>
    <s v="Harry Burns"/>
    <x v="2"/>
    <n v="0.05"/>
    <n v="200.99"/>
    <n v="4.2"/>
    <x v="1"/>
    <x v="3"/>
    <x v="1"/>
    <x v="12"/>
    <s v="Small Box"/>
    <s v="2160i"/>
    <n v="0.59"/>
    <s v="United States"/>
    <s v="Central"/>
    <x v="20"/>
    <s v="Mason City"/>
    <n v="50401"/>
    <x v="25"/>
    <d v="2015-01-30T00:00:00"/>
    <x v="296"/>
    <n v="14"/>
    <n v="2363.08"/>
    <n v="87556"/>
    <n v="200.94"/>
    <x v="1"/>
  </r>
  <r>
    <n v="2795"/>
    <s v="Harry Burns"/>
    <x v="2"/>
    <n v="7.0000000000000007E-2"/>
    <n v="195.99"/>
    <n v="8.99"/>
    <x v="1"/>
    <x v="3"/>
    <x v="1"/>
    <x v="12"/>
    <s v="Small Box"/>
    <s v="A1228"/>
    <n v="0.57999999999999996"/>
    <s v="United States"/>
    <s v="Central"/>
    <x v="20"/>
    <s v="Mason City"/>
    <n v="50401"/>
    <x v="25"/>
    <d v="2015-01-26T00:00:00"/>
    <x v="297"/>
    <n v="2"/>
    <n v="328.45"/>
    <n v="87556"/>
    <n v="195.92000000000002"/>
    <x v="1"/>
  </r>
  <r>
    <n v="3000"/>
    <s v="Priscilla Allen"/>
    <x v="2"/>
    <n v="0.01"/>
    <n v="10.14"/>
    <n v="2.27"/>
    <x v="1"/>
    <x v="1"/>
    <x v="2"/>
    <x v="7"/>
    <s v="Wrap Bag"/>
    <s v="Staples Wirebound Steno Books, 6&quot; x 9&quot;, 12/Pack"/>
    <n v="0.36"/>
    <s v="United States"/>
    <s v="Central"/>
    <x v="25"/>
    <s v="Pontiac"/>
    <n v="48342"/>
    <x v="25"/>
    <d v="2015-01-28T00:00:00"/>
    <x v="298"/>
    <n v="4"/>
    <n v="40.799999999999997"/>
    <n v="87042"/>
    <n v="10.130000000000001"/>
    <x v="1"/>
  </r>
  <r>
    <n v="3307"/>
    <s v="Edwin Blackburn"/>
    <x v="2"/>
    <n v="7.0000000000000007E-2"/>
    <n v="16.739999999999998"/>
    <n v="7.04"/>
    <x v="1"/>
    <x v="0"/>
    <x v="2"/>
    <x v="6"/>
    <s v="Small Box"/>
    <s v="Rogers® Profile Extra Capacity Storage Tub"/>
    <n v="0.81"/>
    <s v="United States"/>
    <s v="East"/>
    <x v="35"/>
    <s v="Agawam"/>
    <n v="1001"/>
    <x v="25"/>
    <d v="2015-02-02T00:00:00"/>
    <x v="299"/>
    <n v="5"/>
    <n v="80.58"/>
    <n v="90462"/>
    <n v="16.669999999999998"/>
    <x v="3"/>
  </r>
  <r>
    <n v="3311"/>
    <s v="Jackie Flynn"/>
    <x v="2"/>
    <n v="0.06"/>
    <n v="6.45"/>
    <n v="1.34"/>
    <x v="1"/>
    <x v="0"/>
    <x v="2"/>
    <x v="7"/>
    <s v="Wrap Bag"/>
    <s v="Wirebound Four 2-3/4 x 5 Forms per Page, 400 Sets per Book"/>
    <n v="0.36"/>
    <s v="United States"/>
    <s v="East"/>
    <x v="35"/>
    <s v="Winchester"/>
    <n v="1890"/>
    <x v="25"/>
    <d v="2015-01-31T00:00:00"/>
    <x v="300"/>
    <n v="9"/>
    <n v="57.14"/>
    <n v="90462"/>
    <n v="6.3900000000000006"/>
    <x v="3"/>
  </r>
  <r>
    <n v="3314"/>
    <s v="Billy Hale"/>
    <x v="2"/>
    <n v="0.05"/>
    <n v="122.99"/>
    <n v="70.2"/>
    <x v="0"/>
    <x v="0"/>
    <x v="0"/>
    <x v="9"/>
    <s v="Jumbo Drum"/>
    <s v="Global High-Back Leather Tilter, Burgundy"/>
    <n v="0.74"/>
    <s v="United States"/>
    <s v="East"/>
    <x v="33"/>
    <s v="Fort Lee"/>
    <n v="7024"/>
    <x v="25"/>
    <d v="2015-01-30T00:00:00"/>
    <x v="301"/>
    <n v="4"/>
    <n v="498.31"/>
    <n v="90462"/>
    <n v="122.94"/>
    <x v="3"/>
  </r>
  <r>
    <n v="1946"/>
    <s v="Teresa Wallace"/>
    <x v="4"/>
    <n v="0.08"/>
    <n v="90.98"/>
    <n v="56.2"/>
    <x v="1"/>
    <x v="1"/>
    <x v="0"/>
    <x v="11"/>
    <s v="Medium Box"/>
    <s v="Eldon ClusterMat Chair Mat with Cordless Antistatic Protection"/>
    <n v="0.74"/>
    <s v="United States"/>
    <s v="East"/>
    <x v="28"/>
    <s v="Mount Lebanon"/>
    <n v="15228"/>
    <x v="25"/>
    <d v="2015-01-28T00:00:00"/>
    <x v="302"/>
    <n v="12"/>
    <n v="1058.3599999999999"/>
    <n v="86331"/>
    <n v="90.9"/>
    <x v="3"/>
  </r>
  <r>
    <n v="1946"/>
    <s v="Teresa Wallace"/>
    <x v="4"/>
    <n v="7.0000000000000007E-2"/>
    <n v="5.98"/>
    <n v="5.35"/>
    <x v="1"/>
    <x v="1"/>
    <x v="2"/>
    <x v="7"/>
    <s v="Small Box"/>
    <s v="Xerox 1947"/>
    <n v="0.4"/>
    <s v="United States"/>
    <s v="East"/>
    <x v="28"/>
    <s v="Mount Lebanon"/>
    <n v="15228"/>
    <x v="25"/>
    <d v="2015-01-28T00:00:00"/>
    <x v="303"/>
    <n v="3"/>
    <n v="18.309999999999999"/>
    <n v="86331"/>
    <n v="5.91"/>
    <x v="3"/>
  </r>
  <r>
    <n v="3361"/>
    <s v="Oscar Kenney"/>
    <x v="4"/>
    <n v="0.04"/>
    <n v="7.96"/>
    <n v="4.95"/>
    <x v="1"/>
    <x v="2"/>
    <x v="0"/>
    <x v="11"/>
    <s v="Small Box"/>
    <s v="Staples Plastic Wall Frames"/>
    <n v="0.41"/>
    <s v="United States"/>
    <s v="Central"/>
    <x v="30"/>
    <s v="West Bend"/>
    <n v="53095"/>
    <x v="25"/>
    <d v="2015-01-26T00:00:00"/>
    <x v="304"/>
    <n v="15"/>
    <n v="116.11"/>
    <n v="91436"/>
    <n v="7.92"/>
    <x v="1"/>
  </r>
  <r>
    <n v="2264"/>
    <s v="Helen Dickerson"/>
    <x v="3"/>
    <n v="0.09"/>
    <n v="207.48"/>
    <n v="0.99"/>
    <x v="1"/>
    <x v="3"/>
    <x v="2"/>
    <x v="8"/>
    <s v="Small Box"/>
    <s v="Kensington 7 Outlet MasterPiece Power Center with Fax/Phone Line Protection"/>
    <n v="0.55000000000000004"/>
    <s v="United States"/>
    <s v="Central"/>
    <x v="6"/>
    <s v="Joplin"/>
    <n v="64804"/>
    <x v="25"/>
    <d v="2015-01-29T00:00:00"/>
    <x v="305"/>
    <n v="3"/>
    <n v="577.75"/>
    <n v="86611"/>
    <n v="207.39"/>
    <x v="1"/>
  </r>
  <r>
    <n v="483"/>
    <s v="Edgar McKenzie"/>
    <x v="0"/>
    <n v="0.03"/>
    <n v="11.97"/>
    <n v="4.9800000000000004"/>
    <x v="1"/>
    <x v="3"/>
    <x v="2"/>
    <x v="8"/>
    <s v="Small Box"/>
    <s v="Staples 6 Outlet Surge"/>
    <n v="0.57999999999999996"/>
    <s v="United States"/>
    <s v="Central"/>
    <x v="10"/>
    <s v="Oswego"/>
    <n v="60543"/>
    <x v="26"/>
    <d v="2015-01-28T00:00:00"/>
    <x v="306"/>
    <n v="6"/>
    <n v="73.180000000000007"/>
    <n v="90353"/>
    <n v="11.940000000000001"/>
    <x v="1"/>
  </r>
  <r>
    <n v="2979"/>
    <s v="Lloyd Dolan"/>
    <x v="0"/>
    <n v="0.09"/>
    <n v="2.94"/>
    <n v="0.7"/>
    <x v="1"/>
    <x v="3"/>
    <x v="2"/>
    <x v="2"/>
    <s v="Wrap Bag"/>
    <s v="Newell 338"/>
    <n v="0.57999999999999996"/>
    <s v="United States"/>
    <s v="Central"/>
    <x v="39"/>
    <s v="Dickinson"/>
    <n v="58601"/>
    <x v="26"/>
    <d v="2015-01-28T00:00:00"/>
    <x v="307"/>
    <n v="9"/>
    <n v="25.22"/>
    <n v="86544"/>
    <n v="2.85"/>
    <x v="1"/>
  </r>
  <r>
    <n v="2980"/>
    <s v="Joanna Kenney"/>
    <x v="0"/>
    <n v="0.03"/>
    <n v="43.98"/>
    <n v="8.99"/>
    <x v="1"/>
    <x v="3"/>
    <x v="2"/>
    <x v="2"/>
    <s v="Small Pack"/>
    <s v="Boston 1645 Deluxe Heavier-Duty Electric Pencil Sharpener"/>
    <n v="0.57999999999999996"/>
    <s v="United States"/>
    <s v="East"/>
    <x v="27"/>
    <s v="Sandusky"/>
    <n v="44870"/>
    <x v="26"/>
    <d v="2015-01-29T00:00:00"/>
    <x v="308"/>
    <n v="10"/>
    <n v="454.4"/>
    <n v="86544"/>
    <n v="43.949999999999996"/>
    <x v="3"/>
  </r>
  <r>
    <n v="2980"/>
    <s v="Joanna Kenney"/>
    <x v="0"/>
    <n v="0.06"/>
    <n v="1.1399999999999999"/>
    <n v="0.7"/>
    <x v="1"/>
    <x v="3"/>
    <x v="2"/>
    <x v="14"/>
    <s v="Wrap Bag"/>
    <s v="OIC Thumb-Tacks"/>
    <n v="0.38"/>
    <s v="United States"/>
    <s v="East"/>
    <x v="27"/>
    <s v="Sandusky"/>
    <n v="44870"/>
    <x v="26"/>
    <d v="2015-01-30T00:00:00"/>
    <x v="309"/>
    <n v="13"/>
    <n v="14.53"/>
    <n v="86544"/>
    <n v="1.0799999999999998"/>
    <x v="3"/>
  </r>
  <r>
    <n v="2254"/>
    <s v="Jeff Meadows"/>
    <x v="2"/>
    <n v="0.1"/>
    <n v="6.3"/>
    <n v="0.5"/>
    <x v="1"/>
    <x v="3"/>
    <x v="2"/>
    <x v="13"/>
    <s v="Small Box"/>
    <s v="Avery 48"/>
    <n v="0.39"/>
    <s v="United States"/>
    <s v="South"/>
    <x v="32"/>
    <s v="Paducah"/>
    <n v="42003"/>
    <x v="26"/>
    <d v="2015-02-01T00:00:00"/>
    <x v="310"/>
    <n v="12"/>
    <n v="68.72"/>
    <n v="89278"/>
    <n v="6.2"/>
    <x v="0"/>
  </r>
  <r>
    <n v="2178"/>
    <s v="Judy Hall"/>
    <x v="4"/>
    <n v="0.08"/>
    <n v="2.94"/>
    <n v="0.96"/>
    <x v="1"/>
    <x v="0"/>
    <x v="2"/>
    <x v="2"/>
    <s v="Wrap Bag"/>
    <s v="Newell 343"/>
    <n v="0.57999999999999996"/>
    <s v="United States"/>
    <s v="East"/>
    <x v="35"/>
    <s v="Worcester"/>
    <n v="1610"/>
    <x v="26"/>
    <d v="2015-01-29T00:00:00"/>
    <x v="311"/>
    <n v="9"/>
    <n v="25.35"/>
    <n v="89465"/>
    <n v="2.86"/>
    <x v="3"/>
  </r>
  <r>
    <n v="3347"/>
    <s v="Carrie McIntosh"/>
    <x v="4"/>
    <n v="0.02"/>
    <n v="110.99"/>
    <n v="2.5"/>
    <x v="1"/>
    <x v="1"/>
    <x v="1"/>
    <x v="12"/>
    <s v="Small Box"/>
    <s v="T18"/>
    <n v="0.56999999999999995"/>
    <s v="United States"/>
    <s v="South"/>
    <x v="12"/>
    <s v="Royal Palm Beach"/>
    <n v="33411"/>
    <x v="26"/>
    <d v="2015-01-29T00:00:00"/>
    <x v="312"/>
    <n v="1"/>
    <n v="94.3"/>
    <n v="89356"/>
    <n v="110.97"/>
    <x v="0"/>
  </r>
  <r>
    <n v="129"/>
    <s v="Kara Allison"/>
    <x v="3"/>
    <n v="0.02"/>
    <n v="1.74"/>
    <n v="4.08"/>
    <x v="1"/>
    <x v="0"/>
    <x v="0"/>
    <x v="11"/>
    <s v="Small Pack"/>
    <s v="Eldon Regeneration Recycled Desk Accessories, Smoke"/>
    <n v="0.53"/>
    <s v="United States"/>
    <s v="Central"/>
    <x v="10"/>
    <s v="Alton"/>
    <n v="62002"/>
    <x v="26"/>
    <d v="2015-01-28T00:00:00"/>
    <x v="313"/>
    <n v="5"/>
    <n v="10.23"/>
    <n v="86693"/>
    <n v="1.72"/>
    <x v="1"/>
  </r>
  <r>
    <n v="898"/>
    <s v="Harriet Hodges"/>
    <x v="3"/>
    <n v="0.02"/>
    <n v="12.53"/>
    <n v="0.49"/>
    <x v="1"/>
    <x v="0"/>
    <x v="2"/>
    <x v="13"/>
    <s v="Small Box"/>
    <s v="Round Specialty Laser Printer Labels"/>
    <n v="0.38"/>
    <s v="United States"/>
    <s v="East"/>
    <x v="11"/>
    <s v="New York City"/>
    <n v="10039"/>
    <x v="26"/>
    <d v="2015-01-27T00:00:00"/>
    <x v="314"/>
    <n v="47"/>
    <n v="594.44000000000005"/>
    <n v="9606"/>
    <n v="12.51"/>
    <x v="3"/>
  </r>
  <r>
    <n v="898"/>
    <s v="Harriet Hodges"/>
    <x v="3"/>
    <n v="7.0000000000000007E-2"/>
    <n v="5.18"/>
    <n v="2.04"/>
    <x v="2"/>
    <x v="0"/>
    <x v="2"/>
    <x v="7"/>
    <s v="Wrap Bag"/>
    <s v="Array® Memo Cubes"/>
    <n v="0.36"/>
    <s v="United States"/>
    <s v="East"/>
    <x v="11"/>
    <s v="New York City"/>
    <n v="10039"/>
    <x v="26"/>
    <d v="2015-01-29T00:00:00"/>
    <x v="315"/>
    <n v="44"/>
    <n v="228.5"/>
    <n v="9606"/>
    <n v="5.1099999999999994"/>
    <x v="3"/>
  </r>
  <r>
    <n v="899"/>
    <s v="Jordan Berry"/>
    <x v="3"/>
    <n v="0.02"/>
    <n v="12.53"/>
    <n v="0.49"/>
    <x v="1"/>
    <x v="0"/>
    <x v="2"/>
    <x v="13"/>
    <s v="Small Box"/>
    <s v="Round Specialty Laser Printer Labels"/>
    <n v="0.38"/>
    <s v="United States"/>
    <s v="East"/>
    <x v="28"/>
    <s v="Altoona"/>
    <n v="16602"/>
    <x v="26"/>
    <d v="2015-01-27T00:00:00"/>
    <x v="316"/>
    <n v="12"/>
    <n v="151.77000000000001"/>
    <n v="86264"/>
    <n v="12.51"/>
    <x v="3"/>
  </r>
  <r>
    <n v="899"/>
    <s v="Jordan Berry"/>
    <x v="3"/>
    <n v="7.0000000000000007E-2"/>
    <n v="5.18"/>
    <n v="2.04"/>
    <x v="2"/>
    <x v="0"/>
    <x v="2"/>
    <x v="7"/>
    <s v="Wrap Bag"/>
    <s v="Array® Memo Cubes"/>
    <n v="0.36"/>
    <s v="United States"/>
    <s v="East"/>
    <x v="28"/>
    <s v="Altoona"/>
    <n v="16602"/>
    <x v="26"/>
    <d v="2015-01-29T00:00:00"/>
    <x v="315"/>
    <n v="11"/>
    <n v="57.13"/>
    <n v="86264"/>
    <n v="5.1099999999999994"/>
    <x v="3"/>
  </r>
  <r>
    <n v="1351"/>
    <s v="Janet McCullough"/>
    <x v="3"/>
    <n v="0.1"/>
    <n v="110.99"/>
    <n v="8.99"/>
    <x v="2"/>
    <x v="2"/>
    <x v="1"/>
    <x v="12"/>
    <s v="Small Box"/>
    <s v="LX 677"/>
    <n v="0.56999999999999995"/>
    <s v="United States"/>
    <s v="South"/>
    <x v="12"/>
    <s v="Coconut Creek"/>
    <n v="33063"/>
    <x v="26"/>
    <d v="2015-01-29T00:00:00"/>
    <x v="317"/>
    <n v="7"/>
    <n v="627.78"/>
    <n v="88232"/>
    <n v="110.89"/>
    <x v="0"/>
  </r>
  <r>
    <n v="2281"/>
    <s v="Monica Harvey"/>
    <x v="3"/>
    <n v="0.08"/>
    <n v="205.99"/>
    <n v="2.5"/>
    <x v="1"/>
    <x v="2"/>
    <x v="1"/>
    <x v="12"/>
    <s v="Small Box"/>
    <s v="V70"/>
    <n v="0.59"/>
    <s v="United States"/>
    <s v="Central"/>
    <x v="30"/>
    <s v="Eau Claire"/>
    <n v="54703"/>
    <x v="26"/>
    <d v="2015-01-28T00:00:00"/>
    <x v="318"/>
    <n v="10"/>
    <n v="1610.84"/>
    <n v="85948"/>
    <n v="205.91"/>
    <x v="1"/>
  </r>
  <r>
    <n v="53"/>
    <s v="Sidney Russell Austin"/>
    <x v="0"/>
    <n v="7.0000000000000007E-2"/>
    <n v="3502.14"/>
    <n v="8.73"/>
    <x v="0"/>
    <x v="3"/>
    <x v="1"/>
    <x v="3"/>
    <s v="Jumbo Box"/>
    <s v="Okidata Pacemark 4410N Wide Format Dot Matrix Printer"/>
    <n v="0.56999999999999995"/>
    <s v="United States"/>
    <s v="West"/>
    <x v="4"/>
    <s v="Redmond"/>
    <n v="98052"/>
    <x v="27"/>
    <d v="2015-01-30T00:00:00"/>
    <x v="319"/>
    <n v="1"/>
    <n v="3267.55"/>
    <n v="88425"/>
    <n v="3502.0699999999997"/>
    <x v="2"/>
  </r>
  <r>
    <n v="3266"/>
    <s v="Edgar Kumar"/>
    <x v="0"/>
    <n v="0"/>
    <n v="122.99"/>
    <n v="70.2"/>
    <x v="0"/>
    <x v="3"/>
    <x v="0"/>
    <x v="9"/>
    <s v="Jumbo Drum"/>
    <s v="Global High-Back Leather Tilter, Burgundy"/>
    <n v="0.74"/>
    <s v="United States"/>
    <s v="East"/>
    <x v="29"/>
    <s v="Sanford"/>
    <n v="4073"/>
    <x v="27"/>
    <d v="2015-01-29T00:00:00"/>
    <x v="320"/>
    <n v="14"/>
    <n v="1794.88"/>
    <n v="89836"/>
    <n v="122.99"/>
    <x v="3"/>
  </r>
  <r>
    <n v="3269"/>
    <s v="Billie Stern"/>
    <x v="0"/>
    <n v="0.01"/>
    <n v="60.97"/>
    <n v="4.5"/>
    <x v="2"/>
    <x v="3"/>
    <x v="2"/>
    <x v="8"/>
    <s v="Small Box"/>
    <s v="Tripp Lite Isotel 6 Outlet Surge Protector with Fax/Modem Protection"/>
    <n v="0.56000000000000005"/>
    <s v="United States"/>
    <s v="East"/>
    <x v="33"/>
    <s v="North Plainfield"/>
    <n v="7060"/>
    <x v="27"/>
    <d v="2015-01-30T00:00:00"/>
    <x v="321"/>
    <n v="12"/>
    <n v="765.04"/>
    <n v="89836"/>
    <n v="60.96"/>
    <x v="3"/>
  </r>
  <r>
    <n v="24"/>
    <s v="Edna Thomas"/>
    <x v="1"/>
    <n v="0.06"/>
    <n v="55.48"/>
    <n v="14.3"/>
    <x v="1"/>
    <x v="3"/>
    <x v="2"/>
    <x v="7"/>
    <s v="Small Box"/>
    <s v="Xerox 194"/>
    <n v="0.37"/>
    <s v="United States"/>
    <s v="West"/>
    <x v="8"/>
    <s v="Laguna Niguel"/>
    <n v="92677"/>
    <x v="27"/>
    <d v="2015-01-29T00:00:00"/>
    <x v="322"/>
    <n v="1"/>
    <n v="67.489999999999995"/>
    <n v="87651"/>
    <n v="55.419999999999995"/>
    <x v="2"/>
  </r>
  <r>
    <n v="24"/>
    <s v="Edna Thomas"/>
    <x v="1"/>
    <n v="0.02"/>
    <n v="1.68"/>
    <n v="1.57"/>
    <x v="1"/>
    <x v="3"/>
    <x v="2"/>
    <x v="2"/>
    <s v="Wrap Bag"/>
    <s v="Newell 323"/>
    <n v="0.59"/>
    <s v="United States"/>
    <s v="West"/>
    <x v="8"/>
    <s v="Laguna Niguel"/>
    <n v="92677"/>
    <x v="27"/>
    <d v="2015-01-30T00:00:00"/>
    <x v="323"/>
    <n v="1"/>
    <n v="2.25"/>
    <n v="87651"/>
    <n v="1.66"/>
    <x v="2"/>
  </r>
  <r>
    <n v="744"/>
    <s v="Joy Maxwell"/>
    <x v="2"/>
    <n v="0.02"/>
    <n v="59.98"/>
    <n v="3.99"/>
    <x v="1"/>
    <x v="3"/>
    <x v="2"/>
    <x v="8"/>
    <s v="Small Box"/>
    <s v="Belkin 8 Outlet SurgeMaster II Gold Surge Protector"/>
    <n v="0.56999999999999995"/>
    <s v="United States"/>
    <s v="West"/>
    <x v="41"/>
    <s v="Oro Valley"/>
    <n v="85737"/>
    <x v="27"/>
    <d v="2015-02-06T00:00:00"/>
    <x v="324"/>
    <n v="1"/>
    <n v="63.48"/>
    <n v="87725"/>
    <n v="59.959999999999994"/>
    <x v="2"/>
  </r>
  <r>
    <n v="744"/>
    <s v="Joy Maxwell"/>
    <x v="2"/>
    <n v="0.03"/>
    <n v="5.18"/>
    <n v="5.74"/>
    <x v="1"/>
    <x v="3"/>
    <x v="2"/>
    <x v="5"/>
    <s v="Small Box"/>
    <s v="Wilson Jones Impact Binders"/>
    <n v="0.36"/>
    <s v="United States"/>
    <s v="West"/>
    <x v="41"/>
    <s v="Oro Valley"/>
    <n v="85737"/>
    <x v="27"/>
    <d v="2015-02-01T00:00:00"/>
    <x v="325"/>
    <n v="9"/>
    <n v="47.64"/>
    <n v="87725"/>
    <n v="5.1499999999999995"/>
    <x v="2"/>
  </r>
  <r>
    <n v="553"/>
    <s v="Kristine Connolly"/>
    <x v="4"/>
    <n v="0"/>
    <n v="6.88"/>
    <n v="2"/>
    <x v="2"/>
    <x v="2"/>
    <x v="2"/>
    <x v="7"/>
    <s v="Wrap Bag"/>
    <s v="Adams Phone Message Book, 200 Message Capacity, 8 1/16” x 11”"/>
    <n v="0.39"/>
    <s v="United States"/>
    <s v="West"/>
    <x v="8"/>
    <s v="Los Angeles"/>
    <n v="90008"/>
    <x v="27"/>
    <d v="2015-01-29T00:00:00"/>
    <x v="326"/>
    <n v="36"/>
    <n v="267.52999999999997"/>
    <n v="17155"/>
    <n v="6.88"/>
    <x v="2"/>
  </r>
  <r>
    <n v="556"/>
    <s v="Kristina Sanders"/>
    <x v="4"/>
    <n v="0"/>
    <n v="6.88"/>
    <n v="2"/>
    <x v="2"/>
    <x v="2"/>
    <x v="2"/>
    <x v="7"/>
    <s v="Wrap Bag"/>
    <s v="Adams Phone Message Book, 200 Message Capacity, 8 1/16” x 11”"/>
    <n v="0.39"/>
    <s v="United States"/>
    <s v="West"/>
    <x v="15"/>
    <s v="Provo"/>
    <n v="84604"/>
    <x v="27"/>
    <d v="2015-01-29T00:00:00"/>
    <x v="327"/>
    <n v="9"/>
    <n v="66.88"/>
    <n v="86189"/>
    <n v="6.88"/>
    <x v="2"/>
  </r>
  <r>
    <n v="556"/>
    <s v="Kristina Sanders"/>
    <x v="4"/>
    <n v="0.03"/>
    <n v="32.479999999999997"/>
    <n v="35"/>
    <x v="2"/>
    <x v="2"/>
    <x v="2"/>
    <x v="6"/>
    <s v="Large Box"/>
    <s v="Fellowes Neat Ideas® Storage Cubes"/>
    <n v="0.81"/>
    <s v="United States"/>
    <s v="West"/>
    <x v="15"/>
    <s v="Provo"/>
    <n v="84604"/>
    <x v="27"/>
    <d v="2015-01-28T00:00:00"/>
    <x v="328"/>
    <n v="8"/>
    <n v="274.91000000000003"/>
    <n v="86189"/>
    <n v="32.449999999999996"/>
    <x v="2"/>
  </r>
  <r>
    <n v="1875"/>
    <s v="Martin Kirk"/>
    <x v="0"/>
    <n v="0.09"/>
    <n v="95.99"/>
    <n v="4.9000000000000004"/>
    <x v="1"/>
    <x v="1"/>
    <x v="1"/>
    <x v="12"/>
    <s v="Small Box"/>
    <s v="T60"/>
    <n v="0.56000000000000005"/>
    <s v="United States"/>
    <s v="South"/>
    <x v="21"/>
    <s v="Chesapeake"/>
    <n v="23320"/>
    <x v="28"/>
    <d v="2015-01-31T00:00:00"/>
    <x v="329"/>
    <n v="4"/>
    <n v="320.75"/>
    <n v="90899"/>
    <n v="95.899999999999991"/>
    <x v="0"/>
  </r>
  <r>
    <n v="2265"/>
    <s v="James Davenport"/>
    <x v="0"/>
    <n v="0.1"/>
    <n v="7.45"/>
    <n v="6.28"/>
    <x v="1"/>
    <x v="3"/>
    <x v="2"/>
    <x v="5"/>
    <s v="Small Box"/>
    <s v="Acco Four Pocket Poly Ring Binder with Label Holder, Smoke, 1&quot;"/>
    <n v="0.4"/>
    <s v="United States"/>
    <s v="Central"/>
    <x v="6"/>
    <s v="Kansas City"/>
    <n v="64130"/>
    <x v="28"/>
    <d v="2015-02-01T00:00:00"/>
    <x v="330"/>
    <n v="8"/>
    <n v="59.4"/>
    <n v="86612"/>
    <n v="7.3500000000000005"/>
    <x v="1"/>
  </r>
  <r>
    <n v="2265"/>
    <s v="James Davenport"/>
    <x v="0"/>
    <n v="0.01"/>
    <n v="6.48"/>
    <n v="7.86"/>
    <x v="1"/>
    <x v="3"/>
    <x v="2"/>
    <x v="7"/>
    <s v="Small Box"/>
    <s v="Xerox 213"/>
    <n v="0.37"/>
    <s v="United States"/>
    <s v="Central"/>
    <x v="6"/>
    <s v="Kansas City"/>
    <n v="64130"/>
    <x v="28"/>
    <d v="2015-01-31T00:00:00"/>
    <x v="331"/>
    <n v="10"/>
    <n v="66.459999999999994"/>
    <n v="86612"/>
    <n v="6.4700000000000006"/>
    <x v="1"/>
  </r>
  <r>
    <n v="699"/>
    <s v="Jenny Gold"/>
    <x v="4"/>
    <n v="7.0000000000000007E-2"/>
    <n v="5.0199999999999996"/>
    <n v="5.14"/>
    <x v="1"/>
    <x v="1"/>
    <x v="1"/>
    <x v="1"/>
    <s v="Small Pack"/>
    <s v="Imation 3.5, DISKETTE 44766 HGHLD3.52HD/FM, 10/Pack"/>
    <n v="0.79"/>
    <s v="United States"/>
    <s v="West"/>
    <x v="8"/>
    <s v="Los Angeles"/>
    <n v="90041"/>
    <x v="28"/>
    <d v="2015-01-31T00:00:00"/>
    <x v="332"/>
    <n v="42"/>
    <n v="210.1"/>
    <n v="32420"/>
    <n v="4.9499999999999993"/>
    <x v="2"/>
  </r>
  <r>
    <n v="699"/>
    <s v="Jenny Gold"/>
    <x v="4"/>
    <n v="7.0000000000000007E-2"/>
    <n v="280.98"/>
    <n v="57"/>
    <x v="0"/>
    <x v="1"/>
    <x v="0"/>
    <x v="9"/>
    <s v="Jumbo Drum"/>
    <s v="Hon 2090 “Pillow Soft” Series Mid Back Swivel/Tilt Chairs"/>
    <n v="0.78"/>
    <s v="United States"/>
    <s v="West"/>
    <x v="8"/>
    <s v="Los Angeles"/>
    <n v="90041"/>
    <x v="28"/>
    <d v="2015-01-31T00:00:00"/>
    <x v="333"/>
    <n v="23"/>
    <n v="6499.87"/>
    <n v="32420"/>
    <n v="280.91000000000003"/>
    <x v="2"/>
  </r>
  <r>
    <n v="2061"/>
    <s v="Marianne Carey"/>
    <x v="4"/>
    <n v="0.02"/>
    <n v="240.98"/>
    <n v="60.2"/>
    <x v="0"/>
    <x v="3"/>
    <x v="0"/>
    <x v="10"/>
    <s v="Jumbo Box"/>
    <s v="Atlantic Metals Mobile 2-Shelf Bookcases, Custom Colors"/>
    <n v="0.56000000000000005"/>
    <s v="United States"/>
    <s v="Central"/>
    <x v="13"/>
    <s v="North Platte"/>
    <n v="69101"/>
    <x v="28"/>
    <d v="2015-01-31T00:00:00"/>
    <x v="334"/>
    <n v="1"/>
    <n v="260.66000000000003"/>
    <n v="87146"/>
    <n v="240.95999999999998"/>
    <x v="1"/>
  </r>
  <r>
    <n v="2062"/>
    <s v="Alfred Singh"/>
    <x v="4"/>
    <n v="0.02"/>
    <n v="420.98"/>
    <n v="19.989999999999998"/>
    <x v="1"/>
    <x v="3"/>
    <x v="2"/>
    <x v="5"/>
    <s v="Small Box"/>
    <s v="GBC DocuBind 200 Manual Binding Machine"/>
    <n v="0.35"/>
    <s v="United States"/>
    <s v="South"/>
    <x v="21"/>
    <s v="Mechanicsville"/>
    <n v="23111"/>
    <x v="28"/>
    <d v="2015-02-01T00:00:00"/>
    <x v="335"/>
    <n v="10"/>
    <n v="4249.37"/>
    <n v="87146"/>
    <n v="420.96000000000004"/>
    <x v="0"/>
  </r>
  <r>
    <n v="767"/>
    <s v="Jeffrey Mueller"/>
    <x v="0"/>
    <n v="0.1"/>
    <n v="31.78"/>
    <n v="1.99"/>
    <x v="1"/>
    <x v="3"/>
    <x v="1"/>
    <x v="1"/>
    <s v="Small Pack"/>
    <s v="Memorex 4.7GB DVD-RAM, 3/Pack"/>
    <n v="0.42"/>
    <s v="United States"/>
    <s v="Central"/>
    <x v="10"/>
    <s v="Rock Island"/>
    <n v="61201"/>
    <x v="29"/>
    <d v="2015-02-01T00:00:00"/>
    <x v="336"/>
    <n v="11"/>
    <n v="336.64"/>
    <n v="86279"/>
    <n v="31.68"/>
    <x v="1"/>
  </r>
  <r>
    <n v="550"/>
    <s v="Edna Monroe Talley"/>
    <x v="1"/>
    <n v="0.05"/>
    <n v="1.68"/>
    <n v="1.57"/>
    <x v="1"/>
    <x v="3"/>
    <x v="2"/>
    <x v="2"/>
    <s v="Wrap Bag"/>
    <s v="Newell 323"/>
    <n v="0.59"/>
    <s v="United States"/>
    <s v="Central"/>
    <x v="18"/>
    <s v="Seguin"/>
    <n v="78155"/>
    <x v="29"/>
    <d v="2015-01-31T00:00:00"/>
    <x v="337"/>
    <n v="11"/>
    <n v="18.75"/>
    <n v="90909"/>
    <n v="1.63"/>
    <x v="1"/>
  </r>
  <r>
    <n v="550"/>
    <s v="Edna Monroe Talley"/>
    <x v="1"/>
    <n v="0.1"/>
    <n v="218.75"/>
    <n v="69.64"/>
    <x v="0"/>
    <x v="3"/>
    <x v="0"/>
    <x v="0"/>
    <s v="Jumbo Box"/>
    <s v="BoxOffice By Design Rectangular and Half-Moon Meeting Room Tables"/>
    <n v="0.77"/>
    <s v="United States"/>
    <s v="Central"/>
    <x v="18"/>
    <s v="Seguin"/>
    <n v="78155"/>
    <x v="29"/>
    <d v="2015-02-01T00:00:00"/>
    <x v="338"/>
    <n v="1"/>
    <n v="188.51"/>
    <n v="90909"/>
    <n v="218.65"/>
    <x v="1"/>
  </r>
  <r>
    <n v="551"/>
    <s v="Peggy Chan"/>
    <x v="1"/>
    <n v="0"/>
    <n v="15.04"/>
    <n v="1.97"/>
    <x v="1"/>
    <x v="3"/>
    <x v="2"/>
    <x v="7"/>
    <s v="Wrap Bag"/>
    <s v="White GlueTop Scratch Pads"/>
    <n v="0.39"/>
    <s v="United States"/>
    <s v="Central"/>
    <x v="18"/>
    <s v="Sherman"/>
    <n v="75090"/>
    <x v="29"/>
    <d v="2015-02-01T00:00:00"/>
    <x v="339"/>
    <n v="2"/>
    <n v="31.18"/>
    <n v="90909"/>
    <n v="15.04"/>
    <x v="1"/>
  </r>
  <r>
    <n v="1442"/>
    <s v="Rodney Field"/>
    <x v="2"/>
    <n v="0.02"/>
    <n v="15.99"/>
    <n v="13.18"/>
    <x v="2"/>
    <x v="3"/>
    <x v="2"/>
    <x v="5"/>
    <s v="Small Box"/>
    <s v="GBC Pre-Punched Binding Paper, Plastic, White, 8-1/2&quot; x 11&quot;"/>
    <n v="0.37"/>
    <s v="United States"/>
    <s v="Central"/>
    <x v="6"/>
    <s v="Springfield"/>
    <n v="65807"/>
    <x v="29"/>
    <d v="2015-02-03T00:00:00"/>
    <x v="340"/>
    <n v="7"/>
    <n v="123.03"/>
    <n v="89077"/>
    <n v="15.97"/>
    <x v="1"/>
  </r>
  <r>
    <n v="1442"/>
    <s v="Rodney Field"/>
    <x v="2"/>
    <n v="0.09"/>
    <n v="46.94"/>
    <n v="6.77"/>
    <x v="2"/>
    <x v="3"/>
    <x v="0"/>
    <x v="11"/>
    <s v="Small Box"/>
    <s v="Howard Miller 13&quot; Diameter Goldtone Round Wall Clock"/>
    <n v="0.44"/>
    <s v="United States"/>
    <s v="Central"/>
    <x v="6"/>
    <s v="Springfield"/>
    <n v="65807"/>
    <x v="29"/>
    <d v="2015-01-30T00:00:00"/>
    <x v="341"/>
    <n v="10"/>
    <n v="431.84"/>
    <n v="89077"/>
    <n v="46.849999999999994"/>
    <x v="1"/>
  </r>
  <r>
    <n v="2775"/>
    <s v="Theodore Rubin"/>
    <x v="2"/>
    <n v="7.0000000000000007E-2"/>
    <n v="574.74"/>
    <n v="24.49"/>
    <x v="1"/>
    <x v="1"/>
    <x v="1"/>
    <x v="3"/>
    <s v="Large Box"/>
    <s v="Polycom ViaVideo™ Desktop Video Communications Unit"/>
    <n v="0.37"/>
    <s v="United States"/>
    <s v="Central"/>
    <x v="10"/>
    <s v="Franklin Park"/>
    <n v="60131"/>
    <x v="29"/>
    <d v="2015-02-04T00:00:00"/>
    <x v="342"/>
    <n v="8"/>
    <n v="4146.28"/>
    <n v="91229"/>
    <n v="574.66999999999996"/>
    <x v="1"/>
  </r>
  <r>
    <n v="256"/>
    <s v="Irene Li"/>
    <x v="0"/>
    <n v="0.03"/>
    <n v="8.34"/>
    <n v="2.64"/>
    <x v="1"/>
    <x v="2"/>
    <x v="2"/>
    <x v="16"/>
    <s v="Small Pack"/>
    <s v="Acme® Elite Stainless Steel Scissors"/>
    <n v="0.59"/>
    <s v="United States"/>
    <s v="East"/>
    <x v="28"/>
    <s v="Hanover"/>
    <n v="17331"/>
    <x v="30"/>
    <d v="2015-02-02T00:00:00"/>
    <x v="343"/>
    <n v="4"/>
    <n v="34.64"/>
    <n v="86267"/>
    <n v="8.31"/>
    <x v="3"/>
  </r>
  <r>
    <n v="343"/>
    <s v="Lynn Epstein"/>
    <x v="0"/>
    <n v="0.03"/>
    <n v="15.23"/>
    <n v="27.75"/>
    <x v="0"/>
    <x v="3"/>
    <x v="0"/>
    <x v="0"/>
    <s v="Jumbo Box"/>
    <s v="Anderson Hickey Conga Table Tops &amp; Accessories"/>
    <n v="0.76"/>
    <s v="United States"/>
    <s v="East"/>
    <x v="29"/>
    <s v="Bangor"/>
    <n v="4401"/>
    <x v="30"/>
    <d v="2015-02-01T00:00:00"/>
    <x v="344"/>
    <n v="7"/>
    <n v="111.86"/>
    <n v="88151"/>
    <n v="15.200000000000001"/>
    <x v="3"/>
  </r>
  <r>
    <n v="1723"/>
    <s v="Constance Flowers"/>
    <x v="2"/>
    <n v="0.1"/>
    <n v="49.99"/>
    <n v="19.989999999999998"/>
    <x v="2"/>
    <x v="3"/>
    <x v="1"/>
    <x v="1"/>
    <s v="Small Box"/>
    <s v="US Robotics 56K V.92 Internal PCI Faxmodem"/>
    <n v="0.45"/>
    <s v="United States"/>
    <s v="West"/>
    <x v="8"/>
    <s v="San Diego"/>
    <n v="92037"/>
    <x v="30"/>
    <d v="2015-02-05T00:00:00"/>
    <x v="345"/>
    <n v="46"/>
    <n v="2188.06"/>
    <n v="40101"/>
    <n v="49.89"/>
    <x v="2"/>
  </r>
  <r>
    <n v="2202"/>
    <s v="Laurie Howe"/>
    <x v="2"/>
    <n v="0.09"/>
    <n v="160.97999999999999"/>
    <n v="30"/>
    <x v="0"/>
    <x v="2"/>
    <x v="0"/>
    <x v="9"/>
    <s v="Jumbo Drum"/>
    <s v="Office Star - Mid Back Dual function Ergonomic High Back Chair with 2-Way Adjustable Arms"/>
    <n v="0.62"/>
    <s v="United States"/>
    <s v="Central"/>
    <x v="7"/>
    <s v="Brooklyn Center"/>
    <n v="55429"/>
    <x v="30"/>
    <d v="2015-01-31T00:00:00"/>
    <x v="346"/>
    <n v="11"/>
    <n v="1635.38"/>
    <n v="86050"/>
    <n v="160.88999999999999"/>
    <x v="1"/>
  </r>
  <r>
    <n v="2202"/>
    <s v="Laurie Howe"/>
    <x v="2"/>
    <n v="0.09"/>
    <n v="6.3"/>
    <n v="0.5"/>
    <x v="1"/>
    <x v="2"/>
    <x v="2"/>
    <x v="13"/>
    <s v="Small Box"/>
    <s v="Avery 51"/>
    <n v="0.39"/>
    <s v="United States"/>
    <s v="Central"/>
    <x v="7"/>
    <s v="Brooklyn Center"/>
    <n v="55429"/>
    <x v="30"/>
    <d v="2015-01-31T00:00:00"/>
    <x v="347"/>
    <n v="10"/>
    <n v="58.48"/>
    <n v="86050"/>
    <n v="6.21"/>
    <x v="1"/>
  </r>
  <r>
    <n v="2202"/>
    <s v="Laurie Howe"/>
    <x v="2"/>
    <n v="0"/>
    <n v="4.9800000000000004"/>
    <n v="0.8"/>
    <x v="1"/>
    <x v="2"/>
    <x v="2"/>
    <x v="7"/>
    <s v="Wrap Bag"/>
    <s v="Rediform S.O.S. Phone Message Books"/>
    <n v="0.36"/>
    <s v="United States"/>
    <s v="Central"/>
    <x v="7"/>
    <s v="Brooklyn Center"/>
    <n v="55429"/>
    <x v="30"/>
    <d v="2015-02-07T00:00:00"/>
    <x v="348"/>
    <n v="8"/>
    <n v="40.049999999999997"/>
    <n v="86050"/>
    <n v="4.9800000000000004"/>
    <x v="1"/>
  </r>
  <r>
    <n v="2781"/>
    <s v="Kelly Byers"/>
    <x v="2"/>
    <n v="0.09"/>
    <n v="2.16"/>
    <n v="6.05"/>
    <x v="1"/>
    <x v="1"/>
    <x v="2"/>
    <x v="5"/>
    <s v="Small Box"/>
    <s v="Peel &amp; Stick Add-On Corner Pockets"/>
    <n v="0.37"/>
    <s v="United States"/>
    <s v="West"/>
    <x v="14"/>
    <s v="Woodburn"/>
    <n v="97071"/>
    <x v="30"/>
    <d v="2015-02-04T00:00:00"/>
    <x v="349"/>
    <n v="2"/>
    <n v="5.48"/>
    <n v="87162"/>
    <n v="2.0700000000000003"/>
    <x v="2"/>
  </r>
  <r>
    <n v="2781"/>
    <s v="Kelly Byers"/>
    <x v="2"/>
    <n v="0.03"/>
    <n v="808.49"/>
    <n v="55.3"/>
    <x v="0"/>
    <x v="1"/>
    <x v="1"/>
    <x v="3"/>
    <s v="Jumbo Drum"/>
    <s v="Hewlett-Packard Business Color Inkjet 3000 [N, DTN] Series Printers"/>
    <n v="0.4"/>
    <s v="United States"/>
    <s v="West"/>
    <x v="14"/>
    <s v="Woodburn"/>
    <n v="97071"/>
    <x v="30"/>
    <d v="2015-02-07T00:00:00"/>
    <x v="350"/>
    <n v="11"/>
    <n v="8201.33"/>
    <n v="87162"/>
    <n v="808.46"/>
    <x v="2"/>
  </r>
  <r>
    <n v="2781"/>
    <s v="Kelly Byers"/>
    <x v="2"/>
    <n v="0"/>
    <n v="6.48"/>
    <n v="8.19"/>
    <x v="1"/>
    <x v="1"/>
    <x v="2"/>
    <x v="7"/>
    <s v="Small Box"/>
    <s v="Xerox 217"/>
    <n v="0.37"/>
    <s v="United States"/>
    <s v="West"/>
    <x v="14"/>
    <s v="Woodburn"/>
    <n v="97071"/>
    <x v="30"/>
    <d v="2015-02-07T00:00:00"/>
    <x v="351"/>
    <n v="3"/>
    <n v="22.67"/>
    <n v="87162"/>
    <n v="6.48"/>
    <x v="2"/>
  </r>
  <r>
    <n v="1238"/>
    <s v="April Bowers"/>
    <x v="4"/>
    <n v="0.01"/>
    <n v="160.97999999999999"/>
    <n v="30"/>
    <x v="0"/>
    <x v="3"/>
    <x v="0"/>
    <x v="9"/>
    <s v="Jumbo Drum"/>
    <s v="Office Star - Mid Back Dual function Ergonomic High Back Chair with 2-Way Adjustable Arms"/>
    <n v="0.62"/>
    <s v="United States"/>
    <s v="Central"/>
    <x v="18"/>
    <s v="Cedar Hill"/>
    <n v="75104"/>
    <x v="30"/>
    <d v="2015-02-02T00:00:00"/>
    <x v="352"/>
    <n v="10"/>
    <n v="1634.67"/>
    <n v="86075"/>
    <n v="160.97"/>
    <x v="1"/>
  </r>
  <r>
    <n v="911"/>
    <s v="Marsha P Joyner"/>
    <x v="3"/>
    <n v="0.05"/>
    <n v="7.64"/>
    <n v="5.83"/>
    <x v="1"/>
    <x v="3"/>
    <x v="2"/>
    <x v="7"/>
    <s v="Wrap Bag"/>
    <s v="Rediform Wirebound &quot;Phone Memo&quot; Message Book, 11 x 5-3/4"/>
    <n v="0.36"/>
    <s v="United States"/>
    <s v="East"/>
    <x v="44"/>
    <s v="Wheeling"/>
    <n v="26003"/>
    <x v="30"/>
    <d v="2015-02-02T00:00:00"/>
    <x v="353"/>
    <n v="2"/>
    <n v="16.600000000000001"/>
    <n v="90185"/>
    <n v="7.59"/>
    <x v="3"/>
  </r>
  <r>
    <n v="911"/>
    <s v="Marsha P Joyner"/>
    <x v="3"/>
    <n v="0.04"/>
    <n v="218.75"/>
    <n v="69.64"/>
    <x v="0"/>
    <x v="3"/>
    <x v="0"/>
    <x v="0"/>
    <s v="Jumbo Box"/>
    <s v="BoxOffice By Design Rectangular and Half-Moon Meeting Room Tables"/>
    <n v="0.72"/>
    <s v="United States"/>
    <s v="East"/>
    <x v="44"/>
    <s v="Wheeling"/>
    <n v="26003"/>
    <x v="30"/>
    <d v="2015-02-01T00:00:00"/>
    <x v="354"/>
    <n v="10"/>
    <n v="2285.41"/>
    <n v="90185"/>
    <n v="218.71"/>
    <x v="3"/>
  </r>
  <r>
    <n v="2137"/>
    <s v="Crystal Crabtree"/>
    <x v="3"/>
    <n v="0"/>
    <n v="6.98"/>
    <n v="1.6"/>
    <x v="1"/>
    <x v="3"/>
    <x v="2"/>
    <x v="7"/>
    <s v="Wrap Bag"/>
    <s v="Adams Phone Message Book, Professional, 400 Message Capacity, 5 3/6” x 11”"/>
    <n v="0.38"/>
    <s v="United States"/>
    <s v="South"/>
    <x v="12"/>
    <s v="West Palm Beach"/>
    <n v="33407"/>
    <x v="30"/>
    <d v="2015-02-02T00:00:00"/>
    <x v="355"/>
    <n v="9"/>
    <n v="64.48"/>
    <n v="86002"/>
    <n v="6.98"/>
    <x v="0"/>
  </r>
  <r>
    <n v="510"/>
    <s v="Gregory Rao"/>
    <x v="0"/>
    <n v="0.03"/>
    <n v="6.37"/>
    <n v="5.19"/>
    <x v="1"/>
    <x v="3"/>
    <x v="2"/>
    <x v="5"/>
    <s v="Small Box"/>
    <s v="C-Line Peel &amp; Stick Add-On Filing Pockets, 8-3/4 x 5-1/8, 10/Pack"/>
    <n v="0.38"/>
    <s v="United States"/>
    <s v="West"/>
    <x v="8"/>
    <s v="Manteca"/>
    <n v="95336"/>
    <x v="31"/>
    <d v="2015-02-02T00:00:00"/>
    <x v="356"/>
    <n v="14"/>
    <n v="89.79"/>
    <n v="90059"/>
    <n v="6.34"/>
    <x v="2"/>
  </r>
  <r>
    <n v="2122"/>
    <s v="Carolyn Fisher"/>
    <x v="0"/>
    <n v="0.06"/>
    <n v="80.97"/>
    <n v="33.6"/>
    <x v="0"/>
    <x v="1"/>
    <x v="1"/>
    <x v="3"/>
    <s v="Jumbo Drum"/>
    <s v="Lexmark Z25 Color Inkjet Printer"/>
    <n v="0.37"/>
    <s v="United States"/>
    <s v="South"/>
    <x v="1"/>
    <s v="Sherwood"/>
    <n v="72116"/>
    <x v="31"/>
    <d v="2015-02-03T00:00:00"/>
    <x v="357"/>
    <n v="10"/>
    <n v="799.76"/>
    <n v="89664"/>
    <n v="80.91"/>
    <x v="0"/>
  </r>
  <r>
    <n v="1211"/>
    <s v="Debra Proctor"/>
    <x v="2"/>
    <n v="0.01"/>
    <n v="3.08"/>
    <n v="0.5"/>
    <x v="1"/>
    <x v="3"/>
    <x v="2"/>
    <x v="13"/>
    <s v="Small Box"/>
    <s v="Avery 497"/>
    <n v="0.37"/>
    <s v="United States"/>
    <s v="Central"/>
    <x v="2"/>
    <s v="Fort Wayne"/>
    <n v="46806"/>
    <x v="31"/>
    <d v="2015-02-06T00:00:00"/>
    <x v="358"/>
    <n v="4"/>
    <n v="13.05"/>
    <n v="88598"/>
    <n v="3.0700000000000003"/>
    <x v="1"/>
  </r>
  <r>
    <n v="1949"/>
    <s v="Dana Waller"/>
    <x v="2"/>
    <n v="0.05"/>
    <n v="424.21"/>
    <n v="110.2"/>
    <x v="0"/>
    <x v="0"/>
    <x v="0"/>
    <x v="0"/>
    <s v="Jumbo Box"/>
    <s v="Bush Advantage Collection® Racetrack Conference Table"/>
    <n v="0.67"/>
    <s v="United States"/>
    <s v="West"/>
    <x v="24"/>
    <s v="Bozeman"/>
    <n v="59715"/>
    <x v="31"/>
    <d v="2015-02-05T00:00:00"/>
    <x v="359"/>
    <n v="12"/>
    <n v="4935.22"/>
    <n v="90415"/>
    <n v="424.15999999999997"/>
    <x v="2"/>
  </r>
  <r>
    <n v="2071"/>
    <s v="Victor Cherry"/>
    <x v="3"/>
    <n v="0.03"/>
    <n v="60.98"/>
    <n v="1.99"/>
    <x v="1"/>
    <x v="3"/>
    <x v="1"/>
    <x v="1"/>
    <s v="Small Pack"/>
    <s v="Imation 5.2GB DVD-RAM"/>
    <n v="0.5"/>
    <s v="United States"/>
    <s v="Central"/>
    <x v="25"/>
    <s v="Farmington Hills"/>
    <n v="48336"/>
    <x v="31"/>
    <d v="2015-02-01T00:00:00"/>
    <x v="360"/>
    <n v="23"/>
    <n v="1414.88"/>
    <n v="88555"/>
    <n v="60.949999999999996"/>
    <x v="1"/>
  </r>
  <r>
    <n v="2071"/>
    <s v="Victor Cherry"/>
    <x v="3"/>
    <n v="0.04"/>
    <n v="3.08"/>
    <n v="0.99"/>
    <x v="1"/>
    <x v="3"/>
    <x v="2"/>
    <x v="13"/>
    <s v="Small Box"/>
    <s v="Avery 481"/>
    <n v="0.37"/>
    <s v="United States"/>
    <s v="Central"/>
    <x v="25"/>
    <s v="Farmington Hills"/>
    <n v="48336"/>
    <x v="31"/>
    <d v="2015-02-02T00:00:00"/>
    <x v="361"/>
    <n v="11"/>
    <n v="33.630000000000003"/>
    <n v="88555"/>
    <n v="3.04"/>
    <x v="1"/>
  </r>
  <r>
    <n v="2072"/>
    <s v="Malcolm S Lanier"/>
    <x v="3"/>
    <n v="0"/>
    <n v="10.31"/>
    <n v="1.79"/>
    <x v="1"/>
    <x v="3"/>
    <x v="2"/>
    <x v="7"/>
    <s v="Wrap Bag"/>
    <s v="Speediset Carbonless Redi-Letter® 7&quot; x 8 1/2&quot;"/>
    <n v="0.38"/>
    <s v="United States"/>
    <s v="Central"/>
    <x v="25"/>
    <s v="Flint"/>
    <n v="48505"/>
    <x v="31"/>
    <d v="2015-02-03T00:00:00"/>
    <x v="362"/>
    <n v="23"/>
    <n v="242.7"/>
    <n v="88555"/>
    <n v="10.31"/>
    <x v="1"/>
  </r>
  <r>
    <n v="397"/>
    <s v="Denise Carver"/>
    <x v="0"/>
    <n v="0.1"/>
    <n v="154.13"/>
    <n v="69"/>
    <x v="1"/>
    <x v="3"/>
    <x v="0"/>
    <x v="0"/>
    <s v="Large Box"/>
    <s v="Laminate Occasional Tables"/>
    <n v="0.68"/>
    <s v="United States"/>
    <s v="East"/>
    <x v="27"/>
    <s v="Cuyahoga Falls"/>
    <n v="44221"/>
    <x v="32"/>
    <d v="2015-02-03T00:00:00"/>
    <x v="363"/>
    <n v="8"/>
    <n v="1216.32"/>
    <n v="89319"/>
    <n v="154.03"/>
    <x v="3"/>
  </r>
  <r>
    <n v="2555"/>
    <s v="Karl Knowles"/>
    <x v="0"/>
    <n v="0"/>
    <n v="12.97"/>
    <n v="1.49"/>
    <x v="1"/>
    <x v="2"/>
    <x v="2"/>
    <x v="5"/>
    <s v="Small Box"/>
    <s v="Mead 1st Gear 2&quot; Zipper Binder, Asst. Colors"/>
    <n v="0.35"/>
    <s v="United States"/>
    <s v="Central"/>
    <x v="30"/>
    <s v="Madison"/>
    <n v="53711"/>
    <x v="32"/>
    <d v="2015-02-03T00:00:00"/>
    <x v="364"/>
    <n v="19"/>
    <n v="261.20999999999998"/>
    <n v="86529"/>
    <n v="12.97"/>
    <x v="1"/>
  </r>
  <r>
    <n v="2555"/>
    <s v="Karl Knowles"/>
    <x v="0"/>
    <n v="0.06"/>
    <n v="4.91"/>
    <n v="0.5"/>
    <x v="1"/>
    <x v="2"/>
    <x v="2"/>
    <x v="13"/>
    <s v="Small Box"/>
    <s v="Avery 508"/>
    <n v="0.36"/>
    <s v="United States"/>
    <s v="Central"/>
    <x v="30"/>
    <s v="Madison"/>
    <n v="53711"/>
    <x v="32"/>
    <d v="2015-02-02T00:00:00"/>
    <x v="365"/>
    <n v="9"/>
    <n v="42.79"/>
    <n v="86529"/>
    <n v="4.8500000000000005"/>
    <x v="1"/>
  </r>
  <r>
    <n v="68"/>
    <s v="Scott Bunn"/>
    <x v="1"/>
    <n v="0.09"/>
    <n v="122.99"/>
    <n v="70.2"/>
    <x v="0"/>
    <x v="3"/>
    <x v="0"/>
    <x v="9"/>
    <s v="Jumbo Drum"/>
    <s v="Global High-Back Leather Tilter, Burgundy"/>
    <n v="0.74"/>
    <s v="United States"/>
    <s v="East"/>
    <x v="11"/>
    <s v="New York City"/>
    <n v="10177"/>
    <x v="32"/>
    <d v="2015-02-04T00:00:00"/>
    <x v="366"/>
    <n v="49"/>
    <n v="5718.85"/>
    <n v="55713"/>
    <n v="122.89999999999999"/>
    <x v="3"/>
  </r>
  <r>
    <n v="70"/>
    <s v="Annette Boone"/>
    <x v="1"/>
    <n v="0.09"/>
    <n v="122.99"/>
    <n v="70.2"/>
    <x v="0"/>
    <x v="3"/>
    <x v="0"/>
    <x v="9"/>
    <s v="Jumbo Drum"/>
    <s v="Global High-Back Leather Tilter, Burgundy"/>
    <n v="0.74"/>
    <s v="United States"/>
    <s v="East"/>
    <x v="42"/>
    <s v="Burlington"/>
    <n v="5401"/>
    <x v="32"/>
    <d v="2015-02-04T00:00:00"/>
    <x v="366"/>
    <n v="12"/>
    <n v="1400.53"/>
    <n v="87947"/>
    <n v="122.89999999999999"/>
    <x v="3"/>
  </r>
  <r>
    <n v="894"/>
    <s v="Gail Rankin Cole"/>
    <x v="2"/>
    <n v="0.02"/>
    <n v="1.1399999999999999"/>
    <n v="0.7"/>
    <x v="1"/>
    <x v="3"/>
    <x v="2"/>
    <x v="14"/>
    <s v="Wrap Bag"/>
    <s v="OIC Thumb-Tacks"/>
    <n v="0.38"/>
    <s v="United States"/>
    <s v="East"/>
    <x v="31"/>
    <s v="Washington"/>
    <n v="20024"/>
    <x v="32"/>
    <d v="2015-02-02T00:00:00"/>
    <x v="367"/>
    <n v="38"/>
    <n v="44.85"/>
    <n v="38529"/>
    <n v="1.1199999999999999"/>
    <x v="3"/>
  </r>
  <r>
    <n v="2498"/>
    <s v="Arlene Long"/>
    <x v="4"/>
    <n v="0.09"/>
    <n v="6.28"/>
    <n v="5.41"/>
    <x v="1"/>
    <x v="0"/>
    <x v="0"/>
    <x v="11"/>
    <s v="Small Box"/>
    <s v="Eldon® 200 Class™ Desk Accessories"/>
    <n v="0.53"/>
    <s v="United States"/>
    <s v="West"/>
    <x v="8"/>
    <s v="San Diego"/>
    <n v="92024"/>
    <x v="32"/>
    <d v="2015-02-04T00:00:00"/>
    <x v="368"/>
    <n v="56"/>
    <n v="355.4"/>
    <n v="54567"/>
    <n v="6.19"/>
    <x v="2"/>
  </r>
  <r>
    <n v="2500"/>
    <s v="Kevin Smith"/>
    <x v="4"/>
    <n v="0.09"/>
    <n v="6.28"/>
    <n v="5.41"/>
    <x v="1"/>
    <x v="0"/>
    <x v="0"/>
    <x v="11"/>
    <s v="Small Box"/>
    <s v="Eldon® 200 Class™ Desk Accessories"/>
    <n v="0.53"/>
    <s v="United States"/>
    <s v="Central"/>
    <x v="10"/>
    <s v="Lake In The Hills"/>
    <n v="60102"/>
    <x v="32"/>
    <d v="2015-02-04T00:00:00"/>
    <x v="369"/>
    <n v="14"/>
    <n v="88.85"/>
    <n v="88320"/>
    <n v="6.19"/>
    <x v="1"/>
  </r>
  <r>
    <n v="84"/>
    <s v="Helen Stein"/>
    <x v="3"/>
    <n v="0"/>
    <n v="8.09"/>
    <n v="7.96"/>
    <x v="1"/>
    <x v="1"/>
    <x v="0"/>
    <x v="11"/>
    <s v="Small Box"/>
    <s v="6&quot; Cubicle Wall Clock, Black"/>
    <n v="0.49"/>
    <s v="United States"/>
    <s v="East"/>
    <x v="27"/>
    <s v="Cincinnati"/>
    <n v="45231"/>
    <x v="32"/>
    <d v="2015-02-03T00:00:00"/>
    <x v="370"/>
    <n v="11"/>
    <n v="90.98"/>
    <n v="87364"/>
    <n v="8.09"/>
    <x v="3"/>
  </r>
  <r>
    <n v="1412"/>
    <s v="Marc Ray"/>
    <x v="3"/>
    <n v="0.08"/>
    <n v="3.38"/>
    <n v="0.85"/>
    <x v="1"/>
    <x v="3"/>
    <x v="2"/>
    <x v="2"/>
    <s v="Wrap Bag"/>
    <s v="Avery Hi-Liter® Fluorescent Desk Style Markers"/>
    <n v="0.48"/>
    <s v="United States"/>
    <s v="West"/>
    <x v="8"/>
    <s v="Mountain View"/>
    <n v="94043"/>
    <x v="32"/>
    <d v="2015-02-04T00:00:00"/>
    <x v="371"/>
    <n v="12"/>
    <n v="38.81"/>
    <n v="87087"/>
    <n v="3.3"/>
    <x v="2"/>
  </r>
  <r>
    <n v="1413"/>
    <s v="Pamela Wiley"/>
    <x v="3"/>
    <n v="0.02"/>
    <n v="16.48"/>
    <n v="1.99"/>
    <x v="2"/>
    <x v="3"/>
    <x v="1"/>
    <x v="1"/>
    <s v="Small Pack"/>
    <s v="Maxell DVD-RAM Discs"/>
    <n v="0.42"/>
    <s v="United States"/>
    <s v="East"/>
    <x v="35"/>
    <s v="Boston"/>
    <n v="2113"/>
    <x v="32"/>
    <d v="2015-02-04T00:00:00"/>
    <x v="372"/>
    <n v="27"/>
    <n v="484.56"/>
    <n v="45539"/>
    <n v="16.46"/>
    <x v="3"/>
  </r>
  <r>
    <n v="3196"/>
    <s v="Rick Foster Hawkins"/>
    <x v="3"/>
    <n v="0.03"/>
    <n v="200.97"/>
    <n v="15.59"/>
    <x v="0"/>
    <x v="2"/>
    <x v="1"/>
    <x v="3"/>
    <s v="Jumbo Drum"/>
    <s v="Hewlett-Packard Deskjet 6122 Color Inkjet Printer"/>
    <n v="0.36"/>
    <s v="United States"/>
    <s v="West"/>
    <x v="8"/>
    <s v="San Francisco"/>
    <n v="94109"/>
    <x v="32"/>
    <d v="2015-02-03T00:00:00"/>
    <x v="373"/>
    <n v="43"/>
    <n v="8717.75"/>
    <n v="24294"/>
    <n v="200.94"/>
    <x v="2"/>
  </r>
  <r>
    <n v="3197"/>
    <s v="Wallace Pugh"/>
    <x v="3"/>
    <n v="0.03"/>
    <n v="200.97"/>
    <n v="15.59"/>
    <x v="0"/>
    <x v="2"/>
    <x v="1"/>
    <x v="3"/>
    <s v="Jumbo Drum"/>
    <s v="Hewlett-Packard Deskjet 6122 Color Inkjet Printer"/>
    <n v="0.36"/>
    <s v="United States"/>
    <s v="Central"/>
    <x v="10"/>
    <s v="Northbrook"/>
    <n v="60062"/>
    <x v="32"/>
    <d v="2015-02-03T00:00:00"/>
    <x v="374"/>
    <n v="11"/>
    <n v="2230.12"/>
    <n v="90850"/>
    <n v="200.94"/>
    <x v="1"/>
  </r>
  <r>
    <n v="2486"/>
    <s v="Jack Horn"/>
    <x v="2"/>
    <n v="0"/>
    <n v="180.98"/>
    <n v="30"/>
    <x v="0"/>
    <x v="0"/>
    <x v="0"/>
    <x v="9"/>
    <s v="Jumbo Drum"/>
    <s v="Office Star - Ergonomic Mid Back Chair with 2-Way Adjustable Arms"/>
    <n v="0.69"/>
    <s v="United States"/>
    <s v="South"/>
    <x v="5"/>
    <s v="Statesboro"/>
    <n v="30458"/>
    <x v="33"/>
    <d v="2015-02-05T00:00:00"/>
    <x v="375"/>
    <n v="11"/>
    <n v="2084.16"/>
    <n v="91416"/>
    <n v="180.98"/>
    <x v="0"/>
  </r>
  <r>
    <n v="3053"/>
    <s v="Robin Tyler"/>
    <x v="4"/>
    <n v="0.06"/>
    <n v="125.99"/>
    <n v="2.5"/>
    <x v="1"/>
    <x v="3"/>
    <x v="1"/>
    <x v="12"/>
    <s v="Small Box"/>
    <s v="i2000"/>
    <n v="0.6"/>
    <s v="United States"/>
    <s v="South"/>
    <x v="32"/>
    <s v="Murray"/>
    <n v="42071"/>
    <x v="33"/>
    <d v="2015-02-05T00:00:00"/>
    <x v="376"/>
    <n v="11"/>
    <n v="1173.76"/>
    <n v="86662"/>
    <n v="125.92999999999999"/>
    <x v="0"/>
  </r>
  <r>
    <n v="603"/>
    <s v="Gretchen Ball"/>
    <x v="3"/>
    <n v="0.02"/>
    <n v="35.99"/>
    <n v="5"/>
    <x v="1"/>
    <x v="2"/>
    <x v="1"/>
    <x v="12"/>
    <s v="Small Box"/>
    <s v="Accessory27"/>
    <n v="0.85"/>
    <s v="United States"/>
    <s v="West"/>
    <x v="3"/>
    <s v="Pueblo"/>
    <n v="81001"/>
    <x v="33"/>
    <d v="2015-02-05T00:00:00"/>
    <x v="377"/>
    <n v="7"/>
    <n v="227.79"/>
    <n v="87020"/>
    <n v="35.97"/>
    <x v="2"/>
  </r>
  <r>
    <n v="3151"/>
    <s v="Glenda Hunter"/>
    <x v="0"/>
    <n v="0.01"/>
    <n v="3502.14"/>
    <n v="8.73"/>
    <x v="0"/>
    <x v="3"/>
    <x v="1"/>
    <x v="3"/>
    <s v="Jumbo Box"/>
    <s v="Okidata Pacemark 4410N Wide Format Dot Matrix Printer"/>
    <n v="0.56999999999999995"/>
    <s v="United States"/>
    <s v="West"/>
    <x v="8"/>
    <s v="Twentynine Palms"/>
    <n v="92277"/>
    <x v="34"/>
    <d v="2015-02-05T00:00:00"/>
    <x v="378"/>
    <n v="1"/>
    <n v="3501.79"/>
    <n v="88544"/>
    <n v="3502.1299999999997"/>
    <x v="2"/>
  </r>
  <r>
    <n v="3151"/>
    <s v="Glenda Hunter"/>
    <x v="0"/>
    <n v="0.06"/>
    <n v="15.73"/>
    <n v="7.42"/>
    <x v="1"/>
    <x v="3"/>
    <x v="2"/>
    <x v="16"/>
    <s v="Small Pack"/>
    <s v="Acme Galleria® Hot Forged Steel Scissors with Colored Handles"/>
    <n v="0.56000000000000005"/>
    <s v="United States"/>
    <s v="West"/>
    <x v="8"/>
    <s v="Twentynine Palms"/>
    <n v="92277"/>
    <x v="34"/>
    <d v="2015-02-05T00:00:00"/>
    <x v="379"/>
    <n v="4"/>
    <n v="63.04"/>
    <n v="88544"/>
    <n v="15.67"/>
    <x v="2"/>
  </r>
  <r>
    <n v="3351"/>
    <s v="Nathan Wyatt"/>
    <x v="0"/>
    <n v="0.1"/>
    <n v="10.89"/>
    <n v="4.5"/>
    <x v="1"/>
    <x v="0"/>
    <x v="2"/>
    <x v="8"/>
    <s v="Small Box"/>
    <s v="Belkin 6 Outlet Metallic Surge Strip"/>
    <n v="0.59"/>
    <s v="United States"/>
    <s v="West"/>
    <x v="4"/>
    <s v="Pasco"/>
    <n v="99301"/>
    <x v="34"/>
    <d v="2015-02-06T00:00:00"/>
    <x v="380"/>
    <n v="17"/>
    <n v="178.68"/>
    <n v="91297"/>
    <n v="10.790000000000001"/>
    <x v="2"/>
  </r>
  <r>
    <n v="960"/>
    <s v="Phillip Chappell"/>
    <x v="2"/>
    <n v="0.03"/>
    <n v="2.94"/>
    <n v="0.96"/>
    <x v="1"/>
    <x v="2"/>
    <x v="2"/>
    <x v="2"/>
    <s v="Wrap Bag"/>
    <s v="Newell 343"/>
    <n v="0.57999999999999996"/>
    <s v="United States"/>
    <s v="West"/>
    <x v="8"/>
    <s v="Redondo Beach"/>
    <n v="90278"/>
    <x v="34"/>
    <d v="2015-02-08T00:00:00"/>
    <x v="381"/>
    <n v="1"/>
    <n v="3.51"/>
    <n v="89401"/>
    <n v="2.91"/>
    <x v="2"/>
  </r>
  <r>
    <n v="962"/>
    <s v="Yvonne Clarke"/>
    <x v="2"/>
    <n v="0.03"/>
    <n v="2.94"/>
    <n v="0.96"/>
    <x v="1"/>
    <x v="2"/>
    <x v="2"/>
    <x v="2"/>
    <s v="Wrap Bag"/>
    <s v="Newell 343"/>
    <n v="0.57999999999999996"/>
    <s v="United States"/>
    <s v="Central"/>
    <x v="10"/>
    <s v="Chicago"/>
    <n v="60610"/>
    <x v="34"/>
    <d v="2015-02-08T00:00:00"/>
    <x v="381"/>
    <n v="2"/>
    <n v="7.01"/>
    <n v="17636"/>
    <n v="2.91"/>
    <x v="1"/>
  </r>
  <r>
    <n v="1213"/>
    <s v="Jeremy Pratt"/>
    <x v="2"/>
    <n v="7.0000000000000007E-2"/>
    <n v="29.89"/>
    <n v="1.99"/>
    <x v="2"/>
    <x v="3"/>
    <x v="1"/>
    <x v="1"/>
    <s v="Small Pack"/>
    <s v="Verbatim DVD-RAM, 5.2GB, Rewritable, Type 1, DS"/>
    <n v="0.5"/>
    <s v="United States"/>
    <s v="Central"/>
    <x v="2"/>
    <s v="Granger"/>
    <n v="46530"/>
    <x v="34"/>
    <d v="2015-02-09T00:00:00"/>
    <x v="382"/>
    <n v="13"/>
    <n v="374.81"/>
    <n v="88599"/>
    <n v="29.82"/>
    <x v="1"/>
  </r>
  <r>
    <n v="1213"/>
    <s v="Jeremy Pratt"/>
    <x v="2"/>
    <n v="0.03"/>
    <n v="8.34"/>
    <n v="4.82"/>
    <x v="1"/>
    <x v="3"/>
    <x v="2"/>
    <x v="7"/>
    <s v="Small Box"/>
    <s v="Southworth 25% Cotton Antique Laid Paper &amp; Envelopes"/>
    <n v="0.4"/>
    <s v="United States"/>
    <s v="Central"/>
    <x v="2"/>
    <s v="Granger"/>
    <n v="46530"/>
    <x v="34"/>
    <d v="2015-02-08T00:00:00"/>
    <x v="383"/>
    <n v="5"/>
    <n v="43.27"/>
    <n v="88599"/>
    <n v="8.31"/>
    <x v="1"/>
  </r>
  <r>
    <n v="2203"/>
    <s v="Eddie Walker"/>
    <x v="2"/>
    <n v="0.08"/>
    <n v="145.44999999999999"/>
    <n v="17.850000000000001"/>
    <x v="0"/>
    <x v="2"/>
    <x v="1"/>
    <x v="3"/>
    <s v="Jumbo Drum"/>
    <s v="Panasonic KX-P1150 Dot Matrix Printer"/>
    <n v="0.56000000000000005"/>
    <s v="United States"/>
    <s v="Central"/>
    <x v="7"/>
    <s v="Brooklyn Park"/>
    <n v="55445"/>
    <x v="34"/>
    <d v="2015-02-04T00:00:00"/>
    <x v="384"/>
    <n v="8"/>
    <n v="1117.6600000000001"/>
    <n v="86051"/>
    <n v="145.36999999999998"/>
    <x v="1"/>
  </r>
  <r>
    <n v="2204"/>
    <s v="Oscar Ford"/>
    <x v="2"/>
    <n v="7.0000000000000007E-2"/>
    <n v="33.94"/>
    <n v="19.190000000000001"/>
    <x v="0"/>
    <x v="2"/>
    <x v="0"/>
    <x v="9"/>
    <s v="Jumbo Drum"/>
    <s v="Metal Folding Chairs, Beige, 4/Carton"/>
    <n v="0.57999999999999996"/>
    <s v="United States"/>
    <s v="Central"/>
    <x v="7"/>
    <s v="Burnsville"/>
    <n v="55337"/>
    <x v="34"/>
    <d v="2015-02-08T00:00:00"/>
    <x v="385"/>
    <n v="5"/>
    <n v="169.46"/>
    <n v="86051"/>
    <n v="33.869999999999997"/>
    <x v="1"/>
  </r>
  <r>
    <n v="689"/>
    <s v="Tommy Honeycutt"/>
    <x v="4"/>
    <n v="7.0000000000000007E-2"/>
    <n v="1.7"/>
    <n v="1.99"/>
    <x v="1"/>
    <x v="0"/>
    <x v="1"/>
    <x v="1"/>
    <s v="Small Pack"/>
    <s v="BASF Silver 74 Minute CD-R"/>
    <n v="0.51"/>
    <s v="United States"/>
    <s v="Central"/>
    <x v="6"/>
    <s v="Saint Peters"/>
    <n v="63376"/>
    <x v="34"/>
    <d v="2015-02-05T00:00:00"/>
    <x v="386"/>
    <n v="10"/>
    <n v="17.420000000000002"/>
    <n v="88502"/>
    <n v="1.63"/>
    <x v="1"/>
  </r>
  <r>
    <n v="1363"/>
    <s v="Earl Roy"/>
    <x v="4"/>
    <n v="0.05"/>
    <n v="12.97"/>
    <n v="1.49"/>
    <x v="1"/>
    <x v="1"/>
    <x v="2"/>
    <x v="5"/>
    <s v="Small Box"/>
    <s v="Mead 1st Gear 2&quot; Zipper Binder, Asst. Colors"/>
    <n v="0.35"/>
    <s v="United States"/>
    <s v="South"/>
    <x v="12"/>
    <s v="Casselberry"/>
    <n v="32707"/>
    <x v="34"/>
    <d v="2015-02-06T00:00:00"/>
    <x v="387"/>
    <n v="2"/>
    <n v="26.37"/>
    <n v="89993"/>
    <n v="12.92"/>
    <x v="0"/>
  </r>
  <r>
    <n v="1363"/>
    <s v="Earl Roy"/>
    <x v="4"/>
    <n v="0.06"/>
    <n v="5.81"/>
    <n v="3.37"/>
    <x v="1"/>
    <x v="1"/>
    <x v="2"/>
    <x v="14"/>
    <s v="Wrap Bag"/>
    <s v="Advantus Push Pins, Aluminum Head"/>
    <n v="0.54"/>
    <s v="United States"/>
    <s v="South"/>
    <x v="12"/>
    <s v="Casselberry"/>
    <n v="32707"/>
    <x v="34"/>
    <d v="2015-02-06T00:00:00"/>
    <x v="388"/>
    <n v="9"/>
    <n v="53.44"/>
    <n v="89993"/>
    <n v="5.75"/>
    <x v="0"/>
  </r>
  <r>
    <n v="1499"/>
    <s v="Charlotte L Doyle"/>
    <x v="4"/>
    <n v="0.05"/>
    <n v="2.16"/>
    <n v="6.05"/>
    <x v="1"/>
    <x v="2"/>
    <x v="2"/>
    <x v="5"/>
    <s v="Small Box"/>
    <s v="Peel &amp; Stick Add-On Corner Pockets"/>
    <n v="0.37"/>
    <s v="United States"/>
    <s v="South"/>
    <x v="12"/>
    <s v="Coral Gables"/>
    <n v="33134"/>
    <x v="34"/>
    <d v="2015-02-05T00:00:00"/>
    <x v="389"/>
    <n v="8"/>
    <n v="18.59"/>
    <n v="90731"/>
    <n v="2.1100000000000003"/>
    <x v="0"/>
  </r>
  <r>
    <n v="1499"/>
    <s v="Charlotte L Doyle"/>
    <x v="4"/>
    <n v="0.03"/>
    <n v="6.48"/>
    <n v="6.6"/>
    <x v="1"/>
    <x v="2"/>
    <x v="2"/>
    <x v="7"/>
    <s v="Small Box"/>
    <s v="Xerox 21"/>
    <n v="0.37"/>
    <s v="United States"/>
    <s v="South"/>
    <x v="12"/>
    <s v="Coral Gables"/>
    <n v="33134"/>
    <x v="34"/>
    <d v="2015-02-05T00:00:00"/>
    <x v="390"/>
    <n v="9"/>
    <n v="58.83"/>
    <n v="90731"/>
    <n v="6.45"/>
    <x v="0"/>
  </r>
  <r>
    <n v="1499"/>
    <s v="Charlotte L Doyle"/>
    <x v="4"/>
    <n v="0.08"/>
    <n v="146.05000000000001"/>
    <n v="80.2"/>
    <x v="0"/>
    <x v="2"/>
    <x v="0"/>
    <x v="0"/>
    <s v="Jumbo Box"/>
    <s v="BPI Conference Tables"/>
    <n v="0.71"/>
    <s v="United States"/>
    <s v="South"/>
    <x v="12"/>
    <s v="Coral Gables"/>
    <n v="33134"/>
    <x v="34"/>
    <d v="2015-02-05T00:00:00"/>
    <x v="391"/>
    <n v="11"/>
    <n v="1557.66"/>
    <n v="90731"/>
    <n v="145.97"/>
    <x v="0"/>
  </r>
  <r>
    <n v="2286"/>
    <s v="Larry Langston"/>
    <x v="4"/>
    <n v="0"/>
    <n v="4.91"/>
    <n v="0.5"/>
    <x v="1"/>
    <x v="3"/>
    <x v="2"/>
    <x v="13"/>
    <s v="Small Box"/>
    <s v="Avery 493"/>
    <n v="0.36"/>
    <s v="United States"/>
    <s v="South"/>
    <x v="23"/>
    <s v="Spartanburg"/>
    <n v="29301"/>
    <x v="34"/>
    <d v="2015-02-06T00:00:00"/>
    <x v="392"/>
    <n v="12"/>
    <n v="61.87"/>
    <n v="90145"/>
    <n v="4.91"/>
    <x v="0"/>
  </r>
  <r>
    <n v="2286"/>
    <s v="Larry Langston"/>
    <x v="4"/>
    <n v="0.01"/>
    <n v="7.28"/>
    <n v="11.15"/>
    <x v="1"/>
    <x v="3"/>
    <x v="2"/>
    <x v="7"/>
    <s v="Small Box"/>
    <s v="Array® Parchment Paper, Assorted Colors"/>
    <n v="0.37"/>
    <s v="United States"/>
    <s v="South"/>
    <x v="23"/>
    <s v="Spartanburg"/>
    <n v="29301"/>
    <x v="34"/>
    <d v="2015-02-05T00:00:00"/>
    <x v="393"/>
    <n v="6"/>
    <n v="48.88"/>
    <n v="90145"/>
    <n v="7.2700000000000005"/>
    <x v="0"/>
  </r>
  <r>
    <n v="2286"/>
    <s v="Larry Langston"/>
    <x v="4"/>
    <n v="0.1"/>
    <n v="6.68"/>
    <n v="6.93"/>
    <x v="1"/>
    <x v="3"/>
    <x v="2"/>
    <x v="7"/>
    <s v="Small Box"/>
    <s v="HP Office Paper (20Lb. and 87 Bright)"/>
    <n v="0.37"/>
    <s v="United States"/>
    <s v="South"/>
    <x v="23"/>
    <s v="Spartanburg"/>
    <n v="29301"/>
    <x v="34"/>
    <d v="2015-02-07T00:00:00"/>
    <x v="394"/>
    <n v="3"/>
    <n v="21.56"/>
    <n v="90145"/>
    <n v="6.58"/>
    <x v="0"/>
  </r>
  <r>
    <n v="2290"/>
    <s v="Glen Robertson"/>
    <x v="4"/>
    <n v="7.0000000000000007E-2"/>
    <n v="80.98"/>
    <n v="7.18"/>
    <x v="1"/>
    <x v="3"/>
    <x v="1"/>
    <x v="1"/>
    <s v="Small Box"/>
    <s v="Logitech Cordless Navigator Duo"/>
    <n v="0.48"/>
    <s v="United States"/>
    <s v="Central"/>
    <x v="7"/>
    <s v="Coon Rapids"/>
    <n v="55433"/>
    <x v="34"/>
    <d v="2015-02-06T00:00:00"/>
    <x v="395"/>
    <n v="15"/>
    <n v="1129.67"/>
    <n v="88164"/>
    <n v="80.910000000000011"/>
    <x v="1"/>
  </r>
  <r>
    <n v="3042"/>
    <s v="Tara Gold"/>
    <x v="4"/>
    <n v="7.0000000000000007E-2"/>
    <n v="14.48"/>
    <n v="6.46"/>
    <x v="1"/>
    <x v="0"/>
    <x v="2"/>
    <x v="5"/>
    <s v="Small Box"/>
    <s v="GBC White Gloss Covers, Plain Front"/>
    <n v="0.38"/>
    <s v="United States"/>
    <s v="Central"/>
    <x v="38"/>
    <s v="Hutchinson"/>
    <n v="67501"/>
    <x v="34"/>
    <d v="2015-02-05T00:00:00"/>
    <x v="396"/>
    <n v="12"/>
    <n v="171.33"/>
    <n v="86101"/>
    <n v="14.41"/>
    <x v="1"/>
  </r>
  <r>
    <n v="1776"/>
    <s v="Charlotte Patterson"/>
    <x v="3"/>
    <n v="0.08"/>
    <n v="5.78"/>
    <n v="5.67"/>
    <x v="1"/>
    <x v="1"/>
    <x v="2"/>
    <x v="7"/>
    <s v="Small Box"/>
    <s v="Xerox 1978"/>
    <n v="0.36"/>
    <s v="United States"/>
    <s v="Central"/>
    <x v="2"/>
    <s v="Terre Haute"/>
    <n v="47802"/>
    <x v="34"/>
    <d v="2015-02-05T00:00:00"/>
    <x v="397"/>
    <n v="19"/>
    <n v="106.57"/>
    <n v="89941"/>
    <n v="5.7"/>
    <x v="1"/>
  </r>
  <r>
    <n v="2947"/>
    <s v="Kathy Turner"/>
    <x v="3"/>
    <n v="0.01"/>
    <n v="7.64"/>
    <n v="1.39"/>
    <x v="1"/>
    <x v="1"/>
    <x v="2"/>
    <x v="15"/>
    <s v="Small Box"/>
    <s v="Security-Tint Envelopes"/>
    <n v="0.36"/>
    <s v="United States"/>
    <s v="East"/>
    <x v="11"/>
    <s v="Depew"/>
    <n v="14043"/>
    <x v="34"/>
    <d v="2015-02-07T00:00:00"/>
    <x v="398"/>
    <n v="20"/>
    <n v="162.49"/>
    <n v="87511"/>
    <n v="7.63"/>
    <x v="3"/>
  </r>
  <r>
    <n v="234"/>
    <s v="Don Cameron"/>
    <x v="0"/>
    <n v="0.06"/>
    <n v="279.81"/>
    <n v="23.19"/>
    <x v="0"/>
    <x v="0"/>
    <x v="2"/>
    <x v="8"/>
    <s v="Jumbo Drum"/>
    <s v="Sanyo 2.5 Cubic Foot Mid-Size Office Refrigerators"/>
    <n v="0.59"/>
    <s v="United States"/>
    <s v="Central"/>
    <x v="20"/>
    <s v="Newton"/>
    <n v="50208"/>
    <x v="35"/>
    <d v="2015-02-06T00:00:00"/>
    <x v="399"/>
    <n v="6"/>
    <n v="1599.96"/>
    <n v="90236"/>
    <n v="279.75"/>
    <x v="1"/>
  </r>
  <r>
    <n v="2359"/>
    <s v="Annie Horne"/>
    <x v="0"/>
    <n v="0"/>
    <n v="7.28"/>
    <n v="1.77"/>
    <x v="1"/>
    <x v="2"/>
    <x v="2"/>
    <x v="7"/>
    <s v="Wrap Bag"/>
    <s v="Post-it® “Important Message” Note Pad, Neon Colors, 50 Sheets/Pad"/>
    <n v="0.37"/>
    <s v="United States"/>
    <s v="South"/>
    <x v="12"/>
    <s v="Fort Myers"/>
    <n v="33917"/>
    <x v="35"/>
    <d v="2015-02-05T00:00:00"/>
    <x v="400"/>
    <n v="7"/>
    <n v="53.42"/>
    <n v="88265"/>
    <n v="7.28"/>
    <x v="0"/>
  </r>
  <r>
    <n v="672"/>
    <s v="Brian Leach"/>
    <x v="2"/>
    <n v="7.0000000000000007E-2"/>
    <n v="2.88"/>
    <n v="1.01"/>
    <x v="1"/>
    <x v="0"/>
    <x v="2"/>
    <x v="2"/>
    <s v="Wrap Bag"/>
    <s v="Sanford Colorific Colored Pencils, 12/Box"/>
    <n v="0.55000000000000004"/>
    <s v="United States"/>
    <s v="Central"/>
    <x v="20"/>
    <s v="Newton"/>
    <n v="50208"/>
    <x v="35"/>
    <d v="2015-02-09T00:00:00"/>
    <x v="401"/>
    <n v="12"/>
    <n v="34.97"/>
    <n v="88173"/>
    <n v="2.81"/>
    <x v="1"/>
  </r>
  <r>
    <n v="672"/>
    <s v="Brian Leach"/>
    <x v="2"/>
    <n v="0.1"/>
    <n v="195.99"/>
    <n v="3.99"/>
    <x v="1"/>
    <x v="0"/>
    <x v="1"/>
    <x v="12"/>
    <s v="Small Box"/>
    <s v="R380"/>
    <n v="0.57999999999999996"/>
    <s v="United States"/>
    <s v="Central"/>
    <x v="20"/>
    <s v="Newton"/>
    <n v="50208"/>
    <x v="35"/>
    <d v="2015-02-12T00:00:00"/>
    <x v="402"/>
    <n v="2"/>
    <n v="308.86"/>
    <n v="88173"/>
    <n v="195.89000000000001"/>
    <x v="1"/>
  </r>
  <r>
    <n v="1427"/>
    <s v="Stacy Gould"/>
    <x v="2"/>
    <n v="0.09"/>
    <n v="125.99"/>
    <n v="2.5"/>
    <x v="1"/>
    <x v="2"/>
    <x v="1"/>
    <x v="12"/>
    <s v="Small Box"/>
    <s v="i2000"/>
    <n v="0.6"/>
    <s v="United States"/>
    <s v="Central"/>
    <x v="25"/>
    <s v="Bay City"/>
    <n v="48708"/>
    <x v="35"/>
    <d v="2015-02-09T00:00:00"/>
    <x v="403"/>
    <n v="18"/>
    <n v="1824.33"/>
    <n v="90905"/>
    <n v="125.89999999999999"/>
    <x v="1"/>
  </r>
  <r>
    <n v="1816"/>
    <s v="Danielle Schneider"/>
    <x v="2"/>
    <n v="0.01"/>
    <n v="10.48"/>
    <n v="2.89"/>
    <x v="1"/>
    <x v="1"/>
    <x v="2"/>
    <x v="2"/>
    <s v="Small Pack"/>
    <s v="Staples Battery-Operated Desktop Pencil Sharpener"/>
    <n v="0.6"/>
    <s v="United States"/>
    <s v="Central"/>
    <x v="25"/>
    <s v="Canton"/>
    <n v="48187"/>
    <x v="35"/>
    <d v="2015-02-07T00:00:00"/>
    <x v="404"/>
    <n v="19"/>
    <n v="202.38"/>
    <n v="85990"/>
    <n v="10.47"/>
    <x v="1"/>
  </r>
  <r>
    <n v="1821"/>
    <s v="Vanessa Boyer"/>
    <x v="2"/>
    <n v="0.01"/>
    <n v="10.48"/>
    <n v="2.89"/>
    <x v="1"/>
    <x v="1"/>
    <x v="2"/>
    <x v="2"/>
    <s v="Small Pack"/>
    <s v="Staples Battery-Operated Desktop Pencil Sharpener"/>
    <n v="0.6"/>
    <s v="United States"/>
    <s v="East"/>
    <x v="11"/>
    <s v="New York City"/>
    <n v="10177"/>
    <x v="35"/>
    <d v="2015-02-07T00:00:00"/>
    <x v="405"/>
    <n v="76"/>
    <n v="809.51"/>
    <n v="34435"/>
    <n v="10.47"/>
    <x v="3"/>
  </r>
  <r>
    <n v="980"/>
    <s v="Howard Burnett"/>
    <x v="4"/>
    <n v="0"/>
    <n v="37.76"/>
    <n v="12.9"/>
    <x v="1"/>
    <x v="3"/>
    <x v="2"/>
    <x v="6"/>
    <s v="Small Box"/>
    <s v="Companion Letter/Legal File, Black"/>
    <n v="0.56999999999999995"/>
    <s v="United States"/>
    <s v="East"/>
    <x v="42"/>
    <s v="South Burlington"/>
    <n v="5403"/>
    <x v="35"/>
    <d v="2015-02-06T00:00:00"/>
    <x v="406"/>
    <n v="12"/>
    <n v="477.2"/>
    <n v="87258"/>
    <n v="37.76"/>
    <x v="3"/>
  </r>
  <r>
    <n v="2094"/>
    <s v="Vernon Hirsch Singleton"/>
    <x v="4"/>
    <n v="0.08"/>
    <n v="400.98"/>
    <n v="42.52"/>
    <x v="0"/>
    <x v="3"/>
    <x v="0"/>
    <x v="0"/>
    <s v="Jumbo Box"/>
    <s v="Bretford CR8500 Series Meeting Room Furniture"/>
    <n v="0.71"/>
    <s v="United States"/>
    <s v="West"/>
    <x v="8"/>
    <s v="Chico"/>
    <n v="95928"/>
    <x v="35"/>
    <d v="2015-02-06T00:00:00"/>
    <x v="407"/>
    <n v="20"/>
    <n v="7840.04"/>
    <n v="86629"/>
    <n v="400.90000000000003"/>
    <x v="2"/>
  </r>
  <r>
    <n v="2282"/>
    <s v="Jimmy Waters"/>
    <x v="4"/>
    <n v="0.04"/>
    <n v="5.98"/>
    <n v="5.79"/>
    <x v="1"/>
    <x v="2"/>
    <x v="2"/>
    <x v="7"/>
    <s v="Small Box"/>
    <s v="Xerox 1903"/>
    <n v="0.36"/>
    <s v="United States"/>
    <s v="Central"/>
    <x v="30"/>
    <s v="Fitchburg"/>
    <n v="53713"/>
    <x v="35"/>
    <d v="2015-02-07T00:00:00"/>
    <x v="408"/>
    <n v="14"/>
    <n v="86.12"/>
    <n v="85950"/>
    <n v="5.94"/>
    <x v="1"/>
  </r>
  <r>
    <n v="2747"/>
    <s v="Brian Grady"/>
    <x v="4"/>
    <n v="0.08"/>
    <n v="9.98"/>
    <n v="12.52"/>
    <x v="1"/>
    <x v="3"/>
    <x v="0"/>
    <x v="11"/>
    <s v="Small Box"/>
    <s v="Eldon® Expressions™ Wood and Plastic Desk Accessories, Oak"/>
    <n v="0.56999999999999995"/>
    <s v="United States"/>
    <s v="East"/>
    <x v="11"/>
    <s v="New York City"/>
    <n v="10115"/>
    <x v="35"/>
    <d v="2015-02-07T00:00:00"/>
    <x v="409"/>
    <n v="15"/>
    <n v="150.24"/>
    <n v="35200"/>
    <n v="9.9"/>
    <x v="3"/>
  </r>
  <r>
    <n v="2803"/>
    <s v="Catherine Dorsey Burnett"/>
    <x v="4"/>
    <n v="7.0000000000000007E-2"/>
    <n v="500.98"/>
    <n v="28.14"/>
    <x v="0"/>
    <x v="0"/>
    <x v="1"/>
    <x v="3"/>
    <s v="Jumbo Drum"/>
    <s v="Hewlett-Packard cp1700 [D, PS] Series Color Inkjet Printers"/>
    <n v="0.38"/>
    <s v="United States"/>
    <s v="West"/>
    <x v="8"/>
    <s v="East Los Angeles"/>
    <n v="90022"/>
    <x v="35"/>
    <d v="2015-02-06T00:00:00"/>
    <x v="410"/>
    <n v="10"/>
    <n v="3913.02"/>
    <n v="86227"/>
    <n v="500.91"/>
    <x v="2"/>
  </r>
  <r>
    <n v="2803"/>
    <s v="Catherine Dorsey Burnett"/>
    <x v="4"/>
    <n v="0.1"/>
    <n v="178.47"/>
    <n v="19.989999999999998"/>
    <x v="1"/>
    <x v="0"/>
    <x v="2"/>
    <x v="6"/>
    <s v="Small Box"/>
    <s v="Hot File® 7-Pocket, Floor Stand"/>
    <n v="0.55000000000000004"/>
    <s v="United States"/>
    <s v="West"/>
    <x v="8"/>
    <s v="East Los Angeles"/>
    <n v="90022"/>
    <x v="35"/>
    <d v="2015-02-07T00:00:00"/>
    <x v="411"/>
    <n v="1"/>
    <n v="180.14"/>
    <n v="86227"/>
    <n v="178.37"/>
    <x v="2"/>
  </r>
  <r>
    <n v="1117"/>
    <s v="Samantha Koch"/>
    <x v="3"/>
    <n v="0.06"/>
    <n v="64.650000000000006"/>
    <n v="35"/>
    <x v="1"/>
    <x v="2"/>
    <x v="2"/>
    <x v="6"/>
    <s v="Large Box"/>
    <s v="Space Solutions Commercial Steel Shelving"/>
    <n v="0.8"/>
    <s v="United States"/>
    <s v="West"/>
    <x v="41"/>
    <s v="Tucson"/>
    <n v="85705"/>
    <x v="35"/>
    <d v="2015-02-06T00:00:00"/>
    <x v="412"/>
    <n v="4"/>
    <n v="277.60000000000002"/>
    <n v="86768"/>
    <n v="64.59"/>
    <x v="2"/>
  </r>
  <r>
    <n v="2498"/>
    <s v="Arlene Long"/>
    <x v="3"/>
    <n v="0.08"/>
    <n v="1.68"/>
    <n v="1.57"/>
    <x v="1"/>
    <x v="0"/>
    <x v="2"/>
    <x v="2"/>
    <s v="Wrap Bag"/>
    <s v="Newell 323"/>
    <n v="0.59"/>
    <s v="United States"/>
    <s v="West"/>
    <x v="8"/>
    <s v="San Diego"/>
    <n v="92024"/>
    <x v="35"/>
    <d v="2015-02-06T00:00:00"/>
    <x v="413"/>
    <n v="88"/>
    <n v="148.36000000000001"/>
    <n v="20007"/>
    <n v="1.5999999999999999"/>
    <x v="2"/>
  </r>
  <r>
    <n v="421"/>
    <s v="Scott Feldman"/>
    <x v="0"/>
    <n v="0.09"/>
    <n v="999.99"/>
    <n v="13.99"/>
    <x v="1"/>
    <x v="0"/>
    <x v="1"/>
    <x v="3"/>
    <s v="Medium Box"/>
    <s v="Polycom Soundstation EX Audio-Conferencing Telephone, Black"/>
    <n v="0.36"/>
    <s v="United States"/>
    <s v="East"/>
    <x v="33"/>
    <s v="Elizabeth"/>
    <n v="7201"/>
    <x v="36"/>
    <d v="2015-02-08T00:00:00"/>
    <x v="414"/>
    <n v="1"/>
    <n v="919.09"/>
    <n v="87700"/>
    <n v="999.9"/>
    <x v="3"/>
  </r>
  <r>
    <n v="1020"/>
    <s v="Julie Porter"/>
    <x v="0"/>
    <n v="7.0000000000000007E-2"/>
    <n v="4.13"/>
    <n v="5.04"/>
    <x v="1"/>
    <x v="0"/>
    <x v="2"/>
    <x v="5"/>
    <s v="Small Box"/>
    <s v="ACCOHIDE® 3-Ring Binder, Blue, 1&quot;"/>
    <n v="0.38"/>
    <s v="United States"/>
    <s v="Central"/>
    <x v="38"/>
    <s v="Pittsburg"/>
    <n v="66762"/>
    <x v="36"/>
    <d v="2015-02-07T00:00:00"/>
    <x v="415"/>
    <n v="20"/>
    <n v="79.06"/>
    <n v="88634"/>
    <n v="4.0599999999999996"/>
    <x v="1"/>
  </r>
  <r>
    <n v="1020"/>
    <s v="Julie Porter"/>
    <x v="0"/>
    <n v="0"/>
    <n v="4.4800000000000004"/>
    <n v="2.5"/>
    <x v="1"/>
    <x v="0"/>
    <x v="2"/>
    <x v="15"/>
    <s v="Small Box"/>
    <s v="Ampad #10 Peel &amp; Seel® Holiday Envelopes"/>
    <n v="0.37"/>
    <s v="United States"/>
    <s v="Central"/>
    <x v="38"/>
    <s v="Pittsburg"/>
    <n v="66762"/>
    <x v="36"/>
    <d v="2015-02-08T00:00:00"/>
    <x v="416"/>
    <n v="14"/>
    <n v="65.14"/>
    <n v="88634"/>
    <n v="4.4800000000000004"/>
    <x v="1"/>
  </r>
  <r>
    <n v="1533"/>
    <s v="Nicole Reid"/>
    <x v="1"/>
    <n v="0.02"/>
    <n v="4.8899999999999997"/>
    <n v="4.93"/>
    <x v="1"/>
    <x v="3"/>
    <x v="1"/>
    <x v="1"/>
    <s v="Small Pack"/>
    <s v="Maxell 3.5&quot; DS/HD IBM-Formatted Diskettes, 10/Pack"/>
    <n v="0.66"/>
    <s v="United States"/>
    <s v="Central"/>
    <x v="6"/>
    <s v="University City"/>
    <n v="63130"/>
    <x v="36"/>
    <d v="2015-02-07T00:00:00"/>
    <x v="417"/>
    <n v="14"/>
    <n v="74.010000000000005"/>
    <n v="91328"/>
    <n v="4.87"/>
    <x v="1"/>
  </r>
  <r>
    <n v="1533"/>
    <s v="Nicole Reid"/>
    <x v="1"/>
    <n v="7.0000000000000007E-2"/>
    <n v="10.06"/>
    <n v="2.06"/>
    <x v="1"/>
    <x v="3"/>
    <x v="2"/>
    <x v="7"/>
    <s v="Wrap Bag"/>
    <s v="Riverleaf Stik-Withit® Designer Note Cubes®"/>
    <n v="0.39"/>
    <s v="United States"/>
    <s v="Central"/>
    <x v="6"/>
    <s v="University City"/>
    <n v="63130"/>
    <x v="36"/>
    <d v="2015-02-07T00:00:00"/>
    <x v="418"/>
    <n v="5"/>
    <n v="48.1"/>
    <n v="91328"/>
    <n v="9.99"/>
    <x v="1"/>
  </r>
  <r>
    <n v="1927"/>
    <s v="Earl Alston"/>
    <x v="1"/>
    <n v="0.02"/>
    <n v="259.70999999999998"/>
    <n v="66.67"/>
    <x v="0"/>
    <x v="2"/>
    <x v="0"/>
    <x v="0"/>
    <s v="Jumbo Box"/>
    <s v="Bevis Round Bullnose 29&quot; High Table Top"/>
    <n v="0.65"/>
    <s v="United States"/>
    <s v="South"/>
    <x v="23"/>
    <s v="Greenville"/>
    <n v="29611"/>
    <x v="36"/>
    <d v="2015-02-06T00:00:00"/>
    <x v="419"/>
    <n v="8"/>
    <n v="1757.15"/>
    <n v="88579"/>
    <n v="259.69"/>
    <x v="0"/>
  </r>
  <r>
    <n v="2135"/>
    <s v="Melvin Kendall"/>
    <x v="1"/>
    <n v="0.01"/>
    <n v="28.99"/>
    <n v="8.59"/>
    <x v="1"/>
    <x v="2"/>
    <x v="1"/>
    <x v="12"/>
    <s v="Medium Box"/>
    <s v="SouthWestern Bell FA970 Digital Answering Machine with Time/Day Stamp"/>
    <n v="0.56000000000000005"/>
    <s v="United States"/>
    <s v="West"/>
    <x v="43"/>
    <s v="Clovis"/>
    <n v="88101"/>
    <x v="36"/>
    <d v="2015-02-07T00:00:00"/>
    <x v="420"/>
    <n v="21"/>
    <n v="556.61"/>
    <n v="91583"/>
    <n v="28.979999999999997"/>
    <x v="2"/>
  </r>
  <r>
    <n v="2486"/>
    <s v="Jack Horn"/>
    <x v="1"/>
    <n v="0.02"/>
    <n v="71.37"/>
    <n v="69"/>
    <x v="1"/>
    <x v="0"/>
    <x v="0"/>
    <x v="0"/>
    <s v="Large Box"/>
    <s v="Lesro Sheffield Collection Coffee Table, End Table, Center Table, Corner Table"/>
    <n v="0.68"/>
    <s v="United States"/>
    <s v="South"/>
    <x v="5"/>
    <s v="Statesboro"/>
    <n v="30458"/>
    <x v="36"/>
    <d v="2015-02-07T00:00:00"/>
    <x v="421"/>
    <n v="4"/>
    <n v="237.62"/>
    <n v="91414"/>
    <n v="71.350000000000009"/>
    <x v="0"/>
  </r>
  <r>
    <n v="2486"/>
    <s v="Jack Horn"/>
    <x v="1"/>
    <n v="0.03"/>
    <n v="205.99"/>
    <n v="8.99"/>
    <x v="2"/>
    <x v="0"/>
    <x v="1"/>
    <x v="12"/>
    <s v="Small Box"/>
    <s v="StarTAC 8000"/>
    <n v="0.6"/>
    <s v="United States"/>
    <s v="South"/>
    <x v="5"/>
    <s v="Statesboro"/>
    <n v="30458"/>
    <x v="36"/>
    <d v="2015-02-08T00:00:00"/>
    <x v="422"/>
    <n v="1"/>
    <n v="176.42"/>
    <n v="91414"/>
    <n v="205.96"/>
    <x v="0"/>
  </r>
  <r>
    <n v="389"/>
    <s v="Joel Buckley"/>
    <x v="2"/>
    <n v="0.03"/>
    <n v="160.97999999999999"/>
    <n v="30"/>
    <x v="0"/>
    <x v="3"/>
    <x v="0"/>
    <x v="9"/>
    <s v="Jumbo Drum"/>
    <s v="Office Star - Mid Back Dual function Ergonomic High Back Chair with 2-Way Adjustable Arms"/>
    <n v="0.62"/>
    <s v="United States"/>
    <s v="Central"/>
    <x v="13"/>
    <s v="Lincoln"/>
    <n v="68502"/>
    <x v="36"/>
    <d v="2015-02-10T00:00:00"/>
    <x v="423"/>
    <n v="11"/>
    <n v="1845.23"/>
    <n v="90338"/>
    <n v="160.94999999999999"/>
    <x v="1"/>
  </r>
  <r>
    <n v="1607"/>
    <s v="Kathleen Huang Hall"/>
    <x v="2"/>
    <n v="0.1"/>
    <n v="5.68"/>
    <n v="3.6"/>
    <x v="2"/>
    <x v="2"/>
    <x v="2"/>
    <x v="16"/>
    <s v="Small Pack"/>
    <s v="Acme® Preferred Stainless Steel Scissors"/>
    <n v="0.56000000000000005"/>
    <s v="United States"/>
    <s v="East"/>
    <x v="11"/>
    <s v="Freeport"/>
    <n v="11520"/>
    <x v="36"/>
    <d v="2015-02-10T00:00:00"/>
    <x v="424"/>
    <n v="21"/>
    <n v="118.35"/>
    <n v="87995"/>
    <n v="5.58"/>
    <x v="3"/>
  </r>
  <r>
    <n v="2270"/>
    <s v="Kristine Holden"/>
    <x v="2"/>
    <n v="0.01"/>
    <n v="20.48"/>
    <n v="6.32"/>
    <x v="1"/>
    <x v="0"/>
    <x v="2"/>
    <x v="8"/>
    <s v="Small Box"/>
    <s v="Kensington 6 Outlet Guardian Standard Surge Protector"/>
    <n v="0.57999999999999996"/>
    <s v="United States"/>
    <s v="South"/>
    <x v="23"/>
    <s v="Mauldin"/>
    <n v="29662"/>
    <x v="36"/>
    <d v="2015-02-08T00:00:00"/>
    <x v="425"/>
    <n v="18"/>
    <n v="375.03"/>
    <n v="89572"/>
    <n v="20.47"/>
    <x v="0"/>
  </r>
  <r>
    <n v="2270"/>
    <s v="Kristine Holden"/>
    <x v="2"/>
    <n v="0.09"/>
    <n v="1.86"/>
    <n v="2.58"/>
    <x v="1"/>
    <x v="0"/>
    <x v="2"/>
    <x v="14"/>
    <s v="Wrap Bag"/>
    <s v="Super Bands, 12/Pack"/>
    <n v="0.82"/>
    <s v="United States"/>
    <s v="South"/>
    <x v="23"/>
    <s v="Mauldin"/>
    <n v="29662"/>
    <x v="36"/>
    <d v="2015-02-11T00:00:00"/>
    <x v="426"/>
    <n v="12"/>
    <n v="22.11"/>
    <n v="89572"/>
    <n v="1.77"/>
    <x v="0"/>
  </r>
  <r>
    <n v="2270"/>
    <s v="Kristine Holden"/>
    <x v="2"/>
    <n v="0.08"/>
    <n v="205.99"/>
    <n v="2.5"/>
    <x v="1"/>
    <x v="0"/>
    <x v="1"/>
    <x v="12"/>
    <s v="Small Box"/>
    <s v="V70"/>
    <n v="0.59"/>
    <s v="United States"/>
    <s v="South"/>
    <x v="23"/>
    <s v="Mauldin"/>
    <n v="29662"/>
    <x v="36"/>
    <d v="2015-02-11T00:00:00"/>
    <x v="427"/>
    <n v="17"/>
    <n v="2875.35"/>
    <n v="89572"/>
    <n v="205.91"/>
    <x v="0"/>
  </r>
  <r>
    <n v="697"/>
    <s v="Adam G Sawyer"/>
    <x v="0"/>
    <n v="0.08"/>
    <n v="14.81"/>
    <n v="13.32"/>
    <x v="1"/>
    <x v="3"/>
    <x v="2"/>
    <x v="8"/>
    <s v="Small Box"/>
    <s v="Holmes Replacement Filter for HEPA Air Cleaner, Large Room"/>
    <n v="0.43"/>
    <s v="United States"/>
    <s v="Central"/>
    <x v="2"/>
    <s v="East Chicago"/>
    <n v="46312"/>
    <x v="37"/>
    <d v="2015-02-09T00:00:00"/>
    <x v="428"/>
    <n v="20"/>
    <n v="292.18"/>
    <n v="89849"/>
    <n v="14.73"/>
    <x v="1"/>
  </r>
  <r>
    <n v="698"/>
    <s v="Nelson Hensley"/>
    <x v="0"/>
    <n v="0.08"/>
    <n v="14.81"/>
    <n v="13.32"/>
    <x v="1"/>
    <x v="3"/>
    <x v="2"/>
    <x v="8"/>
    <s v="Small Box"/>
    <s v="Holmes Replacement Filter for HEPA Air Cleaner, Large Room"/>
    <n v="0.43"/>
    <s v="United States"/>
    <s v="West"/>
    <x v="4"/>
    <s v="Seattle"/>
    <n v="98105"/>
    <x v="37"/>
    <d v="2015-02-09T00:00:00"/>
    <x v="429"/>
    <n v="79"/>
    <n v="1154.1199999999999"/>
    <n v="53410"/>
    <n v="14.73"/>
    <x v="2"/>
  </r>
  <r>
    <n v="2626"/>
    <s v="Lillian Fischer"/>
    <x v="1"/>
    <n v="0.1"/>
    <n v="41.94"/>
    <n v="2.99"/>
    <x v="1"/>
    <x v="1"/>
    <x v="2"/>
    <x v="5"/>
    <s v="Small Box"/>
    <s v="Avery Trapezoid Extra Heavy Duty 4&quot; Binders"/>
    <n v="0.35"/>
    <s v="United States"/>
    <s v="West"/>
    <x v="8"/>
    <s v="Menlo Park"/>
    <n v="94025"/>
    <x v="37"/>
    <d v="2015-02-08T00:00:00"/>
    <x v="430"/>
    <n v="6"/>
    <n v="237.8"/>
    <n v="90927"/>
    <n v="41.839999999999996"/>
    <x v="2"/>
  </r>
  <r>
    <n v="3351"/>
    <s v="Nathan Wyatt"/>
    <x v="1"/>
    <n v="0.06"/>
    <n v="6.7"/>
    <n v="1.56"/>
    <x v="2"/>
    <x v="0"/>
    <x v="2"/>
    <x v="2"/>
    <s v="Wrap Bag"/>
    <s v="Turquoise Lead Holder with Pocket Clip"/>
    <n v="0.52"/>
    <s v="United States"/>
    <s v="West"/>
    <x v="4"/>
    <s v="Pasco"/>
    <n v="99301"/>
    <x v="37"/>
    <d v="2015-02-09T00:00:00"/>
    <x v="431"/>
    <n v="12"/>
    <n v="79.39"/>
    <n v="91298"/>
    <n v="6.6400000000000006"/>
    <x v="2"/>
  </r>
  <r>
    <n v="1121"/>
    <s v="Tonya Proctor"/>
    <x v="2"/>
    <n v="0.04"/>
    <n v="19.98"/>
    <n v="8.68"/>
    <x v="1"/>
    <x v="1"/>
    <x v="2"/>
    <x v="7"/>
    <s v="Small Box"/>
    <s v="Southworth 25% Cotton Premium Laser Paper and Envelopes"/>
    <n v="0.37"/>
    <s v="United States"/>
    <s v="West"/>
    <x v="8"/>
    <s v="Temecula"/>
    <n v="92592"/>
    <x v="37"/>
    <d v="2015-02-14T00:00:00"/>
    <x v="432"/>
    <n v="8"/>
    <n v="168.04"/>
    <n v="86767"/>
    <n v="19.940000000000001"/>
    <x v="2"/>
  </r>
  <r>
    <n v="1121"/>
    <s v="Tonya Proctor"/>
    <x v="2"/>
    <n v="0.08"/>
    <n v="125.99"/>
    <n v="7.69"/>
    <x v="1"/>
    <x v="1"/>
    <x v="1"/>
    <x v="12"/>
    <s v="Small Box"/>
    <s v="Timeport L7089"/>
    <n v="0.57999999999999996"/>
    <s v="United States"/>
    <s v="West"/>
    <x v="8"/>
    <s v="Temecula"/>
    <n v="92592"/>
    <x v="37"/>
    <d v="2015-02-09T00:00:00"/>
    <x v="433"/>
    <n v="7"/>
    <n v="703.46"/>
    <n v="86767"/>
    <n v="125.91"/>
    <x v="2"/>
  </r>
  <r>
    <n v="1723"/>
    <s v="Constance Flowers"/>
    <x v="4"/>
    <n v="0.05"/>
    <n v="6.68"/>
    <n v="5.66"/>
    <x v="1"/>
    <x v="3"/>
    <x v="2"/>
    <x v="7"/>
    <s v="Small Box"/>
    <s v="Xerox 1923"/>
    <n v="0.37"/>
    <s v="United States"/>
    <s v="West"/>
    <x v="8"/>
    <s v="San Diego"/>
    <n v="92037"/>
    <x v="37"/>
    <d v="2015-02-09T00:00:00"/>
    <x v="434"/>
    <n v="46"/>
    <n v="320.93"/>
    <n v="44002"/>
    <n v="6.63"/>
    <x v="2"/>
  </r>
  <r>
    <n v="1723"/>
    <s v="Constance Flowers"/>
    <x v="4"/>
    <n v="0.03"/>
    <n v="17.7"/>
    <n v="9.4700000000000006"/>
    <x v="1"/>
    <x v="3"/>
    <x v="2"/>
    <x v="6"/>
    <s v="Small Box"/>
    <s v="Portfile® Personal File Boxes"/>
    <n v="0.59"/>
    <s v="United States"/>
    <s v="West"/>
    <x v="8"/>
    <s v="San Diego"/>
    <n v="92037"/>
    <x v="37"/>
    <d v="2015-02-07T00:00:00"/>
    <x v="435"/>
    <n v="14"/>
    <n v="261.85000000000002"/>
    <n v="44002"/>
    <n v="17.669999999999998"/>
    <x v="2"/>
  </r>
  <r>
    <n v="2813"/>
    <s v="Marjorie Burnette"/>
    <x v="4"/>
    <n v="7.0000000000000007E-2"/>
    <n v="30.56"/>
    <n v="2.99"/>
    <x v="1"/>
    <x v="3"/>
    <x v="2"/>
    <x v="5"/>
    <s v="Small Box"/>
    <s v="Surelock™ Post Binders"/>
    <n v="0.35"/>
    <s v="United States"/>
    <s v="South"/>
    <x v="34"/>
    <s v="Cleveland"/>
    <n v="37311"/>
    <x v="37"/>
    <d v="2015-02-07T00:00:00"/>
    <x v="436"/>
    <n v="12"/>
    <n v="364.92"/>
    <n v="88819"/>
    <n v="30.49"/>
    <x v="0"/>
  </r>
  <r>
    <n v="1026"/>
    <s v="Eugene Kerr"/>
    <x v="3"/>
    <n v="0.08"/>
    <n v="65.989999999999995"/>
    <n v="5.92"/>
    <x v="1"/>
    <x v="0"/>
    <x v="1"/>
    <x v="12"/>
    <s v="Small Box"/>
    <s v="i500plus"/>
    <n v="0.57999999999999996"/>
    <s v="United States"/>
    <s v="East"/>
    <x v="11"/>
    <s v="Central Islip"/>
    <n v="11722"/>
    <x v="37"/>
    <d v="2015-02-07T00:00:00"/>
    <x v="437"/>
    <n v="22"/>
    <n v="1137.5999999999999"/>
    <n v="89005"/>
    <n v="65.91"/>
    <x v="3"/>
  </r>
  <r>
    <n v="3403"/>
    <s v="Tammy Buckley"/>
    <x v="1"/>
    <n v="0.1"/>
    <n v="105.98"/>
    <n v="13.99"/>
    <x v="2"/>
    <x v="1"/>
    <x v="0"/>
    <x v="11"/>
    <s v="Medium Box"/>
    <s v="Tenex 46&quot; x 60&quot; Computer Anti-Static Chairmat, Rectangular Shaped"/>
    <n v="0.65"/>
    <s v="United States"/>
    <s v="West"/>
    <x v="45"/>
    <s v="Cheyenne"/>
    <n v="82001"/>
    <x v="38"/>
    <d v="2015-02-11T00:00:00"/>
    <x v="438"/>
    <n v="5"/>
    <n v="506.5"/>
    <n v="87530"/>
    <n v="105.88000000000001"/>
    <x v="2"/>
  </r>
  <r>
    <n v="471"/>
    <s v="Ross Simpson"/>
    <x v="3"/>
    <n v="7.0000000000000007E-2"/>
    <n v="179.99"/>
    <n v="19.989999999999998"/>
    <x v="2"/>
    <x v="1"/>
    <x v="1"/>
    <x v="1"/>
    <s v="Small Box"/>
    <s v="Motorola SB4200 Cable Modem"/>
    <n v="0.48"/>
    <s v="United States"/>
    <s v="South"/>
    <x v="5"/>
    <s v="Atlanta"/>
    <n v="30318"/>
    <x v="38"/>
    <d v="2015-02-08T00:00:00"/>
    <x v="439"/>
    <n v="4"/>
    <n v="718.03"/>
    <n v="3138"/>
    <n v="179.92000000000002"/>
    <x v="0"/>
  </r>
  <r>
    <n v="472"/>
    <s v="Donna Craven"/>
    <x v="3"/>
    <n v="7.0000000000000007E-2"/>
    <n v="179.99"/>
    <n v="19.989999999999998"/>
    <x v="2"/>
    <x v="1"/>
    <x v="1"/>
    <x v="1"/>
    <s v="Small Box"/>
    <s v="Motorola SB4200 Cable Modem"/>
    <n v="0.48"/>
    <s v="United States"/>
    <s v="East"/>
    <x v="36"/>
    <s v="Randallstown"/>
    <n v="21133"/>
    <x v="38"/>
    <d v="2015-02-08T00:00:00"/>
    <x v="440"/>
    <n v="1"/>
    <n v="179.51"/>
    <n v="88023"/>
    <n v="179.92000000000002"/>
    <x v="3"/>
  </r>
  <r>
    <n v="2151"/>
    <s v="Melinda Rogers"/>
    <x v="1"/>
    <n v="0.08"/>
    <n v="5.74"/>
    <n v="5.01"/>
    <x v="1"/>
    <x v="3"/>
    <x v="2"/>
    <x v="5"/>
    <s v="Small Box"/>
    <s v="Binder Posts"/>
    <n v="0.39"/>
    <s v="United States"/>
    <s v="Central"/>
    <x v="20"/>
    <s v="Dubuque"/>
    <n v="52001"/>
    <x v="39"/>
    <d v="2015-02-11T00:00:00"/>
    <x v="441"/>
    <n v="1"/>
    <n v="7.21"/>
    <n v="90405"/>
    <n v="5.66"/>
    <x v="1"/>
  </r>
  <r>
    <n v="1671"/>
    <s v="Mitchell Ross"/>
    <x v="2"/>
    <n v="0.1"/>
    <n v="4.13"/>
    <n v="0.99"/>
    <x v="1"/>
    <x v="0"/>
    <x v="2"/>
    <x v="13"/>
    <s v="Small Box"/>
    <s v="Avery 491"/>
    <n v="0.39"/>
    <s v="United States"/>
    <s v="South"/>
    <x v="21"/>
    <s v="Burke"/>
    <n v="22015"/>
    <x v="39"/>
    <d v="2015-02-13T00:00:00"/>
    <x v="442"/>
    <n v="13"/>
    <n v="52.16"/>
    <n v="86724"/>
    <n v="4.03"/>
    <x v="0"/>
  </r>
  <r>
    <n v="1574"/>
    <s v="Sherry Hurley"/>
    <x v="4"/>
    <n v="7.0000000000000007E-2"/>
    <n v="20.95"/>
    <n v="5.99"/>
    <x v="1"/>
    <x v="1"/>
    <x v="1"/>
    <x v="1"/>
    <s v="Small Box"/>
    <s v="Fellowes Basic 104-Key Keyboard, Platinum"/>
    <n v="0.65"/>
    <s v="United States"/>
    <s v="South"/>
    <x v="9"/>
    <s v="Fayetteville"/>
    <n v="28314"/>
    <x v="39"/>
    <d v="2015-02-10T00:00:00"/>
    <x v="443"/>
    <n v="19"/>
    <n v="391.4"/>
    <n v="86966"/>
    <n v="20.88"/>
    <x v="0"/>
  </r>
  <r>
    <n v="2619"/>
    <s v="Brandon E Shepherd"/>
    <x v="3"/>
    <n v="0.1"/>
    <n v="30.98"/>
    <n v="8.99"/>
    <x v="1"/>
    <x v="3"/>
    <x v="2"/>
    <x v="2"/>
    <s v="Small Pack"/>
    <s v="Boston School Pro Electric Pencil Sharpener, 1670"/>
    <n v="0.57999999999999996"/>
    <s v="United States"/>
    <s v="Central"/>
    <x v="46"/>
    <s v="Sioux Falls"/>
    <n v="57103"/>
    <x v="39"/>
    <d v="2015-02-11T00:00:00"/>
    <x v="444"/>
    <n v="4"/>
    <n v="119.37"/>
    <n v="88015"/>
    <n v="30.88"/>
    <x v="1"/>
  </r>
  <r>
    <n v="491"/>
    <s v="Toni Swanson"/>
    <x v="0"/>
    <n v="0.01"/>
    <n v="4.9800000000000004"/>
    <n v="6.07"/>
    <x v="1"/>
    <x v="1"/>
    <x v="2"/>
    <x v="7"/>
    <s v="Small Box"/>
    <s v="Xerox 1897"/>
    <n v="0.36"/>
    <s v="United States"/>
    <s v="East"/>
    <x v="11"/>
    <s v="New York City"/>
    <n v="10154"/>
    <x v="40"/>
    <d v="2015-02-11T00:00:00"/>
    <x v="445"/>
    <n v="41"/>
    <n v="217"/>
    <n v="10464"/>
    <n v="4.9700000000000006"/>
    <x v="3"/>
  </r>
  <r>
    <n v="494"/>
    <s v="Jimmy Alston Holder"/>
    <x v="0"/>
    <n v="0.01"/>
    <n v="4.9800000000000004"/>
    <n v="6.07"/>
    <x v="1"/>
    <x v="1"/>
    <x v="2"/>
    <x v="7"/>
    <s v="Small Box"/>
    <s v="Xerox 1897"/>
    <n v="0.36"/>
    <s v="United States"/>
    <s v="West"/>
    <x v="4"/>
    <s v="Seattle"/>
    <n v="98115"/>
    <x v="40"/>
    <d v="2015-02-11T00:00:00"/>
    <x v="446"/>
    <n v="10"/>
    <n v="52.93"/>
    <n v="88907"/>
    <n v="4.9700000000000006"/>
    <x v="2"/>
  </r>
  <r>
    <n v="1267"/>
    <s v="Rosemary Branch"/>
    <x v="0"/>
    <n v="0.01"/>
    <n v="13.99"/>
    <n v="7.51"/>
    <x v="1"/>
    <x v="3"/>
    <x v="1"/>
    <x v="3"/>
    <s v="Medium Box"/>
    <s v="Sharp EL500L Fraction Calculator"/>
    <n v="0.39"/>
    <s v="United States"/>
    <s v="South"/>
    <x v="12"/>
    <s v="Boca Raton"/>
    <n v="33433"/>
    <x v="40"/>
    <d v="2015-02-11T00:00:00"/>
    <x v="447"/>
    <n v="2"/>
    <n v="29.85"/>
    <n v="89514"/>
    <n v="13.98"/>
    <x v="0"/>
  </r>
  <r>
    <n v="1361"/>
    <s v="Kristina Collier"/>
    <x v="0"/>
    <n v="0.01"/>
    <n v="6.48"/>
    <n v="6.22"/>
    <x v="2"/>
    <x v="1"/>
    <x v="2"/>
    <x v="7"/>
    <s v="Small Box"/>
    <s v="Xerox 1894"/>
    <n v="0.37"/>
    <s v="United States"/>
    <s v="Central"/>
    <x v="25"/>
    <s v="Allen Park"/>
    <n v="48101"/>
    <x v="40"/>
    <d v="2015-02-11T00:00:00"/>
    <x v="448"/>
    <n v="9"/>
    <n v="69.459999999999994"/>
    <n v="89596"/>
    <n v="6.4700000000000006"/>
    <x v="1"/>
  </r>
  <r>
    <n v="1361"/>
    <s v="Kristina Collier"/>
    <x v="0"/>
    <n v="0.03"/>
    <n v="85.99"/>
    <n v="3.3"/>
    <x v="1"/>
    <x v="1"/>
    <x v="1"/>
    <x v="12"/>
    <s v="Small Pack"/>
    <s v="Accessory20"/>
    <n v="0.37"/>
    <s v="United States"/>
    <s v="Central"/>
    <x v="25"/>
    <s v="Allen Park"/>
    <n v="48101"/>
    <x v="40"/>
    <d v="2015-02-12T00:00:00"/>
    <x v="449"/>
    <n v="16"/>
    <n v="1145.72"/>
    <n v="89596"/>
    <n v="85.96"/>
    <x v="1"/>
  </r>
  <r>
    <n v="2204"/>
    <s v="Oscar Ford"/>
    <x v="0"/>
    <n v="0.04"/>
    <n v="296.18"/>
    <n v="154.12"/>
    <x v="0"/>
    <x v="1"/>
    <x v="0"/>
    <x v="0"/>
    <s v="Jumbo Box"/>
    <s v="Hon 94000 Series Round Tables"/>
    <n v="0.76"/>
    <s v="United States"/>
    <s v="Central"/>
    <x v="7"/>
    <s v="Burnsville"/>
    <n v="55337"/>
    <x v="40"/>
    <d v="2015-02-11T00:00:00"/>
    <x v="450"/>
    <n v="20"/>
    <n v="5768.12"/>
    <n v="86053"/>
    <n v="296.14"/>
    <x v="1"/>
  </r>
  <r>
    <n v="1526"/>
    <s v="Larry Hall"/>
    <x v="1"/>
    <n v="0.04"/>
    <n v="11.34"/>
    <n v="5.01"/>
    <x v="1"/>
    <x v="2"/>
    <x v="2"/>
    <x v="7"/>
    <s v="Small Box"/>
    <s v="Xerox 188"/>
    <n v="0.36"/>
    <s v="United States"/>
    <s v="South"/>
    <x v="16"/>
    <s v="Birmingham"/>
    <n v="35211"/>
    <x v="40"/>
    <d v="2015-02-11T00:00:00"/>
    <x v="451"/>
    <n v="10"/>
    <n v="115.53"/>
    <n v="86812"/>
    <n v="11.3"/>
    <x v="0"/>
  </r>
  <r>
    <n v="1338"/>
    <s v="Denise McIntosh"/>
    <x v="2"/>
    <n v="0.02"/>
    <n v="55.99"/>
    <n v="3.3"/>
    <x v="1"/>
    <x v="2"/>
    <x v="1"/>
    <x v="12"/>
    <s v="Small Pack"/>
    <s v="Accessory24"/>
    <n v="0.59"/>
    <s v="United States"/>
    <s v="Central"/>
    <x v="10"/>
    <s v="Chicago"/>
    <n v="60623"/>
    <x v="40"/>
    <d v="2015-02-10T00:00:00"/>
    <x v="452"/>
    <n v="16"/>
    <n v="761.16"/>
    <n v="91244"/>
    <n v="55.97"/>
    <x v="1"/>
  </r>
  <r>
    <n v="1340"/>
    <s v="Marie Bass"/>
    <x v="2"/>
    <n v="0"/>
    <n v="22.38"/>
    <n v="15.1"/>
    <x v="2"/>
    <x v="2"/>
    <x v="2"/>
    <x v="5"/>
    <s v="Small Box"/>
    <s v="Avery Flip-Chart Easel Binder, Black"/>
    <n v="0.38"/>
    <s v="United States"/>
    <s v="East"/>
    <x v="11"/>
    <s v="New York City"/>
    <n v="10170"/>
    <x v="40"/>
    <d v="2015-02-17T00:00:00"/>
    <x v="453"/>
    <n v="29"/>
    <n v="682.68"/>
    <n v="21636"/>
    <n v="22.38"/>
    <x v="3"/>
  </r>
  <r>
    <n v="1340"/>
    <s v="Marie Bass"/>
    <x v="2"/>
    <n v="7.0000000000000007E-2"/>
    <n v="5.98"/>
    <n v="4.6900000000000004"/>
    <x v="1"/>
    <x v="2"/>
    <x v="2"/>
    <x v="6"/>
    <s v="Small Box"/>
    <s v="Perma STOR-ALL™ Hanging File Box, 13 1/8&quot;W x 12 1/4&quot;D x 10 1/2&quot;H"/>
    <n v="0.68"/>
    <s v="United States"/>
    <s v="East"/>
    <x v="11"/>
    <s v="New York City"/>
    <n v="10170"/>
    <x v="40"/>
    <d v="2015-02-15T00:00:00"/>
    <x v="454"/>
    <n v="11"/>
    <n v="73.44"/>
    <n v="21636"/>
    <n v="5.91"/>
    <x v="3"/>
  </r>
  <r>
    <n v="1340"/>
    <s v="Marie Bass"/>
    <x v="2"/>
    <n v="0.02"/>
    <n v="55.99"/>
    <n v="3.3"/>
    <x v="1"/>
    <x v="2"/>
    <x v="1"/>
    <x v="12"/>
    <s v="Small Pack"/>
    <s v="Accessory24"/>
    <n v="0.59"/>
    <s v="United States"/>
    <s v="East"/>
    <x v="11"/>
    <s v="New York City"/>
    <n v="10170"/>
    <x v="40"/>
    <d v="2015-02-10T00:00:00"/>
    <x v="455"/>
    <n v="63"/>
    <n v="2997.07"/>
    <n v="21636"/>
    <n v="55.97"/>
    <x v="3"/>
  </r>
  <r>
    <n v="1341"/>
    <s v="Edward Bynum"/>
    <x v="2"/>
    <n v="7.0000000000000007E-2"/>
    <n v="5.98"/>
    <n v="4.6900000000000004"/>
    <x v="1"/>
    <x v="2"/>
    <x v="2"/>
    <x v="6"/>
    <s v="Small Box"/>
    <s v="Perma STOR-ALL™ Hanging File Box, 13 1/8&quot;W x 12 1/4&quot;D x 10 1/2&quot;H"/>
    <n v="0.68"/>
    <s v="United States"/>
    <s v="East"/>
    <x v="28"/>
    <s v="Chambersburg"/>
    <n v="17201"/>
    <x v="40"/>
    <d v="2015-02-15T00:00:00"/>
    <x v="456"/>
    <n v="3"/>
    <n v="20.03"/>
    <n v="91244"/>
    <n v="5.91"/>
    <x v="3"/>
  </r>
  <r>
    <n v="3004"/>
    <s v="Maurice Everett"/>
    <x v="2"/>
    <n v="0.08"/>
    <n v="6.48"/>
    <n v="6.81"/>
    <x v="1"/>
    <x v="3"/>
    <x v="2"/>
    <x v="7"/>
    <s v="Small Box"/>
    <s v="Xerox 1930"/>
    <n v="0.36"/>
    <s v="United States"/>
    <s v="West"/>
    <x v="8"/>
    <s v="Los Angeles"/>
    <n v="90049"/>
    <x v="40"/>
    <d v="2015-02-15T00:00:00"/>
    <x v="457"/>
    <n v="58"/>
    <n v="382.33"/>
    <n v="54949"/>
    <n v="6.4"/>
    <x v="2"/>
  </r>
  <r>
    <n v="3004"/>
    <s v="Maurice Everett"/>
    <x v="2"/>
    <n v="0.09"/>
    <n v="20.98"/>
    <n v="53.03"/>
    <x v="0"/>
    <x v="3"/>
    <x v="2"/>
    <x v="6"/>
    <s v="Jumbo Drum"/>
    <s v="Tennsco Lockers, Gray"/>
    <n v="0.78"/>
    <s v="United States"/>
    <s v="West"/>
    <x v="8"/>
    <s v="Los Angeles"/>
    <n v="90049"/>
    <x v="40"/>
    <d v="2015-02-17T00:00:00"/>
    <x v="458"/>
    <n v="13"/>
    <n v="356.61"/>
    <n v="54949"/>
    <n v="20.89"/>
    <x v="2"/>
  </r>
  <r>
    <n v="3006"/>
    <s v="Thomas Spence"/>
    <x v="2"/>
    <n v="0.08"/>
    <n v="6.48"/>
    <n v="6.81"/>
    <x v="1"/>
    <x v="3"/>
    <x v="2"/>
    <x v="7"/>
    <s v="Small Box"/>
    <s v="Xerox 1930"/>
    <n v="0.36"/>
    <s v="United States"/>
    <s v="West"/>
    <x v="37"/>
    <s v="Idaho Falls"/>
    <n v="83402"/>
    <x v="40"/>
    <d v="2015-02-15T00:00:00"/>
    <x v="459"/>
    <n v="14"/>
    <n v="92.29"/>
    <n v="91388"/>
    <n v="6.4"/>
    <x v="2"/>
  </r>
  <r>
    <n v="3006"/>
    <s v="Thomas Spence"/>
    <x v="2"/>
    <n v="0.09"/>
    <n v="20.98"/>
    <n v="53.03"/>
    <x v="0"/>
    <x v="3"/>
    <x v="2"/>
    <x v="6"/>
    <s v="Jumbo Drum"/>
    <s v="Tennsco Lockers, Gray"/>
    <n v="0.78"/>
    <s v="United States"/>
    <s v="West"/>
    <x v="37"/>
    <s v="Idaho Falls"/>
    <n v="83402"/>
    <x v="40"/>
    <d v="2015-02-17T00:00:00"/>
    <x v="460"/>
    <n v="3"/>
    <n v="82.29"/>
    <n v="91388"/>
    <n v="20.89"/>
    <x v="2"/>
  </r>
  <r>
    <n v="1132"/>
    <s v="Michael Robbins"/>
    <x v="4"/>
    <n v="0.06"/>
    <n v="6.37"/>
    <n v="5.19"/>
    <x v="1"/>
    <x v="3"/>
    <x v="2"/>
    <x v="5"/>
    <s v="Small Box"/>
    <s v="C-Line Peel &amp; Stick Add-On Filing Pockets, 8-3/4 x 5-1/8, 10/Pack"/>
    <n v="0.38"/>
    <s v="United States"/>
    <s v="Central"/>
    <x v="18"/>
    <s v="Euless"/>
    <n v="76039"/>
    <x v="40"/>
    <d v="2015-02-11T00:00:00"/>
    <x v="461"/>
    <n v="6"/>
    <n v="37.700000000000003"/>
    <n v="88101"/>
    <n v="6.3100000000000005"/>
    <x v="1"/>
  </r>
  <r>
    <n v="2145"/>
    <s v="Kerry Hardy"/>
    <x v="4"/>
    <n v="0"/>
    <n v="20.28"/>
    <n v="14.39"/>
    <x v="1"/>
    <x v="3"/>
    <x v="0"/>
    <x v="11"/>
    <s v="Small Box"/>
    <s v="Career Cubicle Clock, 8 1/4&quot;, Black"/>
    <n v="0.47"/>
    <s v="United States"/>
    <s v="South"/>
    <x v="12"/>
    <s v="Fort Lauderdale"/>
    <n v="33311"/>
    <x v="40"/>
    <d v="2015-02-12T00:00:00"/>
    <x v="462"/>
    <n v="11"/>
    <n v="237.83"/>
    <n v="87072"/>
    <n v="20.28"/>
    <x v="0"/>
  </r>
  <r>
    <n v="1633"/>
    <s v="Gerald Raynor"/>
    <x v="3"/>
    <n v="0.03"/>
    <n v="5.98"/>
    <n v="3.85"/>
    <x v="1"/>
    <x v="2"/>
    <x v="1"/>
    <x v="1"/>
    <s v="Small Pack"/>
    <s v="Imation 3.5&quot; IBM-Formatted Diskettes, 10/Pack"/>
    <n v="0.68"/>
    <s v="United States"/>
    <s v="South"/>
    <x v="0"/>
    <s v="Horn Lake"/>
    <n v="38637"/>
    <x v="40"/>
    <d v="2015-02-12T00:00:00"/>
    <x v="463"/>
    <n v="6"/>
    <n v="38.54"/>
    <n v="90531"/>
    <n v="5.95"/>
    <x v="0"/>
  </r>
  <r>
    <n v="2302"/>
    <s v="Beth Dolan"/>
    <x v="0"/>
    <n v="7.0000000000000007E-2"/>
    <n v="270.98"/>
    <n v="50"/>
    <x v="0"/>
    <x v="3"/>
    <x v="0"/>
    <x v="9"/>
    <s v="Jumbo Drum"/>
    <s v="Global Enterprise Series Seating High-Back Swivel/Tilt Chairs"/>
    <n v="0.77"/>
    <s v="United States"/>
    <s v="South"/>
    <x v="12"/>
    <s v="Panama City"/>
    <n v="32404"/>
    <x v="41"/>
    <d v="2015-02-13T00:00:00"/>
    <x v="464"/>
    <n v="9"/>
    <n v="2439.37"/>
    <n v="87695"/>
    <n v="270.91000000000003"/>
    <x v="0"/>
  </r>
  <r>
    <n v="2303"/>
    <s v="Joe Baldwin"/>
    <x v="0"/>
    <n v="7.0000000000000007E-2"/>
    <n v="270.98"/>
    <n v="50"/>
    <x v="0"/>
    <x v="3"/>
    <x v="0"/>
    <x v="9"/>
    <s v="Jumbo Drum"/>
    <s v="Global Enterprise Series Seating High-Back Swivel/Tilt Chairs"/>
    <n v="0.77"/>
    <s v="United States"/>
    <s v="East"/>
    <x v="11"/>
    <s v="New York City"/>
    <n v="10011"/>
    <x v="41"/>
    <d v="2015-02-13T00:00:00"/>
    <x v="465"/>
    <n v="36"/>
    <n v="9757.48"/>
    <n v="47493"/>
    <n v="270.91000000000003"/>
    <x v="3"/>
  </r>
  <r>
    <n v="1354"/>
    <s v="Aaron Dillon"/>
    <x v="1"/>
    <n v="0.1"/>
    <n v="4.13"/>
    <n v="0.99"/>
    <x v="1"/>
    <x v="1"/>
    <x v="2"/>
    <x v="13"/>
    <s v="Small Box"/>
    <s v="Avery 491"/>
    <n v="0.39"/>
    <s v="United States"/>
    <s v="Central"/>
    <x v="18"/>
    <s v="Weatherford"/>
    <n v="76086"/>
    <x v="41"/>
    <d v="2015-02-11T00:00:00"/>
    <x v="466"/>
    <n v="2"/>
    <n v="8.3000000000000007"/>
    <n v="91209"/>
    <n v="4.03"/>
    <x v="1"/>
  </r>
  <r>
    <n v="1354"/>
    <s v="Aaron Dillon"/>
    <x v="1"/>
    <n v="0.04"/>
    <n v="4.9800000000000004"/>
    <n v="0.49"/>
    <x v="1"/>
    <x v="1"/>
    <x v="2"/>
    <x v="13"/>
    <s v="Small Box"/>
    <s v="Avery White Multi-Purpose Labels"/>
    <n v="0.39"/>
    <s v="United States"/>
    <s v="Central"/>
    <x v="18"/>
    <s v="Weatherford"/>
    <n v="76086"/>
    <x v="41"/>
    <d v="2015-02-13T00:00:00"/>
    <x v="467"/>
    <n v="2"/>
    <n v="10.039999999999999"/>
    <n v="91209"/>
    <n v="4.9400000000000004"/>
    <x v="1"/>
  </r>
  <r>
    <n v="2072"/>
    <s v="Malcolm S Lanier"/>
    <x v="1"/>
    <n v="0.09"/>
    <n v="260.98"/>
    <n v="41.91"/>
    <x v="0"/>
    <x v="3"/>
    <x v="0"/>
    <x v="10"/>
    <s v="Jumbo Box"/>
    <s v="Atlantic Metals Mobile 3-Shelf Bookcases, Custom Colors"/>
    <n v="0.59"/>
    <s v="United States"/>
    <s v="Central"/>
    <x v="25"/>
    <s v="Flint"/>
    <n v="48505"/>
    <x v="41"/>
    <d v="2015-02-13T00:00:00"/>
    <x v="468"/>
    <n v="14"/>
    <n v="3377.06"/>
    <n v="88556"/>
    <n v="260.89000000000004"/>
    <x v="1"/>
  </r>
  <r>
    <n v="2072"/>
    <s v="Malcolm S Lanier"/>
    <x v="1"/>
    <n v="0.01"/>
    <n v="10.52"/>
    <n v="7.94"/>
    <x v="1"/>
    <x v="3"/>
    <x v="0"/>
    <x v="11"/>
    <s v="Small Pack"/>
    <s v="Ultra Door Pull Handle"/>
    <n v="0.52"/>
    <s v="United States"/>
    <s v="Central"/>
    <x v="25"/>
    <s v="Flint"/>
    <n v="48505"/>
    <x v="41"/>
    <d v="2015-02-13T00:00:00"/>
    <x v="469"/>
    <n v="11"/>
    <n v="123.93"/>
    <n v="88556"/>
    <n v="10.51"/>
    <x v="1"/>
  </r>
  <r>
    <n v="2072"/>
    <s v="Malcolm S Lanier"/>
    <x v="1"/>
    <n v="0.02"/>
    <n v="5.98"/>
    <n v="7.5"/>
    <x v="2"/>
    <x v="3"/>
    <x v="2"/>
    <x v="7"/>
    <s v="Small Box"/>
    <s v="Xerox 1920"/>
    <n v="0.4"/>
    <s v="United States"/>
    <s v="Central"/>
    <x v="25"/>
    <s v="Flint"/>
    <n v="48505"/>
    <x v="41"/>
    <d v="2015-02-13T00:00:00"/>
    <x v="470"/>
    <n v="14"/>
    <n v="93.96"/>
    <n v="88556"/>
    <n v="5.9600000000000009"/>
    <x v="1"/>
  </r>
  <r>
    <n v="2489"/>
    <s v="Craig Liu"/>
    <x v="1"/>
    <n v="0.01"/>
    <n v="2036.48"/>
    <n v="14.7"/>
    <x v="0"/>
    <x v="1"/>
    <x v="1"/>
    <x v="3"/>
    <s v="Jumbo Drum"/>
    <s v="Lexmark 4227 Plus Dot Matrix Printer"/>
    <n v="0.55000000000000004"/>
    <s v="United States"/>
    <s v="West"/>
    <x v="8"/>
    <s v="Concord"/>
    <n v="94521"/>
    <x v="41"/>
    <d v="2015-02-13T00:00:00"/>
    <x v="471"/>
    <n v="2"/>
    <n v="3786.84"/>
    <n v="86883"/>
    <n v="2036.47"/>
    <x v="2"/>
  </r>
  <r>
    <n v="2778"/>
    <s v="Alison Jones"/>
    <x v="1"/>
    <n v="0.05"/>
    <n v="205.99"/>
    <n v="8.99"/>
    <x v="2"/>
    <x v="1"/>
    <x v="1"/>
    <x v="12"/>
    <s v="Small Box"/>
    <s v="Talkabout T8097"/>
    <n v="0.57999999999999996"/>
    <s v="United States"/>
    <s v="South"/>
    <x v="9"/>
    <s v="Wilmington"/>
    <n v="28403"/>
    <x v="41"/>
    <d v="2015-02-12T00:00:00"/>
    <x v="472"/>
    <n v="12"/>
    <n v="2118.9899999999998"/>
    <n v="87160"/>
    <n v="205.94"/>
    <x v="0"/>
  </r>
  <r>
    <n v="2778"/>
    <s v="Alison Jones"/>
    <x v="1"/>
    <n v="0.08"/>
    <n v="205.99"/>
    <n v="8.99"/>
    <x v="1"/>
    <x v="1"/>
    <x v="1"/>
    <x v="12"/>
    <s v="Small Box"/>
    <s v="TimeportP7382"/>
    <n v="0.56000000000000005"/>
    <s v="United States"/>
    <s v="South"/>
    <x v="9"/>
    <s v="Wilmington"/>
    <n v="28403"/>
    <x v="41"/>
    <d v="2015-02-12T00:00:00"/>
    <x v="473"/>
    <n v="5"/>
    <n v="837.64"/>
    <n v="87160"/>
    <n v="205.91"/>
    <x v="0"/>
  </r>
  <r>
    <n v="1815"/>
    <s v="Marvin Yang"/>
    <x v="4"/>
    <n v="0.06"/>
    <n v="90.97"/>
    <n v="14"/>
    <x v="0"/>
    <x v="2"/>
    <x v="1"/>
    <x v="3"/>
    <s v="Jumbo Drum"/>
    <s v="Lexmark Z54se Color Inkjet Printer"/>
    <n v="0.36"/>
    <s v="United States"/>
    <s v="South"/>
    <x v="0"/>
    <s v="Pearl"/>
    <n v="39208"/>
    <x v="41"/>
    <d v="2015-02-12T00:00:00"/>
    <x v="474"/>
    <n v="14"/>
    <n v="1263.3499999999999"/>
    <n v="90525"/>
    <n v="90.91"/>
    <x v="0"/>
  </r>
  <r>
    <n v="757"/>
    <s v="Neil Hogan"/>
    <x v="3"/>
    <n v="0.03"/>
    <n v="37.94"/>
    <n v="5.08"/>
    <x v="1"/>
    <x v="2"/>
    <x v="2"/>
    <x v="7"/>
    <s v="Wrap Bag"/>
    <s v="Snap-A-Way® Black Print Carbonless Ruled Speed Letter, Triplicate"/>
    <n v="0.38"/>
    <s v="United States"/>
    <s v="West"/>
    <x v="14"/>
    <s v="Tualatin"/>
    <n v="97062"/>
    <x v="41"/>
    <d v="2015-02-13T00:00:00"/>
    <x v="475"/>
    <n v="1"/>
    <n v="39.97"/>
    <n v="90258"/>
    <n v="37.909999999999997"/>
    <x v="2"/>
  </r>
  <r>
    <n v="16"/>
    <s v="Sarah Ramsey"/>
    <x v="1"/>
    <n v="0.04"/>
    <n v="2.98"/>
    <n v="1.58"/>
    <x v="1"/>
    <x v="0"/>
    <x v="2"/>
    <x v="14"/>
    <s v="Wrap Bag"/>
    <s v="Staples Gold Paper Clips"/>
    <n v="0.39"/>
    <s v="United States"/>
    <s v="East"/>
    <x v="11"/>
    <s v="Syracuse"/>
    <n v="13210"/>
    <x v="42"/>
    <d v="2015-02-15T00:00:00"/>
    <x v="476"/>
    <n v="6"/>
    <n v="18.8"/>
    <n v="86836"/>
    <n v="2.94"/>
    <x v="3"/>
  </r>
  <r>
    <n v="16"/>
    <s v="Sarah Ramsey"/>
    <x v="1"/>
    <n v="0.05"/>
    <n v="115.99"/>
    <n v="2.5"/>
    <x v="1"/>
    <x v="0"/>
    <x v="1"/>
    <x v="12"/>
    <s v="Small Box"/>
    <s v="StarTAC 7797"/>
    <n v="0.55000000000000004"/>
    <s v="United States"/>
    <s v="East"/>
    <x v="11"/>
    <s v="Syracuse"/>
    <n v="13210"/>
    <x v="42"/>
    <d v="2015-02-14T00:00:00"/>
    <x v="477"/>
    <n v="10"/>
    <n v="945.99"/>
    <n v="86836"/>
    <n v="115.94"/>
    <x v="3"/>
  </r>
  <r>
    <n v="190"/>
    <s v="Lloyd Norris"/>
    <x v="1"/>
    <n v="0.1"/>
    <n v="58.1"/>
    <n v="1.49"/>
    <x v="1"/>
    <x v="3"/>
    <x v="2"/>
    <x v="5"/>
    <s v="Small Box"/>
    <s v="Avery Arch Ring Binders"/>
    <n v="0.38"/>
    <s v="United States"/>
    <s v="Central"/>
    <x v="10"/>
    <s v="Arlington Heights"/>
    <n v="60004"/>
    <x v="42"/>
    <d v="2015-02-13T00:00:00"/>
    <x v="478"/>
    <n v="3"/>
    <n v="164.71"/>
    <n v="89092"/>
    <n v="58"/>
    <x v="1"/>
  </r>
  <r>
    <n v="191"/>
    <s v="Gerald Kearney"/>
    <x v="1"/>
    <n v="0.01"/>
    <n v="80.48"/>
    <n v="4.5"/>
    <x v="1"/>
    <x v="3"/>
    <x v="2"/>
    <x v="8"/>
    <s v="Small Box"/>
    <s v="APC 7 Outlet Network SurgeArrest Surge Protector"/>
    <n v="0.55000000000000004"/>
    <s v="United States"/>
    <s v="Central"/>
    <x v="10"/>
    <s v="Aurora"/>
    <n v="60505"/>
    <x v="42"/>
    <d v="2015-02-15T00:00:00"/>
    <x v="479"/>
    <n v="1"/>
    <n v="79.680000000000007"/>
    <n v="89092"/>
    <n v="80.47"/>
    <x v="1"/>
  </r>
  <r>
    <n v="3046"/>
    <s v="Andrew Pearce"/>
    <x v="1"/>
    <n v="0.05"/>
    <n v="120.98"/>
    <n v="30"/>
    <x v="0"/>
    <x v="0"/>
    <x v="0"/>
    <x v="9"/>
    <s v="Jumbo Drum"/>
    <s v="Hon Every-Day® Chair Series Swivel Task Chairs"/>
    <n v="0.64"/>
    <s v="United States"/>
    <s v="Central"/>
    <x v="38"/>
    <s v="Leawood"/>
    <n v="66209"/>
    <x v="42"/>
    <d v="2015-02-14T00:00:00"/>
    <x v="480"/>
    <n v="2"/>
    <n v="251.06"/>
    <n v="86103"/>
    <n v="120.93"/>
    <x v="1"/>
  </r>
  <r>
    <n v="954"/>
    <s v="Tony Chandler"/>
    <x v="2"/>
    <n v="0.1"/>
    <n v="7.31"/>
    <n v="0.49"/>
    <x v="1"/>
    <x v="0"/>
    <x v="2"/>
    <x v="13"/>
    <s v="Small Box"/>
    <s v="Self-Adhesive Address Labels for Typewriters by Universal"/>
    <n v="0.38"/>
    <s v="United States"/>
    <s v="Central"/>
    <x v="18"/>
    <s v="Highland Village"/>
    <n v="75067"/>
    <x v="42"/>
    <d v="2015-02-21T00:00:00"/>
    <x v="481"/>
    <n v="4"/>
    <n v="27.63"/>
    <n v="90771"/>
    <n v="7.21"/>
    <x v="1"/>
  </r>
  <r>
    <n v="954"/>
    <s v="Tony Chandler"/>
    <x v="2"/>
    <n v="0.08"/>
    <n v="6.7"/>
    <n v="1.56"/>
    <x v="1"/>
    <x v="0"/>
    <x v="2"/>
    <x v="2"/>
    <s v="Wrap Bag"/>
    <s v="Turquoise Lead Holder with Pocket Clip"/>
    <n v="0.52"/>
    <s v="United States"/>
    <s v="Central"/>
    <x v="18"/>
    <s v="Highland Village"/>
    <n v="75067"/>
    <x v="42"/>
    <d v="2015-02-12T00:00:00"/>
    <x v="482"/>
    <n v="5"/>
    <n v="31.21"/>
    <n v="90771"/>
    <n v="6.62"/>
    <x v="1"/>
  </r>
  <r>
    <n v="1743"/>
    <s v="Paige Jacobs"/>
    <x v="4"/>
    <n v="0"/>
    <n v="55.99"/>
    <n v="2.5"/>
    <x v="1"/>
    <x v="1"/>
    <x v="1"/>
    <x v="12"/>
    <s v="Small Pack"/>
    <s v="Accessory28"/>
    <n v="0.83"/>
    <s v="United States"/>
    <s v="Central"/>
    <x v="18"/>
    <s v="Friendswood"/>
    <n v="77546"/>
    <x v="42"/>
    <d v="2015-02-14T00:00:00"/>
    <x v="483"/>
    <n v="1"/>
    <n v="52.1"/>
    <n v="91025"/>
    <n v="55.99"/>
    <x v="1"/>
  </r>
  <r>
    <n v="2553"/>
    <s v="Virginia McNeill"/>
    <x v="4"/>
    <n v="0.03"/>
    <n v="12.53"/>
    <n v="7.17"/>
    <x v="1"/>
    <x v="2"/>
    <x v="2"/>
    <x v="5"/>
    <s v="Small Box"/>
    <s v="GBC ProClick Spines for 32-Hole Punch"/>
    <n v="0.38"/>
    <s v="United States"/>
    <s v="Central"/>
    <x v="30"/>
    <s v="Kenosha"/>
    <n v="53142"/>
    <x v="42"/>
    <d v="2015-02-13T00:00:00"/>
    <x v="484"/>
    <n v="1"/>
    <n v="19.32"/>
    <n v="86528"/>
    <n v="12.5"/>
    <x v="1"/>
  </r>
  <r>
    <n v="3324"/>
    <s v="Leslie Jacobson"/>
    <x v="4"/>
    <n v="0.05"/>
    <n v="6.48"/>
    <n v="8.19"/>
    <x v="1"/>
    <x v="1"/>
    <x v="2"/>
    <x v="7"/>
    <s v="Small Box"/>
    <s v="Xerox 217"/>
    <n v="0.37"/>
    <s v="United States"/>
    <s v="West"/>
    <x v="41"/>
    <s v="El Mirage"/>
    <n v="85335"/>
    <x v="42"/>
    <d v="2015-02-15T00:00:00"/>
    <x v="485"/>
    <n v="9"/>
    <n v="58.5"/>
    <n v="90985"/>
    <n v="6.4300000000000006"/>
    <x v="2"/>
  </r>
  <r>
    <n v="3369"/>
    <s v="Stacy Byrne"/>
    <x v="4"/>
    <n v="0.06"/>
    <n v="7.1"/>
    <n v="6.05"/>
    <x v="1"/>
    <x v="2"/>
    <x v="2"/>
    <x v="5"/>
    <s v="Small Box"/>
    <s v="Wilson Jones Hanging View Binder, White, 1&quot;"/>
    <n v="0.39"/>
    <s v="United States"/>
    <s v="East"/>
    <x v="27"/>
    <s v="Westerville"/>
    <n v="43081"/>
    <x v="42"/>
    <d v="2015-02-13T00:00:00"/>
    <x v="486"/>
    <n v="4"/>
    <n v="29.99"/>
    <n v="90500"/>
    <n v="7.04"/>
    <x v="3"/>
  </r>
  <r>
    <n v="1298"/>
    <s v="Herbert Beard"/>
    <x v="3"/>
    <n v="0.04"/>
    <n v="150.97999999999999"/>
    <n v="13.99"/>
    <x v="1"/>
    <x v="2"/>
    <x v="1"/>
    <x v="3"/>
    <s v="Medium Box"/>
    <s v="Canon MP41DH Printing Calculator"/>
    <n v="0.38"/>
    <s v="United States"/>
    <s v="Central"/>
    <x v="18"/>
    <s v="Sulphur Springs"/>
    <n v="75482"/>
    <x v="42"/>
    <d v="2015-02-15T00:00:00"/>
    <x v="487"/>
    <n v="6"/>
    <n v="878.34"/>
    <n v="90662"/>
    <n v="150.94"/>
    <x v="1"/>
  </r>
  <r>
    <n v="1298"/>
    <s v="Herbert Beard"/>
    <x v="3"/>
    <n v="0.04"/>
    <n v="176.19"/>
    <n v="11.87"/>
    <x v="1"/>
    <x v="2"/>
    <x v="2"/>
    <x v="6"/>
    <s v="Small Box"/>
    <s v="Fellowes High-Stak® Drawer Files"/>
    <n v="0.62"/>
    <s v="United States"/>
    <s v="Central"/>
    <x v="18"/>
    <s v="Sulphur Springs"/>
    <n v="75482"/>
    <x v="42"/>
    <d v="2015-02-14T00:00:00"/>
    <x v="488"/>
    <n v="4"/>
    <n v="676.57"/>
    <n v="90662"/>
    <n v="176.15"/>
    <x v="1"/>
  </r>
  <r>
    <n v="2020"/>
    <s v="Erika Jordan"/>
    <x v="0"/>
    <n v="0.02"/>
    <n v="120.98"/>
    <n v="58.64"/>
    <x v="0"/>
    <x v="2"/>
    <x v="0"/>
    <x v="10"/>
    <s v="Jumbo Box"/>
    <s v="O'Sullivan Living Dimensions 2-Shelf Bookcases"/>
    <n v="0.75"/>
    <s v="United States"/>
    <s v="East"/>
    <x v="28"/>
    <s v="Plum"/>
    <n v="15239"/>
    <x v="43"/>
    <d v="2015-02-15T00:00:00"/>
    <x v="489"/>
    <n v="11"/>
    <n v="1370.99"/>
    <n v="86933"/>
    <n v="120.96000000000001"/>
    <x v="3"/>
  </r>
  <r>
    <n v="3342"/>
    <s v="Paul Tate"/>
    <x v="0"/>
    <n v="0.03"/>
    <n v="194.3"/>
    <n v="11.54"/>
    <x v="1"/>
    <x v="2"/>
    <x v="0"/>
    <x v="11"/>
    <s v="Large Box"/>
    <s v="Electrix Halogen Magnifier Lamp"/>
    <n v="0.59"/>
    <s v="United States"/>
    <s v="East"/>
    <x v="31"/>
    <s v="Washington"/>
    <n v="20006"/>
    <x v="43"/>
    <d v="2015-02-15T00:00:00"/>
    <x v="490"/>
    <n v="42"/>
    <n v="8549.0400000000009"/>
    <n v="21572"/>
    <n v="194.27"/>
    <x v="3"/>
  </r>
  <r>
    <n v="3344"/>
    <s v="Jim Hinson"/>
    <x v="0"/>
    <n v="0.03"/>
    <n v="194.3"/>
    <n v="11.54"/>
    <x v="1"/>
    <x v="2"/>
    <x v="0"/>
    <x v="11"/>
    <s v="Large Box"/>
    <s v="Electrix Halogen Magnifier Lamp"/>
    <n v="0.59"/>
    <s v="United States"/>
    <s v="Central"/>
    <x v="25"/>
    <s v="Rochester Hills"/>
    <n v="48307"/>
    <x v="43"/>
    <d v="2015-02-15T00:00:00"/>
    <x v="491"/>
    <n v="11"/>
    <n v="2239.0300000000002"/>
    <n v="89928"/>
    <n v="194.27"/>
    <x v="1"/>
  </r>
  <r>
    <n v="1554"/>
    <s v="Joan Floyd"/>
    <x v="1"/>
    <n v="0.03"/>
    <n v="124.49"/>
    <n v="51.94"/>
    <x v="0"/>
    <x v="1"/>
    <x v="0"/>
    <x v="0"/>
    <s v="Jumbo Box"/>
    <s v="Bevis 36 x 72 Conference Tables"/>
    <n v="0.63"/>
    <s v="United States"/>
    <s v="South"/>
    <x v="0"/>
    <s v="Gulfport"/>
    <n v="39503"/>
    <x v="43"/>
    <d v="2015-02-14T00:00:00"/>
    <x v="492"/>
    <n v="7"/>
    <n v="894.88"/>
    <n v="87487"/>
    <n v="124.46"/>
    <x v="0"/>
  </r>
  <r>
    <n v="2897"/>
    <s v="Betty Giles"/>
    <x v="1"/>
    <n v="0.05"/>
    <n v="80.97"/>
    <n v="30.06"/>
    <x v="0"/>
    <x v="2"/>
    <x v="1"/>
    <x v="3"/>
    <s v="Jumbo Box"/>
    <s v="Hewlett-Packard Deskjet 940 REFURBISHED Color Inkjet Printer"/>
    <n v="0.4"/>
    <s v="United States"/>
    <s v="Central"/>
    <x v="7"/>
    <s v="Maple Grove"/>
    <n v="55369"/>
    <x v="43"/>
    <d v="2015-02-14T00:00:00"/>
    <x v="493"/>
    <n v="11"/>
    <n v="904.25"/>
    <n v="86926"/>
    <n v="80.92"/>
    <x v="1"/>
  </r>
  <r>
    <n v="2897"/>
    <s v="Betty Giles"/>
    <x v="1"/>
    <n v="0"/>
    <n v="6.48"/>
    <n v="10.050000000000001"/>
    <x v="1"/>
    <x v="2"/>
    <x v="2"/>
    <x v="7"/>
    <s v="Small Box"/>
    <s v="Xerox 1997"/>
    <n v="0.37"/>
    <s v="United States"/>
    <s v="Central"/>
    <x v="7"/>
    <s v="Maple Grove"/>
    <n v="55369"/>
    <x v="43"/>
    <d v="2015-02-15T00:00:00"/>
    <x v="494"/>
    <n v="2"/>
    <n v="16.309999999999999"/>
    <n v="86926"/>
    <n v="6.48"/>
    <x v="1"/>
  </r>
  <r>
    <n v="2058"/>
    <s v="Louise Webster Sharma"/>
    <x v="4"/>
    <n v="7.0000000000000007E-2"/>
    <n v="5.98"/>
    <n v="5.46"/>
    <x v="1"/>
    <x v="3"/>
    <x v="2"/>
    <x v="7"/>
    <s v="Small Box"/>
    <s v="Xerox 1983"/>
    <n v="0.36"/>
    <s v="United States"/>
    <s v="South"/>
    <x v="9"/>
    <s v="Hickory"/>
    <n v="28601"/>
    <x v="43"/>
    <d v="2015-02-15T00:00:00"/>
    <x v="495"/>
    <n v="5"/>
    <n v="32.76"/>
    <n v="88040"/>
    <n v="5.91"/>
    <x v="0"/>
  </r>
  <r>
    <n v="3170"/>
    <s v="Lawrence Haas"/>
    <x v="4"/>
    <n v="0.1"/>
    <n v="7.28"/>
    <n v="5.47"/>
    <x v="1"/>
    <x v="3"/>
    <x v="2"/>
    <x v="7"/>
    <s v="Small Box"/>
    <s v="Southworth Structures Collection™"/>
    <n v="0.35"/>
    <s v="United States"/>
    <s v="South"/>
    <x v="12"/>
    <s v="Port Saint Lucie"/>
    <n v="34952"/>
    <x v="43"/>
    <d v="2015-02-13T00:00:00"/>
    <x v="496"/>
    <n v="12"/>
    <n v="83.14"/>
    <n v="86489"/>
    <n v="7.1800000000000006"/>
    <x v="0"/>
  </r>
  <r>
    <n v="2190"/>
    <s v="Marvin Patrick"/>
    <x v="0"/>
    <n v="0.05"/>
    <n v="16.98"/>
    <n v="7.78"/>
    <x v="1"/>
    <x v="2"/>
    <x v="2"/>
    <x v="2"/>
    <s v="Small Pack"/>
    <s v="Stanley Bostitch Contemporary Electric Pencil Sharpeners"/>
    <n v="0.56999999999999995"/>
    <s v="United States"/>
    <s v="Central"/>
    <x v="25"/>
    <s v="Detroit"/>
    <n v="48227"/>
    <x v="44"/>
    <d v="2015-02-16T00:00:00"/>
    <x v="497"/>
    <n v="45"/>
    <n v="761.67"/>
    <n v="41636"/>
    <n v="16.93"/>
    <x v="1"/>
  </r>
  <r>
    <n v="2190"/>
    <s v="Marvin Patrick"/>
    <x v="0"/>
    <n v="0.03"/>
    <n v="115.99"/>
    <n v="4.2300000000000004"/>
    <x v="1"/>
    <x v="2"/>
    <x v="1"/>
    <x v="12"/>
    <s v="Small Box"/>
    <s v="282"/>
    <n v="0.56000000000000005"/>
    <s v="United States"/>
    <s v="Central"/>
    <x v="25"/>
    <s v="Detroit"/>
    <n v="48227"/>
    <x v="44"/>
    <d v="2015-02-16T00:00:00"/>
    <x v="498"/>
    <n v="49"/>
    <n v="5014.07"/>
    <n v="41636"/>
    <n v="115.96"/>
    <x v="1"/>
  </r>
  <r>
    <n v="2193"/>
    <s v="Donald Melton"/>
    <x v="0"/>
    <n v="0.05"/>
    <n v="16.98"/>
    <n v="7.78"/>
    <x v="1"/>
    <x v="2"/>
    <x v="2"/>
    <x v="2"/>
    <s v="Small Pack"/>
    <s v="Stanley Bostitch Contemporary Electric Pencil Sharpeners"/>
    <n v="0.56999999999999995"/>
    <s v="United States"/>
    <s v="South"/>
    <x v="9"/>
    <s v="New Bern"/>
    <n v="28560"/>
    <x v="44"/>
    <d v="2015-02-16T00:00:00"/>
    <x v="499"/>
    <n v="11"/>
    <n v="186.19"/>
    <n v="90685"/>
    <n v="16.93"/>
    <x v="0"/>
  </r>
  <r>
    <n v="2193"/>
    <s v="Donald Melton"/>
    <x v="0"/>
    <n v="0.03"/>
    <n v="115.99"/>
    <n v="4.2300000000000004"/>
    <x v="1"/>
    <x v="2"/>
    <x v="1"/>
    <x v="12"/>
    <s v="Small Box"/>
    <s v="282"/>
    <n v="0.56000000000000005"/>
    <s v="United States"/>
    <s v="South"/>
    <x v="9"/>
    <s v="New Bern"/>
    <n v="28560"/>
    <x v="44"/>
    <d v="2015-02-16T00:00:00"/>
    <x v="500"/>
    <n v="12"/>
    <n v="1227.94"/>
    <n v="90685"/>
    <n v="115.96"/>
    <x v="0"/>
  </r>
  <r>
    <n v="2358"/>
    <s v="Danielle Baird"/>
    <x v="0"/>
    <n v="0.05"/>
    <n v="2.08"/>
    <n v="2.56"/>
    <x v="1"/>
    <x v="2"/>
    <x v="2"/>
    <x v="16"/>
    <s v="Small Pack"/>
    <s v="Kleencut® Forged Office Shears by Acme United Corporation"/>
    <n v="0.55000000000000004"/>
    <s v="United States"/>
    <s v="South"/>
    <x v="12"/>
    <s v="Fort Lauderdale"/>
    <n v="33311"/>
    <x v="44"/>
    <d v="2015-02-16T00:00:00"/>
    <x v="501"/>
    <n v="19"/>
    <n v="40.93"/>
    <n v="88268"/>
    <n v="2.0300000000000002"/>
    <x v="0"/>
  </r>
  <r>
    <n v="2490"/>
    <s v="Pauline Finch"/>
    <x v="0"/>
    <n v="0.09"/>
    <n v="348.21"/>
    <n v="40.19"/>
    <x v="0"/>
    <x v="2"/>
    <x v="0"/>
    <x v="0"/>
    <s v="Jumbo Box"/>
    <s v="Bretford CR4500 Series Slim Rectangular Table"/>
    <n v="0.62"/>
    <s v="United States"/>
    <s v="West"/>
    <x v="8"/>
    <s v="Costa Mesa"/>
    <n v="92627"/>
    <x v="44"/>
    <d v="2015-02-16T00:00:00"/>
    <x v="502"/>
    <n v="2"/>
    <n v="662.8"/>
    <n v="86884"/>
    <n v="348.12"/>
    <x v="2"/>
  </r>
  <r>
    <n v="2491"/>
    <s v="Sean N Boyer"/>
    <x v="0"/>
    <n v="0.09"/>
    <n v="348.21"/>
    <n v="40.19"/>
    <x v="0"/>
    <x v="2"/>
    <x v="0"/>
    <x v="0"/>
    <s v="Jumbo Box"/>
    <s v="Bretford CR4500 Series Slim Rectangular Table"/>
    <n v="0.62"/>
    <s v="United States"/>
    <s v="West"/>
    <x v="8"/>
    <s v="Los Angeles"/>
    <n v="90045"/>
    <x v="44"/>
    <d v="2015-02-16T00:00:00"/>
    <x v="502"/>
    <n v="8"/>
    <n v="2651.21"/>
    <n v="48836"/>
    <n v="348.12"/>
    <x v="2"/>
  </r>
  <r>
    <n v="3069"/>
    <s v="Tiffany Merrill"/>
    <x v="0"/>
    <n v="0.09"/>
    <n v="1.82"/>
    <n v="0.83"/>
    <x v="1"/>
    <x v="1"/>
    <x v="2"/>
    <x v="2"/>
    <s v="Wrap Bag"/>
    <s v="Newell 307"/>
    <n v="0.56999999999999995"/>
    <s v="United States"/>
    <s v="Central"/>
    <x v="7"/>
    <s v="Oakdale"/>
    <n v="55128"/>
    <x v="44"/>
    <d v="2015-02-15T00:00:00"/>
    <x v="503"/>
    <n v="22"/>
    <n v="36.82"/>
    <n v="88192"/>
    <n v="1.73"/>
    <x v="1"/>
  </r>
  <r>
    <n v="3393"/>
    <s v="Irene Murphy"/>
    <x v="0"/>
    <n v="0.08"/>
    <n v="4.4800000000000004"/>
    <n v="2.5"/>
    <x v="1"/>
    <x v="1"/>
    <x v="2"/>
    <x v="15"/>
    <s v="Small Box"/>
    <s v="Ampad #10 Peel &amp; Seel® Holiday Envelopes"/>
    <n v="0.37"/>
    <s v="United States"/>
    <s v="West"/>
    <x v="4"/>
    <s v="Pullman"/>
    <n v="99163"/>
    <x v="44"/>
    <d v="2015-02-15T00:00:00"/>
    <x v="504"/>
    <n v="19"/>
    <n v="80.2"/>
    <n v="87909"/>
    <n v="4.4000000000000004"/>
    <x v="2"/>
  </r>
  <r>
    <n v="306"/>
    <s v="Thomas McAllister"/>
    <x v="1"/>
    <n v="0.01"/>
    <n v="8.33"/>
    <n v="1.99"/>
    <x v="1"/>
    <x v="0"/>
    <x v="1"/>
    <x v="1"/>
    <s v="Small Pack"/>
    <s v="80 Minute Slim Jewel Case CD-R , 10/Pack - Staples"/>
    <n v="0.52"/>
    <s v="United States"/>
    <s v="East"/>
    <x v="36"/>
    <s v="Pikesville"/>
    <n v="21208"/>
    <x v="44"/>
    <d v="2015-02-15T00:00:00"/>
    <x v="505"/>
    <n v="8"/>
    <n v="70.16"/>
    <n v="87057"/>
    <n v="8.32"/>
    <x v="3"/>
  </r>
  <r>
    <n v="306"/>
    <s v="Thomas McAllister"/>
    <x v="1"/>
    <n v="0.04"/>
    <n v="85.99"/>
    <n v="0.99"/>
    <x v="1"/>
    <x v="0"/>
    <x v="1"/>
    <x v="12"/>
    <s v="Wrap Bag"/>
    <s v="Accessory34"/>
    <n v="0.55000000000000004"/>
    <s v="United States"/>
    <s v="East"/>
    <x v="36"/>
    <s v="Pikesville"/>
    <n v="21208"/>
    <x v="44"/>
    <d v="2015-02-16T00:00:00"/>
    <x v="506"/>
    <n v="17"/>
    <n v="1240.57"/>
    <n v="87057"/>
    <n v="85.949999999999989"/>
    <x v="3"/>
  </r>
  <r>
    <n v="308"/>
    <s v="Glen Caldwell"/>
    <x v="1"/>
    <n v="0.01"/>
    <n v="8.33"/>
    <n v="1.99"/>
    <x v="1"/>
    <x v="0"/>
    <x v="1"/>
    <x v="1"/>
    <s v="Small Pack"/>
    <s v="80 Minute Slim Jewel Case CD-R , 10/Pack - Staples"/>
    <n v="0.52"/>
    <s v="United States"/>
    <s v="West"/>
    <x v="4"/>
    <s v="Seattle"/>
    <n v="98115"/>
    <x v="44"/>
    <d v="2015-02-15T00:00:00"/>
    <x v="507"/>
    <n v="32"/>
    <n v="280.62"/>
    <n v="37760"/>
    <n v="8.32"/>
    <x v="2"/>
  </r>
  <r>
    <n v="1156"/>
    <s v="Edith Forbes"/>
    <x v="1"/>
    <n v="0.06"/>
    <n v="175.99"/>
    <n v="8.99"/>
    <x v="1"/>
    <x v="1"/>
    <x v="1"/>
    <x v="12"/>
    <s v="Small Box"/>
    <s v="2180"/>
    <n v="0.56999999999999995"/>
    <s v="United States"/>
    <s v="East"/>
    <x v="35"/>
    <s v="Tewksbury"/>
    <n v="1876"/>
    <x v="44"/>
    <d v="2015-02-15T00:00:00"/>
    <x v="508"/>
    <n v="7"/>
    <n v="1013.84"/>
    <n v="90855"/>
    <n v="175.93"/>
    <x v="3"/>
  </r>
  <r>
    <n v="1745"/>
    <s v="Herbert Holden"/>
    <x v="2"/>
    <n v="0.04"/>
    <n v="60.65"/>
    <n v="12.23"/>
    <x v="1"/>
    <x v="2"/>
    <x v="0"/>
    <x v="11"/>
    <s v="Medium Box"/>
    <s v="Tenex Traditional Chairmats for Medium Pile Carpet, Standard Lip, 36&quot; x 48&quot;"/>
    <n v="0.64"/>
    <s v="United States"/>
    <s v="South"/>
    <x v="5"/>
    <s v="Atlanta"/>
    <n v="30305"/>
    <x v="44"/>
    <d v="2015-02-16T00:00:00"/>
    <x v="509"/>
    <n v="4"/>
    <n v="256.77"/>
    <n v="13408"/>
    <n v="60.61"/>
    <x v="0"/>
  </r>
  <r>
    <n v="1749"/>
    <s v="Sherri P Stephens"/>
    <x v="2"/>
    <n v="0.04"/>
    <n v="60.65"/>
    <n v="12.23"/>
    <x v="1"/>
    <x v="2"/>
    <x v="0"/>
    <x v="11"/>
    <s v="Medium Box"/>
    <s v="Tenex Traditional Chairmats for Medium Pile Carpet, Standard Lip, 36&quot; x 48&quot;"/>
    <n v="0.64"/>
    <s v="United States"/>
    <s v="Central"/>
    <x v="19"/>
    <s v="Lawton"/>
    <n v="73505"/>
    <x v="44"/>
    <d v="2015-02-16T00:00:00"/>
    <x v="510"/>
    <n v="1"/>
    <n v="64.19"/>
    <n v="87244"/>
    <n v="60.61"/>
    <x v="1"/>
  </r>
  <r>
    <n v="639"/>
    <s v="Lois Rowland"/>
    <x v="3"/>
    <n v="0"/>
    <n v="236.97"/>
    <n v="59.24"/>
    <x v="0"/>
    <x v="1"/>
    <x v="0"/>
    <x v="0"/>
    <s v="Jumbo Box"/>
    <s v="Chromcraft Rectangular Conference Tables"/>
    <n v="0.61"/>
    <s v="United States"/>
    <s v="West"/>
    <x v="8"/>
    <s v="Santa Maria"/>
    <n v="93454"/>
    <x v="44"/>
    <d v="2015-02-15T00:00:00"/>
    <x v="511"/>
    <n v="9"/>
    <n v="1769.91"/>
    <n v="87952"/>
    <n v="236.97"/>
    <x v="2"/>
  </r>
  <r>
    <n v="640"/>
    <s v="Neal Wolfe"/>
    <x v="3"/>
    <n v="0"/>
    <n v="236.97"/>
    <n v="59.24"/>
    <x v="0"/>
    <x v="1"/>
    <x v="0"/>
    <x v="0"/>
    <s v="Jumbo Box"/>
    <s v="Chromcraft Rectangular Conference Tables"/>
    <n v="0.61"/>
    <s v="United States"/>
    <s v="West"/>
    <x v="4"/>
    <s v="Seattle"/>
    <n v="98119"/>
    <x v="44"/>
    <d v="2015-02-15T00:00:00"/>
    <x v="511"/>
    <n v="34"/>
    <n v="6686.34"/>
    <n v="56452"/>
    <n v="236.97"/>
    <x v="2"/>
  </r>
  <r>
    <n v="1682"/>
    <s v="Julie Edwards"/>
    <x v="3"/>
    <n v="0.04"/>
    <n v="6.28"/>
    <n v="5.41"/>
    <x v="1"/>
    <x v="1"/>
    <x v="0"/>
    <x v="11"/>
    <s v="Small Box"/>
    <s v="Eldon® 200 Class™ Desk Accessories"/>
    <n v="0.53"/>
    <s v="United States"/>
    <s v="Central"/>
    <x v="10"/>
    <s v="Chicago"/>
    <n v="60611"/>
    <x v="44"/>
    <d v="2015-02-16T00:00:00"/>
    <x v="512"/>
    <n v="43"/>
    <n v="284.48"/>
    <n v="14115"/>
    <n v="6.24"/>
    <x v="1"/>
  </r>
  <r>
    <n v="1683"/>
    <s v="Wesley Corbett"/>
    <x v="3"/>
    <n v="0.04"/>
    <n v="6.28"/>
    <n v="5.41"/>
    <x v="1"/>
    <x v="1"/>
    <x v="0"/>
    <x v="11"/>
    <s v="Small Box"/>
    <s v="Eldon® 200 Class™ Desk Accessories"/>
    <n v="0.53"/>
    <s v="United States"/>
    <s v="Central"/>
    <x v="18"/>
    <s v="Conroe"/>
    <n v="77301"/>
    <x v="44"/>
    <d v="2015-02-16T00:00:00"/>
    <x v="513"/>
    <n v="11"/>
    <n v="72.77"/>
    <n v="90612"/>
    <n v="6.24"/>
    <x v="1"/>
  </r>
  <r>
    <n v="11"/>
    <s v="Marcus Dunlap"/>
    <x v="0"/>
    <n v="0.06"/>
    <n v="9.48"/>
    <n v="7.29"/>
    <x v="1"/>
    <x v="2"/>
    <x v="0"/>
    <x v="11"/>
    <s v="Small Pack"/>
    <s v="DAX Two-Tone Rosewood/Black Document Frame, Desktop, 5 x 7"/>
    <n v="0.45"/>
    <s v="United States"/>
    <s v="East"/>
    <x v="33"/>
    <s v="Roselle"/>
    <n v="7203"/>
    <x v="45"/>
    <d v="2015-02-17T00:00:00"/>
    <x v="514"/>
    <n v="22"/>
    <n v="211.15"/>
    <n v="90192"/>
    <n v="9.42"/>
    <x v="3"/>
  </r>
  <r>
    <n v="596"/>
    <s v="Doris Fitzpatrick"/>
    <x v="0"/>
    <n v="0.03"/>
    <n v="3.8"/>
    <n v="1.49"/>
    <x v="1"/>
    <x v="1"/>
    <x v="2"/>
    <x v="5"/>
    <s v="Small Box"/>
    <s v="Durable Pressboard Binders"/>
    <n v="0.38"/>
    <s v="United States"/>
    <s v="Central"/>
    <x v="2"/>
    <s v="Carmel"/>
    <n v="46032"/>
    <x v="45"/>
    <d v="2015-02-17T00:00:00"/>
    <x v="515"/>
    <n v="6"/>
    <n v="24.27"/>
    <n v="86308"/>
    <n v="3.77"/>
    <x v="1"/>
  </r>
  <r>
    <n v="596"/>
    <s v="Doris Fitzpatrick"/>
    <x v="0"/>
    <n v="7.0000000000000007E-2"/>
    <n v="7.98"/>
    <n v="1.25"/>
    <x v="1"/>
    <x v="1"/>
    <x v="2"/>
    <x v="7"/>
    <s v="Wrap Bag"/>
    <s v="Adams Telephone Message Book w/Frequently-Called Numbers Space, 400 Messages per Book"/>
    <n v="0.35"/>
    <s v="United States"/>
    <s v="Central"/>
    <x v="2"/>
    <s v="Carmel"/>
    <n v="46032"/>
    <x v="45"/>
    <d v="2015-02-17T00:00:00"/>
    <x v="516"/>
    <n v="5"/>
    <n v="38.53"/>
    <n v="86308"/>
    <n v="7.91"/>
    <x v="1"/>
  </r>
  <r>
    <n v="596"/>
    <s v="Doris Fitzpatrick"/>
    <x v="0"/>
    <n v="7.0000000000000007E-2"/>
    <n v="417.4"/>
    <n v="75.23"/>
    <x v="0"/>
    <x v="1"/>
    <x v="0"/>
    <x v="0"/>
    <s v="Jumbo Box"/>
    <s v="Bretford “Just In Time” Height-Adjustable Multi-Task Work Tables"/>
    <n v="0.79"/>
    <s v="United States"/>
    <s v="Central"/>
    <x v="2"/>
    <s v="Carmel"/>
    <n v="46032"/>
    <x v="45"/>
    <d v="2015-02-16T00:00:00"/>
    <x v="517"/>
    <n v="12"/>
    <n v="4910.72"/>
    <n v="86308"/>
    <n v="417.33"/>
    <x v="1"/>
  </r>
  <r>
    <n v="2260"/>
    <s v="Geoffrey H Wong"/>
    <x v="0"/>
    <n v="0.02"/>
    <n v="4.9800000000000004"/>
    <n v="0.49"/>
    <x v="1"/>
    <x v="3"/>
    <x v="2"/>
    <x v="13"/>
    <s v="Small Box"/>
    <s v="Avery White Multi-Purpose Labels"/>
    <n v="0.39"/>
    <s v="United States"/>
    <s v="South"/>
    <x v="5"/>
    <s v="Rome"/>
    <n v="30161"/>
    <x v="45"/>
    <d v="2015-02-16T00:00:00"/>
    <x v="518"/>
    <n v="17"/>
    <n v="87.11"/>
    <n v="89601"/>
    <n v="4.9600000000000009"/>
    <x v="0"/>
  </r>
  <r>
    <n v="2260"/>
    <s v="Geoffrey H Wong"/>
    <x v="0"/>
    <n v="0.01"/>
    <n v="20.99"/>
    <n v="0.99"/>
    <x v="1"/>
    <x v="3"/>
    <x v="1"/>
    <x v="12"/>
    <s v="Small Pack"/>
    <s v="Accessory15"/>
    <n v="0.83"/>
    <s v="United States"/>
    <s v="South"/>
    <x v="5"/>
    <s v="Rome"/>
    <n v="30161"/>
    <x v="45"/>
    <d v="2015-02-16T00:00:00"/>
    <x v="519"/>
    <n v="9"/>
    <n v="170.46"/>
    <n v="89601"/>
    <n v="20.979999999999997"/>
    <x v="0"/>
  </r>
  <r>
    <n v="3211"/>
    <s v="Jonathan Crabtree"/>
    <x v="1"/>
    <n v="0.1"/>
    <n v="7.31"/>
    <n v="0.49"/>
    <x v="1"/>
    <x v="3"/>
    <x v="2"/>
    <x v="13"/>
    <s v="Small Box"/>
    <s v="Self-Adhesive Address Labels for Typewriters by Universal"/>
    <n v="0.38"/>
    <s v="United States"/>
    <s v="Central"/>
    <x v="10"/>
    <s v="Addison"/>
    <n v="60101"/>
    <x v="45"/>
    <d v="2015-02-16T00:00:00"/>
    <x v="520"/>
    <n v="12"/>
    <n v="79.739999999999995"/>
    <n v="91522"/>
    <n v="7.21"/>
    <x v="1"/>
  </r>
  <r>
    <n v="3211"/>
    <s v="Jonathan Crabtree"/>
    <x v="1"/>
    <n v="0.1"/>
    <n v="20.99"/>
    <n v="2.5"/>
    <x v="1"/>
    <x v="3"/>
    <x v="1"/>
    <x v="12"/>
    <s v="Wrap Bag"/>
    <s v="Accessory37"/>
    <n v="0.81"/>
    <s v="United States"/>
    <s v="Central"/>
    <x v="10"/>
    <s v="Addison"/>
    <n v="60101"/>
    <x v="45"/>
    <d v="2015-02-16T00:00:00"/>
    <x v="521"/>
    <n v="23"/>
    <n v="392.45"/>
    <n v="91522"/>
    <n v="20.889999999999997"/>
    <x v="1"/>
  </r>
  <r>
    <n v="393"/>
    <s v="Shawn Combs"/>
    <x v="2"/>
    <n v="7.0000000000000007E-2"/>
    <n v="9.7100000000000009"/>
    <n v="9.4499999999999993"/>
    <x v="1"/>
    <x v="3"/>
    <x v="2"/>
    <x v="6"/>
    <s v="Small Box"/>
    <s v="Filing/Storage Totes and Swivel Casters"/>
    <n v="0.6"/>
    <s v="United States"/>
    <s v="East"/>
    <x v="11"/>
    <s v="Auburn"/>
    <n v="13021"/>
    <x v="45"/>
    <d v="2015-02-22T00:00:00"/>
    <x v="522"/>
    <n v="3"/>
    <n v="31.44"/>
    <n v="86382"/>
    <n v="9.64"/>
    <x v="3"/>
  </r>
  <r>
    <n v="651"/>
    <s v="Leah Clapp"/>
    <x v="2"/>
    <n v="0.04"/>
    <n v="880.98"/>
    <n v="44.55"/>
    <x v="0"/>
    <x v="1"/>
    <x v="0"/>
    <x v="10"/>
    <s v="Jumbo Box"/>
    <s v="Riverside Palais Royal Lawyers Bookcase, Royale Cherry Finish"/>
    <n v="0.62"/>
    <s v="United States"/>
    <s v="West"/>
    <x v="26"/>
    <s v="Las Vegas"/>
    <n v="89115"/>
    <x v="45"/>
    <d v="2015-02-19T00:00:00"/>
    <x v="523"/>
    <n v="8"/>
    <n v="6901.25"/>
    <n v="91576"/>
    <n v="880.94"/>
    <x v="2"/>
  </r>
  <r>
    <n v="651"/>
    <s v="Leah Clapp"/>
    <x v="2"/>
    <n v="7.0000000000000007E-2"/>
    <n v="13.4"/>
    <n v="4.95"/>
    <x v="1"/>
    <x v="1"/>
    <x v="0"/>
    <x v="11"/>
    <s v="Small Pack"/>
    <s v="Electrix 20W Halogen Replacement Bulb for Zoom-In Desk Lamp"/>
    <n v="0.37"/>
    <s v="United States"/>
    <s v="West"/>
    <x v="26"/>
    <s v="Las Vegas"/>
    <n v="89115"/>
    <x v="45"/>
    <d v="2015-02-20T00:00:00"/>
    <x v="524"/>
    <n v="11"/>
    <n v="148.94"/>
    <n v="91576"/>
    <n v="13.33"/>
    <x v="2"/>
  </r>
  <r>
    <n v="651"/>
    <s v="Leah Clapp"/>
    <x v="2"/>
    <n v="0.01"/>
    <n v="15.99"/>
    <n v="11.28"/>
    <x v="1"/>
    <x v="1"/>
    <x v="1"/>
    <x v="3"/>
    <s v="Medium Box"/>
    <s v="210 Trimline Phone, White"/>
    <n v="0.38"/>
    <s v="United States"/>
    <s v="West"/>
    <x v="26"/>
    <s v="Las Vegas"/>
    <n v="89115"/>
    <x v="45"/>
    <d v="2015-02-22T00:00:00"/>
    <x v="525"/>
    <n v="12"/>
    <n v="200.68"/>
    <n v="91576"/>
    <n v="15.98"/>
    <x v="2"/>
  </r>
  <r>
    <n v="2684"/>
    <s v="Edna Michael"/>
    <x v="2"/>
    <n v="0.09"/>
    <n v="8.74"/>
    <n v="1.39"/>
    <x v="2"/>
    <x v="0"/>
    <x v="2"/>
    <x v="15"/>
    <s v="Small Box"/>
    <s v="#10- 4 1/8&quot; x 9 1/2&quot; Recycled Envelopes"/>
    <n v="0.38"/>
    <s v="United States"/>
    <s v="South"/>
    <x v="12"/>
    <s v="Port Charlotte"/>
    <n v="33952"/>
    <x v="45"/>
    <d v="2015-02-20T00:00:00"/>
    <x v="526"/>
    <n v="1"/>
    <n v="11.78"/>
    <n v="89146"/>
    <n v="8.65"/>
    <x v="0"/>
  </r>
  <r>
    <n v="2684"/>
    <s v="Edna Michael"/>
    <x v="2"/>
    <n v="0.09"/>
    <n v="18.97"/>
    <n v="9.0299999999999994"/>
    <x v="1"/>
    <x v="0"/>
    <x v="2"/>
    <x v="7"/>
    <s v="Small Box"/>
    <s v="Computer Printout Paper with Letter-Trim Perforations"/>
    <n v="0.37"/>
    <s v="United States"/>
    <s v="South"/>
    <x v="12"/>
    <s v="Port Charlotte"/>
    <n v="33952"/>
    <x v="45"/>
    <d v="2015-02-20T00:00:00"/>
    <x v="527"/>
    <n v="1"/>
    <n v="20.96"/>
    <n v="89146"/>
    <n v="18.88"/>
    <x v="0"/>
  </r>
  <r>
    <n v="2951"/>
    <s v="Jordan Womble"/>
    <x v="4"/>
    <n v="7.0000000000000007E-2"/>
    <n v="42.98"/>
    <n v="4.62"/>
    <x v="2"/>
    <x v="3"/>
    <x v="2"/>
    <x v="8"/>
    <s v="Small Box"/>
    <s v="Belkin F9M820V08 8 Outlet Surge"/>
    <n v="0.56000000000000005"/>
    <s v="United States"/>
    <s v="Central"/>
    <x v="38"/>
    <s v="Hays"/>
    <n v="67601"/>
    <x v="45"/>
    <d v="2015-02-17T00:00:00"/>
    <x v="528"/>
    <n v="19"/>
    <n v="819.4"/>
    <n v="91397"/>
    <n v="42.91"/>
    <x v="1"/>
  </r>
  <r>
    <n v="2951"/>
    <s v="Jordan Womble"/>
    <x v="4"/>
    <n v="0.03"/>
    <n v="89.99"/>
    <n v="42"/>
    <x v="0"/>
    <x v="3"/>
    <x v="0"/>
    <x v="9"/>
    <s v="Jumbo Drum"/>
    <s v="Global Leather Task Chair, Black"/>
    <n v="0.66"/>
    <s v="United States"/>
    <s v="Central"/>
    <x v="38"/>
    <s v="Hays"/>
    <n v="67601"/>
    <x v="45"/>
    <d v="2015-02-18T00:00:00"/>
    <x v="529"/>
    <n v="19"/>
    <n v="1809.75"/>
    <n v="91397"/>
    <n v="89.96"/>
    <x v="1"/>
  </r>
  <r>
    <n v="2355"/>
    <s v="Clyde Burnett"/>
    <x v="3"/>
    <n v="0.1"/>
    <n v="78.69"/>
    <n v="19.989999999999998"/>
    <x v="1"/>
    <x v="1"/>
    <x v="0"/>
    <x v="11"/>
    <s v="Small Box"/>
    <s v="Howard Miller 12-3/4 Diameter Accuwave DS ™ Wall Clock"/>
    <n v="0.43"/>
    <s v="United States"/>
    <s v="West"/>
    <x v="8"/>
    <s v="Coachella"/>
    <n v="92236"/>
    <x v="45"/>
    <d v="2015-02-16T00:00:00"/>
    <x v="530"/>
    <n v="9"/>
    <n v="674.55"/>
    <n v="91304"/>
    <n v="78.59"/>
    <x v="2"/>
  </r>
  <r>
    <n v="1129"/>
    <s v="Pam Patton"/>
    <x v="2"/>
    <n v="0.04"/>
    <n v="8.6"/>
    <n v="6.19"/>
    <x v="1"/>
    <x v="2"/>
    <x v="2"/>
    <x v="5"/>
    <s v="Small Box"/>
    <s v="Avery Printable Repositionable Plastic Tabs"/>
    <n v="0.38"/>
    <s v="United States"/>
    <s v="East"/>
    <x v="35"/>
    <s v="Boston"/>
    <n v="2118"/>
    <x v="46"/>
    <d v="2015-02-23T00:00:00"/>
    <x v="531"/>
    <n v="37"/>
    <n v="311.66000000000003"/>
    <n v="32037"/>
    <n v="8.56"/>
    <x v="3"/>
  </r>
  <r>
    <n v="1129"/>
    <s v="Pam Patton"/>
    <x v="2"/>
    <n v="7.0000000000000007E-2"/>
    <n v="699.99"/>
    <n v="24.49"/>
    <x v="1"/>
    <x v="2"/>
    <x v="1"/>
    <x v="4"/>
    <s v="Large Box"/>
    <s v="Canon Imageclass D680 Copier / Fax"/>
    <n v="0.54"/>
    <s v="United States"/>
    <s v="East"/>
    <x v="35"/>
    <s v="Boston"/>
    <n v="2118"/>
    <x v="46"/>
    <d v="2015-02-20T00:00:00"/>
    <x v="532"/>
    <n v="15"/>
    <n v="9862.51"/>
    <n v="32037"/>
    <n v="699.92"/>
    <x v="3"/>
  </r>
  <r>
    <n v="1132"/>
    <s v="Michael Robbins"/>
    <x v="2"/>
    <n v="0.04"/>
    <n v="8.6"/>
    <n v="6.19"/>
    <x v="1"/>
    <x v="2"/>
    <x v="2"/>
    <x v="5"/>
    <s v="Small Box"/>
    <s v="Avery Printable Repositionable Plastic Tabs"/>
    <n v="0.38"/>
    <s v="United States"/>
    <s v="Central"/>
    <x v="18"/>
    <s v="Euless"/>
    <n v="76039"/>
    <x v="46"/>
    <d v="2015-02-23T00:00:00"/>
    <x v="531"/>
    <n v="9"/>
    <n v="75.81"/>
    <n v="88102"/>
    <n v="8.56"/>
    <x v="1"/>
  </r>
  <r>
    <n v="1132"/>
    <s v="Michael Robbins"/>
    <x v="2"/>
    <n v="7.0000000000000007E-2"/>
    <n v="699.99"/>
    <n v="24.49"/>
    <x v="1"/>
    <x v="2"/>
    <x v="1"/>
    <x v="4"/>
    <s v="Large Box"/>
    <s v="Canon Imageclass D680 Copier / Fax"/>
    <n v="0.54"/>
    <s v="United States"/>
    <s v="Central"/>
    <x v="18"/>
    <s v="Euless"/>
    <n v="76039"/>
    <x v="46"/>
    <d v="2015-02-20T00:00:00"/>
    <x v="532"/>
    <n v="4"/>
    <n v="2630"/>
    <n v="88102"/>
    <n v="699.92"/>
    <x v="1"/>
  </r>
  <r>
    <n v="1580"/>
    <s v="Ronnie Nolan"/>
    <x v="2"/>
    <n v="0.1"/>
    <n v="11.58"/>
    <n v="6.97"/>
    <x v="1"/>
    <x v="3"/>
    <x v="2"/>
    <x v="15"/>
    <s v="Small Box"/>
    <s v="Peel &amp; Seel® Recycled Catalog Envelopes, Brown"/>
    <n v="0.35"/>
    <s v="United States"/>
    <s v="East"/>
    <x v="29"/>
    <s v="Waterville"/>
    <n v="4901"/>
    <x v="46"/>
    <d v="2015-02-20T00:00:00"/>
    <x v="533"/>
    <n v="1"/>
    <n v="14.53"/>
    <n v="90934"/>
    <n v="11.48"/>
    <x v="3"/>
  </r>
  <r>
    <n v="1138"/>
    <s v="Malcolm Floyd"/>
    <x v="4"/>
    <n v="0.02"/>
    <n v="160.97999999999999"/>
    <n v="30"/>
    <x v="0"/>
    <x v="2"/>
    <x v="0"/>
    <x v="9"/>
    <s v="Jumbo Drum"/>
    <s v="Office Star - Mid Back Dual function Ergonomic High Back Chair with 2-Way Adjustable Arms"/>
    <n v="0.62"/>
    <s v="United States"/>
    <s v="Central"/>
    <x v="18"/>
    <s v="The Colony"/>
    <n v="75056"/>
    <x v="46"/>
    <d v="2015-02-19T00:00:00"/>
    <x v="534"/>
    <n v="1"/>
    <n v="192.49"/>
    <n v="86574"/>
    <n v="160.95999999999998"/>
    <x v="1"/>
  </r>
  <r>
    <n v="1228"/>
    <s v="Hazel Jennings"/>
    <x v="4"/>
    <n v="0"/>
    <n v="7.1"/>
    <n v="6.05"/>
    <x v="1"/>
    <x v="0"/>
    <x v="2"/>
    <x v="5"/>
    <s v="Small Box"/>
    <s v="Wilson Jones Hanging View Binder, White, 1&quot;"/>
    <n v="0.39"/>
    <s v="United States"/>
    <s v="East"/>
    <x v="28"/>
    <s v="Philadelphia"/>
    <n v="19140"/>
    <x v="46"/>
    <d v="2015-02-17T00:00:00"/>
    <x v="535"/>
    <n v="28"/>
    <n v="208.83"/>
    <n v="55874"/>
    <n v="7.1"/>
    <x v="3"/>
  </r>
  <r>
    <n v="1228"/>
    <s v="Hazel Jennings"/>
    <x v="4"/>
    <n v="0.01"/>
    <n v="4.9800000000000004"/>
    <n v="4.62"/>
    <x v="2"/>
    <x v="0"/>
    <x v="1"/>
    <x v="1"/>
    <s v="Small Pack"/>
    <s v="Imation 3.5&quot;, DISKETTE 44766 HGHLD3.52HD/FM, 10/Pack"/>
    <n v="0.64"/>
    <s v="United States"/>
    <s v="East"/>
    <x v="28"/>
    <s v="Philadelphia"/>
    <n v="19140"/>
    <x v="46"/>
    <d v="2015-02-18T00:00:00"/>
    <x v="536"/>
    <n v="41"/>
    <n v="228.3"/>
    <n v="55874"/>
    <n v="4.9700000000000006"/>
    <x v="3"/>
  </r>
  <r>
    <n v="1228"/>
    <s v="Hazel Jennings"/>
    <x v="4"/>
    <n v="0.06"/>
    <n v="5.68"/>
    <n v="1.39"/>
    <x v="1"/>
    <x v="0"/>
    <x v="2"/>
    <x v="15"/>
    <s v="Small Box"/>
    <s v="Staples Standard Envelopes"/>
    <n v="0.38"/>
    <s v="United States"/>
    <s v="East"/>
    <x v="28"/>
    <s v="Philadelphia"/>
    <n v="19140"/>
    <x v="46"/>
    <d v="2015-02-16T00:00:00"/>
    <x v="537"/>
    <n v="24"/>
    <n v="129.53"/>
    <n v="55874"/>
    <n v="5.62"/>
    <x v="3"/>
  </r>
  <r>
    <n v="1229"/>
    <s v="Patrick Byrne"/>
    <x v="4"/>
    <n v="0.01"/>
    <n v="4.9800000000000004"/>
    <n v="4.62"/>
    <x v="2"/>
    <x v="0"/>
    <x v="1"/>
    <x v="1"/>
    <s v="Small Pack"/>
    <s v="Imation 3.5&quot;, DISKETTE 44766 HGHLD3.52HD/FM, 10/Pack"/>
    <n v="0.64"/>
    <s v="United States"/>
    <s v="Central"/>
    <x v="18"/>
    <s v="Sulphur Springs"/>
    <n v="75482"/>
    <x v="46"/>
    <d v="2015-02-18T00:00:00"/>
    <x v="536"/>
    <n v="10"/>
    <n v="55.68"/>
    <n v="90378"/>
    <n v="4.9700000000000006"/>
    <x v="1"/>
  </r>
  <r>
    <n v="1625"/>
    <s v="Molly Browning"/>
    <x v="4"/>
    <n v="0"/>
    <n v="209.37"/>
    <n v="69"/>
    <x v="1"/>
    <x v="2"/>
    <x v="0"/>
    <x v="0"/>
    <s v="Large Box"/>
    <s v="Hon 2111 Invitation™ Series Corner Table"/>
    <n v="0.79"/>
    <s v="United States"/>
    <s v="East"/>
    <x v="11"/>
    <s v="Glen Cove"/>
    <n v="11542"/>
    <x v="46"/>
    <d v="2015-02-18T00:00:00"/>
    <x v="538"/>
    <n v="11"/>
    <n v="1959.88"/>
    <n v="90601"/>
    <n v="209.37"/>
    <x v="3"/>
  </r>
  <r>
    <n v="3151"/>
    <s v="Glenda Hunter"/>
    <x v="3"/>
    <n v="0.05"/>
    <n v="25.99"/>
    <n v="5.37"/>
    <x v="2"/>
    <x v="3"/>
    <x v="2"/>
    <x v="2"/>
    <s v="Small Box"/>
    <s v="BOSTON® Ranger® #55 Pencil Sharpener, Black"/>
    <n v="0.56000000000000005"/>
    <s v="United States"/>
    <s v="West"/>
    <x v="8"/>
    <s v="Twentynine Palms"/>
    <n v="92277"/>
    <x v="46"/>
    <d v="2015-02-18T00:00:00"/>
    <x v="539"/>
    <n v="18"/>
    <n v="451.35"/>
    <n v="88545"/>
    <n v="25.939999999999998"/>
    <x v="2"/>
  </r>
  <r>
    <n v="936"/>
    <s v="Robyn Garner"/>
    <x v="0"/>
    <n v="0.05"/>
    <n v="6.04"/>
    <n v="2.14"/>
    <x v="2"/>
    <x v="3"/>
    <x v="2"/>
    <x v="7"/>
    <s v="Wrap Bag"/>
    <s v="Adams Telephone Message Books, 5 1/4” x 11”"/>
    <n v="0.38"/>
    <s v="United States"/>
    <s v="West"/>
    <x v="8"/>
    <s v="Redlands"/>
    <n v="92374"/>
    <x v="47"/>
    <d v="2015-02-19T00:00:00"/>
    <x v="540"/>
    <n v="1"/>
    <n v="8.41"/>
    <n v="90588"/>
    <n v="5.99"/>
    <x v="2"/>
  </r>
  <r>
    <n v="1305"/>
    <s v="Chris Pritchard"/>
    <x v="1"/>
    <n v="0.04"/>
    <n v="62.18"/>
    <n v="10.84"/>
    <x v="1"/>
    <x v="1"/>
    <x v="0"/>
    <x v="11"/>
    <s v="Medium Box"/>
    <s v="Deflect-o Glass Clear Studded Chair Mats"/>
    <n v="0.63"/>
    <s v="United States"/>
    <s v="West"/>
    <x v="15"/>
    <s v="West Valley City"/>
    <n v="84120"/>
    <x v="47"/>
    <d v="2015-02-19T00:00:00"/>
    <x v="541"/>
    <n v="3"/>
    <n v="182.33"/>
    <n v="87002"/>
    <n v="62.14"/>
    <x v="2"/>
  </r>
  <r>
    <n v="2427"/>
    <s v="John Merritt"/>
    <x v="1"/>
    <n v="0.03"/>
    <n v="40.99"/>
    <n v="19.989999999999998"/>
    <x v="1"/>
    <x v="3"/>
    <x v="2"/>
    <x v="7"/>
    <s v="Small Box"/>
    <s v="White Dual Perf Computer Printout Paper, 2700 Sheets, 1 Part, Heavyweight, 20 lbs., 14 7/8 x 11"/>
    <n v="0.36"/>
    <s v="United States"/>
    <s v="Central"/>
    <x v="18"/>
    <s v="Keller"/>
    <n v="76248"/>
    <x v="47"/>
    <d v="2015-02-18T00:00:00"/>
    <x v="542"/>
    <n v="21"/>
    <n v="885.65"/>
    <n v="90860"/>
    <n v="40.96"/>
    <x v="1"/>
  </r>
  <r>
    <n v="1065"/>
    <s v="Vicki Bond"/>
    <x v="0"/>
    <n v="0.01"/>
    <n v="15.99"/>
    <n v="13.18"/>
    <x v="1"/>
    <x v="3"/>
    <x v="2"/>
    <x v="5"/>
    <s v="Small Box"/>
    <s v="GBC Pre-Punched Binding Paper, Plastic, White, 8-1/2&quot; x 11&quot;"/>
    <n v="0.37"/>
    <s v="United States"/>
    <s v="Central"/>
    <x v="10"/>
    <s v="Burbank"/>
    <n v="60459"/>
    <x v="48"/>
    <d v="2015-02-20T00:00:00"/>
    <x v="543"/>
    <n v="23"/>
    <n v="377.44"/>
    <n v="88899"/>
    <n v="15.98"/>
    <x v="1"/>
  </r>
  <r>
    <n v="3255"/>
    <s v="Maureen Whitley"/>
    <x v="0"/>
    <n v="0.06"/>
    <n v="47.98"/>
    <n v="3.61"/>
    <x v="1"/>
    <x v="2"/>
    <x v="1"/>
    <x v="1"/>
    <s v="Small Pack"/>
    <s v="DS/HD IBM Formatted Diskettes, 200/Pack - Staples"/>
    <n v="0.71"/>
    <s v="United States"/>
    <s v="South"/>
    <x v="12"/>
    <s v="Tamarac"/>
    <n v="33319"/>
    <x v="48"/>
    <d v="2015-02-20T00:00:00"/>
    <x v="544"/>
    <n v="2"/>
    <n v="97.96"/>
    <n v="90488"/>
    <n v="47.919999999999995"/>
    <x v="0"/>
  </r>
  <r>
    <n v="2141"/>
    <s v="Molly Webster"/>
    <x v="1"/>
    <n v="0.01"/>
    <n v="5.44"/>
    <n v="7.46"/>
    <x v="1"/>
    <x v="2"/>
    <x v="2"/>
    <x v="5"/>
    <s v="Small Box"/>
    <s v="Wilson Jones Custom Binder Spines &amp; Labels"/>
    <n v="0.36"/>
    <s v="United States"/>
    <s v="West"/>
    <x v="3"/>
    <s v="Durango"/>
    <n v="81301"/>
    <x v="48"/>
    <d v="2015-02-19T00:00:00"/>
    <x v="545"/>
    <n v="3"/>
    <n v="19.68"/>
    <n v="87570"/>
    <n v="5.4300000000000006"/>
    <x v="2"/>
  </r>
  <r>
    <n v="2141"/>
    <s v="Molly Webster"/>
    <x v="1"/>
    <n v="0.02"/>
    <n v="549.99"/>
    <n v="49"/>
    <x v="0"/>
    <x v="2"/>
    <x v="1"/>
    <x v="4"/>
    <s v="Jumbo Drum"/>
    <s v="Sharp 1540cs Digital Laser Copier"/>
    <n v="0.35"/>
    <s v="United States"/>
    <s v="West"/>
    <x v="3"/>
    <s v="Durango"/>
    <n v="81301"/>
    <x v="48"/>
    <d v="2015-02-20T00:00:00"/>
    <x v="546"/>
    <n v="18"/>
    <n v="9798.84"/>
    <n v="87570"/>
    <n v="549.97"/>
    <x v="2"/>
  </r>
  <r>
    <n v="2141"/>
    <s v="Molly Webster"/>
    <x v="1"/>
    <n v="0.03"/>
    <n v="22.01"/>
    <n v="5.53"/>
    <x v="2"/>
    <x v="2"/>
    <x v="2"/>
    <x v="2"/>
    <s v="Small Pack"/>
    <s v="Boston 16801 Nautilus™ Battery Pencil Sharpener"/>
    <n v="0.59"/>
    <s v="United States"/>
    <s v="West"/>
    <x v="3"/>
    <s v="Durango"/>
    <n v="81301"/>
    <x v="48"/>
    <d v="2015-02-19T00:00:00"/>
    <x v="547"/>
    <n v="7"/>
    <n v="154.11000000000001"/>
    <n v="87570"/>
    <n v="21.98"/>
    <x v="2"/>
  </r>
  <r>
    <n v="2141"/>
    <s v="Molly Webster"/>
    <x v="1"/>
    <n v="0.09"/>
    <n v="34.76"/>
    <n v="8.2200000000000006"/>
    <x v="1"/>
    <x v="2"/>
    <x v="2"/>
    <x v="6"/>
    <s v="Small Box"/>
    <s v="Multi-Use Personal File Cart and Caster Set, Three Stacking Bins"/>
    <n v="0.56999999999999995"/>
    <s v="United States"/>
    <s v="West"/>
    <x v="3"/>
    <s v="Durango"/>
    <n v="81301"/>
    <x v="48"/>
    <d v="2015-02-20T00:00:00"/>
    <x v="548"/>
    <n v="7"/>
    <n v="242.97"/>
    <n v="87570"/>
    <n v="34.669999999999995"/>
    <x v="2"/>
  </r>
  <r>
    <n v="91"/>
    <s v="Wallace Werner"/>
    <x v="4"/>
    <n v="0.05"/>
    <n v="5.18"/>
    <n v="2.04"/>
    <x v="1"/>
    <x v="2"/>
    <x v="2"/>
    <x v="7"/>
    <s v="Wrap Bag"/>
    <s v="Array® Memo Cubes"/>
    <n v="0.36"/>
    <s v="United States"/>
    <s v="West"/>
    <x v="8"/>
    <s v="Vallejo"/>
    <n v="94591"/>
    <x v="48"/>
    <d v="2015-02-20T00:00:00"/>
    <x v="549"/>
    <n v="10"/>
    <n v="53.54"/>
    <n v="87176"/>
    <n v="5.13"/>
    <x v="2"/>
  </r>
  <r>
    <n v="2521"/>
    <s v="Shawn Meyer"/>
    <x v="4"/>
    <n v="0"/>
    <n v="175.99"/>
    <n v="4.99"/>
    <x v="1"/>
    <x v="2"/>
    <x v="1"/>
    <x v="12"/>
    <s v="Small Box"/>
    <s v="5165"/>
    <n v="0.59"/>
    <s v="United States"/>
    <s v="Central"/>
    <x v="18"/>
    <s v="Corsicana"/>
    <n v="75109"/>
    <x v="48"/>
    <d v="2015-02-21T00:00:00"/>
    <x v="550"/>
    <n v="15"/>
    <n v="2400.9499999999998"/>
    <n v="87032"/>
    <n v="175.99"/>
    <x v="1"/>
  </r>
  <r>
    <n v="2498"/>
    <s v="Arlene Long"/>
    <x v="3"/>
    <n v="0.09"/>
    <n v="355.98"/>
    <n v="58.92"/>
    <x v="0"/>
    <x v="3"/>
    <x v="0"/>
    <x v="9"/>
    <s v="Jumbo Drum"/>
    <s v="Hon 4700 Series Mobuis™ Mid-Back Task Chairs with Adjustable Arms"/>
    <n v="0.64"/>
    <s v="United States"/>
    <s v="West"/>
    <x v="8"/>
    <s v="San Diego"/>
    <n v="92024"/>
    <x v="48"/>
    <d v="2015-02-20T00:00:00"/>
    <x v="551"/>
    <n v="30"/>
    <n v="10554.63"/>
    <n v="16547"/>
    <n v="355.89000000000004"/>
    <x v="2"/>
  </r>
  <r>
    <n v="2498"/>
    <s v="Arlene Long"/>
    <x v="3"/>
    <n v="0.04"/>
    <n v="218.75"/>
    <n v="69.64"/>
    <x v="0"/>
    <x v="3"/>
    <x v="0"/>
    <x v="0"/>
    <s v="Jumbo Box"/>
    <s v="BoxOffice By Design Rectangular and Half-Moon Meeting Room Tables"/>
    <n v="0.77"/>
    <s v="United States"/>
    <s v="West"/>
    <x v="8"/>
    <s v="San Diego"/>
    <n v="92024"/>
    <x v="48"/>
    <d v="2015-02-18T00:00:00"/>
    <x v="552"/>
    <n v="8"/>
    <n v="1749.64"/>
    <n v="16547"/>
    <n v="218.71"/>
    <x v="2"/>
  </r>
  <r>
    <n v="2499"/>
    <s v="Geoffrey Koch"/>
    <x v="3"/>
    <n v="0.09"/>
    <n v="355.98"/>
    <n v="58.92"/>
    <x v="0"/>
    <x v="3"/>
    <x v="0"/>
    <x v="9"/>
    <s v="Jumbo Drum"/>
    <s v="Hon 4700 Series Mobuis™ Mid-Back Task Chairs with Adjustable Arms"/>
    <n v="0.64"/>
    <s v="United States"/>
    <s v="Central"/>
    <x v="10"/>
    <s v="Kankakee"/>
    <n v="60901"/>
    <x v="48"/>
    <d v="2015-02-20T00:00:00"/>
    <x v="551"/>
    <n v="8"/>
    <n v="2814.57"/>
    <n v="88319"/>
    <n v="355.89000000000004"/>
    <x v="1"/>
  </r>
  <r>
    <n v="993"/>
    <s v="Gail Currin"/>
    <x v="1"/>
    <n v="0.05"/>
    <n v="4.28"/>
    <n v="5.17"/>
    <x v="1"/>
    <x v="0"/>
    <x v="2"/>
    <x v="7"/>
    <s v="Small Box"/>
    <s v="Xerox 1971"/>
    <n v="0.4"/>
    <s v="United States"/>
    <s v="West"/>
    <x v="8"/>
    <s v="Oxnard"/>
    <n v="93030"/>
    <x v="49"/>
    <d v="2015-02-19T00:00:00"/>
    <x v="553"/>
    <n v="9"/>
    <n v="38.58"/>
    <n v="89432"/>
    <n v="4.2300000000000004"/>
    <x v="2"/>
  </r>
  <r>
    <n v="1303"/>
    <s v="Cindy Harvey"/>
    <x v="1"/>
    <n v="0.03"/>
    <n v="39.479999999999997"/>
    <n v="1.99"/>
    <x v="1"/>
    <x v="1"/>
    <x v="1"/>
    <x v="1"/>
    <s v="Small Pack"/>
    <s v="80 Minute CD-R Spindle, 100/Pack - Staples"/>
    <n v="0.54"/>
    <s v="United States"/>
    <s v="West"/>
    <x v="15"/>
    <s v="Tooele"/>
    <n v="84074"/>
    <x v="49"/>
    <d v="2015-02-21T00:00:00"/>
    <x v="554"/>
    <n v="12"/>
    <n v="459.55"/>
    <n v="87003"/>
    <n v="39.449999999999996"/>
    <x v="2"/>
  </r>
  <r>
    <n v="2828"/>
    <s v="Monica Howard"/>
    <x v="1"/>
    <n v="0.05"/>
    <n v="11.29"/>
    <n v="5.03"/>
    <x v="1"/>
    <x v="3"/>
    <x v="2"/>
    <x v="6"/>
    <s v="Small Box"/>
    <s v="X-Rack™ File for Hanging Folders"/>
    <n v="0.59"/>
    <s v="United States"/>
    <s v="West"/>
    <x v="8"/>
    <s v="El Centro"/>
    <n v="92243"/>
    <x v="49"/>
    <d v="2015-02-21T00:00:00"/>
    <x v="555"/>
    <n v="8"/>
    <n v="90.46"/>
    <n v="87720"/>
    <n v="11.239999999999998"/>
    <x v="2"/>
  </r>
  <r>
    <n v="1303"/>
    <s v="Cindy Harvey"/>
    <x v="2"/>
    <n v="0.01"/>
    <n v="65.989999999999995"/>
    <n v="5.31"/>
    <x v="1"/>
    <x v="1"/>
    <x v="1"/>
    <x v="12"/>
    <s v="Small Box"/>
    <s v="3390"/>
    <n v="0.56999999999999995"/>
    <s v="United States"/>
    <s v="West"/>
    <x v="15"/>
    <s v="Tooele"/>
    <n v="84074"/>
    <x v="49"/>
    <d v="2015-02-26T00:00:00"/>
    <x v="556"/>
    <n v="9"/>
    <n v="536.9"/>
    <n v="87005"/>
    <n v="65.97999999999999"/>
    <x v="2"/>
  </r>
  <r>
    <n v="2287"/>
    <s v="Samuel Newman"/>
    <x v="2"/>
    <n v="0.1"/>
    <n v="54.1"/>
    <n v="19.989999999999998"/>
    <x v="1"/>
    <x v="3"/>
    <x v="2"/>
    <x v="6"/>
    <s v="Small Box"/>
    <s v="Desktop 3-Pocket Hot File®"/>
    <n v="0.59"/>
    <s v="United States"/>
    <s v="South"/>
    <x v="23"/>
    <s v="Summerville"/>
    <n v="29483"/>
    <x v="49"/>
    <d v="2015-02-24T00:00:00"/>
    <x v="326"/>
    <n v="9"/>
    <n v="469.59"/>
    <n v="90147"/>
    <n v="54"/>
    <x v="0"/>
  </r>
  <r>
    <n v="1827"/>
    <s v="Vincent Hale"/>
    <x v="3"/>
    <n v="0"/>
    <n v="5.98"/>
    <n v="0.96"/>
    <x v="1"/>
    <x v="3"/>
    <x v="2"/>
    <x v="2"/>
    <s v="Wrap Bag"/>
    <s v="Newell 315"/>
    <n v="0.6"/>
    <s v="United States"/>
    <s v="Central"/>
    <x v="20"/>
    <s v="Burlington"/>
    <n v="52601"/>
    <x v="49"/>
    <d v="2015-02-20T00:00:00"/>
    <x v="557"/>
    <n v="9"/>
    <n v="55.13"/>
    <n v="86956"/>
    <n v="5.98"/>
    <x v="1"/>
  </r>
  <r>
    <n v="1828"/>
    <s v="Stacey Lucas"/>
    <x v="3"/>
    <n v="0.02"/>
    <n v="5.98"/>
    <n v="5.46"/>
    <x v="1"/>
    <x v="3"/>
    <x v="2"/>
    <x v="7"/>
    <s v="Small Box"/>
    <s v="Xerox 1983"/>
    <n v="0.36"/>
    <s v="United States"/>
    <s v="Central"/>
    <x v="20"/>
    <s v="Cedar Falls"/>
    <n v="50613"/>
    <x v="49"/>
    <d v="2015-02-20T00:00:00"/>
    <x v="558"/>
    <n v="7"/>
    <n v="44.8"/>
    <n v="86956"/>
    <n v="5.9600000000000009"/>
    <x v="1"/>
  </r>
  <r>
    <n v="2052"/>
    <s v="Francis Kendall"/>
    <x v="3"/>
    <n v="7.0000000000000007E-2"/>
    <n v="31.78"/>
    <n v="1.99"/>
    <x v="1"/>
    <x v="2"/>
    <x v="1"/>
    <x v="1"/>
    <s v="Small Pack"/>
    <s v="Memorex 4.7GB DVD-RAM, 3/Pack"/>
    <n v="0.42"/>
    <s v="United States"/>
    <s v="West"/>
    <x v="43"/>
    <s v="Albuquerque"/>
    <n v="87105"/>
    <x v="49"/>
    <d v="2015-02-21T00:00:00"/>
    <x v="559"/>
    <n v="13"/>
    <n v="384.22"/>
    <n v="87234"/>
    <n v="31.71"/>
    <x v="2"/>
  </r>
  <r>
    <n v="2052"/>
    <s v="Francis Kendall"/>
    <x v="3"/>
    <n v="0"/>
    <n v="5.98"/>
    <n v="2.5"/>
    <x v="1"/>
    <x v="2"/>
    <x v="2"/>
    <x v="15"/>
    <s v="Small Box"/>
    <s v="Wausau Papers Astrobrights® Colored Envelopes"/>
    <n v="0.36"/>
    <s v="United States"/>
    <s v="West"/>
    <x v="43"/>
    <s v="Albuquerque"/>
    <n v="87105"/>
    <x v="49"/>
    <d v="2015-02-20T00:00:00"/>
    <x v="560"/>
    <n v="5"/>
    <n v="31.64"/>
    <n v="87234"/>
    <n v="5.98"/>
    <x v="2"/>
  </r>
  <r>
    <n v="2052"/>
    <s v="Francis Kendall"/>
    <x v="3"/>
    <n v="0.1"/>
    <n v="35.99"/>
    <n v="1.1000000000000001"/>
    <x v="2"/>
    <x v="2"/>
    <x v="1"/>
    <x v="12"/>
    <s v="Small Box"/>
    <s v="Accessory35"/>
    <n v="0.55000000000000004"/>
    <s v="United States"/>
    <s v="West"/>
    <x v="43"/>
    <s v="Albuquerque"/>
    <n v="87105"/>
    <x v="49"/>
    <d v="2015-02-20T00:00:00"/>
    <x v="561"/>
    <n v="19"/>
    <n v="565.36"/>
    <n v="87234"/>
    <n v="35.89"/>
    <x v="2"/>
  </r>
  <r>
    <n v="2882"/>
    <s v="Andrew Gonzalez"/>
    <x v="1"/>
    <n v="0.03"/>
    <n v="4.0599999999999996"/>
    <n v="6.89"/>
    <x v="1"/>
    <x v="1"/>
    <x v="2"/>
    <x v="8"/>
    <s v="Small Box"/>
    <s v="Eureka Disposable Bags for Sanitaire® Vibra Groomer I® Upright Vac"/>
    <n v="0.6"/>
    <s v="United States"/>
    <s v="South"/>
    <x v="9"/>
    <s v="Charlotte"/>
    <n v="28206"/>
    <x v="50"/>
    <d v="2015-02-22T00:00:00"/>
    <x v="562"/>
    <n v="37"/>
    <n v="159.88999999999999"/>
    <n v="55300"/>
    <n v="4.0299999999999994"/>
    <x v="0"/>
  </r>
  <r>
    <n v="2882"/>
    <s v="Andrew Gonzalez"/>
    <x v="1"/>
    <n v="0.01"/>
    <n v="3.75"/>
    <n v="0.5"/>
    <x v="1"/>
    <x v="1"/>
    <x v="2"/>
    <x v="13"/>
    <s v="Small Box"/>
    <s v="Avery 510"/>
    <n v="0.37"/>
    <s v="United States"/>
    <s v="South"/>
    <x v="9"/>
    <s v="Charlotte"/>
    <n v="28206"/>
    <x v="50"/>
    <d v="2015-02-21T00:00:00"/>
    <x v="563"/>
    <n v="48"/>
    <n v="180.48"/>
    <n v="55300"/>
    <n v="3.74"/>
    <x v="0"/>
  </r>
  <r>
    <n v="2882"/>
    <s v="Andrew Gonzalez"/>
    <x v="1"/>
    <n v="0.02"/>
    <n v="10.68"/>
    <n v="13.04"/>
    <x v="1"/>
    <x v="1"/>
    <x v="0"/>
    <x v="11"/>
    <s v="Large Box"/>
    <s v="Dana Swing-Arm Lamps"/>
    <n v="0.6"/>
    <s v="United States"/>
    <s v="South"/>
    <x v="9"/>
    <s v="Charlotte"/>
    <n v="28206"/>
    <x v="50"/>
    <d v="2015-02-22T00:00:00"/>
    <x v="564"/>
    <n v="31"/>
    <n v="350.48"/>
    <n v="55300"/>
    <n v="10.66"/>
    <x v="0"/>
  </r>
  <r>
    <n v="2886"/>
    <s v="Gretchen McKinney"/>
    <x v="1"/>
    <n v="0.03"/>
    <n v="4.0599999999999996"/>
    <n v="6.89"/>
    <x v="1"/>
    <x v="1"/>
    <x v="2"/>
    <x v="8"/>
    <s v="Small Box"/>
    <s v="Eureka Disposable Bags for Sanitaire® Vibra Groomer I® Upright Vac"/>
    <n v="0.6"/>
    <s v="United States"/>
    <s v="East"/>
    <x v="27"/>
    <s v="Parma"/>
    <n v="44134"/>
    <x v="50"/>
    <d v="2015-02-22T00:00:00"/>
    <x v="565"/>
    <n v="9"/>
    <n v="38.89"/>
    <n v="87630"/>
    <n v="4.0299999999999994"/>
    <x v="3"/>
  </r>
  <r>
    <n v="2886"/>
    <s v="Gretchen McKinney"/>
    <x v="1"/>
    <n v="0.01"/>
    <n v="3.75"/>
    <n v="0.5"/>
    <x v="1"/>
    <x v="1"/>
    <x v="2"/>
    <x v="13"/>
    <s v="Small Box"/>
    <s v="Avery 510"/>
    <n v="0.37"/>
    <s v="United States"/>
    <s v="East"/>
    <x v="27"/>
    <s v="Parma"/>
    <n v="44134"/>
    <x v="50"/>
    <d v="2015-02-21T00:00:00"/>
    <x v="566"/>
    <n v="12"/>
    <n v="45.12"/>
    <n v="87630"/>
    <n v="3.74"/>
    <x v="3"/>
  </r>
  <r>
    <n v="2886"/>
    <s v="Gretchen McKinney"/>
    <x v="1"/>
    <n v="0.02"/>
    <n v="10.68"/>
    <n v="13.04"/>
    <x v="1"/>
    <x v="1"/>
    <x v="0"/>
    <x v="11"/>
    <s v="Large Box"/>
    <s v="Dana Swing-Arm Lamps"/>
    <n v="0.6"/>
    <s v="United States"/>
    <s v="East"/>
    <x v="27"/>
    <s v="Parma"/>
    <n v="44134"/>
    <x v="50"/>
    <d v="2015-02-22T00:00:00"/>
    <x v="567"/>
    <n v="8"/>
    <n v="90.45"/>
    <n v="87630"/>
    <n v="10.66"/>
    <x v="3"/>
  </r>
  <r>
    <n v="3284"/>
    <s v="Michael Shaffer"/>
    <x v="1"/>
    <n v="0.05"/>
    <n v="19.23"/>
    <n v="6.15"/>
    <x v="2"/>
    <x v="3"/>
    <x v="0"/>
    <x v="11"/>
    <s v="Small Pack"/>
    <s v="Executive Impressions 13&quot; Clairmont Wall Clock"/>
    <n v="0.44"/>
    <s v="United States"/>
    <s v="South"/>
    <x v="12"/>
    <s v="Kissimmee"/>
    <n v="34741"/>
    <x v="50"/>
    <d v="2015-02-22T00:00:00"/>
    <x v="568"/>
    <n v="6"/>
    <n v="119.78"/>
    <n v="90751"/>
    <n v="19.18"/>
    <x v="0"/>
  </r>
  <r>
    <n v="233"/>
    <s v="Michele Bullard"/>
    <x v="4"/>
    <n v="7.0000000000000007E-2"/>
    <n v="5.81"/>
    <n v="8.49"/>
    <x v="1"/>
    <x v="0"/>
    <x v="2"/>
    <x v="5"/>
    <s v="Small Box"/>
    <s v="Fellowes Black Plastic Comb Bindings"/>
    <n v="0.39"/>
    <s v="United States"/>
    <s v="Central"/>
    <x v="10"/>
    <s v="Orland Park"/>
    <n v="60462"/>
    <x v="50"/>
    <d v="2015-02-22T00:00:00"/>
    <x v="569"/>
    <n v="10"/>
    <n v="58.8"/>
    <n v="90237"/>
    <n v="5.7399999999999993"/>
    <x v="1"/>
  </r>
  <r>
    <n v="233"/>
    <s v="Michele Bullard"/>
    <x v="4"/>
    <n v="0.04"/>
    <n v="9.65"/>
    <n v="6.22"/>
    <x v="1"/>
    <x v="0"/>
    <x v="0"/>
    <x v="11"/>
    <s v="Small Box"/>
    <s v="Eldon Expressions™ Desk Accessory, Wood Pencil Holder, Oak"/>
    <n v="0.55000000000000004"/>
    <s v="United States"/>
    <s v="Central"/>
    <x v="10"/>
    <s v="Orland Park"/>
    <n v="60462"/>
    <x v="50"/>
    <d v="2015-02-21T00:00:00"/>
    <x v="570"/>
    <n v="12"/>
    <n v="120.47"/>
    <n v="90237"/>
    <n v="9.6100000000000012"/>
    <x v="1"/>
  </r>
  <r>
    <n v="1485"/>
    <s v="Wayne Sutherland"/>
    <x v="3"/>
    <n v="0.04"/>
    <n v="11.5"/>
    <n v="7.19"/>
    <x v="1"/>
    <x v="2"/>
    <x v="2"/>
    <x v="5"/>
    <s v="Small Box"/>
    <s v="Ibico Covers for Plastic or Wire Binding Elements"/>
    <n v="0.4"/>
    <s v="United States"/>
    <s v="Central"/>
    <x v="10"/>
    <s v="Downers Grove"/>
    <n v="60516"/>
    <x v="50"/>
    <d v="2015-02-23T00:00:00"/>
    <x v="571"/>
    <n v="14"/>
    <n v="157.81"/>
    <n v="91236"/>
    <n v="11.46"/>
    <x v="1"/>
  </r>
  <r>
    <n v="1485"/>
    <s v="Wayne Sutherland"/>
    <x v="3"/>
    <n v="0.02"/>
    <n v="15.7"/>
    <n v="11.25"/>
    <x v="1"/>
    <x v="2"/>
    <x v="2"/>
    <x v="6"/>
    <s v="Small Box"/>
    <s v="Hanging Personal Folder File"/>
    <n v="0.6"/>
    <s v="United States"/>
    <s v="Central"/>
    <x v="10"/>
    <s v="Downers Grove"/>
    <n v="60516"/>
    <x v="50"/>
    <d v="2015-02-21T00:00:00"/>
    <x v="572"/>
    <n v="1"/>
    <n v="19.440000000000001"/>
    <n v="91236"/>
    <n v="15.68"/>
    <x v="1"/>
  </r>
  <r>
    <n v="1485"/>
    <s v="Wayne Sutherland"/>
    <x v="3"/>
    <n v="0.05"/>
    <n v="225.02"/>
    <n v="28.66"/>
    <x v="0"/>
    <x v="2"/>
    <x v="2"/>
    <x v="6"/>
    <s v="Jumbo Drum"/>
    <s v="Tennsco Double-Tier Lockers"/>
    <n v="0.72"/>
    <s v="United States"/>
    <s v="Central"/>
    <x v="10"/>
    <s v="Downers Grove"/>
    <n v="60516"/>
    <x v="50"/>
    <d v="2015-02-22T00:00:00"/>
    <x v="573"/>
    <n v="21"/>
    <n v="4636.63"/>
    <n v="91236"/>
    <n v="224.97"/>
    <x v="1"/>
  </r>
  <r>
    <n v="181"/>
    <s v="Wesley Waller"/>
    <x v="0"/>
    <n v="0.02"/>
    <n v="49.99"/>
    <n v="19.989999999999998"/>
    <x v="1"/>
    <x v="0"/>
    <x v="1"/>
    <x v="1"/>
    <s v="Small Box"/>
    <s v="Zoom V.92 USB External Faxmodem"/>
    <n v="0.41"/>
    <s v="United States"/>
    <s v="West"/>
    <x v="8"/>
    <s v="San Francisco"/>
    <n v="94122"/>
    <x v="51"/>
    <d v="2015-02-21T00:00:00"/>
    <x v="574"/>
    <n v="18"/>
    <n v="901.81"/>
    <n v="38087"/>
    <n v="49.97"/>
    <x v="2"/>
  </r>
  <r>
    <n v="184"/>
    <s v="Phillip Holmes"/>
    <x v="0"/>
    <n v="0.02"/>
    <n v="49.99"/>
    <n v="19.989999999999998"/>
    <x v="1"/>
    <x v="0"/>
    <x v="1"/>
    <x v="1"/>
    <s v="Small Box"/>
    <s v="Zoom V.92 USB External Faxmodem"/>
    <n v="0.41"/>
    <s v="United States"/>
    <s v="East"/>
    <x v="35"/>
    <s v="Arlington"/>
    <n v="2474"/>
    <x v="51"/>
    <d v="2015-02-21T00:00:00"/>
    <x v="574"/>
    <n v="5"/>
    <n v="250.5"/>
    <n v="88360"/>
    <n v="49.97"/>
    <x v="3"/>
  </r>
  <r>
    <n v="2225"/>
    <s v="Sean McKenna"/>
    <x v="0"/>
    <n v="0"/>
    <n v="100.89"/>
    <n v="42"/>
    <x v="0"/>
    <x v="0"/>
    <x v="0"/>
    <x v="9"/>
    <s v="Jumbo Drum"/>
    <s v="Office Star Flex Back Scooter Chair with Aluminum Finish Frame"/>
    <n v="0.61"/>
    <s v="United States"/>
    <s v="West"/>
    <x v="43"/>
    <s v="Hobbs"/>
    <n v="88240"/>
    <x v="51"/>
    <d v="2015-02-22T00:00:00"/>
    <x v="575"/>
    <n v="15"/>
    <n v="1608.11"/>
    <n v="89970"/>
    <n v="100.89"/>
    <x v="2"/>
  </r>
  <r>
    <n v="875"/>
    <s v="Erika Fink"/>
    <x v="1"/>
    <n v="0.04"/>
    <n v="4.37"/>
    <n v="5.15"/>
    <x v="1"/>
    <x v="0"/>
    <x v="2"/>
    <x v="8"/>
    <s v="Small Box"/>
    <s v="Eureka Sanitaire ® Multi-Pro Heavy-Duty Upright, Disposable Bags"/>
    <n v="0.59"/>
    <s v="United States"/>
    <s v="West"/>
    <x v="15"/>
    <s v="Salt Lake City"/>
    <n v="84106"/>
    <x v="51"/>
    <d v="2015-02-22T00:00:00"/>
    <x v="576"/>
    <n v="18"/>
    <n v="78.59"/>
    <n v="89059"/>
    <n v="4.33"/>
    <x v="2"/>
  </r>
  <r>
    <n v="875"/>
    <s v="Erika Fink"/>
    <x v="1"/>
    <n v="0.09"/>
    <n v="155.99"/>
    <n v="8.99"/>
    <x v="1"/>
    <x v="0"/>
    <x v="1"/>
    <x v="12"/>
    <s v="Small Box"/>
    <s v="CF 688"/>
    <n v="0.57999999999999996"/>
    <s v="United States"/>
    <s v="West"/>
    <x v="15"/>
    <s v="Salt Lake City"/>
    <n v="84106"/>
    <x v="51"/>
    <d v="2015-02-23T00:00:00"/>
    <x v="577"/>
    <n v="4"/>
    <n v="497.11"/>
    <n v="89059"/>
    <n v="155.9"/>
    <x v="2"/>
  </r>
  <r>
    <n v="2472"/>
    <s v="Ricky Sanders"/>
    <x v="2"/>
    <n v="0.1"/>
    <n v="4.91"/>
    <n v="0.5"/>
    <x v="2"/>
    <x v="2"/>
    <x v="2"/>
    <x v="13"/>
    <s v="Small Box"/>
    <s v="Avery 493"/>
    <n v="0.36"/>
    <s v="United States"/>
    <s v="Central"/>
    <x v="10"/>
    <s v="Joliet"/>
    <n v="60432"/>
    <x v="51"/>
    <d v="2015-02-21T00:00:00"/>
    <x v="578"/>
    <n v="10"/>
    <n v="51.13"/>
    <n v="86514"/>
    <n v="4.8100000000000005"/>
    <x v="1"/>
  </r>
  <r>
    <n v="553"/>
    <s v="Kristine Connolly"/>
    <x v="3"/>
    <n v="7.0000000000000007E-2"/>
    <n v="2036.48"/>
    <n v="14.7"/>
    <x v="0"/>
    <x v="3"/>
    <x v="1"/>
    <x v="3"/>
    <s v="Jumbo Drum"/>
    <s v="Lexmark 4227 Plus Dot Matrix Printer"/>
    <n v="0.55000000000000004"/>
    <s v="United States"/>
    <s v="West"/>
    <x v="8"/>
    <s v="Los Angeles"/>
    <n v="90008"/>
    <x v="51"/>
    <d v="2015-02-21T00:00:00"/>
    <x v="579"/>
    <n v="25"/>
    <n v="43046.2"/>
    <n v="2433"/>
    <n v="2036.41"/>
    <x v="2"/>
  </r>
  <r>
    <n v="555"/>
    <s v="Walter Young"/>
    <x v="3"/>
    <n v="7.0000000000000007E-2"/>
    <n v="2036.48"/>
    <n v="14.7"/>
    <x v="0"/>
    <x v="3"/>
    <x v="1"/>
    <x v="3"/>
    <s v="Jumbo Drum"/>
    <s v="Lexmark 4227 Plus Dot Matrix Printer"/>
    <n v="0.55000000000000004"/>
    <s v="United States"/>
    <s v="West"/>
    <x v="15"/>
    <s v="Pleasant Grove"/>
    <n v="84062"/>
    <x v="51"/>
    <d v="2015-02-21T00:00:00"/>
    <x v="580"/>
    <n v="6"/>
    <n v="10331.09"/>
    <n v="86190"/>
    <n v="2036.41"/>
    <x v="2"/>
  </r>
  <r>
    <n v="3136"/>
    <s v="Lee Hancock"/>
    <x v="0"/>
    <n v="0.03"/>
    <n v="150.88999999999999"/>
    <n v="60.2"/>
    <x v="0"/>
    <x v="1"/>
    <x v="0"/>
    <x v="9"/>
    <s v="Jumbo Drum"/>
    <s v="Global Leather &amp; Oak Executive Chair, Burgundy"/>
    <n v="0.77"/>
    <s v="United States"/>
    <s v="East"/>
    <x v="29"/>
    <s v="Sanford"/>
    <n v="4073"/>
    <x v="52"/>
    <d v="2015-02-22T00:00:00"/>
    <x v="581"/>
    <n v="23"/>
    <n v="3596.03"/>
    <n v="86791"/>
    <n v="150.85999999999999"/>
    <x v="3"/>
  </r>
  <r>
    <n v="32"/>
    <s v="Matthew Berman"/>
    <x v="1"/>
    <n v="0.08"/>
    <n v="34.99"/>
    <n v="7.73"/>
    <x v="1"/>
    <x v="3"/>
    <x v="2"/>
    <x v="2"/>
    <s v="Small Box"/>
    <s v="Hunt Boston® Vacuum Mount KS Pencil Sharpener"/>
    <n v="0.59"/>
    <s v="United States"/>
    <s v="West"/>
    <x v="14"/>
    <s v="Grants Pass"/>
    <n v="97526"/>
    <x v="52"/>
    <d v="2015-02-23T00:00:00"/>
    <x v="582"/>
    <n v="13"/>
    <n v="424.68"/>
    <n v="89199"/>
    <n v="34.910000000000004"/>
    <x v="2"/>
  </r>
  <r>
    <n v="1728"/>
    <s v="Carrie Lewis"/>
    <x v="1"/>
    <n v="0.04"/>
    <n v="55.48"/>
    <n v="6.79"/>
    <x v="1"/>
    <x v="3"/>
    <x v="2"/>
    <x v="7"/>
    <s v="Small Box"/>
    <s v="Eaton Premium Continuous-Feed Paper, 25% Cotton, Letter Size, White, 1000 Shts/Box"/>
    <n v="0.37"/>
    <s v="United States"/>
    <s v="East"/>
    <x v="27"/>
    <s v="Kettering"/>
    <n v="45429"/>
    <x v="52"/>
    <d v="2015-02-24T00:00:00"/>
    <x v="583"/>
    <n v="10"/>
    <n v="546.21"/>
    <n v="87195"/>
    <n v="55.44"/>
    <x v="3"/>
  </r>
  <r>
    <n v="1991"/>
    <s v="Paula Hubbard"/>
    <x v="4"/>
    <n v="0"/>
    <n v="47.9"/>
    <n v="5.86"/>
    <x v="1"/>
    <x v="2"/>
    <x v="2"/>
    <x v="7"/>
    <s v="Small Box"/>
    <s v="Xerox 1938"/>
    <n v="0.37"/>
    <s v="United States"/>
    <s v="West"/>
    <x v="15"/>
    <s v="Kearns"/>
    <n v="84118"/>
    <x v="52"/>
    <d v="2015-02-24T00:00:00"/>
    <x v="584"/>
    <n v="18"/>
    <n v="925.19"/>
    <n v="90002"/>
    <n v="47.9"/>
    <x v="2"/>
  </r>
  <r>
    <n v="236"/>
    <s v="Shawn McIntyre"/>
    <x v="3"/>
    <n v="0"/>
    <n v="442.14"/>
    <n v="14.7"/>
    <x v="0"/>
    <x v="3"/>
    <x v="1"/>
    <x v="3"/>
    <s v="Jumbo Drum"/>
    <s v="Okidata ML390 Turbo Dot Matrix Printers"/>
    <n v="0.56000000000000005"/>
    <s v="United States"/>
    <s v="West"/>
    <x v="3"/>
    <s v="Louisville"/>
    <n v="80027"/>
    <x v="52"/>
    <d v="2015-02-22T00:00:00"/>
    <x v="585"/>
    <n v="10"/>
    <n v="4775.1099999999997"/>
    <n v="86621"/>
    <n v="442.14"/>
    <x v="2"/>
  </r>
  <r>
    <n v="829"/>
    <s v="Monica Law Thompson"/>
    <x v="3"/>
    <n v="0.01"/>
    <n v="5.18"/>
    <n v="2.04"/>
    <x v="1"/>
    <x v="3"/>
    <x v="2"/>
    <x v="7"/>
    <s v="Wrap Bag"/>
    <s v="Array® Memo Cubes"/>
    <n v="0.36"/>
    <s v="United States"/>
    <s v="South"/>
    <x v="1"/>
    <s v="Texarkana"/>
    <n v="71854"/>
    <x v="52"/>
    <d v="2015-02-24T00:00:00"/>
    <x v="586"/>
    <n v="5"/>
    <n v="28.46"/>
    <n v="90271"/>
    <n v="5.17"/>
    <x v="0"/>
  </r>
  <r>
    <n v="2653"/>
    <s v="Leo Kane"/>
    <x v="3"/>
    <n v="0.05"/>
    <n v="4.9800000000000004"/>
    <n v="4.62"/>
    <x v="1"/>
    <x v="1"/>
    <x v="1"/>
    <x v="1"/>
    <s v="Small Pack"/>
    <s v="Imation 3.5&quot;, DISKETTE 44766 HGHLD3.52HD/FM, 10/Pack"/>
    <n v="0.64"/>
    <s v="United States"/>
    <s v="Central"/>
    <x v="38"/>
    <s v="Derby"/>
    <n v="67037"/>
    <x v="52"/>
    <d v="2015-02-23T00:00:00"/>
    <x v="587"/>
    <n v="7"/>
    <n v="34.32"/>
    <n v="89360"/>
    <n v="4.9300000000000006"/>
    <x v="1"/>
  </r>
  <r>
    <n v="2653"/>
    <s v="Leo Kane"/>
    <x v="3"/>
    <n v="0.02"/>
    <n v="34.229999999999997"/>
    <n v="5.0199999999999996"/>
    <x v="1"/>
    <x v="1"/>
    <x v="0"/>
    <x v="11"/>
    <s v="Small Box"/>
    <s v="Hand-Finished Solid Wood Document Frame"/>
    <n v="0.55000000000000004"/>
    <s v="United States"/>
    <s v="Central"/>
    <x v="38"/>
    <s v="Derby"/>
    <n v="67037"/>
    <x v="52"/>
    <d v="2015-02-24T00:00:00"/>
    <x v="588"/>
    <n v="11"/>
    <n v="392.45"/>
    <n v="89360"/>
    <n v="34.209999999999994"/>
    <x v="1"/>
  </r>
  <r>
    <n v="2968"/>
    <s v="Miriam Bowman"/>
    <x v="3"/>
    <n v="0.08"/>
    <n v="9.68"/>
    <n v="2.0299999999999998"/>
    <x v="1"/>
    <x v="0"/>
    <x v="2"/>
    <x v="7"/>
    <s v="Wrap Bag"/>
    <s v="Wirebound Service Call Books, 5 1/2&quot; x 4&quot;"/>
    <n v="0.37"/>
    <s v="United States"/>
    <s v="South"/>
    <x v="12"/>
    <s v="Hollywood"/>
    <n v="33021"/>
    <x v="52"/>
    <d v="2015-02-24T00:00:00"/>
    <x v="589"/>
    <n v="1"/>
    <n v="10.94"/>
    <n v="86085"/>
    <n v="9.6"/>
    <x v="0"/>
  </r>
  <r>
    <n v="2968"/>
    <s v="Miriam Bowman"/>
    <x v="3"/>
    <n v="0.04"/>
    <n v="150.97999999999999"/>
    <n v="16.010000000000002"/>
    <x v="0"/>
    <x v="0"/>
    <x v="0"/>
    <x v="0"/>
    <s v="Jumbo Box"/>
    <s v="Iceberg OfficeWorks 42&quot; Round Tables"/>
    <n v="0.7"/>
    <s v="United States"/>
    <s v="South"/>
    <x v="12"/>
    <s v="Hollywood"/>
    <n v="33021"/>
    <x v="52"/>
    <d v="2015-02-23T00:00:00"/>
    <x v="590"/>
    <n v="5"/>
    <n v="731.38"/>
    <n v="86085"/>
    <n v="150.94"/>
    <x v="0"/>
  </r>
  <r>
    <n v="2697"/>
    <s v="Ricky W Clements"/>
    <x v="0"/>
    <n v="0.04"/>
    <n v="1.74"/>
    <n v="4.08"/>
    <x v="1"/>
    <x v="3"/>
    <x v="0"/>
    <x v="11"/>
    <s v="Small Pack"/>
    <s v="Eldon Regeneration Recycled Desk Accessories, Smoke"/>
    <n v="0.53"/>
    <s v="United States"/>
    <s v="South"/>
    <x v="16"/>
    <s v="Vestavia Hills"/>
    <n v="35216"/>
    <x v="53"/>
    <d v="2015-02-25T00:00:00"/>
    <x v="591"/>
    <n v="16"/>
    <n v="29.08"/>
    <n v="87678"/>
    <n v="1.7"/>
    <x v="0"/>
  </r>
  <r>
    <n v="2697"/>
    <s v="Ricky W Clements"/>
    <x v="0"/>
    <n v="0.01"/>
    <n v="119.99"/>
    <n v="56.14"/>
    <x v="0"/>
    <x v="3"/>
    <x v="1"/>
    <x v="3"/>
    <s v="Jumbo Box"/>
    <s v="Hewlett-Packard 2600DN Business Color Inkjet Printer"/>
    <n v="0.39"/>
    <s v="United States"/>
    <s v="South"/>
    <x v="16"/>
    <s v="Vestavia Hills"/>
    <n v="35216"/>
    <x v="53"/>
    <d v="2015-02-24T00:00:00"/>
    <x v="592"/>
    <n v="21"/>
    <n v="2569.5700000000002"/>
    <n v="87678"/>
    <n v="119.97999999999999"/>
    <x v="0"/>
  </r>
  <r>
    <n v="2865"/>
    <s v="Roberta Mitchell"/>
    <x v="0"/>
    <n v="0.01"/>
    <n v="13.79"/>
    <n v="8.7799999999999994"/>
    <x v="1"/>
    <x v="3"/>
    <x v="0"/>
    <x v="11"/>
    <s v="Small Box"/>
    <s v="9-3/4 Diameter Round Wall Clock"/>
    <n v="0.43"/>
    <s v="United States"/>
    <s v="Central"/>
    <x v="18"/>
    <s v="Paris"/>
    <n v="75460"/>
    <x v="53"/>
    <d v="2015-02-25T00:00:00"/>
    <x v="593"/>
    <n v="4"/>
    <n v="56.68"/>
    <n v="90871"/>
    <n v="13.78"/>
    <x v="1"/>
  </r>
  <r>
    <n v="2865"/>
    <s v="Roberta Mitchell"/>
    <x v="0"/>
    <n v="0.04"/>
    <n v="33.29"/>
    <n v="8.74"/>
    <x v="1"/>
    <x v="3"/>
    <x v="2"/>
    <x v="6"/>
    <s v="Small Box"/>
    <s v="Fellowes Bases and Tops For Staxonsteel®/High-Stak® Systems"/>
    <n v="0.61"/>
    <s v="United States"/>
    <s v="Central"/>
    <x v="18"/>
    <s v="Paris"/>
    <n v="75460"/>
    <x v="53"/>
    <d v="2015-02-24T00:00:00"/>
    <x v="594"/>
    <n v="8"/>
    <n v="273.33999999999997"/>
    <n v="90871"/>
    <n v="33.25"/>
    <x v="1"/>
  </r>
  <r>
    <n v="508"/>
    <s v="Cameron Owens"/>
    <x v="1"/>
    <n v="0.01"/>
    <n v="20.98"/>
    <n v="53.03"/>
    <x v="0"/>
    <x v="3"/>
    <x v="2"/>
    <x v="6"/>
    <s v="Jumbo Drum"/>
    <s v="Tennsco Lockers, Gray"/>
    <n v="0.78"/>
    <s v="United States"/>
    <s v="South"/>
    <x v="32"/>
    <s v="Covington"/>
    <n v="41011"/>
    <x v="53"/>
    <d v="2015-02-23T00:00:00"/>
    <x v="595"/>
    <n v="5"/>
    <n v="123"/>
    <n v="87356"/>
    <n v="20.97"/>
    <x v="0"/>
  </r>
  <r>
    <n v="2892"/>
    <s v="Benjamin Porter"/>
    <x v="1"/>
    <n v="0.1"/>
    <n v="209.37"/>
    <n v="69"/>
    <x v="1"/>
    <x v="1"/>
    <x v="0"/>
    <x v="0"/>
    <s v="Large Box"/>
    <s v="Hon 2111 Invitation™ Series Corner Table"/>
    <n v="0.79"/>
    <s v="United States"/>
    <s v="Central"/>
    <x v="25"/>
    <s v="Livonia"/>
    <n v="48154"/>
    <x v="53"/>
    <d v="2015-02-25T00:00:00"/>
    <x v="596"/>
    <n v="11"/>
    <n v="2125.12"/>
    <n v="90011"/>
    <n v="209.27"/>
    <x v="1"/>
  </r>
  <r>
    <n v="2893"/>
    <s v="Kathryn Tate"/>
    <x v="1"/>
    <n v="7.0000000000000007E-2"/>
    <n v="4.9800000000000004"/>
    <n v="4.7"/>
    <x v="1"/>
    <x v="1"/>
    <x v="2"/>
    <x v="7"/>
    <s v="Small Box"/>
    <s v="Staples Copy Paper (20Lb. and 84 Bright)"/>
    <n v="0.38"/>
    <s v="United States"/>
    <s v="Central"/>
    <x v="25"/>
    <s v="Madison Heights"/>
    <n v="48071"/>
    <x v="53"/>
    <d v="2015-02-24T00:00:00"/>
    <x v="597"/>
    <n v="9"/>
    <n v="45.05"/>
    <n v="90011"/>
    <n v="4.91"/>
    <x v="1"/>
  </r>
  <r>
    <n v="247"/>
    <s v="Marshall Brandt Briggs"/>
    <x v="4"/>
    <n v="0.02"/>
    <n v="146.05000000000001"/>
    <n v="80.2"/>
    <x v="0"/>
    <x v="3"/>
    <x v="0"/>
    <x v="0"/>
    <s v="Jumbo Box"/>
    <s v="BPI Conference Tables"/>
    <n v="0.71"/>
    <s v="United States"/>
    <s v="South"/>
    <x v="34"/>
    <s v="Maryville"/>
    <n v="37804"/>
    <x v="53"/>
    <d v="2015-02-23T00:00:00"/>
    <x v="598"/>
    <n v="5"/>
    <n v="798.69"/>
    <n v="89139"/>
    <n v="146.03"/>
    <x v="0"/>
  </r>
  <r>
    <n v="247"/>
    <s v="Marshall Brandt Briggs"/>
    <x v="4"/>
    <n v="0.06"/>
    <n v="65.989999999999995"/>
    <n v="5.92"/>
    <x v="1"/>
    <x v="3"/>
    <x v="1"/>
    <x v="12"/>
    <s v="Small Box"/>
    <s v="252"/>
    <n v="0.55000000000000004"/>
    <s v="United States"/>
    <s v="South"/>
    <x v="34"/>
    <s v="Maryville"/>
    <n v="37804"/>
    <x v="53"/>
    <d v="2015-02-24T00:00:00"/>
    <x v="599"/>
    <n v="14"/>
    <n v="792.11"/>
    <n v="89139"/>
    <n v="65.929999999999993"/>
    <x v="0"/>
  </r>
  <r>
    <n v="1649"/>
    <s v="Roy Hardison"/>
    <x v="0"/>
    <n v="0.03"/>
    <n v="48.58"/>
    <n v="3.99"/>
    <x v="2"/>
    <x v="3"/>
    <x v="2"/>
    <x v="8"/>
    <s v="Small Box"/>
    <s v="Belkin Premiere Surge Master II 8-outlet surge protector"/>
    <n v="0.56000000000000005"/>
    <s v="United States"/>
    <s v="East"/>
    <x v="11"/>
    <s v="Woodmere"/>
    <n v="11598"/>
    <x v="54"/>
    <d v="2015-02-26T00:00:00"/>
    <x v="600"/>
    <n v="3"/>
    <n v="145.12"/>
    <n v="91041"/>
    <n v="48.55"/>
    <x v="3"/>
  </r>
  <r>
    <n v="1894"/>
    <s v="Maureen Herbert Hood"/>
    <x v="0"/>
    <n v="0"/>
    <n v="300.98"/>
    <n v="164.73"/>
    <x v="0"/>
    <x v="2"/>
    <x v="0"/>
    <x v="9"/>
    <s v="Jumbo Drum"/>
    <s v="Global Leather and Oak Executive Chair, Black"/>
    <n v="0.56000000000000005"/>
    <s v="United States"/>
    <s v="Central"/>
    <x v="30"/>
    <s v="Appleton"/>
    <n v="54915"/>
    <x v="54"/>
    <d v="2015-02-25T00:00:00"/>
    <x v="601"/>
    <n v="12"/>
    <n v="3845.35"/>
    <n v="91261"/>
    <n v="300.98"/>
    <x v="1"/>
  </r>
  <r>
    <n v="1894"/>
    <s v="Maureen Herbert Hood"/>
    <x v="0"/>
    <n v="0.09"/>
    <n v="2.94"/>
    <n v="0.96"/>
    <x v="1"/>
    <x v="2"/>
    <x v="2"/>
    <x v="2"/>
    <s v="Wrap Bag"/>
    <s v="Newell 343"/>
    <n v="0.57999999999999996"/>
    <s v="United States"/>
    <s v="Central"/>
    <x v="30"/>
    <s v="Appleton"/>
    <n v="54915"/>
    <x v="54"/>
    <d v="2015-02-26T00:00:00"/>
    <x v="602"/>
    <n v="1"/>
    <n v="3.77"/>
    <n v="91261"/>
    <n v="2.85"/>
    <x v="1"/>
  </r>
  <r>
    <n v="1919"/>
    <s v="Nathan Jenkins"/>
    <x v="1"/>
    <n v="0"/>
    <n v="195.99"/>
    <n v="8.99"/>
    <x v="1"/>
    <x v="2"/>
    <x v="1"/>
    <x v="12"/>
    <s v="Small Box"/>
    <s v="T28 WORLD"/>
    <n v="0.6"/>
    <s v="United States"/>
    <s v="South"/>
    <x v="1"/>
    <s v="Pine Bluff"/>
    <n v="71603"/>
    <x v="54"/>
    <d v="2015-02-25T00:00:00"/>
    <x v="603"/>
    <n v="5"/>
    <n v="882.93"/>
    <n v="85896"/>
    <n v="195.99"/>
    <x v="0"/>
  </r>
  <r>
    <n v="1127"/>
    <s v="Ray Grady"/>
    <x v="4"/>
    <n v="0.02"/>
    <n v="4.0599999999999996"/>
    <n v="6.89"/>
    <x v="1"/>
    <x v="1"/>
    <x v="2"/>
    <x v="8"/>
    <s v="Small Box"/>
    <s v="Eureka Disposable Bags for Sanitaire® Vibra Groomer I® Upright Vac"/>
    <n v="0.6"/>
    <s v="United States"/>
    <s v="Central"/>
    <x v="18"/>
    <s v="Eagle Pass"/>
    <n v="78852"/>
    <x v="54"/>
    <d v="2015-02-26T00:00:00"/>
    <x v="604"/>
    <n v="16"/>
    <n v="66.81"/>
    <n v="87221"/>
    <n v="4.04"/>
    <x v="1"/>
  </r>
  <r>
    <n v="961"/>
    <s v="Benjamin Chan"/>
    <x v="3"/>
    <n v="0.05"/>
    <n v="124.49"/>
    <n v="51.94"/>
    <x v="0"/>
    <x v="2"/>
    <x v="0"/>
    <x v="0"/>
    <s v="Jumbo Box"/>
    <s v="Bevis 36 x 72 Conference Tables"/>
    <n v="0.63"/>
    <s v="United States"/>
    <s v="West"/>
    <x v="8"/>
    <s v="Redwood City"/>
    <n v="94061"/>
    <x v="54"/>
    <d v="2015-02-24T00:00:00"/>
    <x v="605"/>
    <n v="1"/>
    <n v="120.12"/>
    <n v="89402"/>
    <n v="124.44"/>
    <x v="2"/>
  </r>
  <r>
    <n v="2398"/>
    <s v="Julian F Wolfe"/>
    <x v="3"/>
    <n v="0.03"/>
    <n v="7.64"/>
    <n v="5.83"/>
    <x v="1"/>
    <x v="3"/>
    <x v="2"/>
    <x v="7"/>
    <s v="Wrap Bag"/>
    <s v="Rediform Wirebound &quot;Phone Memo&quot; Message Book, 11 x 5-3/4"/>
    <n v="0.36"/>
    <s v="United States"/>
    <s v="Central"/>
    <x v="10"/>
    <s v="Hanover Park"/>
    <n v="60103"/>
    <x v="54"/>
    <d v="2015-02-26T00:00:00"/>
    <x v="606"/>
    <n v="12"/>
    <n v="96.86"/>
    <n v="86373"/>
    <n v="7.6099999999999994"/>
    <x v="1"/>
  </r>
  <r>
    <n v="1193"/>
    <s v="Louis Parrish"/>
    <x v="1"/>
    <n v="0.05"/>
    <n v="52.4"/>
    <n v="16.11"/>
    <x v="1"/>
    <x v="1"/>
    <x v="2"/>
    <x v="5"/>
    <s v="Small Box"/>
    <s v="Ibico Laser Imprintable Binding System Covers"/>
    <n v="0.39"/>
    <s v="United States"/>
    <s v="East"/>
    <x v="31"/>
    <s v="Washington"/>
    <n v="20016"/>
    <x v="55"/>
    <d v="2015-02-27T00:00:00"/>
    <x v="607"/>
    <n v="85"/>
    <n v="4556.63"/>
    <n v="29350"/>
    <n v="52.35"/>
    <x v="3"/>
  </r>
  <r>
    <n v="1193"/>
    <s v="Louis Parrish"/>
    <x v="1"/>
    <n v="0.05"/>
    <n v="36.549999999999997"/>
    <n v="13.89"/>
    <x v="2"/>
    <x v="1"/>
    <x v="2"/>
    <x v="2"/>
    <s v="Wrap Bag"/>
    <s v="Dixon Ticonderoga Core-Lock Colored Pencils, 48-Color Set"/>
    <n v="0.41"/>
    <s v="United States"/>
    <s v="East"/>
    <x v="31"/>
    <s v="Washington"/>
    <n v="20016"/>
    <x v="55"/>
    <d v="2015-02-26T00:00:00"/>
    <x v="608"/>
    <n v="83"/>
    <n v="2948.61"/>
    <n v="29350"/>
    <n v="36.5"/>
    <x v="3"/>
  </r>
  <r>
    <n v="1199"/>
    <s v="Edward Lamm"/>
    <x v="1"/>
    <n v="0.1"/>
    <n v="15.14"/>
    <n v="4.53"/>
    <x v="1"/>
    <x v="1"/>
    <x v="2"/>
    <x v="6"/>
    <s v="Small Box"/>
    <s v="Eldon® Gobal File Keepers"/>
    <n v="0.81"/>
    <s v="United States"/>
    <s v="East"/>
    <x v="47"/>
    <s v="Nashua"/>
    <n v="3060"/>
    <x v="55"/>
    <d v="2015-02-28T00:00:00"/>
    <x v="609"/>
    <n v="5"/>
    <n v="75.17"/>
    <n v="87585"/>
    <n v="15.040000000000001"/>
    <x v="3"/>
  </r>
  <r>
    <n v="1200"/>
    <s v="Beth English"/>
    <x v="1"/>
    <n v="0.05"/>
    <n v="52.4"/>
    <n v="16.11"/>
    <x v="1"/>
    <x v="1"/>
    <x v="2"/>
    <x v="5"/>
    <s v="Small Box"/>
    <s v="Ibico Laser Imprintable Binding System Covers"/>
    <n v="0.39"/>
    <s v="United States"/>
    <s v="East"/>
    <x v="33"/>
    <s v="Elmwood Park"/>
    <n v="7407"/>
    <x v="55"/>
    <d v="2015-02-27T00:00:00"/>
    <x v="610"/>
    <n v="21"/>
    <n v="1125.76"/>
    <n v="87585"/>
    <n v="52.35"/>
    <x v="3"/>
  </r>
  <r>
    <n v="1202"/>
    <s v="Faye Wolf"/>
    <x v="1"/>
    <n v="0.05"/>
    <n v="36.549999999999997"/>
    <n v="13.89"/>
    <x v="2"/>
    <x v="1"/>
    <x v="2"/>
    <x v="2"/>
    <s v="Wrap Bag"/>
    <s v="Dixon Ticonderoga Core-Lock Colored Pencils, 48-Color Set"/>
    <n v="0.41"/>
    <s v="United States"/>
    <s v="East"/>
    <x v="33"/>
    <s v="South Orange"/>
    <n v="7079"/>
    <x v="55"/>
    <d v="2015-02-26T00:00:00"/>
    <x v="611"/>
    <n v="21"/>
    <n v="746.03"/>
    <n v="87585"/>
    <n v="36.5"/>
    <x v="3"/>
  </r>
  <r>
    <n v="2361"/>
    <s v="Vincent Daniel"/>
    <x v="1"/>
    <n v="0.06"/>
    <n v="8.33"/>
    <n v="1.99"/>
    <x v="1"/>
    <x v="3"/>
    <x v="1"/>
    <x v="1"/>
    <s v="Small Pack"/>
    <s v="80 Minute Slim Jewel Case CD-R , 10/Pack - Staples"/>
    <n v="0.52"/>
    <s v="United States"/>
    <s v="South"/>
    <x v="12"/>
    <s v="Fruit Cove"/>
    <n v="32259"/>
    <x v="55"/>
    <d v="2015-02-26T00:00:00"/>
    <x v="612"/>
    <n v="1"/>
    <n v="8.49"/>
    <n v="88266"/>
    <n v="8.27"/>
    <x v="0"/>
  </r>
  <r>
    <n v="851"/>
    <s v="Helen H Heller"/>
    <x v="2"/>
    <n v="0.1"/>
    <n v="50.98"/>
    <n v="22.24"/>
    <x v="1"/>
    <x v="3"/>
    <x v="0"/>
    <x v="11"/>
    <s v="Large Box"/>
    <s v="Dana Fluorescent Magnifying Lamp, White, 36&quot;"/>
    <n v="0.55000000000000004"/>
    <s v="United States"/>
    <s v="West"/>
    <x v="8"/>
    <s v="Hacienda Heights"/>
    <n v="91745"/>
    <x v="55"/>
    <d v="2015-02-27T00:00:00"/>
    <x v="613"/>
    <n v="6"/>
    <n v="300.63"/>
    <n v="88568"/>
    <n v="50.879999999999995"/>
    <x v="2"/>
  </r>
  <r>
    <n v="2980"/>
    <s v="Joanna Kenney"/>
    <x v="4"/>
    <n v="7.0000000000000007E-2"/>
    <n v="2.61"/>
    <n v="0.5"/>
    <x v="1"/>
    <x v="3"/>
    <x v="2"/>
    <x v="13"/>
    <s v="Small Box"/>
    <s v="Avery 494"/>
    <n v="0.39"/>
    <s v="United States"/>
    <s v="East"/>
    <x v="27"/>
    <s v="Sandusky"/>
    <n v="44870"/>
    <x v="55"/>
    <d v="2015-02-27T00:00:00"/>
    <x v="614"/>
    <n v="6"/>
    <n v="15.65"/>
    <n v="86547"/>
    <n v="2.54"/>
    <x v="3"/>
  </r>
  <r>
    <n v="868"/>
    <s v="Sharon Ellis"/>
    <x v="3"/>
    <n v="0.04"/>
    <n v="29.18"/>
    <n v="8.5500000000000007"/>
    <x v="2"/>
    <x v="3"/>
    <x v="0"/>
    <x v="11"/>
    <s v="Small Box"/>
    <s v="Deflect-o SuperTray™ Unbreakable Stackable Tray, Letter, Black"/>
    <n v="0.42"/>
    <s v="United States"/>
    <s v="Central"/>
    <x v="7"/>
    <s v="Shoreview"/>
    <n v="55126"/>
    <x v="55"/>
    <d v="2015-02-27T00:00:00"/>
    <x v="615"/>
    <n v="10"/>
    <n v="292.37"/>
    <n v="91194"/>
    <n v="29.14"/>
    <x v="1"/>
  </r>
  <r>
    <n v="868"/>
    <s v="Sharon Ellis"/>
    <x v="3"/>
    <n v="0"/>
    <n v="80.98"/>
    <n v="35"/>
    <x v="1"/>
    <x v="3"/>
    <x v="2"/>
    <x v="6"/>
    <s v="Large Box"/>
    <s v="Carina 42&quot;Hx23 3/4&quot;W Media Storage Unit"/>
    <n v="0.83"/>
    <s v="United States"/>
    <s v="Central"/>
    <x v="7"/>
    <s v="Shoreview"/>
    <n v="55126"/>
    <x v="55"/>
    <d v="2015-02-27T00:00:00"/>
    <x v="616"/>
    <n v="8"/>
    <n v="682.79"/>
    <n v="91194"/>
    <n v="80.98"/>
    <x v="1"/>
  </r>
  <r>
    <n v="907"/>
    <s v="Rachel Casey"/>
    <x v="0"/>
    <n v="0.09"/>
    <n v="35.99"/>
    <n v="5.99"/>
    <x v="1"/>
    <x v="2"/>
    <x v="1"/>
    <x v="12"/>
    <s v="Wrap Bag"/>
    <s v="Accessory41"/>
    <n v="0.38"/>
    <s v="United States"/>
    <s v="South"/>
    <x v="32"/>
    <s v="Henderson"/>
    <n v="42420"/>
    <x v="56"/>
    <d v="2015-02-27T00:00:00"/>
    <x v="617"/>
    <n v="5"/>
    <n v="151.6"/>
    <n v="86459"/>
    <n v="35.9"/>
    <x v="0"/>
  </r>
  <r>
    <n v="1639"/>
    <s v="Marvin Rollins"/>
    <x v="0"/>
    <n v="0.08"/>
    <n v="55.48"/>
    <n v="6.79"/>
    <x v="1"/>
    <x v="2"/>
    <x v="2"/>
    <x v="7"/>
    <s v="Small Box"/>
    <s v="Eaton Premium Continuous-Feed Paper, 25% Cotton, Letter Size, White, 1000 Shts/Box"/>
    <n v="0.37"/>
    <s v="United States"/>
    <s v="East"/>
    <x v="22"/>
    <s v="Stamford"/>
    <n v="6901"/>
    <x v="56"/>
    <d v="2015-02-28T00:00:00"/>
    <x v="618"/>
    <n v="4"/>
    <n v="214.14"/>
    <n v="89705"/>
    <n v="55.4"/>
    <x v="3"/>
  </r>
  <r>
    <n v="2114"/>
    <s v="Paige Mason"/>
    <x v="0"/>
    <n v="7.0000000000000007E-2"/>
    <n v="226.67"/>
    <n v="28.16"/>
    <x v="0"/>
    <x v="3"/>
    <x v="0"/>
    <x v="9"/>
    <s v="Jumbo Drum"/>
    <s v="Hon GuestStacker Chair"/>
    <n v="0.59"/>
    <s v="United States"/>
    <s v="South"/>
    <x v="21"/>
    <s v="Norfolk"/>
    <n v="23518"/>
    <x v="56"/>
    <d v="2015-02-27T00:00:00"/>
    <x v="619"/>
    <n v="1"/>
    <n v="255.83"/>
    <n v="88405"/>
    <n v="226.6"/>
    <x v="0"/>
  </r>
  <r>
    <n v="2114"/>
    <s v="Paige Mason"/>
    <x v="0"/>
    <n v="0.08"/>
    <n v="20.98"/>
    <n v="53.03"/>
    <x v="0"/>
    <x v="3"/>
    <x v="2"/>
    <x v="6"/>
    <s v="Jumbo Drum"/>
    <s v="Tennsco Lockers, Gray"/>
    <n v="0.78"/>
    <s v="United States"/>
    <s v="South"/>
    <x v="21"/>
    <s v="Norfolk"/>
    <n v="23518"/>
    <x v="56"/>
    <d v="2015-02-28T00:00:00"/>
    <x v="620"/>
    <n v="20"/>
    <n v="421.18"/>
    <n v="88405"/>
    <n v="20.900000000000002"/>
    <x v="0"/>
  </r>
  <r>
    <n v="2979"/>
    <s v="Lloyd Dolan"/>
    <x v="0"/>
    <n v="0.02"/>
    <n v="5.34"/>
    <n v="2.99"/>
    <x v="1"/>
    <x v="3"/>
    <x v="2"/>
    <x v="5"/>
    <s v="Small Box"/>
    <s v="Wilson Jones 14 Line Acrylic Coated Pressboard Data Binders"/>
    <n v="0.38"/>
    <s v="United States"/>
    <s v="Central"/>
    <x v="39"/>
    <s v="Dickinson"/>
    <n v="58601"/>
    <x v="56"/>
    <d v="2015-02-28T00:00:00"/>
    <x v="621"/>
    <n v="6"/>
    <n v="34.729999999999997"/>
    <n v="86545"/>
    <n v="5.32"/>
    <x v="1"/>
  </r>
  <r>
    <n v="2979"/>
    <s v="Lloyd Dolan"/>
    <x v="0"/>
    <n v="0.03"/>
    <n v="40.98"/>
    <n v="7.47"/>
    <x v="1"/>
    <x v="3"/>
    <x v="2"/>
    <x v="5"/>
    <s v="Small Box"/>
    <s v="Wilson Jones Ledger-Size, Piano-Hinge Binder, 2&quot;, Blue"/>
    <n v="0.37"/>
    <s v="United States"/>
    <s v="Central"/>
    <x v="39"/>
    <s v="Dickinson"/>
    <n v="58601"/>
    <x v="56"/>
    <d v="2015-02-27T00:00:00"/>
    <x v="622"/>
    <n v="6"/>
    <n v="247.53"/>
    <n v="86545"/>
    <n v="40.949999999999996"/>
    <x v="1"/>
  </r>
  <r>
    <n v="573"/>
    <s v="Vanessa Winstead"/>
    <x v="1"/>
    <n v="0.08"/>
    <n v="415.88"/>
    <n v="11.37"/>
    <x v="1"/>
    <x v="3"/>
    <x v="2"/>
    <x v="6"/>
    <s v="Small Box"/>
    <s v="Deluxe Rollaway Locking File with Drawer"/>
    <n v="0.56999999999999995"/>
    <s v="United States"/>
    <s v="Central"/>
    <x v="10"/>
    <s v="Pekin"/>
    <n v="61554"/>
    <x v="56"/>
    <d v="2015-02-27T00:00:00"/>
    <x v="623"/>
    <n v="1"/>
    <n v="405.57"/>
    <n v="86556"/>
    <n v="415.8"/>
    <x v="1"/>
  </r>
  <r>
    <n v="1665"/>
    <s v="Elsie Pridgen"/>
    <x v="1"/>
    <n v="0.1"/>
    <n v="3.6"/>
    <n v="2.2000000000000002"/>
    <x v="1"/>
    <x v="1"/>
    <x v="2"/>
    <x v="7"/>
    <s v="Wrap Bag"/>
    <s v="Telephone Message Books with Fax/Mobile Section, 4 1/4&quot; x 6&quot;"/>
    <n v="0.39"/>
    <s v="United States"/>
    <s v="West"/>
    <x v="8"/>
    <s v="Laguna Hills"/>
    <n v="92653"/>
    <x v="56"/>
    <d v="2015-02-27T00:00:00"/>
    <x v="624"/>
    <n v="2"/>
    <n v="6.97"/>
    <n v="90678"/>
    <n v="3.5"/>
    <x v="2"/>
  </r>
  <r>
    <n v="865"/>
    <s v="Dana Burgess"/>
    <x v="2"/>
    <n v="0.04"/>
    <n v="6.48"/>
    <n v="5.16"/>
    <x v="2"/>
    <x v="3"/>
    <x v="2"/>
    <x v="7"/>
    <s v="Small Box"/>
    <s v="Xerox 1985"/>
    <n v="0.37"/>
    <s v="United States"/>
    <s v="Central"/>
    <x v="2"/>
    <s v="East Chicago"/>
    <n v="46312"/>
    <x v="56"/>
    <d v="2015-03-02T00:00:00"/>
    <x v="625"/>
    <n v="12"/>
    <n v="86.79"/>
    <n v="90675"/>
    <n v="6.44"/>
    <x v="1"/>
  </r>
  <r>
    <n v="621"/>
    <s v="Heather Stern"/>
    <x v="4"/>
    <n v="0.1"/>
    <n v="6.88"/>
    <n v="2"/>
    <x v="1"/>
    <x v="2"/>
    <x v="2"/>
    <x v="7"/>
    <s v="Wrap Bag"/>
    <s v="Adams Phone Message Book, 200 Message Capacity, 8 1/16” x 11”"/>
    <n v="0.39"/>
    <s v="United States"/>
    <s v="East"/>
    <x v="22"/>
    <s v="Newington"/>
    <n v="6111"/>
    <x v="56"/>
    <d v="2015-02-27T00:00:00"/>
    <x v="626"/>
    <n v="5"/>
    <n v="31.46"/>
    <n v="91432"/>
    <n v="6.78"/>
    <x v="3"/>
  </r>
  <r>
    <n v="622"/>
    <s v="Hazel Khan"/>
    <x v="4"/>
    <n v="0.06"/>
    <n v="195.99"/>
    <n v="8.99"/>
    <x v="1"/>
    <x v="2"/>
    <x v="1"/>
    <x v="12"/>
    <s v="Small Box"/>
    <s v="T28 WORLD"/>
    <n v="0.6"/>
    <s v="United States"/>
    <s v="East"/>
    <x v="29"/>
    <s v="Auburn"/>
    <n v="4210"/>
    <x v="56"/>
    <d v="2015-02-28T00:00:00"/>
    <x v="627"/>
    <n v="6"/>
    <n v="948.97"/>
    <n v="91432"/>
    <n v="195.93"/>
    <x v="3"/>
  </r>
  <r>
    <n v="3063"/>
    <s v="Ann Steele"/>
    <x v="4"/>
    <n v="7.0000000000000007E-2"/>
    <n v="8.33"/>
    <n v="1.99"/>
    <x v="1"/>
    <x v="1"/>
    <x v="1"/>
    <x v="1"/>
    <s v="Small Pack"/>
    <s v="80 Minute Slim Jewel Case CD-R , 10/Pack - Staples"/>
    <n v="0.52"/>
    <s v="United States"/>
    <s v="West"/>
    <x v="4"/>
    <s v="Kirkland"/>
    <n v="98034"/>
    <x v="56"/>
    <d v="2015-02-28T00:00:00"/>
    <x v="628"/>
    <n v="6"/>
    <n v="50.28"/>
    <n v="88447"/>
    <n v="8.26"/>
    <x v="2"/>
  </r>
  <r>
    <n v="3063"/>
    <s v="Ann Steele"/>
    <x v="4"/>
    <n v="0.03"/>
    <n v="499.99"/>
    <n v="24.49"/>
    <x v="1"/>
    <x v="1"/>
    <x v="1"/>
    <x v="4"/>
    <s v="Large Box"/>
    <s v="Sharp AL-1530CS Digital Copier"/>
    <n v="0.36"/>
    <s v="United States"/>
    <s v="West"/>
    <x v="4"/>
    <s v="Kirkland"/>
    <n v="98034"/>
    <x v="56"/>
    <d v="2015-02-27T00:00:00"/>
    <x v="629"/>
    <n v="5"/>
    <n v="2570.4499999999998"/>
    <n v="88447"/>
    <n v="499.96000000000004"/>
    <x v="2"/>
  </r>
  <r>
    <n v="1916"/>
    <s v="Marcia Feldman"/>
    <x v="0"/>
    <n v="0.03"/>
    <n v="11.99"/>
    <n v="5.99"/>
    <x v="1"/>
    <x v="2"/>
    <x v="1"/>
    <x v="3"/>
    <s v="Medium Box"/>
    <s v="TI 30X Scientific Calculator"/>
    <n v="0.36"/>
    <s v="United States"/>
    <s v="South"/>
    <x v="1"/>
    <s v="Little Rock"/>
    <n v="72209"/>
    <x v="57"/>
    <d v="2015-02-28T00:00:00"/>
    <x v="630"/>
    <n v="7"/>
    <n v="83.72"/>
    <n v="85893"/>
    <n v="11.96"/>
    <x v="0"/>
  </r>
  <r>
    <n v="1005"/>
    <s v="Lloyd Dickson"/>
    <x v="1"/>
    <n v="0.02"/>
    <n v="40.99"/>
    <n v="17.48"/>
    <x v="1"/>
    <x v="0"/>
    <x v="2"/>
    <x v="7"/>
    <s v="Small Box"/>
    <s v="Xerox 1893"/>
    <n v="0.36"/>
    <s v="United States"/>
    <s v="Central"/>
    <x v="10"/>
    <s v="Buffalo Grove"/>
    <n v="60089"/>
    <x v="57"/>
    <d v="2015-02-28T00:00:00"/>
    <x v="631"/>
    <n v="23"/>
    <n v="950.43"/>
    <n v="90044"/>
    <n v="40.97"/>
    <x v="1"/>
  </r>
  <r>
    <n v="1044"/>
    <s v="Erin Ballard"/>
    <x v="1"/>
    <n v="0"/>
    <n v="6.68"/>
    <n v="5.66"/>
    <x v="1"/>
    <x v="2"/>
    <x v="2"/>
    <x v="7"/>
    <s v="Small Box"/>
    <s v="Xerox 1923"/>
    <n v="0.37"/>
    <s v="United States"/>
    <s v="West"/>
    <x v="8"/>
    <s v="Los Angeles"/>
    <n v="90004"/>
    <x v="57"/>
    <d v="2015-02-28T00:00:00"/>
    <x v="632"/>
    <n v="90"/>
    <n v="617.4"/>
    <n v="47813"/>
    <n v="6.68"/>
    <x v="2"/>
  </r>
  <r>
    <n v="1047"/>
    <s v="Gayle Pearson"/>
    <x v="1"/>
    <n v="0"/>
    <n v="6.68"/>
    <n v="5.66"/>
    <x v="1"/>
    <x v="2"/>
    <x v="2"/>
    <x v="7"/>
    <s v="Small Box"/>
    <s v="Xerox 1923"/>
    <n v="0.37"/>
    <s v="United States"/>
    <s v="East"/>
    <x v="35"/>
    <s v="Boston"/>
    <n v="2109"/>
    <x v="57"/>
    <d v="2015-02-28T00:00:00"/>
    <x v="633"/>
    <n v="23"/>
    <n v="157.78"/>
    <n v="89389"/>
    <n v="6.68"/>
    <x v="3"/>
  </r>
  <r>
    <n v="751"/>
    <s v="David Wrenn"/>
    <x v="2"/>
    <n v="0.06"/>
    <n v="130.97999999999999"/>
    <n v="54.74"/>
    <x v="0"/>
    <x v="3"/>
    <x v="0"/>
    <x v="10"/>
    <s v="Jumbo Box"/>
    <s v="O'Sullivan Elevations Bookcase, Cherry Finish"/>
    <n v="0.69"/>
    <s v="United States"/>
    <s v="South"/>
    <x v="32"/>
    <s v="Georgetown"/>
    <n v="40324"/>
    <x v="57"/>
    <d v="2015-03-06T00:00:00"/>
    <x v="634"/>
    <n v="3"/>
    <n v="411.64"/>
    <n v="91201"/>
    <n v="130.91999999999999"/>
    <x v="0"/>
  </r>
  <r>
    <n v="1754"/>
    <s v="Nelson Hong"/>
    <x v="2"/>
    <n v="0.04"/>
    <n v="8.5"/>
    <n v="1.99"/>
    <x v="1"/>
    <x v="1"/>
    <x v="1"/>
    <x v="1"/>
    <s v="Small Pack"/>
    <s v="Hewlett-Packard 4.7GB DVD+R Discs"/>
    <n v="0.49"/>
    <s v="United States"/>
    <s v="West"/>
    <x v="8"/>
    <s v="Torrance"/>
    <n v="90503"/>
    <x v="57"/>
    <d v="2015-02-28T00:00:00"/>
    <x v="635"/>
    <n v="14"/>
    <n v="118.57"/>
    <n v="90178"/>
    <n v="8.4600000000000009"/>
    <x v="2"/>
  </r>
  <r>
    <n v="1754"/>
    <s v="Nelson Hong"/>
    <x v="2"/>
    <n v="0.1"/>
    <n v="15.99"/>
    <n v="9.4"/>
    <x v="1"/>
    <x v="1"/>
    <x v="1"/>
    <x v="3"/>
    <s v="Small Box"/>
    <s v="AT&amp;T Black Trimline Phone, Model 210"/>
    <n v="0.49"/>
    <s v="United States"/>
    <s v="West"/>
    <x v="8"/>
    <s v="Torrance"/>
    <n v="90503"/>
    <x v="57"/>
    <d v="2015-02-27T00:00:00"/>
    <x v="636"/>
    <n v="5"/>
    <n v="79.47"/>
    <n v="90178"/>
    <n v="15.89"/>
    <x v="2"/>
  </r>
  <r>
    <n v="1754"/>
    <s v="Nelson Hong"/>
    <x v="2"/>
    <n v="0.09"/>
    <n v="95.99"/>
    <n v="8.99"/>
    <x v="1"/>
    <x v="1"/>
    <x v="1"/>
    <x v="12"/>
    <s v="Small Box"/>
    <s v="600 Series Flip"/>
    <n v="0.56999999999999995"/>
    <s v="United States"/>
    <s v="West"/>
    <x v="8"/>
    <s v="Torrance"/>
    <n v="90503"/>
    <x v="57"/>
    <d v="2015-03-03T00:00:00"/>
    <x v="637"/>
    <n v="8"/>
    <n v="627.28"/>
    <n v="90178"/>
    <n v="95.899999999999991"/>
    <x v="2"/>
  </r>
  <r>
    <n v="2466"/>
    <s v="Gilbert Godfrey"/>
    <x v="4"/>
    <n v="0.04"/>
    <n v="2.08"/>
    <n v="1.49"/>
    <x v="1"/>
    <x v="3"/>
    <x v="2"/>
    <x v="5"/>
    <s v="Small Box"/>
    <s v="Economy Binders"/>
    <n v="0.36"/>
    <s v="United States"/>
    <s v="Central"/>
    <x v="25"/>
    <s v="Sault Sainte Marie"/>
    <n v="49783"/>
    <x v="57"/>
    <d v="2015-02-28T00:00:00"/>
    <x v="638"/>
    <n v="7"/>
    <n v="14.77"/>
    <n v="88136"/>
    <n v="2.04"/>
    <x v="1"/>
  </r>
  <r>
    <n v="2466"/>
    <s v="Gilbert Godfrey"/>
    <x v="4"/>
    <n v="0.02"/>
    <n v="53.98"/>
    <n v="5.5"/>
    <x v="2"/>
    <x v="3"/>
    <x v="1"/>
    <x v="1"/>
    <s v="Small Box"/>
    <s v="Nu-Form 106-Key Ergonomic Keyboard w/ Touchpad"/>
    <n v="0.62"/>
    <s v="United States"/>
    <s v="Central"/>
    <x v="25"/>
    <s v="Sault Sainte Marie"/>
    <n v="49783"/>
    <x v="57"/>
    <d v="2015-02-28T00:00:00"/>
    <x v="639"/>
    <n v="8"/>
    <n v="438.33"/>
    <n v="88136"/>
    <n v="53.959999999999994"/>
    <x v="1"/>
  </r>
  <r>
    <n v="2466"/>
    <s v="Gilbert Godfrey"/>
    <x v="4"/>
    <n v="0.05"/>
    <n v="4.9800000000000004"/>
    <n v="5.0199999999999996"/>
    <x v="1"/>
    <x v="3"/>
    <x v="2"/>
    <x v="7"/>
    <s v="Small Box"/>
    <s v="Xerox 1989"/>
    <n v="0.38"/>
    <s v="United States"/>
    <s v="Central"/>
    <x v="25"/>
    <s v="Sault Sainte Marie"/>
    <n v="49783"/>
    <x v="57"/>
    <d v="2015-02-27T00:00:00"/>
    <x v="640"/>
    <n v="7"/>
    <n v="38.11"/>
    <n v="88136"/>
    <n v="4.9300000000000006"/>
    <x v="1"/>
  </r>
  <r>
    <n v="972"/>
    <s v="Gregory Holden"/>
    <x v="2"/>
    <n v="0.03"/>
    <n v="284.98"/>
    <n v="69.55"/>
    <x v="0"/>
    <x v="3"/>
    <x v="0"/>
    <x v="9"/>
    <s v="Jumbo Drum"/>
    <s v="Global Commerce™ Series High-Back Swivel/Tilt Chairs"/>
    <n v="0.6"/>
    <s v="United States"/>
    <s v="West"/>
    <x v="8"/>
    <s v="Riverside"/>
    <n v="92503"/>
    <x v="58"/>
    <d v="2015-03-05T00:00:00"/>
    <x v="641"/>
    <n v="2"/>
    <n v="619.38"/>
    <n v="87259"/>
    <n v="284.95000000000005"/>
    <x v="2"/>
  </r>
  <r>
    <n v="972"/>
    <s v="Gregory Holden"/>
    <x v="2"/>
    <n v="0"/>
    <n v="12.99"/>
    <n v="14.37"/>
    <x v="1"/>
    <x v="3"/>
    <x v="0"/>
    <x v="11"/>
    <s v="Large Box"/>
    <s v="Tensor &quot;Hersey Kiss&quot; Styled Floor Lamp"/>
    <n v="0.73"/>
    <s v="United States"/>
    <s v="West"/>
    <x v="8"/>
    <s v="Riverside"/>
    <n v="92503"/>
    <x v="58"/>
    <d v="2015-02-28T00:00:00"/>
    <x v="642"/>
    <n v="1"/>
    <n v="18.690000000000001"/>
    <n v="87259"/>
    <n v="12.99"/>
    <x v="2"/>
  </r>
  <r>
    <n v="2220"/>
    <s v="Jennifer Stanton"/>
    <x v="2"/>
    <n v="0.09"/>
    <n v="14.2"/>
    <n v="5.3"/>
    <x v="1"/>
    <x v="1"/>
    <x v="0"/>
    <x v="11"/>
    <s v="Wrap Bag"/>
    <s v="Coloredge Poster Frame"/>
    <n v="0.46"/>
    <s v="United States"/>
    <s v="South"/>
    <x v="12"/>
    <s v="Winter Garden"/>
    <n v="34787"/>
    <x v="58"/>
    <d v="2015-03-01T00:00:00"/>
    <x v="643"/>
    <n v="4"/>
    <n v="55.08"/>
    <n v="91036"/>
    <n v="14.11"/>
    <x v="0"/>
  </r>
  <r>
    <n v="3075"/>
    <s v="Gordon Brandt"/>
    <x v="2"/>
    <n v="0.06"/>
    <n v="19.23"/>
    <n v="6.15"/>
    <x v="1"/>
    <x v="3"/>
    <x v="0"/>
    <x v="11"/>
    <s v="Small Pack"/>
    <s v="Executive Impressions 13&quot; Clairmont Wall Clock"/>
    <n v="0.44"/>
    <s v="United States"/>
    <s v="West"/>
    <x v="8"/>
    <s v="Los Angeles"/>
    <n v="90061"/>
    <x v="58"/>
    <d v="2015-02-28T00:00:00"/>
    <x v="644"/>
    <n v="4"/>
    <n v="84.6"/>
    <n v="14756"/>
    <n v="19.170000000000002"/>
    <x v="2"/>
  </r>
  <r>
    <n v="3098"/>
    <s v="Lorraine Boykin"/>
    <x v="2"/>
    <n v="0.06"/>
    <n v="2.89"/>
    <n v="0.5"/>
    <x v="1"/>
    <x v="1"/>
    <x v="2"/>
    <x v="13"/>
    <s v="Small Box"/>
    <s v="Avery 498"/>
    <n v="0.38"/>
    <s v="United States"/>
    <s v="East"/>
    <x v="11"/>
    <s v="Shirley"/>
    <n v="11967"/>
    <x v="58"/>
    <d v="2015-02-28T00:00:00"/>
    <x v="645"/>
    <n v="5"/>
    <n v="13.93"/>
    <n v="89316"/>
    <n v="2.83"/>
    <x v="3"/>
  </r>
  <r>
    <n v="3355"/>
    <s v="Glenda Simon"/>
    <x v="2"/>
    <n v="0.1"/>
    <n v="120.98"/>
    <n v="9.07"/>
    <x v="1"/>
    <x v="3"/>
    <x v="2"/>
    <x v="5"/>
    <s v="Small Box"/>
    <s v="GBC VeloBinder Electric Binding Machine"/>
    <n v="0.35"/>
    <s v="United States"/>
    <s v="West"/>
    <x v="8"/>
    <s v="Camarillo"/>
    <n v="93010"/>
    <x v="58"/>
    <d v="2015-03-09T00:00:00"/>
    <x v="646"/>
    <n v="5"/>
    <n v="549.85"/>
    <n v="88587"/>
    <n v="120.88000000000001"/>
    <x v="2"/>
  </r>
  <r>
    <n v="3355"/>
    <s v="Glenda Simon"/>
    <x v="2"/>
    <n v="0.08"/>
    <n v="8.32"/>
    <n v="2.38"/>
    <x v="2"/>
    <x v="3"/>
    <x v="1"/>
    <x v="1"/>
    <s v="Small Pack"/>
    <s v="Imation 3.5 IBM Formatted Diskettes, 10/Box"/>
    <n v="0.74"/>
    <s v="United States"/>
    <s v="West"/>
    <x v="8"/>
    <s v="Camarillo"/>
    <n v="93010"/>
    <x v="58"/>
    <d v="2015-03-04T00:00:00"/>
    <x v="647"/>
    <n v="6"/>
    <n v="48.99"/>
    <n v="88587"/>
    <n v="8.24"/>
    <x v="2"/>
  </r>
  <r>
    <n v="3355"/>
    <s v="Glenda Simon"/>
    <x v="2"/>
    <n v="0.1"/>
    <n v="125.99"/>
    <n v="4.2"/>
    <x v="1"/>
    <x v="3"/>
    <x v="1"/>
    <x v="12"/>
    <s v="Small Box"/>
    <s v="V3682"/>
    <n v="0.59"/>
    <s v="United States"/>
    <s v="West"/>
    <x v="8"/>
    <s v="Camarillo"/>
    <n v="93010"/>
    <x v="58"/>
    <d v="2015-02-28T00:00:00"/>
    <x v="648"/>
    <n v="7"/>
    <n v="681.42"/>
    <n v="88587"/>
    <n v="125.89"/>
    <x v="2"/>
  </r>
  <r>
    <n v="2587"/>
    <s v="Eugene H Walsh"/>
    <x v="4"/>
    <n v="0.01"/>
    <n v="6.48"/>
    <n v="6.57"/>
    <x v="2"/>
    <x v="2"/>
    <x v="2"/>
    <x v="7"/>
    <s v="Small Box"/>
    <s v="Xerox 20"/>
    <n v="0.37"/>
    <s v="United States"/>
    <s v="Central"/>
    <x v="30"/>
    <s v="Manitowoc"/>
    <n v="54220"/>
    <x v="58"/>
    <d v="2015-02-28T00:00:00"/>
    <x v="649"/>
    <n v="18"/>
    <n v="127.83"/>
    <n v="91166"/>
    <n v="6.4700000000000006"/>
    <x v="1"/>
  </r>
  <r>
    <n v="2861"/>
    <s v="Dwight Robinson"/>
    <x v="4"/>
    <n v="0.05"/>
    <n v="20.99"/>
    <n v="4.8099999999999996"/>
    <x v="1"/>
    <x v="3"/>
    <x v="1"/>
    <x v="12"/>
    <s v="Medium Box"/>
    <s v="1726 Digital Answering Machine"/>
    <n v="0.57999999999999996"/>
    <s v="United States"/>
    <s v="Central"/>
    <x v="38"/>
    <s v="Hays"/>
    <n v="67601"/>
    <x v="58"/>
    <d v="2015-02-28T00:00:00"/>
    <x v="650"/>
    <n v="11"/>
    <n v="199.43"/>
    <n v="88280"/>
    <n v="20.939999999999998"/>
    <x v="1"/>
  </r>
  <r>
    <n v="2923"/>
    <s v="Lynne Griffith"/>
    <x v="4"/>
    <n v="0"/>
    <n v="6.37"/>
    <n v="5.19"/>
    <x v="1"/>
    <x v="1"/>
    <x v="2"/>
    <x v="5"/>
    <s v="Small Box"/>
    <s v="C-Line Peel &amp; Stick Add-On Filing Pockets, 8-3/4 x 5-1/8, 10/Pack"/>
    <n v="0.38"/>
    <s v="United States"/>
    <s v="East"/>
    <x v="36"/>
    <s v="Hagerstown"/>
    <n v="21740"/>
    <x v="58"/>
    <d v="2015-03-02T00:00:00"/>
    <x v="651"/>
    <n v="15"/>
    <n v="99.75"/>
    <n v="86592"/>
    <n v="6.37"/>
    <x v="3"/>
  </r>
  <r>
    <n v="3151"/>
    <s v="Glenda Hunter"/>
    <x v="4"/>
    <n v="0.04"/>
    <n v="17.239999999999998"/>
    <n v="3.26"/>
    <x v="1"/>
    <x v="2"/>
    <x v="2"/>
    <x v="16"/>
    <s v="Small Pack"/>
    <s v="Fiskars 8&quot; Scissors, 2/Pack"/>
    <n v="0.56000000000000005"/>
    <s v="United States"/>
    <s v="West"/>
    <x v="8"/>
    <s v="Twentynine Palms"/>
    <n v="92277"/>
    <x v="58"/>
    <d v="2015-02-28T00:00:00"/>
    <x v="652"/>
    <n v="7"/>
    <n v="119.6"/>
    <n v="88546"/>
    <n v="17.2"/>
    <x v="2"/>
  </r>
  <r>
    <n v="719"/>
    <s v="Stephen Lam"/>
    <x v="3"/>
    <n v="0"/>
    <n v="8.5"/>
    <n v="1.99"/>
    <x v="1"/>
    <x v="3"/>
    <x v="1"/>
    <x v="1"/>
    <s v="Small Pack"/>
    <s v="Hewlett-Packard 4.7GB DVD+R Discs"/>
    <n v="0.49"/>
    <s v="United States"/>
    <s v="West"/>
    <x v="26"/>
    <s v="Pahrump"/>
    <n v="89041"/>
    <x v="58"/>
    <d v="2015-03-02T00:00:00"/>
    <x v="653"/>
    <n v="14"/>
    <n v="122.25"/>
    <n v="89344"/>
    <n v="8.5"/>
    <x v="2"/>
  </r>
  <r>
    <n v="719"/>
    <s v="Stephen Lam"/>
    <x v="3"/>
    <n v="0.03"/>
    <n v="95.43"/>
    <n v="19.989999999999998"/>
    <x v="1"/>
    <x v="3"/>
    <x v="2"/>
    <x v="6"/>
    <s v="Small Box"/>
    <s v="Fellowes Stor/Drawer® Steel Plus™ Storage Drawers"/>
    <n v="0.79"/>
    <s v="United States"/>
    <s v="West"/>
    <x v="26"/>
    <s v="Pahrump"/>
    <n v="89041"/>
    <x v="58"/>
    <d v="2015-03-02T00:00:00"/>
    <x v="654"/>
    <n v="2"/>
    <n v="206.09"/>
    <n v="89344"/>
    <n v="95.4"/>
    <x v="2"/>
  </r>
  <r>
    <n v="1482"/>
    <s v="Michael Tanner"/>
    <x v="3"/>
    <n v="0.05"/>
    <n v="9.65"/>
    <n v="6.22"/>
    <x v="1"/>
    <x v="3"/>
    <x v="0"/>
    <x v="11"/>
    <s v="Small Box"/>
    <s v="Eldon Expressions™ Desk Accessory, Wood Pencil Holder, Oak"/>
    <n v="0.55000000000000004"/>
    <s v="United States"/>
    <s v="Central"/>
    <x v="25"/>
    <s v="Bay City"/>
    <n v="48708"/>
    <x v="58"/>
    <d v="2015-02-28T00:00:00"/>
    <x v="655"/>
    <n v="15"/>
    <n v="151.34"/>
    <n v="91363"/>
    <n v="9.6"/>
    <x v="1"/>
  </r>
  <r>
    <n v="2908"/>
    <s v="Robyn Lyon"/>
    <x v="3"/>
    <n v="0.05"/>
    <n v="34.979999999999997"/>
    <n v="7.53"/>
    <x v="2"/>
    <x v="2"/>
    <x v="1"/>
    <x v="1"/>
    <s v="Small Box"/>
    <s v="Fellowes EZ Multi-Media Keyboard"/>
    <n v="0.76"/>
    <s v="United States"/>
    <s v="East"/>
    <x v="27"/>
    <s v="Garfield Heights"/>
    <n v="44125"/>
    <x v="58"/>
    <d v="2015-03-03T00:00:00"/>
    <x v="656"/>
    <n v="16"/>
    <n v="581.08000000000004"/>
    <n v="88157"/>
    <n v="34.93"/>
    <x v="3"/>
  </r>
  <r>
    <n v="2908"/>
    <s v="Robyn Lyon"/>
    <x v="3"/>
    <n v="0"/>
    <n v="3.14"/>
    <n v="1.92"/>
    <x v="1"/>
    <x v="2"/>
    <x v="2"/>
    <x v="16"/>
    <s v="Wrap Bag"/>
    <s v="Serrated Blade or Curved Handle Hand Letter Openers"/>
    <n v="0.84"/>
    <s v="United States"/>
    <s v="East"/>
    <x v="27"/>
    <s v="Garfield Heights"/>
    <n v="44125"/>
    <x v="58"/>
    <d v="2015-03-02T00:00:00"/>
    <x v="657"/>
    <n v="8"/>
    <n v="27.53"/>
    <n v="88157"/>
    <n v="3.14"/>
    <x v="3"/>
  </r>
  <r>
    <n v="2931"/>
    <s v="Faye Hanna"/>
    <x v="3"/>
    <n v="0.1"/>
    <n v="11.55"/>
    <n v="2.36"/>
    <x v="1"/>
    <x v="0"/>
    <x v="2"/>
    <x v="2"/>
    <s v="Wrap Bag"/>
    <s v="Newell 309"/>
    <n v="0.55000000000000004"/>
    <s v="United States"/>
    <s v="West"/>
    <x v="8"/>
    <s v="El Dorado Hills"/>
    <n v="95630"/>
    <x v="58"/>
    <d v="2015-02-28T00:00:00"/>
    <x v="658"/>
    <n v="12"/>
    <n v="135.77000000000001"/>
    <n v="87619"/>
    <n v="11.450000000000001"/>
    <x v="2"/>
  </r>
  <r>
    <n v="946"/>
    <s v="Denise Parks"/>
    <x v="0"/>
    <n v="0.09"/>
    <n v="90.98"/>
    <n v="56.2"/>
    <x v="2"/>
    <x v="2"/>
    <x v="0"/>
    <x v="11"/>
    <s v="Medium Box"/>
    <s v="Eldon ClusterMat Chair Mat with Cordless Antistatic Protection"/>
    <n v="0.74"/>
    <s v="United States"/>
    <s v="East"/>
    <x v="29"/>
    <s v="Auburn"/>
    <n v="4210"/>
    <x v="59"/>
    <d v="2015-03-02T00:00:00"/>
    <x v="659"/>
    <n v="20"/>
    <n v="1782.44"/>
    <n v="86566"/>
    <n v="90.89"/>
    <x v="3"/>
  </r>
  <r>
    <n v="1014"/>
    <s v="Theresa Winters"/>
    <x v="0"/>
    <n v="0.09"/>
    <n v="28.48"/>
    <n v="1.99"/>
    <x v="1"/>
    <x v="2"/>
    <x v="1"/>
    <x v="1"/>
    <s v="Small Pack"/>
    <s v="Memorex 4.7GB DVD+RW, 3/Pack"/>
    <n v="0.4"/>
    <s v="United States"/>
    <s v="South"/>
    <x v="1"/>
    <s v="Bryant"/>
    <n v="72022"/>
    <x v="59"/>
    <d v="2015-03-02T00:00:00"/>
    <x v="660"/>
    <n v="6"/>
    <n v="160.16999999999999"/>
    <n v="88387"/>
    <n v="28.39"/>
    <x v="0"/>
  </r>
  <r>
    <n v="1014"/>
    <s v="Theresa Winters"/>
    <x v="0"/>
    <n v="0"/>
    <n v="2.08"/>
    <n v="5.33"/>
    <x v="1"/>
    <x v="2"/>
    <x v="0"/>
    <x v="11"/>
    <s v="Small Box"/>
    <s v="Eldon® Wave Desk Accessories"/>
    <n v="0.43"/>
    <s v="United States"/>
    <s v="South"/>
    <x v="1"/>
    <s v="Bryant"/>
    <n v="72022"/>
    <x v="59"/>
    <d v="2015-03-03T00:00:00"/>
    <x v="661"/>
    <n v="3"/>
    <n v="7.47"/>
    <n v="88387"/>
    <n v="2.08"/>
    <x v="0"/>
  </r>
  <r>
    <n v="1014"/>
    <s v="Theresa Winters"/>
    <x v="0"/>
    <n v="0.06"/>
    <n v="45.99"/>
    <n v="4.99"/>
    <x v="2"/>
    <x v="2"/>
    <x v="1"/>
    <x v="12"/>
    <s v="Small Box"/>
    <s v="KF 788"/>
    <n v="0.56000000000000005"/>
    <s v="United States"/>
    <s v="South"/>
    <x v="1"/>
    <s v="Bryant"/>
    <n v="72022"/>
    <x v="59"/>
    <d v="2015-03-02T00:00:00"/>
    <x v="662"/>
    <n v="10"/>
    <n v="370.81"/>
    <n v="88387"/>
    <n v="45.93"/>
    <x v="0"/>
  </r>
  <r>
    <n v="1279"/>
    <s v="Josephine Rao"/>
    <x v="0"/>
    <n v="7.0000000000000007E-2"/>
    <n v="40.98"/>
    <n v="7.47"/>
    <x v="1"/>
    <x v="3"/>
    <x v="2"/>
    <x v="5"/>
    <s v="Small Box"/>
    <s v="Wilson Jones Ledger-Size, Piano-Hinge Binder, 2&quot;, Blue"/>
    <n v="0.37"/>
    <s v="United States"/>
    <s v="Central"/>
    <x v="2"/>
    <s v="Hammond"/>
    <n v="46324"/>
    <x v="59"/>
    <d v="2015-03-02T00:00:00"/>
    <x v="663"/>
    <n v="2"/>
    <n v="81.900000000000006"/>
    <n v="90114"/>
    <n v="40.909999999999997"/>
    <x v="1"/>
  </r>
  <r>
    <n v="1280"/>
    <s v="Harold Albright"/>
    <x v="0"/>
    <n v="7.0000000000000007E-2"/>
    <n v="40.98"/>
    <n v="7.47"/>
    <x v="1"/>
    <x v="3"/>
    <x v="2"/>
    <x v="5"/>
    <s v="Small Box"/>
    <s v="Wilson Jones Ledger-Size, Piano-Hinge Binder, 2&quot;, Blue"/>
    <n v="0.37"/>
    <s v="United States"/>
    <s v="West"/>
    <x v="4"/>
    <s v="Seattle"/>
    <n v="98119"/>
    <x v="59"/>
    <d v="2015-03-02T00:00:00"/>
    <x v="663"/>
    <n v="8"/>
    <n v="327.61"/>
    <n v="19042"/>
    <n v="40.909999999999997"/>
    <x v="2"/>
  </r>
  <r>
    <n v="2718"/>
    <s v="Caroline Stone"/>
    <x v="0"/>
    <n v="0.1"/>
    <n v="6.74"/>
    <n v="1.72"/>
    <x v="1"/>
    <x v="1"/>
    <x v="2"/>
    <x v="7"/>
    <s v="Wrap Bag"/>
    <s v="Memo Book, 100 Message Capacity, 5 3/8” x 11”"/>
    <n v="0.35"/>
    <s v="United States"/>
    <s v="Central"/>
    <x v="10"/>
    <s v="Lansing"/>
    <n v="60438"/>
    <x v="59"/>
    <d v="2015-03-03T00:00:00"/>
    <x v="664"/>
    <n v="15"/>
    <n v="98.17"/>
    <n v="89394"/>
    <n v="6.6400000000000006"/>
    <x v="1"/>
  </r>
  <r>
    <n v="1561"/>
    <s v="Edwin Coley"/>
    <x v="1"/>
    <n v="0.02"/>
    <n v="11.34"/>
    <n v="11.25"/>
    <x v="1"/>
    <x v="3"/>
    <x v="2"/>
    <x v="7"/>
    <s v="Small Box"/>
    <s v="Staples 1 Part Blank Computer Paper"/>
    <n v="0.36"/>
    <s v="United States"/>
    <s v="Central"/>
    <x v="18"/>
    <s v="Mansfield"/>
    <n v="76063"/>
    <x v="59"/>
    <d v="2015-03-02T00:00:00"/>
    <x v="665"/>
    <n v="9"/>
    <n v="105.75"/>
    <n v="88093"/>
    <n v="11.32"/>
    <x v="1"/>
  </r>
  <r>
    <n v="1764"/>
    <s v="Michele Bradshaw"/>
    <x v="1"/>
    <n v="0.06"/>
    <n v="19.98"/>
    <n v="10.49"/>
    <x v="1"/>
    <x v="1"/>
    <x v="0"/>
    <x v="11"/>
    <s v="Small Box"/>
    <s v="12-1/2 Diameter Round Wall Clock"/>
    <n v="0.49"/>
    <s v="United States"/>
    <s v="South"/>
    <x v="12"/>
    <s v="Dunedin"/>
    <n v="34698"/>
    <x v="59"/>
    <d v="2015-03-03T00:00:00"/>
    <x v="666"/>
    <n v="5"/>
    <n v="103.37"/>
    <n v="89776"/>
    <n v="19.920000000000002"/>
    <x v="0"/>
  </r>
  <r>
    <n v="1764"/>
    <s v="Michele Bradshaw"/>
    <x v="1"/>
    <n v="0.08"/>
    <n v="1.76"/>
    <n v="4.8600000000000003"/>
    <x v="1"/>
    <x v="1"/>
    <x v="0"/>
    <x v="11"/>
    <s v="Small Box"/>
    <s v="Regeneration Desk Collection"/>
    <n v="0.41"/>
    <s v="United States"/>
    <s v="South"/>
    <x v="12"/>
    <s v="Dunedin"/>
    <n v="34698"/>
    <x v="59"/>
    <d v="2015-03-02T00:00:00"/>
    <x v="667"/>
    <n v="23"/>
    <n v="40.22"/>
    <n v="89776"/>
    <n v="1.68"/>
    <x v="0"/>
  </r>
  <r>
    <n v="1917"/>
    <s v="Tracy Buckley"/>
    <x v="1"/>
    <n v="0.08"/>
    <n v="22.23"/>
    <n v="3.63"/>
    <x v="1"/>
    <x v="2"/>
    <x v="0"/>
    <x v="11"/>
    <s v="Small Pack"/>
    <s v="Executive Impressions 14&quot; Contract Wall Clock"/>
    <n v="0.52"/>
    <s v="United States"/>
    <s v="South"/>
    <x v="1"/>
    <s v="North Little Rock"/>
    <n v="72113"/>
    <x v="59"/>
    <d v="2015-03-03T00:00:00"/>
    <x v="668"/>
    <n v="10"/>
    <n v="210.33"/>
    <n v="85897"/>
    <n v="22.150000000000002"/>
    <x v="0"/>
  </r>
  <r>
    <n v="2437"/>
    <s v="Judith Shepherd"/>
    <x v="2"/>
    <n v="0.09"/>
    <n v="90.97"/>
    <n v="14"/>
    <x v="0"/>
    <x v="2"/>
    <x v="1"/>
    <x v="3"/>
    <s v="Jumbo Drum"/>
    <s v="Lexmark Z54se Color Inkjet Printer"/>
    <n v="0.36"/>
    <s v="United States"/>
    <s v="Central"/>
    <x v="30"/>
    <s v="Muskego"/>
    <n v="53150"/>
    <x v="59"/>
    <d v="2015-03-03T00:00:00"/>
    <x v="669"/>
    <n v="3"/>
    <n v="260"/>
    <n v="90301"/>
    <n v="90.88"/>
    <x v="1"/>
  </r>
  <r>
    <n v="2454"/>
    <s v="Donna Braun"/>
    <x v="4"/>
    <n v="0.06"/>
    <n v="3499.99"/>
    <n v="24.49"/>
    <x v="2"/>
    <x v="3"/>
    <x v="1"/>
    <x v="4"/>
    <s v="Large Box"/>
    <s v="Canon imageCLASS 2200 Advanced Copier"/>
    <n v="0.37"/>
    <s v="United States"/>
    <s v="South"/>
    <x v="16"/>
    <s v="Hoover"/>
    <n v="35244"/>
    <x v="59"/>
    <d v="2015-03-04T00:00:00"/>
    <x v="670"/>
    <n v="1"/>
    <n v="3550.28"/>
    <n v="89219"/>
    <n v="3499.93"/>
    <x v="0"/>
  </r>
  <r>
    <n v="1882"/>
    <s v="Anita Kent"/>
    <x v="3"/>
    <n v="0.09"/>
    <n v="5.78"/>
    <n v="5.67"/>
    <x v="1"/>
    <x v="2"/>
    <x v="2"/>
    <x v="7"/>
    <s v="Small Box"/>
    <s v="Xerox 1978"/>
    <n v="0.36"/>
    <s v="United States"/>
    <s v="East"/>
    <x v="33"/>
    <s v="Linden"/>
    <n v="7036"/>
    <x v="59"/>
    <d v="2015-03-03T00:00:00"/>
    <x v="671"/>
    <n v="1"/>
    <n v="11.35"/>
    <n v="87378"/>
    <n v="5.69"/>
    <x v="3"/>
  </r>
  <r>
    <n v="1885"/>
    <s v="Jacob Hirsch"/>
    <x v="3"/>
    <n v="0.05"/>
    <n v="535.64"/>
    <n v="14.7"/>
    <x v="0"/>
    <x v="2"/>
    <x v="1"/>
    <x v="3"/>
    <s v="Jumbo Drum"/>
    <s v="Epson LQ-870 Dot Matrix Printer"/>
    <n v="0.59"/>
    <s v="United States"/>
    <s v="East"/>
    <x v="40"/>
    <s v="Barrington"/>
    <n v="2806"/>
    <x v="59"/>
    <d v="2015-03-03T00:00:00"/>
    <x v="672"/>
    <n v="15"/>
    <n v="7029.1"/>
    <n v="87378"/>
    <n v="535.59"/>
    <x v="3"/>
  </r>
  <r>
    <n v="3187"/>
    <s v="Sidney Gilliam"/>
    <x v="1"/>
    <n v="0.08"/>
    <n v="170.98"/>
    <n v="35.89"/>
    <x v="0"/>
    <x v="0"/>
    <x v="0"/>
    <x v="10"/>
    <s v="Jumbo Box"/>
    <s v="Rush Hierlooms Collection 1&quot; Thick Stackable Bookcases"/>
    <n v="0.66"/>
    <s v="United States"/>
    <s v="South"/>
    <x v="12"/>
    <s v="Riverview"/>
    <n v="33569"/>
    <x v="60"/>
    <d v="2015-03-04T00:00:00"/>
    <x v="673"/>
    <n v="1"/>
    <n v="199.48"/>
    <n v="89025"/>
    <n v="170.89999999999998"/>
    <x v="0"/>
  </r>
  <r>
    <n v="64"/>
    <s v="Lynn Morrow"/>
    <x v="3"/>
    <n v="0"/>
    <n v="3.69"/>
    <n v="0.5"/>
    <x v="1"/>
    <x v="0"/>
    <x v="2"/>
    <x v="13"/>
    <s v="Small Box"/>
    <s v="Avery 501"/>
    <n v="0.38"/>
    <s v="United States"/>
    <s v="South"/>
    <x v="21"/>
    <s v="Salem"/>
    <n v="24153"/>
    <x v="60"/>
    <d v="2015-03-04T00:00:00"/>
    <x v="674"/>
    <n v="1"/>
    <n v="4"/>
    <n v="87406"/>
    <n v="3.69"/>
    <x v="0"/>
  </r>
  <r>
    <n v="64"/>
    <s v="Lynn Morrow"/>
    <x v="3"/>
    <n v="0.02"/>
    <n v="175.99"/>
    <n v="4.99"/>
    <x v="2"/>
    <x v="0"/>
    <x v="1"/>
    <x v="12"/>
    <s v="Small Box"/>
    <s v="5165"/>
    <n v="0.59"/>
    <s v="United States"/>
    <s v="South"/>
    <x v="21"/>
    <s v="Salem"/>
    <n v="24153"/>
    <x v="60"/>
    <d v="2015-03-02T00:00:00"/>
    <x v="675"/>
    <n v="4"/>
    <n v="589.79999999999995"/>
    <n v="87406"/>
    <n v="175.97"/>
    <x v="0"/>
  </r>
  <r>
    <n v="2877"/>
    <s v="Shannon Aldridge"/>
    <x v="3"/>
    <n v="0"/>
    <n v="8.33"/>
    <n v="1.99"/>
    <x v="2"/>
    <x v="1"/>
    <x v="1"/>
    <x v="1"/>
    <s v="Small Pack"/>
    <s v="80 Minute Slim Jewel Case CD-R , 10/Pack - Staples"/>
    <n v="0.52"/>
    <s v="United States"/>
    <s v="East"/>
    <x v="27"/>
    <s v="North Olmsted"/>
    <n v="44070"/>
    <x v="60"/>
    <d v="2015-03-04T00:00:00"/>
    <x v="676"/>
    <n v="12"/>
    <n v="107.51"/>
    <n v="91492"/>
    <n v="8.33"/>
    <x v="3"/>
  </r>
  <r>
    <n v="2878"/>
    <s v="Susan Carroll Berman"/>
    <x v="3"/>
    <n v="0"/>
    <n v="8.33"/>
    <n v="1.99"/>
    <x v="2"/>
    <x v="1"/>
    <x v="1"/>
    <x v="1"/>
    <s v="Small Pack"/>
    <s v="80 Minute Slim Jewel Case CD-R , 10/Pack - Staples"/>
    <n v="0.52"/>
    <s v="United States"/>
    <s v="West"/>
    <x v="4"/>
    <s v="Seattle"/>
    <n v="98107"/>
    <x v="60"/>
    <d v="2015-03-04T00:00:00"/>
    <x v="677"/>
    <n v="47"/>
    <n v="421.08"/>
    <n v="54369"/>
    <n v="8.33"/>
    <x v="2"/>
  </r>
  <r>
    <n v="3067"/>
    <s v="Carole Miller"/>
    <x v="3"/>
    <n v="0.06"/>
    <n v="355.98"/>
    <n v="58.92"/>
    <x v="0"/>
    <x v="1"/>
    <x v="0"/>
    <x v="9"/>
    <s v="Jumbo Drum"/>
    <s v="Hon 4700 Series Mobuis™ Mid-Back Task Chairs with Adjustable Arms"/>
    <n v="0.64"/>
    <s v="United States"/>
    <s v="East"/>
    <x v="27"/>
    <s v="Austintown"/>
    <n v="44515"/>
    <x v="60"/>
    <d v="2015-03-03T00:00:00"/>
    <x v="678"/>
    <n v="14"/>
    <n v="5086.08"/>
    <n v="91376"/>
    <n v="355.92"/>
    <x v="3"/>
  </r>
  <r>
    <n v="1686"/>
    <s v="Lynn O'Donnell"/>
    <x v="2"/>
    <n v="0.08"/>
    <n v="2.08"/>
    <n v="5.33"/>
    <x v="1"/>
    <x v="3"/>
    <x v="0"/>
    <x v="11"/>
    <s v="Small Box"/>
    <s v="Eldon® Wave Desk Accessories"/>
    <n v="0.43"/>
    <s v="United States"/>
    <s v="Central"/>
    <x v="10"/>
    <s v="Elgin"/>
    <n v="60123"/>
    <x v="61"/>
    <d v="2015-03-10T00:00:00"/>
    <x v="679"/>
    <n v="9"/>
    <n v="19.670000000000002"/>
    <n v="86973"/>
    <n v="2"/>
    <x v="1"/>
  </r>
  <r>
    <n v="428"/>
    <s v="Ernest Barber"/>
    <x v="3"/>
    <n v="0.05"/>
    <n v="10.98"/>
    <n v="4.8"/>
    <x v="1"/>
    <x v="3"/>
    <x v="2"/>
    <x v="15"/>
    <s v="Small Box"/>
    <s v="Manila Recycled Extra-Heavyweight Clasp Envelopes, 6&quot; x 9&quot;"/>
    <n v="0.36"/>
    <s v="United States"/>
    <s v="West"/>
    <x v="26"/>
    <s v="Carson City"/>
    <n v="89701"/>
    <x v="61"/>
    <d v="2015-03-05T00:00:00"/>
    <x v="680"/>
    <n v="22"/>
    <n v="243.11"/>
    <n v="88480"/>
    <n v="10.93"/>
    <x v="2"/>
  </r>
  <r>
    <n v="568"/>
    <s v="Peter McConnell"/>
    <x v="0"/>
    <n v="0.02"/>
    <n v="280.98"/>
    <n v="57"/>
    <x v="0"/>
    <x v="1"/>
    <x v="0"/>
    <x v="9"/>
    <s v="Jumbo Drum"/>
    <s v="Hon 2090 “Pillow Soft” Series Mid Back Swivel/Tilt Chairs"/>
    <n v="0.78"/>
    <s v="United States"/>
    <s v="South"/>
    <x v="0"/>
    <s v="Columbus"/>
    <n v="39701"/>
    <x v="62"/>
    <d v="2015-03-05T00:00:00"/>
    <x v="681"/>
    <n v="4"/>
    <n v="1128.74"/>
    <n v="88879"/>
    <n v="280.96000000000004"/>
    <x v="0"/>
  </r>
  <r>
    <n v="3133"/>
    <s v="Kristine Singleton"/>
    <x v="0"/>
    <n v="0.08"/>
    <n v="5.4"/>
    <n v="7.78"/>
    <x v="1"/>
    <x v="3"/>
    <x v="2"/>
    <x v="5"/>
    <s v="Small Box"/>
    <s v="3M Organizer Strips"/>
    <n v="0.37"/>
    <s v="United States"/>
    <s v="Central"/>
    <x v="10"/>
    <s v="Naperville"/>
    <n v="60540"/>
    <x v="62"/>
    <d v="2015-03-04T00:00:00"/>
    <x v="682"/>
    <n v="4"/>
    <n v="25.35"/>
    <n v="86792"/>
    <n v="5.32"/>
    <x v="1"/>
  </r>
  <r>
    <n v="3133"/>
    <s v="Kristine Singleton"/>
    <x v="0"/>
    <n v="0.09"/>
    <n v="8.4600000000000009"/>
    <n v="8.99"/>
    <x v="2"/>
    <x v="3"/>
    <x v="1"/>
    <x v="1"/>
    <s v="Small Pack"/>
    <s v="Imation 3.5 IBM Diskettes, 10/Box"/>
    <n v="0.79"/>
    <s v="United States"/>
    <s v="Central"/>
    <x v="10"/>
    <s v="Naperville"/>
    <n v="60540"/>
    <x v="62"/>
    <d v="2015-03-07T00:00:00"/>
    <x v="683"/>
    <n v="5"/>
    <n v="45.03"/>
    <n v="86792"/>
    <n v="8.370000000000001"/>
    <x v="1"/>
  </r>
  <r>
    <n v="3133"/>
    <s v="Kristine Singleton"/>
    <x v="0"/>
    <n v="0.21"/>
    <n v="14.98"/>
    <n v="8.99"/>
    <x v="1"/>
    <x v="3"/>
    <x v="0"/>
    <x v="11"/>
    <s v="Small Pack"/>
    <s v="GE 4 Foot Flourescent Tube, 40 Watt"/>
    <n v="0.39"/>
    <s v="United States"/>
    <s v="Central"/>
    <x v="10"/>
    <s v="Naperville"/>
    <n v="60540"/>
    <x v="62"/>
    <d v="2015-03-05T00:00:00"/>
    <x v="684"/>
    <n v="10"/>
    <n v="153.87"/>
    <n v="86792"/>
    <n v="14.77"/>
    <x v="1"/>
  </r>
  <r>
    <n v="3133"/>
    <s v="Kristine Singleton"/>
    <x v="0"/>
    <n v="0.04"/>
    <n v="155.99"/>
    <n v="8.08"/>
    <x v="1"/>
    <x v="3"/>
    <x v="1"/>
    <x v="12"/>
    <s v="Small Box"/>
    <s v="300 Series Non-Flip"/>
    <n v="0.6"/>
    <s v="United States"/>
    <s v="Central"/>
    <x v="10"/>
    <s v="Naperville"/>
    <n v="60540"/>
    <x v="62"/>
    <d v="2015-03-05T00:00:00"/>
    <x v="685"/>
    <n v="22"/>
    <n v="2800.33"/>
    <n v="86792"/>
    <n v="155.95000000000002"/>
    <x v="1"/>
  </r>
  <r>
    <n v="1005"/>
    <s v="Lloyd Dickson"/>
    <x v="2"/>
    <n v="0.06"/>
    <n v="10.14"/>
    <n v="2.27"/>
    <x v="1"/>
    <x v="0"/>
    <x v="2"/>
    <x v="7"/>
    <s v="Wrap Bag"/>
    <s v="Staples Wirebound Steno Books, 6&quot; x 9&quot;, 12/Pack"/>
    <n v="0.36"/>
    <s v="United States"/>
    <s v="Central"/>
    <x v="10"/>
    <s v="Buffalo Grove"/>
    <n v="60089"/>
    <x v="62"/>
    <d v="2015-03-04T00:00:00"/>
    <x v="686"/>
    <n v="1"/>
    <n v="12.18"/>
    <n v="90043"/>
    <n v="10.08"/>
    <x v="1"/>
  </r>
  <r>
    <n v="2358"/>
    <s v="Danielle Baird"/>
    <x v="2"/>
    <n v="0.1"/>
    <n v="205.99"/>
    <n v="8.99"/>
    <x v="1"/>
    <x v="3"/>
    <x v="1"/>
    <x v="12"/>
    <s v="Small Box"/>
    <s v="TimeportP7382"/>
    <n v="0.56000000000000005"/>
    <s v="United States"/>
    <s v="South"/>
    <x v="12"/>
    <s v="Fort Lauderdale"/>
    <n v="33311"/>
    <x v="62"/>
    <d v="2015-03-08T00:00:00"/>
    <x v="687"/>
    <n v="2"/>
    <n v="324.62"/>
    <n v="88267"/>
    <n v="205.89000000000001"/>
    <x v="0"/>
  </r>
  <r>
    <n v="91"/>
    <s v="Wallace Werner"/>
    <x v="4"/>
    <n v="0.06"/>
    <n v="175.99"/>
    <n v="8.99"/>
    <x v="1"/>
    <x v="3"/>
    <x v="1"/>
    <x v="12"/>
    <s v="Small Box"/>
    <s v="2180"/>
    <n v="0.56999999999999995"/>
    <s v="United States"/>
    <s v="West"/>
    <x v="8"/>
    <s v="Vallejo"/>
    <n v="94591"/>
    <x v="62"/>
    <d v="2015-03-06T00:00:00"/>
    <x v="688"/>
    <n v="23"/>
    <n v="3363.53"/>
    <n v="87177"/>
    <n v="175.93"/>
    <x v="2"/>
  </r>
  <r>
    <n v="679"/>
    <s v="Katie Dougherty"/>
    <x v="4"/>
    <n v="0.01"/>
    <n v="3.95"/>
    <n v="5.13"/>
    <x v="1"/>
    <x v="3"/>
    <x v="2"/>
    <x v="8"/>
    <s v="Small Box"/>
    <s v="Hoover Replacement Belts For Soft Guard™ &amp; Commercial Ltweight Upright Vacs, 2/Pk"/>
    <n v="0.59"/>
    <s v="United States"/>
    <s v="West"/>
    <x v="4"/>
    <s v="Spanaway"/>
    <n v="98387"/>
    <x v="62"/>
    <d v="2015-03-05T00:00:00"/>
    <x v="689"/>
    <n v="2"/>
    <n v="10.11"/>
    <n v="88890"/>
    <n v="3.9400000000000004"/>
    <x v="2"/>
  </r>
  <r>
    <n v="679"/>
    <s v="Katie Dougherty"/>
    <x v="4"/>
    <n v="0.02"/>
    <n v="367.99"/>
    <n v="19.989999999999998"/>
    <x v="1"/>
    <x v="3"/>
    <x v="2"/>
    <x v="5"/>
    <s v="Small Box"/>
    <s v="Ibico Ibimaster 300 Manual Binding System"/>
    <n v="0.4"/>
    <s v="United States"/>
    <s v="West"/>
    <x v="4"/>
    <s v="Spanaway"/>
    <n v="98387"/>
    <x v="62"/>
    <d v="2015-03-05T00:00:00"/>
    <x v="690"/>
    <n v="17"/>
    <n v="6621.17"/>
    <n v="88890"/>
    <n v="367.97"/>
    <x v="2"/>
  </r>
  <r>
    <n v="680"/>
    <s v="Laurence Poe"/>
    <x v="4"/>
    <n v="0.04"/>
    <n v="95.99"/>
    <n v="4.9000000000000004"/>
    <x v="1"/>
    <x v="3"/>
    <x v="1"/>
    <x v="12"/>
    <s v="Small Box"/>
    <s v="T60"/>
    <n v="0.56000000000000005"/>
    <s v="United States"/>
    <s v="West"/>
    <x v="4"/>
    <s v="Spokane"/>
    <n v="99207"/>
    <x v="62"/>
    <d v="2015-03-06T00:00:00"/>
    <x v="691"/>
    <n v="3"/>
    <n v="253.78"/>
    <n v="88890"/>
    <n v="95.949999999999989"/>
    <x v="2"/>
  </r>
  <r>
    <n v="2696"/>
    <s v="Sally Dunn"/>
    <x v="0"/>
    <n v="0.05"/>
    <n v="107.53"/>
    <n v="5.81"/>
    <x v="1"/>
    <x v="2"/>
    <x v="0"/>
    <x v="11"/>
    <s v="Medium Box"/>
    <s v="Tenex Contemporary Contur Chairmats for Low and Medium Pile Carpet, Computer, 39&quot; x 49&quot;"/>
    <n v="0.65"/>
    <s v="United States"/>
    <s v="South"/>
    <x v="16"/>
    <s v="Tuscaloosa"/>
    <n v="35401"/>
    <x v="63"/>
    <d v="2015-03-06T00:00:00"/>
    <x v="692"/>
    <n v="6"/>
    <n v="612.91999999999996"/>
    <n v="87676"/>
    <n v="107.48"/>
    <x v="0"/>
  </r>
  <r>
    <n v="2376"/>
    <s v="Debra Batchelor"/>
    <x v="1"/>
    <n v="0.05"/>
    <n v="3.28"/>
    <n v="3.97"/>
    <x v="1"/>
    <x v="3"/>
    <x v="2"/>
    <x v="2"/>
    <s v="Wrap Bag"/>
    <s v="Newell 342"/>
    <n v="0.56000000000000005"/>
    <s v="United States"/>
    <s v="West"/>
    <x v="37"/>
    <s v="Moscow"/>
    <n v="83843"/>
    <x v="63"/>
    <d v="2015-03-06T00:00:00"/>
    <x v="693"/>
    <n v="18"/>
    <n v="61.29"/>
    <n v="91321"/>
    <n v="3.23"/>
    <x v="2"/>
  </r>
  <r>
    <n v="2376"/>
    <s v="Debra Batchelor"/>
    <x v="1"/>
    <n v="0.03"/>
    <n v="6.98"/>
    <n v="9.69"/>
    <x v="1"/>
    <x v="3"/>
    <x v="2"/>
    <x v="6"/>
    <s v="Small Box"/>
    <s v="Eldon Shelf Savers™ Cubes and Bins"/>
    <n v="0.83"/>
    <s v="United States"/>
    <s v="West"/>
    <x v="37"/>
    <s v="Moscow"/>
    <n v="83843"/>
    <x v="63"/>
    <d v="2015-03-07T00:00:00"/>
    <x v="694"/>
    <n v="15"/>
    <n v="109.15"/>
    <n v="91321"/>
    <n v="6.95"/>
    <x v="2"/>
  </r>
  <r>
    <n v="670"/>
    <s v="Lewis Baldwin"/>
    <x v="2"/>
    <n v="0.08"/>
    <n v="296.18"/>
    <n v="54.12"/>
    <x v="0"/>
    <x v="2"/>
    <x v="0"/>
    <x v="0"/>
    <s v="Jumbo Box"/>
    <s v="Hon 94000 Series Round Tables"/>
    <n v="0.76"/>
    <s v="United States"/>
    <s v="South"/>
    <x v="21"/>
    <s v="Montclair"/>
    <n v="22025"/>
    <x v="63"/>
    <d v="2015-03-12T00:00:00"/>
    <x v="695"/>
    <n v="5"/>
    <n v="1429.81"/>
    <n v="88474"/>
    <n v="296.10000000000002"/>
    <x v="0"/>
  </r>
  <r>
    <n v="2944"/>
    <s v="Elsie Lane"/>
    <x v="2"/>
    <n v="0.04"/>
    <n v="4.55"/>
    <n v="1.49"/>
    <x v="1"/>
    <x v="3"/>
    <x v="2"/>
    <x v="5"/>
    <s v="Small Box"/>
    <s v="Presstex Flexible Ring Binders"/>
    <n v="0.35"/>
    <s v="United States"/>
    <s v="Central"/>
    <x v="25"/>
    <s v="Midland"/>
    <n v="48640"/>
    <x v="63"/>
    <d v="2015-03-07T00:00:00"/>
    <x v="696"/>
    <n v="13"/>
    <n v="59.75"/>
    <n v="90309"/>
    <n v="4.51"/>
    <x v="1"/>
  </r>
  <r>
    <n v="392"/>
    <s v="Erica R Fuller"/>
    <x v="4"/>
    <n v="0.02"/>
    <n v="34.979999999999997"/>
    <n v="7.53"/>
    <x v="1"/>
    <x v="3"/>
    <x v="1"/>
    <x v="1"/>
    <s v="Small Box"/>
    <s v="Fellowes EZ Multi-Media Keyboard"/>
    <n v="0.76"/>
    <s v="United States"/>
    <s v="Central"/>
    <x v="6"/>
    <s v="Clayton"/>
    <n v="63105"/>
    <x v="63"/>
    <d v="2015-03-07T00:00:00"/>
    <x v="697"/>
    <n v="1"/>
    <n v="37.159999999999997"/>
    <n v="86383"/>
    <n v="34.959999999999994"/>
    <x v="1"/>
  </r>
  <r>
    <n v="392"/>
    <s v="Erica R Fuller"/>
    <x v="4"/>
    <n v="0.01"/>
    <n v="19.989999999999998"/>
    <n v="11.17"/>
    <x v="1"/>
    <x v="3"/>
    <x v="0"/>
    <x v="11"/>
    <s v="Large Box"/>
    <s v="Telescoping Adjustable Floor Lamp"/>
    <n v="0.6"/>
    <s v="United States"/>
    <s v="Central"/>
    <x v="6"/>
    <s v="Clayton"/>
    <n v="63105"/>
    <x v="63"/>
    <d v="2015-03-08T00:00:00"/>
    <x v="698"/>
    <n v="2"/>
    <n v="43.65"/>
    <n v="86383"/>
    <n v="19.979999999999997"/>
    <x v="1"/>
  </r>
  <r>
    <n v="3003"/>
    <s v="Roy Rouse"/>
    <x v="4"/>
    <n v="0.03"/>
    <n v="85.99"/>
    <n v="0.99"/>
    <x v="1"/>
    <x v="2"/>
    <x v="1"/>
    <x v="12"/>
    <s v="Wrap Bag"/>
    <s v="Accessory34"/>
    <n v="0.55000000000000004"/>
    <s v="United States"/>
    <s v="West"/>
    <x v="37"/>
    <s v="Coeur D Alene"/>
    <n v="83814"/>
    <x v="63"/>
    <d v="2015-03-06T00:00:00"/>
    <x v="699"/>
    <n v="20"/>
    <n v="1503.05"/>
    <n v="91586"/>
    <n v="85.96"/>
    <x v="2"/>
  </r>
  <r>
    <n v="1014"/>
    <s v="Theresa Winters"/>
    <x v="3"/>
    <n v="0.08"/>
    <n v="10.91"/>
    <n v="2.99"/>
    <x v="1"/>
    <x v="2"/>
    <x v="2"/>
    <x v="5"/>
    <s v="Small Box"/>
    <s v="Heavy-Duty E-Z-D® Binders"/>
    <n v="0.38"/>
    <s v="United States"/>
    <s v="South"/>
    <x v="1"/>
    <s v="Bryant"/>
    <n v="72022"/>
    <x v="63"/>
    <d v="2015-03-06T00:00:00"/>
    <x v="700"/>
    <n v="11"/>
    <n v="119.99"/>
    <n v="88388"/>
    <n v="10.83"/>
    <x v="0"/>
  </r>
  <r>
    <n v="1279"/>
    <s v="Josephine Rao"/>
    <x v="3"/>
    <n v="0"/>
    <n v="442.14"/>
    <n v="14.7"/>
    <x v="0"/>
    <x v="3"/>
    <x v="1"/>
    <x v="3"/>
    <s v="Jumbo Drum"/>
    <s v="Okidata ML390 Turbo Dot Matrix Printers"/>
    <n v="0.56000000000000005"/>
    <s v="United States"/>
    <s v="Central"/>
    <x v="2"/>
    <s v="Hammond"/>
    <n v="46324"/>
    <x v="63"/>
    <d v="2015-03-05T00:00:00"/>
    <x v="701"/>
    <n v="5"/>
    <n v="2343.34"/>
    <n v="90115"/>
    <n v="442.14"/>
    <x v="1"/>
  </r>
  <r>
    <n v="1432"/>
    <s v="Kerry Green"/>
    <x v="3"/>
    <n v="0.05"/>
    <n v="9.7799999999999994"/>
    <n v="1.39"/>
    <x v="1"/>
    <x v="3"/>
    <x v="2"/>
    <x v="15"/>
    <s v="Small Box"/>
    <s v="Staples #10 Laser &amp; Inkjet Envelopes, 4 1/8&quot; x 9 1/2&quot;, 100/Box"/>
    <n v="0.39"/>
    <s v="United States"/>
    <s v="Central"/>
    <x v="2"/>
    <s v="Indianapolis"/>
    <n v="46203"/>
    <x v="63"/>
    <d v="2015-03-06T00:00:00"/>
    <x v="702"/>
    <n v="11"/>
    <n v="107.65"/>
    <n v="86826"/>
    <n v="9.7299999999999986"/>
    <x v="1"/>
  </r>
  <r>
    <n v="1433"/>
    <s v="Frances Jackson"/>
    <x v="3"/>
    <n v="0.02"/>
    <n v="3.28"/>
    <n v="3.97"/>
    <x v="2"/>
    <x v="3"/>
    <x v="2"/>
    <x v="2"/>
    <s v="Wrap Bag"/>
    <s v="Newell 337"/>
    <n v="0.56000000000000005"/>
    <s v="United States"/>
    <s v="Central"/>
    <x v="2"/>
    <s v="Jeffersonville"/>
    <n v="47130"/>
    <x v="63"/>
    <d v="2015-03-06T00:00:00"/>
    <x v="703"/>
    <n v="7"/>
    <n v="25.15"/>
    <n v="86826"/>
    <n v="3.26"/>
    <x v="1"/>
  </r>
  <r>
    <n v="2006"/>
    <s v="Cynthia Khan"/>
    <x v="3"/>
    <n v="0.03"/>
    <n v="5.78"/>
    <n v="5.37"/>
    <x v="1"/>
    <x v="2"/>
    <x v="2"/>
    <x v="7"/>
    <s v="Small Box"/>
    <s v="Xerox 1950"/>
    <n v="0.36"/>
    <s v="United States"/>
    <s v="West"/>
    <x v="3"/>
    <s v="Durango"/>
    <n v="81301"/>
    <x v="63"/>
    <d v="2015-03-06T00:00:00"/>
    <x v="704"/>
    <n v="15"/>
    <n v="88.22"/>
    <n v="88798"/>
    <n v="5.75"/>
    <x v="2"/>
  </r>
  <r>
    <n v="868"/>
    <s v="Sharon Ellis"/>
    <x v="0"/>
    <n v="0.06"/>
    <n v="6.48"/>
    <n v="8.8800000000000008"/>
    <x v="1"/>
    <x v="3"/>
    <x v="2"/>
    <x v="7"/>
    <s v="Small Box"/>
    <s v="Xerox 224"/>
    <n v="0.37"/>
    <s v="United States"/>
    <s v="Central"/>
    <x v="7"/>
    <s v="Shoreview"/>
    <n v="55126"/>
    <x v="64"/>
    <d v="2015-03-07T00:00:00"/>
    <x v="705"/>
    <n v="20"/>
    <n v="125.77"/>
    <n v="91195"/>
    <n v="6.4200000000000008"/>
    <x v="1"/>
  </r>
  <r>
    <n v="3008"/>
    <s v="Penny Rich"/>
    <x v="0"/>
    <n v="0.05"/>
    <n v="9.99"/>
    <n v="4.78"/>
    <x v="1"/>
    <x v="2"/>
    <x v="2"/>
    <x v="7"/>
    <s v="Small Box"/>
    <s v="Xerox 1896"/>
    <n v="0.4"/>
    <s v="United States"/>
    <s v="Central"/>
    <x v="7"/>
    <s v="Minnetonka Mills"/>
    <n v="55343"/>
    <x v="64"/>
    <d v="2015-03-07T00:00:00"/>
    <x v="706"/>
    <n v="20"/>
    <n v="203.37"/>
    <n v="89414"/>
    <n v="9.94"/>
    <x v="1"/>
  </r>
  <r>
    <n v="688"/>
    <s v="Ashley Reese"/>
    <x v="2"/>
    <n v="0.06"/>
    <n v="4.18"/>
    <n v="2.99"/>
    <x v="1"/>
    <x v="0"/>
    <x v="2"/>
    <x v="5"/>
    <s v="Small Box"/>
    <s v="Avery® Durable Slant Ring Binders With Label Holder"/>
    <n v="0.37"/>
    <s v="United States"/>
    <s v="Central"/>
    <x v="6"/>
    <s v="Saint Louis"/>
    <n v="63116"/>
    <x v="64"/>
    <d v="2015-03-08T00:00:00"/>
    <x v="707"/>
    <n v="5"/>
    <n v="21.34"/>
    <n v="88504"/>
    <n v="4.12"/>
    <x v="1"/>
  </r>
  <r>
    <n v="797"/>
    <s v="Eileen Riddle"/>
    <x v="2"/>
    <n v="0.09"/>
    <n v="6.48"/>
    <n v="6.86"/>
    <x v="1"/>
    <x v="3"/>
    <x v="2"/>
    <x v="7"/>
    <s v="Small Box"/>
    <s v="Xerox 204"/>
    <n v="0.37"/>
    <s v="United States"/>
    <s v="West"/>
    <x v="15"/>
    <s v="Roy"/>
    <n v="84067"/>
    <x v="64"/>
    <d v="2015-03-08T00:00:00"/>
    <x v="708"/>
    <n v="8"/>
    <n v="50.88"/>
    <n v="86870"/>
    <n v="6.3900000000000006"/>
    <x v="2"/>
  </r>
  <r>
    <n v="2729"/>
    <s v="Penny O Caldwell"/>
    <x v="2"/>
    <n v="0.08"/>
    <n v="230.98"/>
    <n v="23.78"/>
    <x v="0"/>
    <x v="1"/>
    <x v="0"/>
    <x v="0"/>
    <s v="Jumbo Box"/>
    <s v="Bush® Cubix Conference Tables, Fully Assembled"/>
    <n v="0.6"/>
    <s v="United States"/>
    <s v="West"/>
    <x v="4"/>
    <s v="Bellingham"/>
    <n v="98226"/>
    <x v="64"/>
    <d v="2015-03-10T00:00:00"/>
    <x v="709"/>
    <n v="4"/>
    <n v="924.8"/>
    <n v="88114"/>
    <n v="230.89999999999998"/>
    <x v="2"/>
  </r>
  <r>
    <n v="1771"/>
    <s v="Jeff Spivey"/>
    <x v="4"/>
    <n v="7.0000000000000007E-2"/>
    <n v="60.98"/>
    <n v="49"/>
    <x v="1"/>
    <x v="2"/>
    <x v="2"/>
    <x v="8"/>
    <s v="Large Box"/>
    <s v="Euro Pro Shark Stick Mini Vacuum"/>
    <n v="0.59"/>
    <s v="United States"/>
    <s v="Central"/>
    <x v="10"/>
    <s v="Freeport"/>
    <n v="61032"/>
    <x v="64"/>
    <d v="2015-03-07T00:00:00"/>
    <x v="710"/>
    <n v="7"/>
    <n v="410.17"/>
    <n v="89106"/>
    <n v="60.91"/>
    <x v="1"/>
  </r>
  <r>
    <n v="945"/>
    <s v="Stephanie Sun Perry"/>
    <x v="3"/>
    <n v="0.03"/>
    <n v="31.74"/>
    <n v="12.62"/>
    <x v="1"/>
    <x v="2"/>
    <x v="2"/>
    <x v="5"/>
    <s v="Small Box"/>
    <s v="GBC Wire Binding Strips"/>
    <n v="0.37"/>
    <s v="United States"/>
    <s v="West"/>
    <x v="8"/>
    <s v="Saratoga"/>
    <n v="95070"/>
    <x v="64"/>
    <d v="2015-03-06T00:00:00"/>
    <x v="711"/>
    <n v="3"/>
    <n v="98.7"/>
    <n v="86567"/>
    <n v="31.709999999999997"/>
    <x v="2"/>
  </r>
  <r>
    <n v="3327"/>
    <s v="Bob Gibson"/>
    <x v="3"/>
    <n v="0.06"/>
    <n v="113.98"/>
    <n v="30"/>
    <x v="0"/>
    <x v="0"/>
    <x v="0"/>
    <x v="9"/>
    <s v="Jumbo Drum"/>
    <s v="Hon Comfortask® Task/Swivel Chairs"/>
    <n v="0.69"/>
    <s v="United States"/>
    <s v="Central"/>
    <x v="25"/>
    <s v="Port Huron"/>
    <n v="48060"/>
    <x v="64"/>
    <d v="2015-03-08T00:00:00"/>
    <x v="712"/>
    <n v="3"/>
    <n v="356.14"/>
    <n v="87272"/>
    <n v="113.92"/>
    <x v="1"/>
  </r>
  <r>
    <n v="3327"/>
    <s v="Bob Gibson"/>
    <x v="3"/>
    <n v="0.05"/>
    <n v="6.48"/>
    <n v="6.86"/>
    <x v="1"/>
    <x v="0"/>
    <x v="2"/>
    <x v="7"/>
    <s v="Small Box"/>
    <s v="Xerox 204"/>
    <n v="0.37"/>
    <s v="United States"/>
    <s v="Central"/>
    <x v="25"/>
    <s v="Port Huron"/>
    <n v="48060"/>
    <x v="64"/>
    <d v="2015-03-08T00:00:00"/>
    <x v="713"/>
    <n v="4"/>
    <n v="27.08"/>
    <n v="87272"/>
    <n v="6.4300000000000006"/>
    <x v="1"/>
  </r>
  <r>
    <n v="1020"/>
    <s v="Julie Porter"/>
    <x v="0"/>
    <n v="0.09"/>
    <n v="517.48"/>
    <n v="16.63"/>
    <x v="0"/>
    <x v="0"/>
    <x v="1"/>
    <x v="3"/>
    <s v="Jumbo Box"/>
    <s v="Panasonic KX-P3626 Dot Matrix Printer"/>
    <n v="0.59"/>
    <s v="United States"/>
    <s v="Central"/>
    <x v="38"/>
    <s v="Pittsburg"/>
    <n v="66762"/>
    <x v="65"/>
    <d v="2015-03-07T00:00:00"/>
    <x v="714"/>
    <n v="5"/>
    <n v="2354.54"/>
    <n v="88632"/>
    <n v="517.39"/>
    <x v="1"/>
  </r>
  <r>
    <n v="850"/>
    <s v="Jesse Hutchinson"/>
    <x v="3"/>
    <n v="7.0000000000000007E-2"/>
    <n v="6.08"/>
    <n v="0.91"/>
    <x v="1"/>
    <x v="3"/>
    <x v="2"/>
    <x v="2"/>
    <s v="Wrap Bag"/>
    <s v="Zebra Zazzle Fluorescent Highlighters"/>
    <n v="0.51"/>
    <s v="United States"/>
    <s v="West"/>
    <x v="8"/>
    <s v="Goleta"/>
    <n v="93117"/>
    <x v="65"/>
    <d v="2015-03-08T00:00:00"/>
    <x v="715"/>
    <n v="7"/>
    <n v="41.96"/>
    <n v="88569"/>
    <n v="6.01"/>
    <x v="2"/>
  </r>
  <r>
    <n v="851"/>
    <s v="Helen H Heller"/>
    <x v="3"/>
    <n v="0.08"/>
    <n v="19.899999999999999"/>
    <n v="5.29"/>
    <x v="1"/>
    <x v="3"/>
    <x v="2"/>
    <x v="8"/>
    <s v="Medium Box"/>
    <s v="Holmes Cool Mist Humidifier for the Whole House with 8-Gallon Output per Day, Extended Life Filter"/>
    <n v="0.4"/>
    <s v="United States"/>
    <s v="West"/>
    <x v="8"/>
    <s v="Hacienda Heights"/>
    <n v="91745"/>
    <x v="65"/>
    <d v="2015-03-09T00:00:00"/>
    <x v="716"/>
    <n v="13"/>
    <n v="240.46"/>
    <n v="88569"/>
    <n v="19.82"/>
    <x v="2"/>
  </r>
  <r>
    <n v="851"/>
    <s v="Helen H Heller"/>
    <x v="3"/>
    <n v="0.02"/>
    <n v="3.36"/>
    <n v="6.27"/>
    <x v="1"/>
    <x v="3"/>
    <x v="2"/>
    <x v="5"/>
    <s v="Small Box"/>
    <s v="Cardinal Poly Pocket Divider Pockets for Ring Binders"/>
    <n v="0.4"/>
    <s v="United States"/>
    <s v="West"/>
    <x v="8"/>
    <s v="Hacienda Heights"/>
    <n v="91745"/>
    <x v="65"/>
    <d v="2015-03-09T00:00:00"/>
    <x v="717"/>
    <n v="21"/>
    <n v="74.08"/>
    <n v="88569"/>
    <n v="3.34"/>
    <x v="2"/>
  </r>
  <r>
    <n v="2750"/>
    <s v="Allen Nash"/>
    <x v="0"/>
    <n v="0.02"/>
    <n v="161.55000000000001"/>
    <n v="19.989999999999998"/>
    <x v="1"/>
    <x v="0"/>
    <x v="2"/>
    <x v="6"/>
    <s v="Small Box"/>
    <s v="Fellowes Super Stor/Drawer® Files"/>
    <n v="0.66"/>
    <s v="United States"/>
    <s v="South"/>
    <x v="21"/>
    <s v="Waynesboro"/>
    <n v="22980"/>
    <x v="66"/>
    <d v="2015-03-08T00:00:00"/>
    <x v="718"/>
    <n v="4"/>
    <n v="657.61"/>
    <n v="91424"/>
    <n v="161.53"/>
    <x v="0"/>
  </r>
  <r>
    <n v="2770"/>
    <s v="Joel Burnette"/>
    <x v="0"/>
    <n v="0.02"/>
    <n v="11.55"/>
    <n v="2.36"/>
    <x v="1"/>
    <x v="3"/>
    <x v="2"/>
    <x v="2"/>
    <s v="Wrap Bag"/>
    <s v="Newell 309"/>
    <n v="0.55000000000000004"/>
    <s v="United States"/>
    <s v="South"/>
    <x v="5"/>
    <s v="Dunwoody"/>
    <n v="30338"/>
    <x v="66"/>
    <d v="2015-03-10T00:00:00"/>
    <x v="719"/>
    <n v="14"/>
    <n v="159.53"/>
    <n v="88975"/>
    <n v="11.530000000000001"/>
    <x v="0"/>
  </r>
  <r>
    <n v="2837"/>
    <s v="Leslie Hawley"/>
    <x v="1"/>
    <n v="7.0000000000000007E-2"/>
    <n v="51.98"/>
    <n v="10.17"/>
    <x v="1"/>
    <x v="2"/>
    <x v="1"/>
    <x v="3"/>
    <s v="Medium Box"/>
    <s v="Canon MP25DIII Desktop Whisper-Quiet Printing Calculator"/>
    <n v="0.37"/>
    <s v="United States"/>
    <s v="Central"/>
    <x v="19"/>
    <s v="Tulsa"/>
    <n v="74133"/>
    <x v="66"/>
    <d v="2015-03-10T00:00:00"/>
    <x v="720"/>
    <n v="13"/>
    <n v="637.37"/>
    <n v="89801"/>
    <n v="51.91"/>
    <x v="1"/>
  </r>
  <r>
    <n v="2837"/>
    <s v="Leslie Hawley"/>
    <x v="1"/>
    <n v="0.1"/>
    <n v="80.97"/>
    <n v="33.6"/>
    <x v="0"/>
    <x v="2"/>
    <x v="1"/>
    <x v="3"/>
    <s v="Jumbo Drum"/>
    <s v="Lexmark Z25 Color Inkjet Printer"/>
    <n v="0.37"/>
    <s v="United States"/>
    <s v="Central"/>
    <x v="19"/>
    <s v="Tulsa"/>
    <n v="74133"/>
    <x v="66"/>
    <d v="2015-03-11T00:00:00"/>
    <x v="721"/>
    <n v="3"/>
    <n v="232.16"/>
    <n v="89801"/>
    <n v="80.87"/>
    <x v="1"/>
  </r>
  <r>
    <n v="693"/>
    <s v="Richard McClure"/>
    <x v="2"/>
    <n v="0.09"/>
    <n v="5.34"/>
    <n v="2.99"/>
    <x v="2"/>
    <x v="0"/>
    <x v="2"/>
    <x v="5"/>
    <s v="Small Box"/>
    <s v="Wilson Jones 14 Line Acrylic Coated Pressboard Data Binders"/>
    <n v="0.38"/>
    <s v="United States"/>
    <s v="West"/>
    <x v="3"/>
    <s v="Thornton"/>
    <n v="80229"/>
    <x v="66"/>
    <d v="2015-03-15T00:00:00"/>
    <x v="722"/>
    <n v="17"/>
    <n v="95.1"/>
    <n v="87812"/>
    <n v="5.25"/>
    <x v="2"/>
  </r>
  <r>
    <n v="693"/>
    <s v="Richard McClure"/>
    <x v="2"/>
    <n v="7.0000000000000007E-2"/>
    <n v="140.97999999999999"/>
    <n v="53.48"/>
    <x v="0"/>
    <x v="0"/>
    <x v="0"/>
    <x v="10"/>
    <s v="Jumbo Box"/>
    <s v="Bush Heritage Pine Collection 5-Shelf Bookcase, Albany Pine Finish, *Special Order"/>
    <n v="0.65"/>
    <s v="United States"/>
    <s v="West"/>
    <x v="3"/>
    <s v="Thornton"/>
    <n v="80229"/>
    <x v="66"/>
    <d v="2015-03-15T00:00:00"/>
    <x v="723"/>
    <n v="5"/>
    <n v="734.74"/>
    <n v="87812"/>
    <n v="140.91"/>
    <x v="2"/>
  </r>
  <r>
    <n v="693"/>
    <s v="Richard McClure"/>
    <x v="2"/>
    <n v="0.06"/>
    <n v="205.99"/>
    <n v="5.26"/>
    <x v="1"/>
    <x v="0"/>
    <x v="1"/>
    <x v="12"/>
    <s v="Small Box"/>
    <s v="i470"/>
    <n v="0.56000000000000005"/>
    <s v="United States"/>
    <s v="West"/>
    <x v="3"/>
    <s v="Thornton"/>
    <n v="80229"/>
    <x v="66"/>
    <d v="2015-03-15T00:00:00"/>
    <x v="724"/>
    <n v="11"/>
    <n v="1882.87"/>
    <n v="87812"/>
    <n v="205.93"/>
    <x v="2"/>
  </r>
  <r>
    <n v="1718"/>
    <s v="Kathy Shah"/>
    <x v="2"/>
    <n v="0.01"/>
    <n v="300.98"/>
    <n v="64.73"/>
    <x v="0"/>
    <x v="1"/>
    <x v="0"/>
    <x v="9"/>
    <s v="Jumbo Drum"/>
    <s v="Global Leather and Oak Executive Chair, Black"/>
    <n v="0.56000000000000005"/>
    <s v="United States"/>
    <s v="South"/>
    <x v="9"/>
    <s v="Garner"/>
    <n v="27529"/>
    <x v="66"/>
    <d v="2015-03-15T00:00:00"/>
    <x v="725"/>
    <n v="3"/>
    <n v="974.14"/>
    <n v="90621"/>
    <n v="300.97000000000003"/>
    <x v="0"/>
  </r>
  <r>
    <n v="1075"/>
    <s v="Theodore Tyson"/>
    <x v="1"/>
    <n v="0.04"/>
    <n v="19.23"/>
    <n v="6.15"/>
    <x v="1"/>
    <x v="2"/>
    <x v="0"/>
    <x v="11"/>
    <s v="Small Pack"/>
    <s v="Executive Impressions 13&quot; Clairmont Wall Clock"/>
    <n v="0.44"/>
    <s v="United States"/>
    <s v="Central"/>
    <x v="10"/>
    <s v="Romeoville"/>
    <n v="60441"/>
    <x v="67"/>
    <d v="2015-03-10T00:00:00"/>
    <x v="726"/>
    <n v="11"/>
    <n v="220.92"/>
    <n v="86422"/>
    <n v="19.190000000000001"/>
    <x v="1"/>
  </r>
  <r>
    <n v="2258"/>
    <s v="Nicole Pope"/>
    <x v="2"/>
    <n v="0.01"/>
    <n v="7.64"/>
    <n v="1.39"/>
    <x v="2"/>
    <x v="3"/>
    <x v="2"/>
    <x v="15"/>
    <s v="Small Box"/>
    <s v="#10- 4 1/8&quot; x 9 1/2&quot; Security-Tint Envelopes"/>
    <n v="0.36"/>
    <s v="United States"/>
    <s v="South"/>
    <x v="9"/>
    <s v="Rocky Mount"/>
    <n v="27801"/>
    <x v="67"/>
    <d v="2015-03-13T00:00:00"/>
    <x v="727"/>
    <n v="9"/>
    <n v="73.290000000000006"/>
    <n v="87962"/>
    <n v="7.63"/>
    <x v="0"/>
  </r>
  <r>
    <n v="2258"/>
    <s v="Nicole Pope"/>
    <x v="2"/>
    <n v="7.0000000000000007E-2"/>
    <n v="400.97"/>
    <n v="48.26"/>
    <x v="0"/>
    <x v="3"/>
    <x v="1"/>
    <x v="3"/>
    <s v="Jumbo Box"/>
    <s v="Hewlett-Packard Deskjet 1220Cse Color Inkjet Printer"/>
    <n v="0.36"/>
    <s v="United States"/>
    <s v="South"/>
    <x v="9"/>
    <s v="Rocky Mount"/>
    <n v="27801"/>
    <x v="67"/>
    <d v="2015-03-13T00:00:00"/>
    <x v="728"/>
    <n v="8"/>
    <n v="2961.32"/>
    <n v="87962"/>
    <n v="400.90000000000003"/>
    <x v="0"/>
  </r>
  <r>
    <n v="2855"/>
    <s v="Vicki Womble"/>
    <x v="2"/>
    <n v="0.09"/>
    <n v="6783.02"/>
    <n v="24.49"/>
    <x v="1"/>
    <x v="1"/>
    <x v="1"/>
    <x v="3"/>
    <s v="Large Box"/>
    <s v="Polycom ViewStation™ ISDN Videoconferencing Unit"/>
    <n v="0.39"/>
    <s v="United States"/>
    <s v="West"/>
    <x v="4"/>
    <s v="Des Moines"/>
    <n v="98198"/>
    <x v="68"/>
    <d v="2015-03-14T00:00:00"/>
    <x v="729"/>
    <n v="1"/>
    <n v="6296"/>
    <n v="87317"/>
    <n v="6782.93"/>
    <x v="2"/>
  </r>
  <r>
    <n v="2545"/>
    <s v="Rick Ellis"/>
    <x v="4"/>
    <n v="0.01"/>
    <n v="99.99"/>
    <n v="19.989999999999998"/>
    <x v="2"/>
    <x v="2"/>
    <x v="1"/>
    <x v="3"/>
    <s v="Small Box"/>
    <s v="AT&amp;T 2230 Dual Handset Phone With Caller ID/Call Waiting"/>
    <n v="0.52"/>
    <s v="United States"/>
    <s v="South"/>
    <x v="21"/>
    <s v="Springfield"/>
    <n v="22153"/>
    <x v="68"/>
    <d v="2015-03-12T00:00:00"/>
    <x v="730"/>
    <n v="2"/>
    <n v="202.98"/>
    <n v="87915"/>
    <n v="99.97999999999999"/>
    <x v="0"/>
  </r>
  <r>
    <n v="3194"/>
    <s v="Angela Rose"/>
    <x v="4"/>
    <n v="0.1"/>
    <n v="4.9800000000000004"/>
    <n v="7.54"/>
    <x v="1"/>
    <x v="1"/>
    <x v="2"/>
    <x v="7"/>
    <s v="Small Box"/>
    <s v="Xerox 1961"/>
    <n v="0.38"/>
    <s v="United States"/>
    <s v="South"/>
    <x v="12"/>
    <s v="Spring Hill"/>
    <n v="34609"/>
    <x v="68"/>
    <d v="2015-03-11T00:00:00"/>
    <x v="731"/>
    <n v="9"/>
    <n v="43.84"/>
    <n v="89805"/>
    <n v="4.8800000000000008"/>
    <x v="0"/>
  </r>
  <r>
    <n v="3194"/>
    <s v="Angela Rose"/>
    <x v="4"/>
    <n v="0"/>
    <n v="22.84"/>
    <n v="8.18"/>
    <x v="1"/>
    <x v="1"/>
    <x v="2"/>
    <x v="7"/>
    <s v="Small Box"/>
    <s v="Xerox 1991"/>
    <n v="0.39"/>
    <s v="United States"/>
    <s v="South"/>
    <x v="12"/>
    <s v="Spring Hill"/>
    <n v="34609"/>
    <x v="68"/>
    <d v="2015-03-12T00:00:00"/>
    <x v="732"/>
    <n v="6"/>
    <n v="141.74"/>
    <n v="89805"/>
    <n v="22.84"/>
    <x v="0"/>
  </r>
  <r>
    <n v="52"/>
    <s v="Lorraine Kelly"/>
    <x v="3"/>
    <n v="0"/>
    <n v="115.99"/>
    <n v="2.5"/>
    <x v="1"/>
    <x v="3"/>
    <x v="1"/>
    <x v="12"/>
    <s v="Small Box"/>
    <s v="6160"/>
    <n v="0.56999999999999995"/>
    <s v="United States"/>
    <s v="West"/>
    <x v="4"/>
    <s v="Puyallup"/>
    <n v="98373"/>
    <x v="68"/>
    <d v="2015-03-10T00:00:00"/>
    <x v="733"/>
    <n v="6"/>
    <n v="627.04"/>
    <n v="88426"/>
    <n v="115.99"/>
    <x v="2"/>
  </r>
  <r>
    <n v="53"/>
    <s v="Sidney Russell Austin"/>
    <x v="3"/>
    <n v="0.02"/>
    <n v="5.98"/>
    <n v="5.79"/>
    <x v="1"/>
    <x v="3"/>
    <x v="2"/>
    <x v="7"/>
    <s v="Small Box"/>
    <s v="Xerox 1903"/>
    <n v="0.36"/>
    <s v="United States"/>
    <s v="West"/>
    <x v="4"/>
    <s v="Redmond"/>
    <n v="98052"/>
    <x v="68"/>
    <d v="2015-03-11T00:00:00"/>
    <x v="734"/>
    <n v="17"/>
    <n v="110.19"/>
    <n v="88426"/>
    <n v="5.9600000000000009"/>
    <x v="2"/>
  </r>
  <r>
    <n v="753"/>
    <s v="Elisabeth Massey"/>
    <x v="0"/>
    <n v="0.06"/>
    <n v="2.61"/>
    <n v="0.5"/>
    <x v="2"/>
    <x v="3"/>
    <x v="2"/>
    <x v="13"/>
    <s v="Small Box"/>
    <s v="Avery 479"/>
    <n v="0.39"/>
    <s v="United States"/>
    <s v="West"/>
    <x v="41"/>
    <s v="Prescott"/>
    <n v="86301"/>
    <x v="69"/>
    <d v="2015-03-11T00:00:00"/>
    <x v="735"/>
    <n v="1"/>
    <n v="17.59"/>
    <n v="90438"/>
    <n v="2.5499999999999998"/>
    <x v="2"/>
  </r>
  <r>
    <n v="753"/>
    <s v="Elisabeth Massey"/>
    <x v="0"/>
    <n v="0.01"/>
    <n v="6.35"/>
    <n v="1.02"/>
    <x v="1"/>
    <x v="3"/>
    <x v="2"/>
    <x v="7"/>
    <s v="Wrap Bag"/>
    <s v="Telephone Message Books with Fax/Mobile Section, 5 1/2&quot; x 3 3/16&quot;"/>
    <n v="0.39"/>
    <s v="United States"/>
    <s v="West"/>
    <x v="41"/>
    <s v="Prescott"/>
    <n v="86301"/>
    <x v="69"/>
    <d v="2015-03-13T00:00:00"/>
    <x v="736"/>
    <n v="22"/>
    <n v="141.54"/>
    <n v="90438"/>
    <n v="6.34"/>
    <x v="2"/>
  </r>
  <r>
    <n v="1494"/>
    <s v="Kate Lehman"/>
    <x v="0"/>
    <n v="0.06"/>
    <n v="8.3699999999999992"/>
    <n v="10.16"/>
    <x v="1"/>
    <x v="3"/>
    <x v="0"/>
    <x v="11"/>
    <s v="Large Box"/>
    <s v="Westinghouse Clip-On Gooseneck Lamps"/>
    <n v="0.59"/>
    <s v="United States"/>
    <s v="East"/>
    <x v="36"/>
    <s v="Dundalk"/>
    <n v="21222"/>
    <x v="69"/>
    <d v="2015-03-13T00:00:00"/>
    <x v="737"/>
    <n v="18"/>
    <n v="157.63999999999999"/>
    <n v="85880"/>
    <n v="8.3099999999999987"/>
    <x v="3"/>
  </r>
  <r>
    <n v="1494"/>
    <s v="Kate Lehman"/>
    <x v="0"/>
    <n v="0.09"/>
    <n v="6.48"/>
    <n v="9.17"/>
    <x v="2"/>
    <x v="3"/>
    <x v="2"/>
    <x v="7"/>
    <s v="Small Box"/>
    <s v="Xerox 1996"/>
    <n v="0.37"/>
    <s v="United States"/>
    <s v="East"/>
    <x v="36"/>
    <s v="Dundalk"/>
    <n v="21222"/>
    <x v="69"/>
    <d v="2015-03-13T00:00:00"/>
    <x v="738"/>
    <n v="6"/>
    <n v="42.16"/>
    <n v="85880"/>
    <n v="6.3900000000000006"/>
    <x v="3"/>
  </r>
  <r>
    <n v="1497"/>
    <s v="Gloria Jacobs"/>
    <x v="0"/>
    <n v="0.09"/>
    <n v="6.28"/>
    <n v="5.29"/>
    <x v="1"/>
    <x v="3"/>
    <x v="0"/>
    <x v="11"/>
    <s v="Small Box"/>
    <s v="Eldon® 200 Class™ Desk Accessories, Burgundy"/>
    <n v="0.43"/>
    <s v="United States"/>
    <s v="East"/>
    <x v="11"/>
    <s v="Elmira"/>
    <n v="14901"/>
    <x v="69"/>
    <d v="2015-03-12T00:00:00"/>
    <x v="739"/>
    <n v="2"/>
    <n v="14.08"/>
    <n v="85880"/>
    <n v="6.19"/>
    <x v="3"/>
  </r>
  <r>
    <n v="1497"/>
    <s v="Gloria Jacobs"/>
    <x v="0"/>
    <n v="0.03"/>
    <n v="15.14"/>
    <n v="4.53"/>
    <x v="1"/>
    <x v="3"/>
    <x v="2"/>
    <x v="6"/>
    <s v="Small Box"/>
    <s v="Eldon® Gobal File Keepers"/>
    <n v="0.81"/>
    <s v="United States"/>
    <s v="East"/>
    <x v="11"/>
    <s v="Elmira"/>
    <n v="14901"/>
    <x v="69"/>
    <d v="2015-03-13T00:00:00"/>
    <x v="740"/>
    <n v="17"/>
    <n v="256.73"/>
    <n v="85880"/>
    <n v="15.110000000000001"/>
    <x v="3"/>
  </r>
  <r>
    <n v="2616"/>
    <s v="Laurence Hull"/>
    <x v="0"/>
    <n v="0"/>
    <n v="2.6"/>
    <n v="2.4"/>
    <x v="1"/>
    <x v="3"/>
    <x v="2"/>
    <x v="2"/>
    <s v="Wrap Bag"/>
    <s v="12 Colored Short Pencils"/>
    <n v="0.57999999999999996"/>
    <s v="United States"/>
    <s v="Central"/>
    <x v="25"/>
    <s v="Portage"/>
    <n v="49002"/>
    <x v="69"/>
    <d v="2015-03-13T00:00:00"/>
    <x v="741"/>
    <n v="16"/>
    <n v="44.75"/>
    <n v="91495"/>
    <n v="2.6"/>
    <x v="1"/>
  </r>
  <r>
    <n v="1484"/>
    <s v="Alison Stewart"/>
    <x v="1"/>
    <n v="0.06"/>
    <n v="99.99"/>
    <n v="19.989999999999998"/>
    <x v="1"/>
    <x v="2"/>
    <x v="1"/>
    <x v="1"/>
    <s v="Small Box"/>
    <s v="US Robotics 56K V.92 External Faxmodem"/>
    <n v="0.52"/>
    <s v="United States"/>
    <s v="Central"/>
    <x v="10"/>
    <s v="Des Plaines"/>
    <n v="60016"/>
    <x v="69"/>
    <d v="2015-03-14T00:00:00"/>
    <x v="742"/>
    <n v="3"/>
    <n v="290.24"/>
    <n v="91235"/>
    <n v="99.929999999999993"/>
    <x v="1"/>
  </r>
  <r>
    <n v="1484"/>
    <s v="Alison Stewart"/>
    <x v="1"/>
    <n v="0"/>
    <n v="193.17"/>
    <n v="19.989999999999998"/>
    <x v="1"/>
    <x v="2"/>
    <x v="2"/>
    <x v="6"/>
    <s v="Small Box"/>
    <s v="Fellowes Staxonsteel® Drawer Files"/>
    <n v="0.71"/>
    <s v="United States"/>
    <s v="Central"/>
    <x v="10"/>
    <s v="Des Plaines"/>
    <n v="60016"/>
    <x v="69"/>
    <d v="2015-03-12T00:00:00"/>
    <x v="743"/>
    <n v="5"/>
    <n v="971.4"/>
    <n v="91235"/>
    <n v="193.17"/>
    <x v="1"/>
  </r>
  <r>
    <n v="1484"/>
    <s v="Alison Stewart"/>
    <x v="1"/>
    <n v="0.08"/>
    <n v="20.99"/>
    <n v="3.3"/>
    <x v="2"/>
    <x v="2"/>
    <x v="1"/>
    <x v="12"/>
    <s v="Small Pack"/>
    <s v="Accessory39"/>
    <n v="0.81"/>
    <s v="United States"/>
    <s v="Central"/>
    <x v="10"/>
    <s v="Des Plaines"/>
    <n v="60016"/>
    <x v="69"/>
    <d v="2015-03-11T00:00:00"/>
    <x v="744"/>
    <n v="11"/>
    <n v="193.51"/>
    <n v="91235"/>
    <n v="20.91"/>
    <x v="1"/>
  </r>
  <r>
    <n v="3397"/>
    <s v="Andrea Shaw"/>
    <x v="1"/>
    <n v="0.01"/>
    <n v="10.9"/>
    <n v="7.46"/>
    <x v="1"/>
    <x v="0"/>
    <x v="2"/>
    <x v="6"/>
    <s v="Small Box"/>
    <s v="Crate-A-Files™"/>
    <n v="0.59"/>
    <s v="United States"/>
    <s v="Central"/>
    <x v="10"/>
    <s v="Danville"/>
    <n v="61832"/>
    <x v="69"/>
    <d v="2015-03-12T00:00:00"/>
    <x v="745"/>
    <n v="18"/>
    <n v="207.31"/>
    <n v="87536"/>
    <n v="10.89"/>
    <x v="1"/>
  </r>
  <r>
    <n v="3397"/>
    <s v="Andrea Shaw"/>
    <x v="1"/>
    <n v="0.1"/>
    <n v="7.99"/>
    <n v="5.03"/>
    <x v="1"/>
    <x v="0"/>
    <x v="1"/>
    <x v="12"/>
    <s v="Medium Box"/>
    <s v="Bell Sonecor JB700 Caller ID"/>
    <n v="0.6"/>
    <s v="United States"/>
    <s v="Central"/>
    <x v="10"/>
    <s v="Danville"/>
    <n v="61832"/>
    <x v="69"/>
    <d v="2015-03-12T00:00:00"/>
    <x v="746"/>
    <n v="22"/>
    <n v="143.12"/>
    <n v="87536"/>
    <n v="7.8900000000000006"/>
    <x v="1"/>
  </r>
  <r>
    <n v="3151"/>
    <s v="Glenda Hunter"/>
    <x v="4"/>
    <n v="0.02"/>
    <n v="5.98"/>
    <n v="1.49"/>
    <x v="1"/>
    <x v="3"/>
    <x v="2"/>
    <x v="5"/>
    <s v="Small Box"/>
    <s v="Avery Hanging File Binders"/>
    <n v="0.39"/>
    <s v="United States"/>
    <s v="West"/>
    <x v="8"/>
    <s v="Twentynine Palms"/>
    <n v="92277"/>
    <x v="69"/>
    <d v="2015-03-12T00:00:00"/>
    <x v="747"/>
    <n v="10"/>
    <n v="59.9"/>
    <n v="88547"/>
    <n v="5.9600000000000009"/>
    <x v="2"/>
  </r>
  <r>
    <n v="796"/>
    <s v="Amanda Conner"/>
    <x v="3"/>
    <n v="0.06"/>
    <n v="8.6"/>
    <n v="6.19"/>
    <x v="1"/>
    <x v="3"/>
    <x v="2"/>
    <x v="5"/>
    <s v="Small Box"/>
    <s v="Avery Printable Repositionable Plastic Tabs"/>
    <n v="0.38"/>
    <s v="United States"/>
    <s v="Central"/>
    <x v="13"/>
    <s v="Papillion"/>
    <n v="68046"/>
    <x v="69"/>
    <d v="2015-03-12T00:00:00"/>
    <x v="748"/>
    <n v="9"/>
    <n v="79.400000000000006"/>
    <n v="86867"/>
    <n v="8.5399999999999991"/>
    <x v="1"/>
  </r>
  <r>
    <n v="1254"/>
    <s v="Anne Bland"/>
    <x v="0"/>
    <n v="0.06"/>
    <n v="80.98"/>
    <n v="35"/>
    <x v="1"/>
    <x v="2"/>
    <x v="2"/>
    <x v="6"/>
    <s v="Large Box"/>
    <s v="Carina Double Wide Media Storage Towers in Natural &amp; Black"/>
    <n v="0.81"/>
    <s v="United States"/>
    <s v="Central"/>
    <x v="18"/>
    <s v="Channelview"/>
    <n v="77530"/>
    <x v="70"/>
    <d v="2015-03-13T00:00:00"/>
    <x v="749"/>
    <n v="2"/>
    <n v="172.79"/>
    <n v="89983"/>
    <n v="80.92"/>
    <x v="1"/>
  </r>
  <r>
    <n v="2896"/>
    <s v="Anna Ellis"/>
    <x v="0"/>
    <n v="0"/>
    <n v="22.84"/>
    <n v="16.920000000000002"/>
    <x v="1"/>
    <x v="2"/>
    <x v="2"/>
    <x v="7"/>
    <s v="Small Box"/>
    <s v="Xerox 1973"/>
    <n v="0.39"/>
    <s v="United States"/>
    <s v="Central"/>
    <x v="7"/>
    <s v="Mankato"/>
    <n v="56001"/>
    <x v="70"/>
    <d v="2015-03-14T00:00:00"/>
    <x v="750"/>
    <n v="15"/>
    <n v="370.62"/>
    <n v="86927"/>
    <n v="22.84"/>
    <x v="1"/>
  </r>
  <r>
    <n v="1027"/>
    <s v="Brian Bennett"/>
    <x v="1"/>
    <n v="0.1"/>
    <n v="73.98"/>
    <n v="4"/>
    <x v="1"/>
    <x v="0"/>
    <x v="1"/>
    <x v="1"/>
    <s v="Small Box"/>
    <s v="Keytronic French Keyboard"/>
    <n v="0.79"/>
    <s v="United States"/>
    <s v="East"/>
    <x v="11"/>
    <s v="Cheektowaga"/>
    <n v="14225"/>
    <x v="70"/>
    <d v="2015-03-13T00:00:00"/>
    <x v="751"/>
    <n v="5"/>
    <n v="347.23"/>
    <n v="89004"/>
    <n v="73.88000000000001"/>
    <x v="3"/>
  </r>
  <r>
    <n v="1027"/>
    <s v="Brian Bennett"/>
    <x v="1"/>
    <n v="0.05"/>
    <n v="51.98"/>
    <n v="10.17"/>
    <x v="1"/>
    <x v="0"/>
    <x v="1"/>
    <x v="3"/>
    <s v="Medium Box"/>
    <s v="Canon MP25DIII Desktop Whisper-Quiet Printing Calculator"/>
    <n v="0.37"/>
    <s v="United States"/>
    <s v="East"/>
    <x v="11"/>
    <s v="Cheektowaga"/>
    <n v="14225"/>
    <x v="70"/>
    <d v="2015-03-13T00:00:00"/>
    <x v="752"/>
    <n v="9"/>
    <n v="478.23"/>
    <n v="89004"/>
    <n v="51.93"/>
    <x v="3"/>
  </r>
  <r>
    <n v="32"/>
    <s v="Matthew Berman"/>
    <x v="2"/>
    <n v="0.06"/>
    <n v="205.99"/>
    <n v="8.99"/>
    <x v="1"/>
    <x v="3"/>
    <x v="1"/>
    <x v="12"/>
    <s v="Small Box"/>
    <s v="TimeportP7382"/>
    <n v="0.56000000000000005"/>
    <s v="United States"/>
    <s v="West"/>
    <x v="14"/>
    <s v="Grants Pass"/>
    <n v="97526"/>
    <x v="70"/>
    <d v="2015-03-19T00:00:00"/>
    <x v="753"/>
    <n v="22"/>
    <n v="3838.14"/>
    <n v="89203"/>
    <n v="205.93"/>
    <x v="2"/>
  </r>
  <r>
    <n v="2593"/>
    <s v="Anne Schultz"/>
    <x v="2"/>
    <n v="0.01"/>
    <n v="85.99"/>
    <n v="0.99"/>
    <x v="1"/>
    <x v="3"/>
    <x v="1"/>
    <x v="12"/>
    <s v="Wrap Bag"/>
    <s v="Accessory4"/>
    <n v="0.85"/>
    <s v="United States"/>
    <s v="South"/>
    <x v="5"/>
    <s v="Athens"/>
    <n v="30605"/>
    <x v="70"/>
    <d v="2015-03-17T00:00:00"/>
    <x v="754"/>
    <n v="2"/>
    <n v="146.16999999999999"/>
    <n v="87773"/>
    <n v="85.97999999999999"/>
    <x v="0"/>
  </r>
  <r>
    <n v="2741"/>
    <s v="Megan York"/>
    <x v="2"/>
    <n v="0.01"/>
    <n v="35.99"/>
    <n v="5.99"/>
    <x v="1"/>
    <x v="0"/>
    <x v="1"/>
    <x v="12"/>
    <s v="Wrap Bag"/>
    <s v="Accessory41"/>
    <n v="0.38"/>
    <s v="United States"/>
    <s v="West"/>
    <x v="37"/>
    <s v="Caldwell"/>
    <n v="83605"/>
    <x v="70"/>
    <d v="2015-03-19T00:00:00"/>
    <x v="755"/>
    <n v="10"/>
    <n v="316.27999999999997"/>
    <n v="89481"/>
    <n v="35.980000000000004"/>
    <x v="2"/>
  </r>
  <r>
    <n v="146"/>
    <s v="Yvonne Fox"/>
    <x v="3"/>
    <n v="0.01"/>
    <n v="45.98"/>
    <n v="4.8"/>
    <x v="1"/>
    <x v="0"/>
    <x v="0"/>
    <x v="11"/>
    <s v="Wrap Bag"/>
    <s v="Tenex B1-RE Series Chair Mats for Low Pile Carpets"/>
    <n v="0.68"/>
    <s v="United States"/>
    <s v="Central"/>
    <x v="18"/>
    <s v="Watauga"/>
    <n v="76148"/>
    <x v="70"/>
    <d v="2015-03-13T00:00:00"/>
    <x v="756"/>
    <n v="4"/>
    <n v="193.59"/>
    <n v="91088"/>
    <n v="45.97"/>
    <x v="1"/>
  </r>
  <r>
    <n v="903"/>
    <s v="Francis Spivey"/>
    <x v="3"/>
    <n v="0"/>
    <n v="5.98"/>
    <n v="1.49"/>
    <x v="1"/>
    <x v="1"/>
    <x v="2"/>
    <x v="5"/>
    <s v="Small Box"/>
    <s v="Avery Hanging File Binders"/>
    <n v="0.39"/>
    <s v="United States"/>
    <s v="East"/>
    <x v="35"/>
    <s v="Wilmington"/>
    <n v="1887"/>
    <x v="70"/>
    <d v="2015-03-14T00:00:00"/>
    <x v="757"/>
    <n v="18"/>
    <n v="116.92"/>
    <n v="90806"/>
    <n v="5.98"/>
    <x v="3"/>
  </r>
  <r>
    <n v="2037"/>
    <s v="Lynda Herman"/>
    <x v="3"/>
    <n v="0"/>
    <n v="73.98"/>
    <n v="14.52"/>
    <x v="1"/>
    <x v="0"/>
    <x v="1"/>
    <x v="1"/>
    <s v="Small Box"/>
    <s v="Keytronic French Keyboard"/>
    <n v="0.65"/>
    <s v="United States"/>
    <s v="West"/>
    <x v="24"/>
    <s v="Bozeman"/>
    <n v="59715"/>
    <x v="70"/>
    <d v="2015-03-14T00:00:00"/>
    <x v="758"/>
    <n v="4"/>
    <n v="305.70999999999998"/>
    <n v="89333"/>
    <n v="73.98"/>
    <x v="2"/>
  </r>
  <r>
    <n v="2787"/>
    <s v="Rodney Kearney"/>
    <x v="3"/>
    <n v="0.01"/>
    <n v="47.98"/>
    <n v="3.61"/>
    <x v="2"/>
    <x v="1"/>
    <x v="1"/>
    <x v="1"/>
    <s v="Small Pack"/>
    <s v="DS/HD IBM Formatted Diskettes, 200/Pack - Staples"/>
    <n v="0.71"/>
    <s v="United States"/>
    <s v="South"/>
    <x v="17"/>
    <s v="Metairie"/>
    <n v="70003"/>
    <x v="70"/>
    <d v="2015-03-13T00:00:00"/>
    <x v="759"/>
    <n v="8"/>
    <n v="393.98"/>
    <n v="91316"/>
    <n v="47.97"/>
    <x v="0"/>
  </r>
  <r>
    <n v="573"/>
    <s v="Vanessa Winstead"/>
    <x v="0"/>
    <n v="0.05"/>
    <n v="4.13"/>
    <n v="5.04"/>
    <x v="1"/>
    <x v="2"/>
    <x v="2"/>
    <x v="5"/>
    <s v="Small Box"/>
    <s v="ACCOHIDE® 3-Ring Binder, Blue, 1&quot;"/>
    <n v="0.38"/>
    <s v="United States"/>
    <s v="Central"/>
    <x v="10"/>
    <s v="Pekin"/>
    <n v="61554"/>
    <x v="71"/>
    <d v="2015-03-14T00:00:00"/>
    <x v="760"/>
    <n v="1"/>
    <n v="5.84"/>
    <n v="86555"/>
    <n v="4.08"/>
    <x v="1"/>
  </r>
  <r>
    <n v="1035"/>
    <s v="Kent Burton"/>
    <x v="0"/>
    <n v="7.0000000000000007E-2"/>
    <n v="125.99"/>
    <n v="2.5"/>
    <x v="1"/>
    <x v="2"/>
    <x v="1"/>
    <x v="12"/>
    <s v="Small Box"/>
    <s v="i2000"/>
    <n v="0.6"/>
    <s v="United States"/>
    <s v="East"/>
    <x v="27"/>
    <s v="Delaware"/>
    <n v="43015"/>
    <x v="71"/>
    <d v="2015-03-13T00:00:00"/>
    <x v="761"/>
    <n v="1"/>
    <n v="100.59"/>
    <n v="90710"/>
    <n v="125.92"/>
    <x v="3"/>
  </r>
  <r>
    <n v="1036"/>
    <s v="Jessica Huffman"/>
    <x v="0"/>
    <n v="0.03"/>
    <n v="99.99"/>
    <n v="19.989999999999998"/>
    <x v="1"/>
    <x v="2"/>
    <x v="1"/>
    <x v="1"/>
    <s v="Small Box"/>
    <s v="US Robotics 56K V.92 External Faxmodem"/>
    <n v="0.52"/>
    <s v="United States"/>
    <s v="East"/>
    <x v="27"/>
    <s v="Dublin"/>
    <n v="43017"/>
    <x v="71"/>
    <d v="2015-03-14T00:00:00"/>
    <x v="762"/>
    <n v="6"/>
    <n v="598.38"/>
    <n v="90710"/>
    <n v="99.96"/>
    <x v="3"/>
  </r>
  <r>
    <n v="2468"/>
    <s v="Rhonda Stein"/>
    <x v="0"/>
    <n v="0.04"/>
    <n v="65.989999999999995"/>
    <n v="8.99"/>
    <x v="1"/>
    <x v="3"/>
    <x v="1"/>
    <x v="12"/>
    <s v="Small Box"/>
    <s v="i270"/>
    <n v="0.55000000000000004"/>
    <s v="United States"/>
    <s v="South"/>
    <x v="9"/>
    <s v="Salisbury"/>
    <n v="28144"/>
    <x v="71"/>
    <d v="2015-03-14T00:00:00"/>
    <x v="763"/>
    <n v="13"/>
    <n v="724.57"/>
    <n v="88137"/>
    <n v="65.949999999999989"/>
    <x v="0"/>
  </r>
  <r>
    <n v="3036"/>
    <s v="Edith Reynolds"/>
    <x v="0"/>
    <n v="0.08"/>
    <n v="178.47"/>
    <n v="19.989999999999998"/>
    <x v="1"/>
    <x v="2"/>
    <x v="2"/>
    <x v="6"/>
    <s v="Small Box"/>
    <s v="Hot File® 7-Pocket, Floor Stand"/>
    <n v="0.55000000000000004"/>
    <s v="United States"/>
    <s v="Central"/>
    <x v="39"/>
    <s v="Mandan"/>
    <n v="58554"/>
    <x v="71"/>
    <d v="2015-03-16T00:00:00"/>
    <x v="764"/>
    <n v="22"/>
    <n v="3802.01"/>
    <n v="89130"/>
    <n v="178.39"/>
    <x v="1"/>
  </r>
  <r>
    <n v="600"/>
    <s v="Vickie Morse"/>
    <x v="4"/>
    <n v="0.06"/>
    <n v="6.48"/>
    <n v="7.37"/>
    <x v="1"/>
    <x v="3"/>
    <x v="2"/>
    <x v="7"/>
    <s v="Small Box"/>
    <s v="Xerox 210"/>
    <n v="0.37"/>
    <s v="United States"/>
    <s v="East"/>
    <x v="36"/>
    <s v="Reisterstown"/>
    <n v="21136"/>
    <x v="71"/>
    <d v="2015-03-14T00:00:00"/>
    <x v="765"/>
    <n v="5"/>
    <n v="32.39"/>
    <n v="87579"/>
    <n v="6.4200000000000008"/>
    <x v="3"/>
  </r>
  <r>
    <n v="2285"/>
    <s v="Arnold Floyd Blair"/>
    <x v="4"/>
    <n v="0.02"/>
    <n v="17.7"/>
    <n v="9.4700000000000006"/>
    <x v="2"/>
    <x v="3"/>
    <x v="2"/>
    <x v="6"/>
    <s v="Small Box"/>
    <s v="Portfile® Personal File Boxes"/>
    <n v="0.59"/>
    <s v="United States"/>
    <s v="South"/>
    <x v="23"/>
    <s v="Rock Hill"/>
    <n v="29730"/>
    <x v="71"/>
    <d v="2015-03-15T00:00:00"/>
    <x v="766"/>
    <n v="21"/>
    <n v="374.6"/>
    <n v="90148"/>
    <n v="17.68"/>
    <x v="0"/>
  </r>
  <r>
    <n v="2484"/>
    <s v="Rhonda Bryant"/>
    <x v="4"/>
    <n v="0.05"/>
    <n v="6.48"/>
    <n v="7.91"/>
    <x v="1"/>
    <x v="3"/>
    <x v="2"/>
    <x v="7"/>
    <s v="Small Box"/>
    <s v="Xerox 216"/>
    <n v="0.37"/>
    <s v="United States"/>
    <s v="South"/>
    <x v="12"/>
    <s v="Winter Haven"/>
    <n v="33881"/>
    <x v="71"/>
    <d v="2015-03-14T00:00:00"/>
    <x v="767"/>
    <n v="16"/>
    <n v="109.99"/>
    <n v="88998"/>
    <n v="6.4300000000000006"/>
    <x v="0"/>
  </r>
  <r>
    <n v="2484"/>
    <s v="Rhonda Bryant"/>
    <x v="4"/>
    <n v="0.03"/>
    <n v="111.03"/>
    <n v="8.64"/>
    <x v="1"/>
    <x v="3"/>
    <x v="2"/>
    <x v="6"/>
    <s v="Small Box"/>
    <s v="Fellowes Recycled Storage Drawers"/>
    <n v="0.78"/>
    <s v="United States"/>
    <s v="South"/>
    <x v="12"/>
    <s v="Winter Haven"/>
    <n v="33881"/>
    <x v="71"/>
    <d v="2015-03-14T00:00:00"/>
    <x v="768"/>
    <n v="8"/>
    <n v="900.12"/>
    <n v="88998"/>
    <n v="111"/>
    <x v="0"/>
  </r>
  <r>
    <n v="604"/>
    <s v="Lindsay P Ashley"/>
    <x v="0"/>
    <n v="0.09"/>
    <n v="154.13"/>
    <n v="69"/>
    <x v="2"/>
    <x v="3"/>
    <x v="0"/>
    <x v="0"/>
    <s v="Large Box"/>
    <s v="Laminate Occasional Tables"/>
    <n v="0.68"/>
    <s v="United States"/>
    <s v="West"/>
    <x v="8"/>
    <s v="Los Angeles"/>
    <n v="90045"/>
    <x v="72"/>
    <d v="2015-03-15T00:00:00"/>
    <x v="769"/>
    <n v="38"/>
    <n v="5679.59"/>
    <n v="28647"/>
    <n v="154.04"/>
    <x v="2"/>
  </r>
  <r>
    <n v="605"/>
    <s v="Alison Peters Wooten"/>
    <x v="0"/>
    <n v="0.09"/>
    <n v="154.13"/>
    <n v="69"/>
    <x v="2"/>
    <x v="3"/>
    <x v="0"/>
    <x v="0"/>
    <s v="Large Box"/>
    <s v="Laminate Occasional Tables"/>
    <n v="0.68"/>
    <s v="United States"/>
    <s v="East"/>
    <x v="11"/>
    <s v="West Islip"/>
    <n v="11795"/>
    <x v="72"/>
    <d v="2015-03-15T00:00:00"/>
    <x v="769"/>
    <n v="10"/>
    <n v="1494.63"/>
    <n v="91144"/>
    <n v="154.04"/>
    <x v="3"/>
  </r>
  <r>
    <n v="994"/>
    <s v="Neal Weber"/>
    <x v="1"/>
    <n v="0.1"/>
    <n v="400.98"/>
    <n v="76.37"/>
    <x v="0"/>
    <x v="0"/>
    <x v="0"/>
    <x v="0"/>
    <s v="Jumbo Box"/>
    <s v="Bretford CR8500 Series Meeting Room Furniture"/>
    <n v="0.6"/>
    <s v="United States"/>
    <s v="East"/>
    <x v="29"/>
    <s v="Sanford"/>
    <n v="4073"/>
    <x v="72"/>
    <d v="2015-03-15T00:00:00"/>
    <x v="770"/>
    <n v="2"/>
    <n v="810.47"/>
    <n v="89433"/>
    <n v="400.88"/>
    <x v="3"/>
  </r>
  <r>
    <n v="999"/>
    <s v="Rita Barton"/>
    <x v="1"/>
    <n v="0.08"/>
    <n v="45.19"/>
    <n v="1.99"/>
    <x v="1"/>
    <x v="0"/>
    <x v="1"/>
    <x v="1"/>
    <s v="Small Pack"/>
    <s v="Verbatim DVD-RAM, 9.4GB, Rewritable, Type 1, DS, DataLife Plus"/>
    <n v="0.55000000000000004"/>
    <s v="United States"/>
    <s v="East"/>
    <x v="33"/>
    <s v="Ridgewood"/>
    <n v="7450"/>
    <x v="72"/>
    <d v="2015-03-15T00:00:00"/>
    <x v="771"/>
    <n v="3"/>
    <n v="127.22"/>
    <n v="89433"/>
    <n v="45.11"/>
    <x v="3"/>
  </r>
  <r>
    <n v="1000"/>
    <s v="Lynn Bell"/>
    <x v="1"/>
    <n v="0.03"/>
    <n v="33.979999999999997"/>
    <n v="19.989999999999998"/>
    <x v="1"/>
    <x v="0"/>
    <x v="0"/>
    <x v="11"/>
    <s v="Small Box"/>
    <s v="Linden® 12&quot; Wall Clock With Oak Frame"/>
    <n v="0.55000000000000004"/>
    <s v="United States"/>
    <s v="East"/>
    <x v="42"/>
    <s v="Bennington"/>
    <n v="5201"/>
    <x v="72"/>
    <d v="2015-03-15T00:00:00"/>
    <x v="772"/>
    <n v="12"/>
    <n v="432.44"/>
    <n v="89433"/>
    <n v="33.949999999999996"/>
    <x v="3"/>
  </r>
  <r>
    <n v="2345"/>
    <s v="Colleen Marsh"/>
    <x v="4"/>
    <n v="7.0000000000000007E-2"/>
    <n v="200.98"/>
    <n v="23.76"/>
    <x v="0"/>
    <x v="3"/>
    <x v="0"/>
    <x v="9"/>
    <s v="Jumbo Drum"/>
    <s v="Global Leather Highback Executive Chair with Pneumatic Height Adjustment, Black"/>
    <n v="0.57999999999999996"/>
    <s v="United States"/>
    <s v="South"/>
    <x v="32"/>
    <s v="Paducah"/>
    <n v="42003"/>
    <x v="72"/>
    <d v="2015-03-15T00:00:00"/>
    <x v="773"/>
    <n v="9"/>
    <n v="1805.9"/>
    <n v="89504"/>
    <n v="200.91"/>
    <x v="0"/>
  </r>
  <r>
    <n v="2345"/>
    <s v="Colleen Marsh"/>
    <x v="4"/>
    <n v="0.02"/>
    <n v="179.29"/>
    <n v="29.21"/>
    <x v="0"/>
    <x v="3"/>
    <x v="0"/>
    <x v="0"/>
    <s v="Jumbo Box"/>
    <s v="Bevis Round Conference Table Top, X-Base"/>
    <n v="0.76"/>
    <s v="United States"/>
    <s v="South"/>
    <x v="32"/>
    <s v="Paducah"/>
    <n v="42003"/>
    <x v="72"/>
    <d v="2015-03-14T00:00:00"/>
    <x v="774"/>
    <n v="2"/>
    <n v="311.41000000000003"/>
    <n v="89504"/>
    <n v="179.26999999999998"/>
    <x v="0"/>
  </r>
  <r>
    <n v="2417"/>
    <s v="Ken H Frazier"/>
    <x v="4"/>
    <n v="0"/>
    <n v="65.989999999999995"/>
    <n v="3.99"/>
    <x v="1"/>
    <x v="1"/>
    <x v="1"/>
    <x v="12"/>
    <s v="Small Box"/>
    <s v="StarTAC 7760"/>
    <n v="0.59"/>
    <s v="United States"/>
    <s v="South"/>
    <x v="21"/>
    <s v="Oakton"/>
    <n v="22124"/>
    <x v="72"/>
    <d v="2015-03-15T00:00:00"/>
    <x v="775"/>
    <n v="13"/>
    <n v="765.65"/>
    <n v="86754"/>
    <n v="65.989999999999995"/>
    <x v="0"/>
  </r>
  <r>
    <n v="3279"/>
    <s v="Ricky Allred"/>
    <x v="4"/>
    <n v="0.01"/>
    <n v="45.99"/>
    <n v="4.99"/>
    <x v="1"/>
    <x v="2"/>
    <x v="1"/>
    <x v="12"/>
    <s v="Small Box"/>
    <s v="KF 788"/>
    <n v="0.56000000000000005"/>
    <s v="United States"/>
    <s v="South"/>
    <x v="23"/>
    <s v="Columbia"/>
    <n v="29203"/>
    <x v="72"/>
    <d v="2015-03-16T00:00:00"/>
    <x v="776"/>
    <n v="3"/>
    <n v="125.19"/>
    <n v="90767"/>
    <n v="45.980000000000004"/>
    <x v="0"/>
  </r>
  <r>
    <n v="373"/>
    <s v="Jeanne Werner"/>
    <x v="3"/>
    <n v="0.02"/>
    <n v="200.98"/>
    <n v="55.96"/>
    <x v="0"/>
    <x v="0"/>
    <x v="0"/>
    <x v="10"/>
    <s v="Jumbo Box"/>
    <s v="O'Sullivan Living Dimensions 3-Shelf Bookcases"/>
    <n v="0.75"/>
    <s v="United States"/>
    <s v="Central"/>
    <x v="25"/>
    <s v="Detroit"/>
    <n v="48234"/>
    <x v="72"/>
    <d v="2015-03-16T00:00:00"/>
    <x v="777"/>
    <n v="45"/>
    <n v="9539.6"/>
    <n v="24193"/>
    <n v="200.95999999999998"/>
    <x v="1"/>
  </r>
  <r>
    <n v="373"/>
    <s v="Jeanne Werner"/>
    <x v="3"/>
    <n v="0.02"/>
    <n v="4.28"/>
    <n v="5.17"/>
    <x v="1"/>
    <x v="0"/>
    <x v="2"/>
    <x v="7"/>
    <s v="Small Box"/>
    <s v="Xerox 1971"/>
    <n v="0.4"/>
    <s v="United States"/>
    <s v="Central"/>
    <x v="25"/>
    <s v="Detroit"/>
    <n v="48234"/>
    <x v="72"/>
    <d v="2015-03-15T00:00:00"/>
    <x v="778"/>
    <n v="24"/>
    <n v="109.86"/>
    <n v="24193"/>
    <n v="4.2600000000000007"/>
    <x v="1"/>
  </r>
  <r>
    <n v="373"/>
    <s v="Jeanne Werner"/>
    <x v="3"/>
    <n v="0.04"/>
    <n v="85.99"/>
    <n v="0.99"/>
    <x v="1"/>
    <x v="0"/>
    <x v="1"/>
    <x v="12"/>
    <s v="Wrap Bag"/>
    <s v="Accessory4"/>
    <n v="0.85"/>
    <s v="United States"/>
    <s v="Central"/>
    <x v="25"/>
    <s v="Detroit"/>
    <n v="48234"/>
    <x v="72"/>
    <d v="2015-03-16T00:00:00"/>
    <x v="779"/>
    <n v="19"/>
    <n v="1426.51"/>
    <n v="24193"/>
    <n v="85.949999999999989"/>
    <x v="1"/>
  </r>
  <r>
    <n v="375"/>
    <s v="Sandra Sharma"/>
    <x v="3"/>
    <n v="0.02"/>
    <n v="200.98"/>
    <n v="55.96"/>
    <x v="0"/>
    <x v="0"/>
    <x v="0"/>
    <x v="10"/>
    <s v="Jumbo Box"/>
    <s v="O'Sullivan Living Dimensions 3-Shelf Bookcases"/>
    <n v="0.75"/>
    <s v="United States"/>
    <s v="South"/>
    <x v="34"/>
    <s v="Morristown"/>
    <n v="37814"/>
    <x v="72"/>
    <d v="2015-03-16T00:00:00"/>
    <x v="780"/>
    <n v="11"/>
    <n v="2331.9"/>
    <n v="90917"/>
    <n v="200.95999999999998"/>
    <x v="0"/>
  </r>
  <r>
    <n v="375"/>
    <s v="Sandra Sharma"/>
    <x v="3"/>
    <n v="0.02"/>
    <n v="4.28"/>
    <n v="5.17"/>
    <x v="1"/>
    <x v="0"/>
    <x v="2"/>
    <x v="7"/>
    <s v="Small Box"/>
    <s v="Xerox 1971"/>
    <n v="0.4"/>
    <s v="United States"/>
    <s v="South"/>
    <x v="34"/>
    <s v="Morristown"/>
    <n v="37814"/>
    <x v="72"/>
    <d v="2015-03-15T00:00:00"/>
    <x v="781"/>
    <n v="6"/>
    <n v="27.47"/>
    <n v="90917"/>
    <n v="4.2600000000000007"/>
    <x v="0"/>
  </r>
  <r>
    <n v="1682"/>
    <s v="Julie Edwards"/>
    <x v="3"/>
    <n v="0.08"/>
    <n v="4.9800000000000004"/>
    <n v="4.7"/>
    <x v="1"/>
    <x v="1"/>
    <x v="2"/>
    <x v="7"/>
    <s v="Small Box"/>
    <s v="Staples Copy Paper (20Lb. and 84 Bright)"/>
    <n v="0.38"/>
    <s v="United States"/>
    <s v="Central"/>
    <x v="10"/>
    <s v="Chicago"/>
    <n v="60611"/>
    <x v="72"/>
    <d v="2015-03-15T00:00:00"/>
    <x v="782"/>
    <n v="47"/>
    <n v="225.98"/>
    <n v="38080"/>
    <n v="4.9000000000000004"/>
    <x v="1"/>
  </r>
  <r>
    <n v="1683"/>
    <s v="Wesley Corbett"/>
    <x v="3"/>
    <n v="0.08"/>
    <n v="4.9800000000000004"/>
    <n v="4.7"/>
    <x v="1"/>
    <x v="1"/>
    <x v="2"/>
    <x v="7"/>
    <s v="Small Box"/>
    <s v="Staples Copy Paper (20Lb. and 84 Bright)"/>
    <n v="0.38"/>
    <s v="United States"/>
    <s v="Central"/>
    <x v="18"/>
    <s v="Conroe"/>
    <n v="77301"/>
    <x v="72"/>
    <d v="2015-03-15T00:00:00"/>
    <x v="782"/>
    <n v="12"/>
    <n v="57.7"/>
    <n v="90613"/>
    <n v="4.9000000000000004"/>
    <x v="1"/>
  </r>
  <r>
    <n v="3177"/>
    <s v="Laurie Petty"/>
    <x v="3"/>
    <n v="0.1"/>
    <n v="62.18"/>
    <n v="10.84"/>
    <x v="1"/>
    <x v="1"/>
    <x v="0"/>
    <x v="11"/>
    <s v="Medium Box"/>
    <s v="Deflect-o Glass Clear Studded Chair Mats"/>
    <n v="0.63"/>
    <s v="United States"/>
    <s v="South"/>
    <x v="12"/>
    <s v="Jupiter"/>
    <n v="33458"/>
    <x v="72"/>
    <d v="2015-03-16T00:00:00"/>
    <x v="783"/>
    <n v="9"/>
    <n v="511.57"/>
    <n v="90818"/>
    <n v="62.08"/>
    <x v="0"/>
  </r>
  <r>
    <n v="594"/>
    <s v="Charlie Moore"/>
    <x v="0"/>
    <n v="0.09"/>
    <n v="13.79"/>
    <n v="8.7799999999999994"/>
    <x v="1"/>
    <x v="1"/>
    <x v="0"/>
    <x v="11"/>
    <s v="Small Box"/>
    <s v="9-3/4 Diameter Round Wall Clock"/>
    <n v="0.43"/>
    <s v="United States"/>
    <s v="Central"/>
    <x v="2"/>
    <s v="Anderson"/>
    <n v="46016"/>
    <x v="73"/>
    <d v="2015-03-17T00:00:00"/>
    <x v="784"/>
    <n v="1"/>
    <n v="17.440000000000001"/>
    <n v="86309"/>
    <n v="13.7"/>
    <x v="1"/>
  </r>
  <r>
    <n v="83"/>
    <s v="Edgar Stone"/>
    <x v="1"/>
    <n v="0.04"/>
    <n v="296.18"/>
    <n v="54.12"/>
    <x v="0"/>
    <x v="3"/>
    <x v="0"/>
    <x v="0"/>
    <s v="Jumbo Box"/>
    <s v="Hon 94000 Series Round Tables"/>
    <n v="0.76"/>
    <s v="United States"/>
    <s v="East"/>
    <x v="27"/>
    <s v="Canton"/>
    <n v="44708"/>
    <x v="73"/>
    <d v="2015-03-15T00:00:00"/>
    <x v="785"/>
    <n v="6"/>
    <n v="1821.89"/>
    <n v="87365"/>
    <n v="296.14"/>
    <x v="3"/>
  </r>
  <r>
    <n v="1123"/>
    <s v="Peggy Lanier"/>
    <x v="1"/>
    <n v="0.03"/>
    <n v="7.3"/>
    <n v="7.72"/>
    <x v="1"/>
    <x v="0"/>
    <x v="2"/>
    <x v="5"/>
    <s v="Small Box"/>
    <s v="Angle-D Binders with Locking Rings, Label Holders"/>
    <n v="0.38"/>
    <s v="United States"/>
    <s v="West"/>
    <x v="8"/>
    <s v="Roseville"/>
    <n v="95661"/>
    <x v="73"/>
    <d v="2015-03-18T00:00:00"/>
    <x v="786"/>
    <n v="14"/>
    <n v="103.61"/>
    <n v="87015"/>
    <n v="7.27"/>
    <x v="2"/>
  </r>
  <r>
    <n v="2426"/>
    <s v="Dorothy Holt"/>
    <x v="1"/>
    <n v="0.08"/>
    <n v="30.93"/>
    <n v="3.92"/>
    <x v="1"/>
    <x v="0"/>
    <x v="0"/>
    <x v="11"/>
    <s v="Small Pack"/>
    <s v="Advantus Employee of the Month Certificate Frame, 11 x 13-1/2"/>
    <n v="0.44"/>
    <s v="United States"/>
    <s v="Central"/>
    <x v="18"/>
    <s v="Irving"/>
    <n v="75061"/>
    <x v="73"/>
    <d v="2015-03-16T00:00:00"/>
    <x v="787"/>
    <n v="3"/>
    <n v="91.39"/>
    <n v="90859"/>
    <n v="30.85"/>
    <x v="1"/>
  </r>
  <r>
    <n v="724"/>
    <s v="Beverly Cooke Brooks"/>
    <x v="4"/>
    <n v="0.09"/>
    <n v="125.99"/>
    <n v="8.99"/>
    <x v="1"/>
    <x v="1"/>
    <x v="1"/>
    <x v="12"/>
    <s v="Small Box"/>
    <s v="SC7868i"/>
    <n v="0.55000000000000004"/>
    <s v="United States"/>
    <s v="East"/>
    <x v="22"/>
    <s v="Stratford"/>
    <n v="6614"/>
    <x v="73"/>
    <d v="2015-03-16T00:00:00"/>
    <x v="788"/>
    <n v="1"/>
    <n v="100.38"/>
    <n v="90359"/>
    <n v="125.89999999999999"/>
    <x v="3"/>
  </r>
  <r>
    <n v="727"/>
    <s v="Lindsay Link"/>
    <x v="4"/>
    <n v="0.1"/>
    <n v="17.98"/>
    <n v="4"/>
    <x v="1"/>
    <x v="1"/>
    <x v="1"/>
    <x v="1"/>
    <s v="Small Box"/>
    <s v="Belkin 107-key enhanced keyboard, USB/PS/2 interface"/>
    <n v="0.79"/>
    <s v="United States"/>
    <s v="East"/>
    <x v="29"/>
    <s v="Lewiston"/>
    <n v="4240"/>
    <x v="73"/>
    <d v="2015-03-16T00:00:00"/>
    <x v="789"/>
    <n v="4"/>
    <n v="66.319999999999993"/>
    <n v="90359"/>
    <n v="17.88"/>
    <x v="3"/>
  </r>
  <r>
    <n v="2356"/>
    <s v="Emma Bloom"/>
    <x v="4"/>
    <n v="0"/>
    <n v="29.34"/>
    <n v="7.87"/>
    <x v="1"/>
    <x v="1"/>
    <x v="0"/>
    <x v="11"/>
    <s v="Small Box"/>
    <s v="Seth Thomas 14&quot; Putty-Colored Wall Clock"/>
    <n v="0.54"/>
    <s v="United States"/>
    <s v="West"/>
    <x v="45"/>
    <s v="Rock Springs"/>
    <n v="82901"/>
    <x v="73"/>
    <d v="2015-03-17T00:00:00"/>
    <x v="790"/>
    <n v="22"/>
    <n v="668.38"/>
    <n v="91305"/>
    <n v="29.34"/>
    <x v="2"/>
  </r>
  <r>
    <n v="2372"/>
    <s v="Marvin Parrott"/>
    <x v="4"/>
    <n v="0.01"/>
    <n v="1.76"/>
    <n v="0.7"/>
    <x v="1"/>
    <x v="3"/>
    <x v="2"/>
    <x v="2"/>
    <s v="Wrap Bag"/>
    <s v="Newell 310"/>
    <n v="0.56000000000000005"/>
    <s v="United States"/>
    <s v="Central"/>
    <x v="7"/>
    <s v="Duluth"/>
    <n v="55803"/>
    <x v="73"/>
    <d v="2015-03-16T00:00:00"/>
    <x v="791"/>
    <n v="4"/>
    <n v="7.2"/>
    <n v="90714"/>
    <n v="1.75"/>
    <x v="1"/>
  </r>
  <r>
    <n v="871"/>
    <s v="Sandy Ellington"/>
    <x v="3"/>
    <n v="0.03"/>
    <n v="14.2"/>
    <n v="5.3"/>
    <x v="1"/>
    <x v="2"/>
    <x v="0"/>
    <x v="11"/>
    <s v="Wrap Bag"/>
    <s v="Coloredge Poster Frame"/>
    <n v="0.46"/>
    <s v="United States"/>
    <s v="West"/>
    <x v="26"/>
    <s v="Reno"/>
    <n v="89502"/>
    <x v="73"/>
    <d v="2015-03-17T00:00:00"/>
    <x v="792"/>
    <n v="2"/>
    <n v="31.24"/>
    <n v="90577"/>
    <n v="14.17"/>
    <x v="2"/>
  </r>
  <r>
    <n v="1646"/>
    <s v="Eugene Brewer Knox"/>
    <x v="3"/>
    <n v="0.06"/>
    <n v="3.29"/>
    <n v="1.35"/>
    <x v="1"/>
    <x v="0"/>
    <x v="2"/>
    <x v="14"/>
    <s v="Wrap Bag"/>
    <s v="Acco® Hot Clips™ Clips to Go"/>
    <n v="0.4"/>
    <s v="United States"/>
    <s v="East"/>
    <x v="11"/>
    <s v="Bethpage"/>
    <n v="11714"/>
    <x v="73"/>
    <d v="2015-03-17T00:00:00"/>
    <x v="793"/>
    <n v="11"/>
    <n v="35.97"/>
    <n v="90932"/>
    <n v="3.23"/>
    <x v="3"/>
  </r>
  <r>
    <n v="853"/>
    <s v="Leah Davenport"/>
    <x v="1"/>
    <n v="0.05"/>
    <n v="4.24"/>
    <n v="5.41"/>
    <x v="1"/>
    <x v="0"/>
    <x v="2"/>
    <x v="5"/>
    <s v="Small Box"/>
    <s v="Storex DuraTech Recycled Plastic Frosted Binders"/>
    <n v="0.35"/>
    <s v="United States"/>
    <s v="West"/>
    <x v="8"/>
    <s v="Hesperia"/>
    <n v="92345"/>
    <x v="74"/>
    <d v="2015-03-18T00:00:00"/>
    <x v="794"/>
    <n v="12"/>
    <n v="50.83"/>
    <n v="88570"/>
    <n v="4.1900000000000004"/>
    <x v="2"/>
  </r>
  <r>
    <n v="2272"/>
    <s v="Brett Ingram"/>
    <x v="1"/>
    <n v="0.08"/>
    <n v="15.73"/>
    <n v="7.42"/>
    <x v="2"/>
    <x v="3"/>
    <x v="2"/>
    <x v="16"/>
    <s v="Small Pack"/>
    <s v="Acme Galleria® Hot Forged Steel Scissors with Colored Handles"/>
    <n v="0.56000000000000005"/>
    <s v="United States"/>
    <s v="Central"/>
    <x v="18"/>
    <s v="Harker Heights"/>
    <n v="76543"/>
    <x v="74"/>
    <d v="2015-03-18T00:00:00"/>
    <x v="795"/>
    <n v="5"/>
    <n v="78.08"/>
    <n v="90110"/>
    <n v="15.65"/>
    <x v="1"/>
  </r>
  <r>
    <n v="2323"/>
    <s v="Emma Buckley"/>
    <x v="1"/>
    <n v="0.08"/>
    <n v="68.81"/>
    <n v="60"/>
    <x v="0"/>
    <x v="0"/>
    <x v="2"/>
    <x v="8"/>
    <s v="Jumbo Drum"/>
    <s v="Holmes Replacement Filter for HEPA Air Cleaner, Very Large Room, HEPA Filter"/>
    <n v="0.41"/>
    <s v="United States"/>
    <s v="West"/>
    <x v="8"/>
    <s v="Coachella"/>
    <n v="92236"/>
    <x v="74"/>
    <d v="2015-03-17T00:00:00"/>
    <x v="796"/>
    <n v="5"/>
    <n v="337.86"/>
    <n v="88721"/>
    <n v="68.73"/>
    <x v="2"/>
  </r>
  <r>
    <n v="2323"/>
    <s v="Emma Buckley"/>
    <x v="1"/>
    <n v="0.04"/>
    <n v="21.38"/>
    <n v="8.99"/>
    <x v="1"/>
    <x v="0"/>
    <x v="2"/>
    <x v="2"/>
    <s v="Small Pack"/>
    <s v="Boston 1730 StandUp Electric Pencil Sharpener"/>
    <n v="0.59"/>
    <s v="United States"/>
    <s v="West"/>
    <x v="8"/>
    <s v="Coachella"/>
    <n v="92236"/>
    <x v="74"/>
    <d v="2015-03-18T00:00:00"/>
    <x v="797"/>
    <n v="4"/>
    <n v="84.21"/>
    <n v="88721"/>
    <n v="21.34"/>
    <x v="2"/>
  </r>
  <r>
    <n v="145"/>
    <s v="Rhonda Ivey"/>
    <x v="2"/>
    <n v="7.0000000000000007E-2"/>
    <n v="154.13"/>
    <n v="69"/>
    <x v="2"/>
    <x v="2"/>
    <x v="0"/>
    <x v="0"/>
    <s v="Large Box"/>
    <s v="Laminate Occasional Tables"/>
    <n v="0.68"/>
    <s v="United States"/>
    <s v="East"/>
    <x v="28"/>
    <s v="West Mifflin"/>
    <n v="15122"/>
    <x v="74"/>
    <d v="2015-03-16T00:00:00"/>
    <x v="798"/>
    <n v="3"/>
    <n v="453.62"/>
    <n v="91089"/>
    <n v="154.06"/>
    <x v="3"/>
  </r>
  <r>
    <n v="1068"/>
    <s v="Erik Barr"/>
    <x v="2"/>
    <n v="0.04"/>
    <n v="22.84"/>
    <n v="16.87"/>
    <x v="1"/>
    <x v="2"/>
    <x v="2"/>
    <x v="7"/>
    <s v="Small Box"/>
    <s v="Xerox 1982"/>
    <n v="0.39"/>
    <s v="United States"/>
    <s v="Central"/>
    <x v="10"/>
    <s v="Calumet City"/>
    <n v="60409"/>
    <x v="74"/>
    <d v="2015-03-16T00:00:00"/>
    <x v="799"/>
    <n v="12"/>
    <n v="286.39999999999998"/>
    <n v="87109"/>
    <n v="22.8"/>
    <x v="1"/>
  </r>
  <r>
    <n v="2157"/>
    <s v="Tom Hoyle Honeycutt"/>
    <x v="2"/>
    <n v="0.05"/>
    <n v="55.5"/>
    <n v="52.2"/>
    <x v="1"/>
    <x v="2"/>
    <x v="0"/>
    <x v="11"/>
    <s v="Medium Box"/>
    <s v="Eldon Cleatmat® Chair Mats for Medium Pile Carpets"/>
    <n v="0.72"/>
    <s v="United States"/>
    <s v="Central"/>
    <x v="25"/>
    <s v="Warren"/>
    <n v="48093"/>
    <x v="74"/>
    <d v="2015-03-16T00:00:00"/>
    <x v="800"/>
    <n v="4"/>
    <n v="253.87"/>
    <n v="90385"/>
    <n v="55.45"/>
    <x v="1"/>
  </r>
  <r>
    <n v="2157"/>
    <s v="Tom Hoyle Honeycutt"/>
    <x v="2"/>
    <n v="0.05"/>
    <n v="442.14"/>
    <n v="14.7"/>
    <x v="0"/>
    <x v="2"/>
    <x v="1"/>
    <x v="3"/>
    <s v="Jumbo Drum"/>
    <s v="Okidata ML390 Turbo Dot Matrix Printers"/>
    <n v="0.56000000000000005"/>
    <s v="United States"/>
    <s v="Central"/>
    <x v="25"/>
    <s v="Warren"/>
    <n v="48093"/>
    <x v="74"/>
    <d v="2015-03-25T00:00:00"/>
    <x v="801"/>
    <n v="14"/>
    <n v="5880.46"/>
    <n v="90385"/>
    <n v="442.09"/>
    <x v="1"/>
  </r>
  <r>
    <n v="1241"/>
    <s v="Bradley Schroeder"/>
    <x v="3"/>
    <n v="0"/>
    <n v="387.99"/>
    <n v="19.989999999999998"/>
    <x v="1"/>
    <x v="3"/>
    <x v="2"/>
    <x v="5"/>
    <s v="Small Box"/>
    <s v="Fellowes PB300 Plastic Comb Binding Machine"/>
    <n v="0.38"/>
    <s v="United States"/>
    <s v="South"/>
    <x v="16"/>
    <s v="Auburn"/>
    <n v="36830"/>
    <x v="74"/>
    <d v="2015-03-17T00:00:00"/>
    <x v="802"/>
    <n v="23"/>
    <n v="9280.7199999999993"/>
    <n v="90880"/>
    <n v="387.99"/>
    <x v="0"/>
  </r>
  <r>
    <n v="1711"/>
    <s v="Sharon Long"/>
    <x v="3"/>
    <n v="7.0000000000000007E-2"/>
    <n v="7.59"/>
    <n v="4"/>
    <x v="1"/>
    <x v="3"/>
    <x v="0"/>
    <x v="11"/>
    <s v="Wrap Bag"/>
    <s v="Master Giant Foot® Doorstop, Safety Yellow"/>
    <n v="0.42"/>
    <s v="United States"/>
    <s v="South"/>
    <x v="5"/>
    <s v="Marietta"/>
    <n v="30062"/>
    <x v="74"/>
    <d v="2015-03-18T00:00:00"/>
    <x v="803"/>
    <n v="3"/>
    <n v="22.48"/>
    <n v="87747"/>
    <n v="7.52"/>
    <x v="0"/>
  </r>
  <r>
    <n v="2030"/>
    <s v="Lindsay O'Connell"/>
    <x v="0"/>
    <n v="0.04"/>
    <n v="120.97"/>
    <n v="7.11"/>
    <x v="1"/>
    <x v="3"/>
    <x v="1"/>
    <x v="3"/>
    <s v="Medium Box"/>
    <s v="Canon BP1200DH 12-Digit Bubble Jet Printing Calculator"/>
    <n v="0.36"/>
    <s v="United States"/>
    <s v="Central"/>
    <x v="18"/>
    <s v="Greenville"/>
    <n v="75401"/>
    <x v="75"/>
    <d v="2015-03-17T00:00:00"/>
    <x v="804"/>
    <n v="16"/>
    <n v="1913.84"/>
    <n v="91059"/>
    <n v="120.92999999999999"/>
    <x v="1"/>
  </r>
  <r>
    <n v="2030"/>
    <s v="Lindsay O'Connell"/>
    <x v="0"/>
    <n v="0"/>
    <n v="195.99"/>
    <n v="4.2"/>
    <x v="1"/>
    <x v="3"/>
    <x v="1"/>
    <x v="12"/>
    <s v="Small Box"/>
    <s v="688"/>
    <n v="0.6"/>
    <s v="United States"/>
    <s v="Central"/>
    <x v="18"/>
    <s v="Greenville"/>
    <n v="75401"/>
    <x v="75"/>
    <d v="2015-03-19T00:00:00"/>
    <x v="805"/>
    <n v="16"/>
    <n v="2692.12"/>
    <n v="91059"/>
    <n v="195.99"/>
    <x v="1"/>
  </r>
  <r>
    <n v="2647"/>
    <s v="Teresa Bishop"/>
    <x v="2"/>
    <n v="0.1"/>
    <n v="10.98"/>
    <n v="3.99"/>
    <x v="1"/>
    <x v="3"/>
    <x v="2"/>
    <x v="8"/>
    <s v="Small Box"/>
    <s v="Staples Surge Protector 6 outlet"/>
    <n v="0.57999999999999996"/>
    <s v="United States"/>
    <s v="West"/>
    <x v="8"/>
    <s v="Bakersfield"/>
    <n v="93309"/>
    <x v="75"/>
    <d v="2015-03-24T00:00:00"/>
    <x v="806"/>
    <n v="5"/>
    <n v="52.21"/>
    <n v="91386"/>
    <n v="10.88"/>
    <x v="2"/>
  </r>
  <r>
    <n v="2647"/>
    <s v="Teresa Bishop"/>
    <x v="2"/>
    <n v="0.01"/>
    <n v="39.979999999999997"/>
    <n v="9.1999999999999993"/>
    <x v="1"/>
    <x v="3"/>
    <x v="0"/>
    <x v="11"/>
    <s v="Wrap Bag"/>
    <s v="Eldon Radial Chair Mat for Low to Medium Pile Carpets"/>
    <n v="0.65"/>
    <s v="United States"/>
    <s v="West"/>
    <x v="8"/>
    <s v="Bakersfield"/>
    <n v="93309"/>
    <x v="75"/>
    <d v="2015-03-19T00:00:00"/>
    <x v="807"/>
    <n v="4"/>
    <n v="170.32"/>
    <n v="91386"/>
    <n v="39.97"/>
    <x v="2"/>
  </r>
  <r>
    <n v="339"/>
    <s v="Bobby Clements"/>
    <x v="4"/>
    <n v="0.08"/>
    <n v="7.77"/>
    <n v="9.23"/>
    <x v="1"/>
    <x v="3"/>
    <x v="2"/>
    <x v="8"/>
    <s v="Small Box"/>
    <s v="Hoover Commercial Soft Guard Upright Vacuum And Disposable Filtration Bags"/>
    <n v="0.57999999999999996"/>
    <s v="United States"/>
    <s v="East"/>
    <x v="27"/>
    <s v="Columbus"/>
    <n v="43229"/>
    <x v="75"/>
    <d v="2015-03-18T00:00:00"/>
    <x v="808"/>
    <n v="5"/>
    <n v="40.299999999999997"/>
    <n v="90583"/>
    <n v="7.6899999999999995"/>
    <x v="3"/>
  </r>
  <r>
    <n v="339"/>
    <s v="Bobby Clements"/>
    <x v="4"/>
    <n v="7.0000000000000007E-2"/>
    <n v="7.59"/>
    <n v="4"/>
    <x v="1"/>
    <x v="3"/>
    <x v="0"/>
    <x v="11"/>
    <s v="Wrap Bag"/>
    <s v="Master Giant Foot® Doorstop, Safety Yellow"/>
    <n v="0.42"/>
    <s v="United States"/>
    <s v="East"/>
    <x v="27"/>
    <s v="Columbus"/>
    <n v="43229"/>
    <x v="75"/>
    <d v="2015-03-19T00:00:00"/>
    <x v="809"/>
    <n v="15"/>
    <n v="111.88"/>
    <n v="90583"/>
    <n v="7.52"/>
    <x v="3"/>
  </r>
  <r>
    <n v="1808"/>
    <s v="Joyce Knox"/>
    <x v="4"/>
    <n v="0.01"/>
    <n v="8.1199999999999992"/>
    <n v="2.83"/>
    <x v="2"/>
    <x v="2"/>
    <x v="1"/>
    <x v="1"/>
    <s v="Small Pack"/>
    <s v="Imation Neon Mac Format Diskettes, 10/Pack"/>
    <n v="0.77"/>
    <s v="United States"/>
    <s v="East"/>
    <x v="44"/>
    <s v="Parkersburg"/>
    <n v="26101"/>
    <x v="75"/>
    <d v="2015-03-18T00:00:00"/>
    <x v="810"/>
    <n v="10"/>
    <n v="88.64"/>
    <n v="89251"/>
    <n v="8.11"/>
    <x v="3"/>
  </r>
  <r>
    <n v="1364"/>
    <s v="Chris Ford"/>
    <x v="3"/>
    <n v="0.1"/>
    <n v="5.98"/>
    <n v="5.35"/>
    <x v="1"/>
    <x v="2"/>
    <x v="2"/>
    <x v="7"/>
    <s v="Small Box"/>
    <s v="Xerox 1947"/>
    <n v="0.4"/>
    <s v="United States"/>
    <s v="East"/>
    <x v="36"/>
    <s v="Camp Springs"/>
    <n v="20746"/>
    <x v="75"/>
    <d v="2015-03-17T00:00:00"/>
    <x v="811"/>
    <n v="10"/>
    <n v="57.34"/>
    <n v="89994"/>
    <n v="5.8800000000000008"/>
    <x v="3"/>
  </r>
  <r>
    <n v="3001"/>
    <s v="Anthony Foley"/>
    <x v="3"/>
    <n v="0.03"/>
    <n v="5.4"/>
    <n v="7.78"/>
    <x v="1"/>
    <x v="1"/>
    <x v="2"/>
    <x v="5"/>
    <s v="Small Box"/>
    <s v="3M Organizer Strips"/>
    <n v="0.37"/>
    <s v="United States"/>
    <s v="Central"/>
    <x v="25"/>
    <s v="Port Huron"/>
    <n v="48060"/>
    <x v="75"/>
    <d v="2015-03-19T00:00:00"/>
    <x v="812"/>
    <n v="21"/>
    <n v="117.87"/>
    <n v="87043"/>
    <n v="5.37"/>
    <x v="1"/>
  </r>
  <r>
    <n v="2127"/>
    <s v="Joyce Kern"/>
    <x v="0"/>
    <n v="0.1"/>
    <n v="5.98"/>
    <n v="5.14"/>
    <x v="1"/>
    <x v="2"/>
    <x v="2"/>
    <x v="7"/>
    <s v="Small Box"/>
    <s v="Xerox 1974"/>
    <n v="0.36"/>
    <s v="United States"/>
    <s v="Central"/>
    <x v="25"/>
    <s v="Sterling Heights"/>
    <n v="48310"/>
    <x v="76"/>
    <d v="2015-03-20T00:00:00"/>
    <x v="813"/>
    <n v="6"/>
    <n v="33.950000000000003"/>
    <n v="88418"/>
    <n v="5.8800000000000008"/>
    <x v="1"/>
  </r>
  <r>
    <n v="3191"/>
    <s v="Jenny Hawkins"/>
    <x v="0"/>
    <n v="0.01"/>
    <n v="20.99"/>
    <n v="4.8099999999999996"/>
    <x v="1"/>
    <x v="3"/>
    <x v="1"/>
    <x v="12"/>
    <s v="Medium Box"/>
    <s v="1726 Digital Answering Machine"/>
    <n v="0.57999999999999996"/>
    <s v="United States"/>
    <s v="Central"/>
    <x v="30"/>
    <s v="Stevens Point"/>
    <n v="54481"/>
    <x v="76"/>
    <d v="2015-03-18T00:00:00"/>
    <x v="814"/>
    <n v="5"/>
    <n v="93.81"/>
    <n v="86447"/>
    <n v="20.979999999999997"/>
    <x v="1"/>
  </r>
  <r>
    <n v="1197"/>
    <s v="Grace McNeill Hunt"/>
    <x v="1"/>
    <n v="0.08"/>
    <n v="355.98"/>
    <n v="58.92"/>
    <x v="0"/>
    <x v="0"/>
    <x v="0"/>
    <x v="9"/>
    <s v="Jumbo Drum"/>
    <s v="Hon 4700 Series Mobuis™ Mid-Back Task Chairs with Adjustable Arms"/>
    <n v="0.64"/>
    <s v="United States"/>
    <s v="East"/>
    <x v="35"/>
    <s v="Sudbury"/>
    <n v="1776"/>
    <x v="76"/>
    <d v="2015-03-20T00:00:00"/>
    <x v="815"/>
    <n v="4"/>
    <n v="1350.94"/>
    <n v="87583"/>
    <n v="355.90000000000003"/>
    <x v="3"/>
  </r>
  <r>
    <n v="1894"/>
    <s v="Maureen Herbert Hood"/>
    <x v="1"/>
    <n v="0.01"/>
    <n v="26.17"/>
    <n v="1.39"/>
    <x v="1"/>
    <x v="1"/>
    <x v="2"/>
    <x v="15"/>
    <s v="Small Box"/>
    <s v="Quality Park Security Envelopes"/>
    <n v="0.38"/>
    <s v="United States"/>
    <s v="Central"/>
    <x v="30"/>
    <s v="Appleton"/>
    <n v="54915"/>
    <x v="76"/>
    <d v="2015-03-19T00:00:00"/>
    <x v="816"/>
    <n v="13"/>
    <n v="343.54"/>
    <n v="91263"/>
    <n v="26.16"/>
    <x v="1"/>
  </r>
  <r>
    <n v="1015"/>
    <s v="Beverly Cameron"/>
    <x v="4"/>
    <n v="0"/>
    <n v="43.98"/>
    <n v="8.99"/>
    <x v="1"/>
    <x v="2"/>
    <x v="2"/>
    <x v="2"/>
    <s v="Small Pack"/>
    <s v="Boston 1645 Deluxe Heavier-Duty Electric Pencil Sharpener"/>
    <n v="0.57999999999999996"/>
    <s v="United States"/>
    <s v="South"/>
    <x v="9"/>
    <s v="Apex"/>
    <n v="27502"/>
    <x v="76"/>
    <d v="2015-03-18T00:00:00"/>
    <x v="817"/>
    <n v="14"/>
    <n v="650.70000000000005"/>
    <n v="88390"/>
    <n v="43.98"/>
    <x v="0"/>
  </r>
  <r>
    <n v="1967"/>
    <s v="Carolyn Hoffman"/>
    <x v="4"/>
    <n v="0.01"/>
    <n v="78.650000000000006"/>
    <n v="13.99"/>
    <x v="2"/>
    <x v="0"/>
    <x v="2"/>
    <x v="8"/>
    <s v="Medium Box"/>
    <s v="Honeywell Quietcare HEPA Air Cleaner"/>
    <n v="0.52"/>
    <s v="United States"/>
    <s v="Central"/>
    <x v="20"/>
    <s v="Clinton"/>
    <n v="52732"/>
    <x v="76"/>
    <d v="2015-03-19T00:00:00"/>
    <x v="818"/>
    <n v="8"/>
    <n v="641.11"/>
    <n v="89456"/>
    <n v="78.64"/>
    <x v="1"/>
  </r>
  <r>
    <n v="2030"/>
    <s v="Lindsay O'Connell"/>
    <x v="4"/>
    <n v="0.03"/>
    <n v="55.98"/>
    <n v="4.8600000000000003"/>
    <x v="1"/>
    <x v="3"/>
    <x v="2"/>
    <x v="7"/>
    <s v="Small Box"/>
    <s v="Xerox 1908"/>
    <n v="0.36"/>
    <s v="United States"/>
    <s v="Central"/>
    <x v="18"/>
    <s v="Greenville"/>
    <n v="75401"/>
    <x v="76"/>
    <d v="2015-03-20T00:00:00"/>
    <x v="819"/>
    <n v="13"/>
    <n v="762.38"/>
    <n v="91060"/>
    <n v="55.949999999999996"/>
    <x v="1"/>
  </r>
  <r>
    <n v="2745"/>
    <s v="Arnold Gay"/>
    <x v="4"/>
    <n v="0.01"/>
    <n v="220.98"/>
    <n v="64.66"/>
    <x v="0"/>
    <x v="3"/>
    <x v="0"/>
    <x v="10"/>
    <s v="Jumbo Box"/>
    <s v="Bush Cubix Collection Bookcases, Fully Assembled"/>
    <n v="0.62"/>
    <s v="United States"/>
    <s v="West"/>
    <x v="41"/>
    <s v="Chandler"/>
    <n v="85224"/>
    <x v="76"/>
    <d v="2015-03-19T00:00:00"/>
    <x v="820"/>
    <n v="11"/>
    <n v="2591.09"/>
    <n v="86184"/>
    <n v="220.97"/>
    <x v="2"/>
  </r>
  <r>
    <n v="2747"/>
    <s v="Brian Grady"/>
    <x v="4"/>
    <n v="0.01"/>
    <n v="220.98"/>
    <n v="64.66"/>
    <x v="0"/>
    <x v="3"/>
    <x v="0"/>
    <x v="10"/>
    <s v="Jumbo Box"/>
    <s v="Bush Cubix Collection Bookcases, Fully Assembled"/>
    <n v="0.62"/>
    <s v="United States"/>
    <s v="East"/>
    <x v="11"/>
    <s v="New York City"/>
    <n v="10115"/>
    <x v="76"/>
    <d v="2015-03-19T00:00:00"/>
    <x v="820"/>
    <n v="44"/>
    <n v="10364.36"/>
    <n v="23751"/>
    <n v="220.97"/>
    <x v="3"/>
  </r>
  <r>
    <n v="485"/>
    <s v="Edward Leonard"/>
    <x v="3"/>
    <n v="0.05"/>
    <n v="2.88"/>
    <n v="0.5"/>
    <x v="1"/>
    <x v="3"/>
    <x v="2"/>
    <x v="13"/>
    <s v="Small Box"/>
    <s v="Avery 49"/>
    <n v="0.36"/>
    <s v="United States"/>
    <s v="West"/>
    <x v="8"/>
    <s v="Fresno"/>
    <n v="93727"/>
    <x v="76"/>
    <d v="2015-03-20T00:00:00"/>
    <x v="821"/>
    <n v="3"/>
    <n v="8.77"/>
    <n v="91062"/>
    <n v="2.83"/>
    <x v="2"/>
  </r>
  <r>
    <n v="383"/>
    <s v="Renee Alston"/>
    <x v="0"/>
    <n v="0.06"/>
    <n v="5.34"/>
    <n v="5.63"/>
    <x v="1"/>
    <x v="3"/>
    <x v="2"/>
    <x v="5"/>
    <s v="Small Box"/>
    <s v="Pressboard Data Binder, Crimson, 12&quot; X 8 1/2&quot;"/>
    <n v="0.39"/>
    <s v="United States"/>
    <s v="East"/>
    <x v="28"/>
    <s v="Drexel Hill"/>
    <n v="19026"/>
    <x v="77"/>
    <d v="2015-03-19T00:00:00"/>
    <x v="822"/>
    <n v="7"/>
    <n v="38.65"/>
    <n v="88928"/>
    <n v="5.28"/>
    <x v="3"/>
  </r>
  <r>
    <n v="383"/>
    <s v="Renee Alston"/>
    <x v="0"/>
    <n v="7.0000000000000007E-2"/>
    <n v="65.989999999999995"/>
    <n v="5.26"/>
    <x v="2"/>
    <x v="3"/>
    <x v="1"/>
    <x v="12"/>
    <s v="Small Box"/>
    <s v="8860"/>
    <n v="0.56000000000000005"/>
    <s v="United States"/>
    <s v="East"/>
    <x v="28"/>
    <s v="Drexel Hill"/>
    <n v="19026"/>
    <x v="77"/>
    <d v="2015-03-21T00:00:00"/>
    <x v="823"/>
    <n v="5"/>
    <n v="279.83"/>
    <n v="88928"/>
    <n v="65.92"/>
    <x v="3"/>
  </r>
  <r>
    <n v="770"/>
    <s v="Geraldine Puckett"/>
    <x v="0"/>
    <n v="0.08"/>
    <n v="30.73"/>
    <n v="4"/>
    <x v="1"/>
    <x v="0"/>
    <x v="1"/>
    <x v="1"/>
    <s v="Small Box"/>
    <s v="Fellowes 17-key keypad for PS/2 interface"/>
    <n v="0.75"/>
    <s v="United States"/>
    <s v="West"/>
    <x v="14"/>
    <s v="Tualatin"/>
    <n v="97062"/>
    <x v="77"/>
    <d v="2015-03-19T00:00:00"/>
    <x v="824"/>
    <n v="14"/>
    <n v="429.33"/>
    <n v="88667"/>
    <n v="30.650000000000002"/>
    <x v="2"/>
  </r>
  <r>
    <n v="771"/>
    <s v="Deborah Paul"/>
    <x v="0"/>
    <n v="0.05"/>
    <n v="14.56"/>
    <n v="3.5"/>
    <x v="1"/>
    <x v="0"/>
    <x v="2"/>
    <x v="8"/>
    <s v="Small Box"/>
    <s v="Acco 6 Outlet Guardian Premium Surge Suppressor"/>
    <n v="0.57999999999999996"/>
    <s v="United States"/>
    <s v="West"/>
    <x v="14"/>
    <s v="West Linn"/>
    <n v="97068"/>
    <x v="77"/>
    <d v="2015-03-21T00:00:00"/>
    <x v="825"/>
    <n v="3"/>
    <n v="44.66"/>
    <n v="88667"/>
    <n v="14.51"/>
    <x v="2"/>
  </r>
  <r>
    <n v="771"/>
    <s v="Deborah Paul"/>
    <x v="0"/>
    <n v="0"/>
    <n v="299.99"/>
    <n v="11.64"/>
    <x v="1"/>
    <x v="0"/>
    <x v="1"/>
    <x v="4"/>
    <s v="Large Box"/>
    <s v="Brother DCP1000 Digital 3 in 1 Multifunction Machine"/>
    <n v="0.5"/>
    <s v="United States"/>
    <s v="West"/>
    <x v="14"/>
    <s v="West Linn"/>
    <n v="97068"/>
    <x v="77"/>
    <d v="2015-03-21T00:00:00"/>
    <x v="826"/>
    <n v="5"/>
    <n v="1619.95"/>
    <n v="88667"/>
    <n v="299.99"/>
    <x v="2"/>
  </r>
  <r>
    <n v="2502"/>
    <s v="Toni Owens Poe"/>
    <x v="1"/>
    <n v="0.1"/>
    <n v="24.92"/>
    <n v="12.98"/>
    <x v="1"/>
    <x v="2"/>
    <x v="2"/>
    <x v="5"/>
    <s v="Small Box"/>
    <s v="GBC Standard Therm-A-Bind Covers"/>
    <n v="0.39"/>
    <s v="United States"/>
    <s v="Central"/>
    <x v="2"/>
    <s v="Munster"/>
    <n v="46321"/>
    <x v="77"/>
    <d v="2015-03-19T00:00:00"/>
    <x v="827"/>
    <n v="3"/>
    <n v="70.819999999999993"/>
    <n v="91310"/>
    <n v="24.82"/>
    <x v="1"/>
  </r>
  <r>
    <n v="2502"/>
    <s v="Toni Owens Poe"/>
    <x v="1"/>
    <n v="0"/>
    <n v="12.28"/>
    <n v="6.35"/>
    <x v="2"/>
    <x v="2"/>
    <x v="2"/>
    <x v="7"/>
    <s v="Small Box"/>
    <s v="Staples Premium Bright 1-Part Blank Computer Paper"/>
    <n v="0.38"/>
    <s v="United States"/>
    <s v="Central"/>
    <x v="2"/>
    <s v="Munster"/>
    <n v="46321"/>
    <x v="77"/>
    <d v="2015-03-20T00:00:00"/>
    <x v="828"/>
    <n v="7"/>
    <n v="90.44"/>
    <n v="91310"/>
    <n v="12.28"/>
    <x v="1"/>
  </r>
  <r>
    <n v="2621"/>
    <s v="Robyn Hayes"/>
    <x v="1"/>
    <n v="0.03"/>
    <n v="40.97"/>
    <n v="8.99"/>
    <x v="2"/>
    <x v="3"/>
    <x v="2"/>
    <x v="2"/>
    <s v="Small Pack"/>
    <s v="Sanford 52201 APSCO Electric Pencil Sharpener"/>
    <n v="0.59"/>
    <s v="United States"/>
    <s v="South"/>
    <x v="34"/>
    <s v="Brentwood"/>
    <n v="37027"/>
    <x v="77"/>
    <d v="2015-03-20T00:00:00"/>
    <x v="829"/>
    <n v="5"/>
    <n v="207.22"/>
    <n v="88016"/>
    <n v="40.94"/>
    <x v="0"/>
  </r>
  <r>
    <n v="2840"/>
    <s v="Bob Berg"/>
    <x v="1"/>
    <n v="0"/>
    <n v="21.98"/>
    <n v="2.87"/>
    <x v="1"/>
    <x v="3"/>
    <x v="2"/>
    <x v="2"/>
    <s v="Small Pack"/>
    <s v="Panasonic KP-310 Heavy-Duty Electric Pencil Sharpener"/>
    <n v="0.55000000000000004"/>
    <s v="United States"/>
    <s v="South"/>
    <x v="12"/>
    <s v="North Miami"/>
    <n v="33161"/>
    <x v="77"/>
    <d v="2015-03-20T00:00:00"/>
    <x v="830"/>
    <n v="16"/>
    <n v="360.03"/>
    <n v="87884"/>
    <n v="21.98"/>
    <x v="0"/>
  </r>
  <r>
    <n v="2882"/>
    <s v="Andrew Gonzalez"/>
    <x v="1"/>
    <n v="7.0000000000000007E-2"/>
    <n v="28.99"/>
    <n v="8.59"/>
    <x v="1"/>
    <x v="1"/>
    <x v="1"/>
    <x v="12"/>
    <s v="Medium Box"/>
    <s v="SouthWestern Bell FA970 Digital Answering Machine with Time/Day Stamp"/>
    <n v="0.56000000000000005"/>
    <s v="United States"/>
    <s v="South"/>
    <x v="9"/>
    <s v="Charlotte"/>
    <n v="28206"/>
    <x v="77"/>
    <d v="2015-03-19T00:00:00"/>
    <x v="831"/>
    <n v="39"/>
    <n v="936.8"/>
    <n v="16676"/>
    <n v="28.919999999999998"/>
    <x v="0"/>
  </r>
  <r>
    <n v="2884"/>
    <s v="Stuart C Robinson"/>
    <x v="1"/>
    <n v="7.0000000000000007E-2"/>
    <n v="28.99"/>
    <n v="8.59"/>
    <x v="1"/>
    <x v="1"/>
    <x v="1"/>
    <x v="12"/>
    <s v="Medium Box"/>
    <s v="SouthWestern Bell FA970 Digital Answering Machine with Time/Day Stamp"/>
    <n v="0.56000000000000005"/>
    <s v="United States"/>
    <s v="East"/>
    <x v="27"/>
    <s v="North Ridgeville"/>
    <n v="44039"/>
    <x v="77"/>
    <d v="2015-03-19T00:00:00"/>
    <x v="832"/>
    <n v="10"/>
    <n v="240.21"/>
    <n v="87631"/>
    <n v="28.919999999999998"/>
    <x v="3"/>
  </r>
  <r>
    <n v="3222"/>
    <s v="Diane Lu"/>
    <x v="1"/>
    <n v="0.04"/>
    <n v="39.479999999999997"/>
    <n v="1.99"/>
    <x v="2"/>
    <x v="3"/>
    <x v="1"/>
    <x v="1"/>
    <s v="Small Pack"/>
    <s v="80 Minute CD-R Spindle, 100/Pack - Staples"/>
    <n v="0.54"/>
    <s v="United States"/>
    <s v="South"/>
    <x v="12"/>
    <s v="Tallahassee"/>
    <n v="32303"/>
    <x v="77"/>
    <d v="2015-03-19T00:00:00"/>
    <x v="833"/>
    <n v="8"/>
    <n v="332.16"/>
    <n v="90814"/>
    <n v="39.44"/>
    <x v="0"/>
  </r>
  <r>
    <n v="3222"/>
    <s v="Diane Lu"/>
    <x v="1"/>
    <n v="0"/>
    <n v="8.1199999999999992"/>
    <n v="2.83"/>
    <x v="1"/>
    <x v="3"/>
    <x v="1"/>
    <x v="1"/>
    <s v="Small Pack"/>
    <s v="Imation Neon Mac Format Diskettes, 10/Pack"/>
    <n v="0.77"/>
    <s v="United States"/>
    <s v="South"/>
    <x v="12"/>
    <s v="Tallahassee"/>
    <n v="32303"/>
    <x v="77"/>
    <d v="2015-03-20T00:00:00"/>
    <x v="834"/>
    <n v="17"/>
    <n v="147.62"/>
    <n v="90814"/>
    <n v="8.1199999999999992"/>
    <x v="0"/>
  </r>
  <r>
    <n v="1852"/>
    <s v="Joy Kaplan McNeill"/>
    <x v="3"/>
    <n v="0.06"/>
    <n v="6.48"/>
    <n v="5.14"/>
    <x v="2"/>
    <x v="2"/>
    <x v="2"/>
    <x v="7"/>
    <s v="Small Box"/>
    <s v="Xerox 23"/>
    <n v="0.37"/>
    <s v="United States"/>
    <s v="West"/>
    <x v="8"/>
    <s v="Carlsbad"/>
    <n v="92008"/>
    <x v="77"/>
    <d v="2015-03-21T00:00:00"/>
    <x v="835"/>
    <n v="10"/>
    <n v="68.34"/>
    <n v="86847"/>
    <n v="6.4200000000000008"/>
    <x v="2"/>
  </r>
  <r>
    <n v="1854"/>
    <s v="Erika Morgan"/>
    <x v="3"/>
    <n v="0.02"/>
    <n v="30.73"/>
    <n v="4"/>
    <x v="1"/>
    <x v="2"/>
    <x v="1"/>
    <x v="1"/>
    <s v="Small Box"/>
    <s v="Fellowes 17-key keypad for PS/2 interface"/>
    <n v="0.75"/>
    <s v="United States"/>
    <s v="East"/>
    <x v="22"/>
    <s v="Seymour"/>
    <n v="6478"/>
    <x v="77"/>
    <d v="2015-03-22T00:00:00"/>
    <x v="836"/>
    <n v="16"/>
    <n v="522.22"/>
    <n v="86847"/>
    <n v="30.71"/>
    <x v="3"/>
  </r>
  <r>
    <n v="2639"/>
    <s v="Marianne Connor"/>
    <x v="3"/>
    <n v="0.05"/>
    <n v="4.9800000000000004"/>
    <n v="0.49"/>
    <x v="1"/>
    <x v="1"/>
    <x v="2"/>
    <x v="13"/>
    <s v="Small Box"/>
    <s v="Avery White Multi-Purpose Labels"/>
    <n v="0.39"/>
    <s v="United States"/>
    <s v="West"/>
    <x v="43"/>
    <s v="Roswell"/>
    <n v="88201"/>
    <x v="77"/>
    <d v="2015-03-19T00:00:00"/>
    <x v="837"/>
    <n v="3"/>
    <n v="14.2"/>
    <n v="90952"/>
    <n v="4.9300000000000006"/>
    <x v="2"/>
  </r>
  <r>
    <n v="3105"/>
    <s v="Lawrence Hester"/>
    <x v="0"/>
    <n v="0.04"/>
    <n v="3.08"/>
    <n v="0.99"/>
    <x v="1"/>
    <x v="2"/>
    <x v="2"/>
    <x v="13"/>
    <s v="Small Box"/>
    <s v="Avery 481"/>
    <n v="0.37"/>
    <s v="United States"/>
    <s v="South"/>
    <x v="32"/>
    <s v="Murray"/>
    <n v="42071"/>
    <x v="78"/>
    <d v="2015-03-21T00:00:00"/>
    <x v="838"/>
    <n v="19"/>
    <n v="60.01"/>
    <n v="86327"/>
    <n v="3.04"/>
    <x v="0"/>
  </r>
  <r>
    <n v="3105"/>
    <s v="Lawrence Hester"/>
    <x v="0"/>
    <n v="0.02"/>
    <n v="6.48"/>
    <n v="5.9"/>
    <x v="1"/>
    <x v="2"/>
    <x v="2"/>
    <x v="7"/>
    <s v="Small Box"/>
    <s v="Xerox 1976"/>
    <n v="0.37"/>
    <s v="United States"/>
    <s v="South"/>
    <x v="32"/>
    <s v="Murray"/>
    <n v="42071"/>
    <x v="78"/>
    <d v="2015-03-21T00:00:00"/>
    <x v="839"/>
    <n v="13"/>
    <n v="90.98"/>
    <n v="86327"/>
    <n v="6.4600000000000009"/>
    <x v="0"/>
  </r>
  <r>
    <n v="3105"/>
    <s v="Lawrence Hester"/>
    <x v="0"/>
    <n v="0.04"/>
    <n v="125.99"/>
    <n v="4.2"/>
    <x v="1"/>
    <x v="2"/>
    <x v="1"/>
    <x v="12"/>
    <s v="Small Box"/>
    <s v="V3682"/>
    <n v="0.59"/>
    <s v="United States"/>
    <s v="South"/>
    <x v="32"/>
    <s v="Murray"/>
    <n v="42071"/>
    <x v="78"/>
    <d v="2015-03-22T00:00:00"/>
    <x v="840"/>
    <n v="12"/>
    <n v="1270.7"/>
    <n v="86327"/>
    <n v="125.94999999999999"/>
    <x v="0"/>
  </r>
  <r>
    <n v="3106"/>
    <s v="Alexander O'Brien"/>
    <x v="0"/>
    <n v="0.04"/>
    <n v="3.08"/>
    <n v="0.99"/>
    <x v="1"/>
    <x v="2"/>
    <x v="2"/>
    <x v="13"/>
    <s v="Small Box"/>
    <s v="Avery 481"/>
    <n v="0.37"/>
    <s v="United States"/>
    <s v="Central"/>
    <x v="18"/>
    <s v="Houston"/>
    <n v="77041"/>
    <x v="78"/>
    <d v="2015-03-21T00:00:00"/>
    <x v="841"/>
    <n v="75"/>
    <n v="236.87"/>
    <n v="548"/>
    <n v="3.04"/>
    <x v="1"/>
  </r>
  <r>
    <n v="3106"/>
    <s v="Alexander O'Brien"/>
    <x v="0"/>
    <n v="0.02"/>
    <n v="6.48"/>
    <n v="5.9"/>
    <x v="1"/>
    <x v="2"/>
    <x v="2"/>
    <x v="7"/>
    <s v="Small Box"/>
    <s v="Xerox 1976"/>
    <n v="0.37"/>
    <s v="United States"/>
    <s v="Central"/>
    <x v="18"/>
    <s v="Houston"/>
    <n v="77041"/>
    <x v="78"/>
    <d v="2015-03-21T00:00:00"/>
    <x v="842"/>
    <n v="53"/>
    <n v="370.91"/>
    <n v="548"/>
    <n v="6.4600000000000009"/>
    <x v="1"/>
  </r>
  <r>
    <n v="3106"/>
    <s v="Alexander O'Brien"/>
    <x v="0"/>
    <n v="0.04"/>
    <n v="125.99"/>
    <n v="4.2"/>
    <x v="1"/>
    <x v="2"/>
    <x v="1"/>
    <x v="12"/>
    <s v="Small Box"/>
    <s v="V3682"/>
    <n v="0.59"/>
    <s v="United States"/>
    <s v="Central"/>
    <x v="18"/>
    <s v="Houston"/>
    <n v="77041"/>
    <x v="78"/>
    <d v="2015-03-22T00:00:00"/>
    <x v="843"/>
    <n v="47"/>
    <n v="4976.92"/>
    <n v="548"/>
    <n v="125.94999999999999"/>
    <x v="1"/>
  </r>
  <r>
    <n v="637"/>
    <s v="Christopher Bryant"/>
    <x v="2"/>
    <n v="0.06"/>
    <n v="160.97999999999999"/>
    <n v="35.020000000000003"/>
    <x v="0"/>
    <x v="1"/>
    <x v="0"/>
    <x v="10"/>
    <s v="Jumbo Box"/>
    <s v="Rush Hierlooms Collection Rich Wood Bookcases"/>
    <n v="0.72"/>
    <s v="United States"/>
    <s v="West"/>
    <x v="8"/>
    <s v="Santa Clara"/>
    <n v="95051"/>
    <x v="78"/>
    <d v="2015-03-24T00:00:00"/>
    <x v="844"/>
    <n v="8"/>
    <n v="1232.01"/>
    <n v="87953"/>
    <n v="160.91999999999999"/>
    <x v="2"/>
  </r>
  <r>
    <n v="640"/>
    <s v="Neal Wolfe"/>
    <x v="2"/>
    <n v="0.06"/>
    <n v="160.97999999999999"/>
    <n v="35.020000000000003"/>
    <x v="0"/>
    <x v="1"/>
    <x v="0"/>
    <x v="10"/>
    <s v="Jumbo Box"/>
    <s v="Rush Hierlooms Collection Rich Wood Bookcases"/>
    <n v="0.72"/>
    <s v="United States"/>
    <s v="West"/>
    <x v="4"/>
    <s v="Seattle"/>
    <n v="98119"/>
    <x v="78"/>
    <d v="2015-03-24T00:00:00"/>
    <x v="844"/>
    <n v="30"/>
    <n v="4620.05"/>
    <n v="11077"/>
    <n v="160.91999999999999"/>
    <x v="2"/>
  </r>
  <r>
    <n v="314"/>
    <s v="Ruby Gibbons"/>
    <x v="4"/>
    <n v="0.04"/>
    <n v="1637.53"/>
    <n v="24.49"/>
    <x v="1"/>
    <x v="3"/>
    <x v="2"/>
    <x v="16"/>
    <s v="Medium Box"/>
    <s v="High Speed Automatic Electric Letter Opener"/>
    <n v="0.81"/>
    <s v="United States"/>
    <s v="Central"/>
    <x v="10"/>
    <s v="Forest Park"/>
    <n v="60130"/>
    <x v="78"/>
    <d v="2015-03-22T00:00:00"/>
    <x v="845"/>
    <n v="2"/>
    <n v="3206.94"/>
    <n v="89166"/>
    <n v="1637.49"/>
    <x v="1"/>
  </r>
  <r>
    <n v="315"/>
    <s v="Benjamin Kaufman"/>
    <x v="4"/>
    <n v="0.01"/>
    <n v="19.98"/>
    <n v="4"/>
    <x v="1"/>
    <x v="3"/>
    <x v="1"/>
    <x v="1"/>
    <s v="Small Box"/>
    <s v="Belkin 105-Key Black Keyboard"/>
    <n v="0.68"/>
    <s v="United States"/>
    <s v="East"/>
    <x v="35"/>
    <s v="Belchertown"/>
    <n v="1007"/>
    <x v="78"/>
    <d v="2015-03-20T00:00:00"/>
    <x v="846"/>
    <n v="2"/>
    <n v="43.08"/>
    <n v="89166"/>
    <n v="19.97"/>
    <x v="3"/>
  </r>
  <r>
    <n v="669"/>
    <s v="Amy Shea"/>
    <x v="4"/>
    <n v="0.09"/>
    <n v="2.89"/>
    <n v="0.5"/>
    <x v="1"/>
    <x v="2"/>
    <x v="2"/>
    <x v="13"/>
    <s v="Small Box"/>
    <s v="Avery 498"/>
    <n v="0.38"/>
    <s v="United States"/>
    <s v="Central"/>
    <x v="20"/>
    <s v="Ottumwa"/>
    <n v="52501"/>
    <x v="78"/>
    <d v="2015-03-22T00:00:00"/>
    <x v="847"/>
    <n v="22"/>
    <n v="58.67"/>
    <n v="88475"/>
    <n v="2.8000000000000003"/>
    <x v="1"/>
  </r>
  <r>
    <n v="669"/>
    <s v="Amy Shea"/>
    <x v="4"/>
    <n v="0.02"/>
    <n v="48.91"/>
    <n v="5.81"/>
    <x v="1"/>
    <x v="2"/>
    <x v="2"/>
    <x v="7"/>
    <s v="Small Box"/>
    <s v="Xerox 1891"/>
    <n v="0.38"/>
    <s v="United States"/>
    <s v="Central"/>
    <x v="20"/>
    <s v="Ottumwa"/>
    <n v="52501"/>
    <x v="78"/>
    <d v="2015-03-21T00:00:00"/>
    <x v="848"/>
    <n v="2"/>
    <n v="101.06"/>
    <n v="88475"/>
    <n v="48.889999999999993"/>
    <x v="1"/>
  </r>
  <r>
    <n v="1679"/>
    <s v="Jeanne Nguyen"/>
    <x v="4"/>
    <n v="7.0000000000000007E-2"/>
    <n v="13.73"/>
    <n v="6.85"/>
    <x v="1"/>
    <x v="1"/>
    <x v="0"/>
    <x v="11"/>
    <s v="Wrap Bag"/>
    <s v="DAX Wood Document Frame."/>
    <n v="0.54"/>
    <s v="United States"/>
    <s v="East"/>
    <x v="27"/>
    <s v="Fairborn"/>
    <n v="45324"/>
    <x v="78"/>
    <d v="2015-03-21T00:00:00"/>
    <x v="849"/>
    <n v="21"/>
    <n v="276.64"/>
    <n v="86646"/>
    <n v="13.66"/>
    <x v="3"/>
  </r>
  <r>
    <n v="2794"/>
    <s v="Connie Bunn"/>
    <x v="4"/>
    <n v="0.06"/>
    <n v="2.61"/>
    <n v="0.5"/>
    <x v="1"/>
    <x v="3"/>
    <x v="2"/>
    <x v="13"/>
    <s v="Small Box"/>
    <s v="Avery 479"/>
    <n v="0.39"/>
    <s v="United States"/>
    <s v="Central"/>
    <x v="20"/>
    <s v="Marshalltown"/>
    <n v="50158"/>
    <x v="78"/>
    <d v="2015-03-22T00:00:00"/>
    <x v="850"/>
    <n v="2"/>
    <n v="5.21"/>
    <n v="87554"/>
    <n v="2.5499999999999998"/>
    <x v="1"/>
  </r>
  <r>
    <n v="3360"/>
    <s v="Daniel Huff"/>
    <x v="3"/>
    <n v="0.02"/>
    <n v="9.11"/>
    <n v="2.15"/>
    <x v="1"/>
    <x v="2"/>
    <x v="2"/>
    <x v="7"/>
    <s v="Wrap Bag"/>
    <s v="Black Print Carbonless Snap-Off® Rapid Letter, 8 1/2&quot; x 7&quot;"/>
    <n v="0.4"/>
    <s v="United States"/>
    <s v="Central"/>
    <x v="30"/>
    <s v="West Allis"/>
    <n v="53214"/>
    <x v="78"/>
    <d v="2015-03-22T00:00:00"/>
    <x v="851"/>
    <n v="3"/>
    <n v="27.37"/>
    <n v="91435"/>
    <n v="9.09"/>
    <x v="1"/>
  </r>
  <r>
    <n v="3361"/>
    <s v="Oscar Kenney"/>
    <x v="3"/>
    <n v="0.06"/>
    <n v="12.64"/>
    <n v="4.9800000000000004"/>
    <x v="1"/>
    <x v="2"/>
    <x v="0"/>
    <x v="11"/>
    <s v="Small Pack"/>
    <s v="Nu-Dell Executive Frame"/>
    <n v="0.48"/>
    <s v="United States"/>
    <s v="Central"/>
    <x v="30"/>
    <s v="West Bend"/>
    <n v="53095"/>
    <x v="78"/>
    <d v="2015-03-22T00:00:00"/>
    <x v="852"/>
    <n v="8"/>
    <n v="98.16"/>
    <n v="91435"/>
    <n v="12.58"/>
    <x v="1"/>
  </r>
  <r>
    <n v="691"/>
    <s v="Alicia Curtis"/>
    <x v="1"/>
    <n v="0.09"/>
    <n v="6.48"/>
    <n v="6.35"/>
    <x v="1"/>
    <x v="2"/>
    <x v="2"/>
    <x v="7"/>
    <s v="Small Box"/>
    <s v="Xerox 200"/>
    <n v="0.37"/>
    <s v="United States"/>
    <s v="West"/>
    <x v="4"/>
    <s v="Tacoma"/>
    <n v="98408"/>
    <x v="79"/>
    <d v="2015-03-22T00:00:00"/>
    <x v="853"/>
    <n v="8"/>
    <n v="49.81"/>
    <n v="89915"/>
    <n v="6.3900000000000006"/>
    <x v="2"/>
  </r>
  <r>
    <n v="1471"/>
    <s v="Danielle Daniel"/>
    <x v="1"/>
    <n v="0.03"/>
    <n v="420.98"/>
    <n v="19.989999999999998"/>
    <x v="1"/>
    <x v="2"/>
    <x v="2"/>
    <x v="5"/>
    <s v="Small Box"/>
    <s v="GBC DocuBind 200 Manual Binding Machine"/>
    <n v="0.35"/>
    <s v="United States"/>
    <s v="East"/>
    <x v="27"/>
    <s v="Westerville"/>
    <n v="43081"/>
    <x v="79"/>
    <d v="2015-03-22T00:00:00"/>
    <x v="854"/>
    <n v="10"/>
    <n v="4410.1899999999996"/>
    <n v="87077"/>
    <n v="420.95000000000005"/>
    <x v="3"/>
  </r>
  <r>
    <n v="2601"/>
    <s v="Malcolm French"/>
    <x v="2"/>
    <n v="0.05"/>
    <n v="5.74"/>
    <n v="5.3"/>
    <x v="1"/>
    <x v="3"/>
    <x v="2"/>
    <x v="16"/>
    <s v="Small Pack"/>
    <s v="Acme Kleencut® Forged Steel Scissors"/>
    <n v="0.55000000000000004"/>
    <s v="United States"/>
    <s v="East"/>
    <x v="47"/>
    <s v="Merrimack"/>
    <n v="3054"/>
    <x v="79"/>
    <d v="2015-03-26T00:00:00"/>
    <x v="855"/>
    <n v="7"/>
    <n v="42.02"/>
    <n v="87382"/>
    <n v="5.69"/>
    <x v="3"/>
  </r>
  <r>
    <n v="3275"/>
    <s v="Tamara Dickinson"/>
    <x v="2"/>
    <n v="0.02"/>
    <n v="13.48"/>
    <n v="4.51"/>
    <x v="1"/>
    <x v="2"/>
    <x v="2"/>
    <x v="6"/>
    <s v="Small Box"/>
    <s v="Tenex Personal Project File with Scoop Front Design, Black"/>
    <n v="0.59"/>
    <s v="United States"/>
    <s v="West"/>
    <x v="4"/>
    <s v="Mount Vernon"/>
    <n v="98273"/>
    <x v="79"/>
    <d v="2015-03-23T00:00:00"/>
    <x v="856"/>
    <n v="9"/>
    <n v="127.12"/>
    <n v="86233"/>
    <n v="13.46"/>
    <x v="2"/>
  </r>
  <r>
    <n v="247"/>
    <s v="Marshall Brandt Briggs"/>
    <x v="4"/>
    <n v="0.09"/>
    <n v="2.88"/>
    <n v="0.99"/>
    <x v="1"/>
    <x v="3"/>
    <x v="2"/>
    <x v="13"/>
    <s v="Small Box"/>
    <s v="Avery 514"/>
    <n v="0.36"/>
    <s v="United States"/>
    <s v="South"/>
    <x v="34"/>
    <s v="Maryville"/>
    <n v="37804"/>
    <x v="79"/>
    <d v="2015-03-23T00:00:00"/>
    <x v="857"/>
    <n v="10"/>
    <n v="28.73"/>
    <n v="89140"/>
    <n v="2.79"/>
    <x v="0"/>
  </r>
  <r>
    <n v="1185"/>
    <s v="Lee Xu"/>
    <x v="4"/>
    <n v="0"/>
    <n v="6783.02"/>
    <n v="24.49"/>
    <x v="1"/>
    <x v="1"/>
    <x v="1"/>
    <x v="3"/>
    <s v="Large Box"/>
    <s v="Polycom ViewStation™ ISDN Videoconferencing Unit"/>
    <n v="0.39"/>
    <s v="United States"/>
    <s v="South"/>
    <x v="16"/>
    <s v="Madison"/>
    <n v="35756"/>
    <x v="79"/>
    <d v="2015-03-22T00:00:00"/>
    <x v="858"/>
    <n v="3"/>
    <n v="20552.55"/>
    <n v="85938"/>
    <n v="6783.02"/>
    <x v="0"/>
  </r>
  <r>
    <n v="3258"/>
    <s v="Gretchen Best Wilkins"/>
    <x v="3"/>
    <n v="0.02"/>
    <n v="55.94"/>
    <n v="6.55"/>
    <x v="1"/>
    <x v="1"/>
    <x v="1"/>
    <x v="1"/>
    <s v="Small Box"/>
    <s v="Fellowes Smart Design 104-Key Enhanced Keyboard, PS/2 Adapter, Platinum"/>
    <n v="0.68"/>
    <s v="United States"/>
    <s v="West"/>
    <x v="4"/>
    <s v="Lynnwood"/>
    <n v="98037"/>
    <x v="79"/>
    <d v="2015-03-23T00:00:00"/>
    <x v="859"/>
    <n v="11"/>
    <n v="646.88"/>
    <n v="88824"/>
    <n v="55.919999999999995"/>
    <x v="2"/>
  </r>
  <r>
    <n v="87"/>
    <s v="Norman Shields"/>
    <x v="1"/>
    <n v="0.09"/>
    <n v="4.91"/>
    <n v="0.5"/>
    <x v="1"/>
    <x v="3"/>
    <x v="2"/>
    <x v="13"/>
    <s v="Small Box"/>
    <s v="Avery 493"/>
    <n v="0.36"/>
    <s v="United States"/>
    <s v="West"/>
    <x v="8"/>
    <s v="Vacaville"/>
    <n v="95687"/>
    <x v="80"/>
    <d v="2015-03-23T00:00:00"/>
    <x v="860"/>
    <n v="9"/>
    <n v="41.82"/>
    <n v="90597"/>
    <n v="4.82"/>
    <x v="2"/>
  </r>
  <r>
    <n v="87"/>
    <s v="Norman Shields"/>
    <x v="1"/>
    <n v="0.01"/>
    <n v="296.18"/>
    <n v="54.12"/>
    <x v="0"/>
    <x v="3"/>
    <x v="0"/>
    <x v="0"/>
    <s v="Jumbo Box"/>
    <s v="Hon 94000 Series Round Tables"/>
    <n v="0.76"/>
    <s v="United States"/>
    <s v="West"/>
    <x v="8"/>
    <s v="Vacaville"/>
    <n v="95687"/>
    <x v="80"/>
    <d v="2015-03-25T00:00:00"/>
    <x v="861"/>
    <n v="9"/>
    <n v="2875.72"/>
    <n v="90597"/>
    <n v="296.17"/>
    <x v="2"/>
  </r>
  <r>
    <n v="2014"/>
    <s v="Cathy Simon"/>
    <x v="1"/>
    <n v="7.0000000000000007E-2"/>
    <n v="39.479999999999997"/>
    <n v="1.99"/>
    <x v="1"/>
    <x v="2"/>
    <x v="1"/>
    <x v="1"/>
    <s v="Small Pack"/>
    <s v="80 Minute CD-R Spindle, 100/Pack - Staples"/>
    <n v="0.54"/>
    <s v="United States"/>
    <s v="Central"/>
    <x v="20"/>
    <s v="Council Bluffs"/>
    <n v="51503"/>
    <x v="80"/>
    <d v="2015-03-24T00:00:00"/>
    <x v="862"/>
    <n v="4"/>
    <n v="151.27000000000001"/>
    <n v="88367"/>
    <n v="39.409999999999997"/>
    <x v="1"/>
  </r>
  <r>
    <n v="2014"/>
    <s v="Cathy Simon"/>
    <x v="1"/>
    <n v="0"/>
    <n v="4.91"/>
    <n v="0.5"/>
    <x v="1"/>
    <x v="2"/>
    <x v="2"/>
    <x v="13"/>
    <s v="Small Box"/>
    <s v="Avery 493"/>
    <n v="0.36"/>
    <s v="United States"/>
    <s v="Central"/>
    <x v="20"/>
    <s v="Council Bluffs"/>
    <n v="51503"/>
    <x v="80"/>
    <d v="2015-03-24T00:00:00"/>
    <x v="863"/>
    <n v="2"/>
    <n v="10.51"/>
    <n v="88367"/>
    <n v="4.91"/>
    <x v="1"/>
  </r>
  <r>
    <n v="949"/>
    <s v="Ernest Oh"/>
    <x v="2"/>
    <n v="0.02"/>
    <n v="48.04"/>
    <n v="5.09"/>
    <x v="1"/>
    <x v="1"/>
    <x v="2"/>
    <x v="7"/>
    <s v="Small Box"/>
    <s v="Xerox 1910"/>
    <n v="0.37"/>
    <s v="United States"/>
    <s v="West"/>
    <x v="8"/>
    <s v="Los Angeles"/>
    <n v="90049"/>
    <x v="80"/>
    <d v="2015-03-26T00:00:00"/>
    <x v="864"/>
    <n v="18"/>
    <n v="881.32"/>
    <n v="8257"/>
    <n v="48.019999999999996"/>
    <x v="2"/>
  </r>
  <r>
    <n v="950"/>
    <s v="Jane Shah"/>
    <x v="2"/>
    <n v="0.05"/>
    <n v="1500.97"/>
    <n v="29.7"/>
    <x v="0"/>
    <x v="1"/>
    <x v="1"/>
    <x v="3"/>
    <s v="Jumbo Drum"/>
    <s v="Epson DFX5000+ Dot Matrix Printer"/>
    <n v="0.56999999999999995"/>
    <s v="United States"/>
    <s v="Central"/>
    <x v="7"/>
    <s v="Prior Lake"/>
    <n v="55372"/>
    <x v="80"/>
    <d v="2015-03-22T00:00:00"/>
    <x v="865"/>
    <n v="1"/>
    <n v="1497.22"/>
    <n v="89084"/>
    <n v="1500.92"/>
    <x v="1"/>
  </r>
  <r>
    <n v="950"/>
    <s v="Jane Shah"/>
    <x v="2"/>
    <n v="0.02"/>
    <n v="48.04"/>
    <n v="5.09"/>
    <x v="1"/>
    <x v="1"/>
    <x v="2"/>
    <x v="7"/>
    <s v="Small Box"/>
    <s v="Xerox 1910"/>
    <n v="0.37"/>
    <s v="United States"/>
    <s v="Central"/>
    <x v="7"/>
    <s v="Prior Lake"/>
    <n v="55372"/>
    <x v="80"/>
    <d v="2015-03-26T00:00:00"/>
    <x v="866"/>
    <n v="5"/>
    <n v="244.81"/>
    <n v="89084"/>
    <n v="48.019999999999996"/>
    <x v="1"/>
  </r>
  <r>
    <n v="950"/>
    <s v="Jane Shah"/>
    <x v="2"/>
    <n v="0.03"/>
    <n v="4.28"/>
    <n v="1.6"/>
    <x v="1"/>
    <x v="1"/>
    <x v="2"/>
    <x v="2"/>
    <s v="Wrap Bag"/>
    <s v="Newell 320"/>
    <n v="0.57999999999999996"/>
    <s v="United States"/>
    <s v="Central"/>
    <x v="7"/>
    <s v="Prior Lake"/>
    <n v="55372"/>
    <x v="80"/>
    <d v="2015-03-29T00:00:00"/>
    <x v="867"/>
    <n v="1"/>
    <n v="4.55"/>
    <n v="89084"/>
    <n v="4.25"/>
    <x v="1"/>
  </r>
  <r>
    <n v="1938"/>
    <s v="Franklin Spencer"/>
    <x v="4"/>
    <n v="0.1"/>
    <n v="152.47999999999999"/>
    <n v="4"/>
    <x v="2"/>
    <x v="3"/>
    <x v="1"/>
    <x v="1"/>
    <s v="Small Box"/>
    <s v="Adesso Programmable 142-Key Keyboard"/>
    <n v="0.79"/>
    <s v="United States"/>
    <s v="Central"/>
    <x v="38"/>
    <s v="Emporia"/>
    <n v="66801"/>
    <x v="80"/>
    <d v="2015-03-23T00:00:00"/>
    <x v="868"/>
    <n v="4"/>
    <n v="558.16999999999996"/>
    <n v="88870"/>
    <n v="152.38"/>
    <x v="1"/>
  </r>
  <r>
    <n v="1940"/>
    <s v="Eileen McDonald"/>
    <x v="4"/>
    <n v="0.08"/>
    <n v="6.84"/>
    <n v="8.3699999999999992"/>
    <x v="1"/>
    <x v="3"/>
    <x v="2"/>
    <x v="16"/>
    <s v="Small Pack"/>
    <s v="Acme Design Line 8&quot; Stainless Steel Bent Scissors w/Champagne Handles, 3-1/8&quot; Cut"/>
    <n v="0.57999999999999996"/>
    <s v="United States"/>
    <s v="West"/>
    <x v="15"/>
    <s v="Draper"/>
    <n v="84020"/>
    <x v="80"/>
    <d v="2015-03-24T00:00:00"/>
    <x v="869"/>
    <n v="1"/>
    <n v="8.39"/>
    <n v="88870"/>
    <n v="6.76"/>
    <x v="2"/>
  </r>
  <r>
    <n v="959"/>
    <s v="Sally House"/>
    <x v="3"/>
    <n v="0.01"/>
    <n v="145.44999999999999"/>
    <n v="17.850000000000001"/>
    <x v="0"/>
    <x v="3"/>
    <x v="1"/>
    <x v="3"/>
    <s v="Jumbo Drum"/>
    <s v="Panasonic KX-P1150 Dot Matrix Printer"/>
    <n v="0.56000000000000005"/>
    <s v="United States"/>
    <s v="Central"/>
    <x v="18"/>
    <s v="Burleson"/>
    <n v="76028"/>
    <x v="80"/>
    <d v="2015-03-23T00:00:00"/>
    <x v="870"/>
    <n v="8"/>
    <n v="1214.03"/>
    <n v="91581"/>
    <n v="145.44"/>
    <x v="1"/>
  </r>
  <r>
    <n v="1553"/>
    <s v="Tara Powers Underwood"/>
    <x v="3"/>
    <n v="0.03"/>
    <n v="12.28"/>
    <n v="6.35"/>
    <x v="1"/>
    <x v="0"/>
    <x v="2"/>
    <x v="7"/>
    <s v="Small Box"/>
    <s v="Staples Premium Bright 1-Part Blank Computer Paper"/>
    <n v="0.38"/>
    <s v="United States"/>
    <s v="South"/>
    <x v="0"/>
    <s v="Greenville"/>
    <n v="38701"/>
    <x v="80"/>
    <d v="2015-03-24T00:00:00"/>
    <x v="91"/>
    <n v="7"/>
    <n v="87.53"/>
    <n v="87484"/>
    <n v="12.25"/>
    <x v="0"/>
  </r>
  <r>
    <n v="2561"/>
    <s v="Laurie Moon"/>
    <x v="3"/>
    <n v="0.03"/>
    <n v="160.97999999999999"/>
    <n v="30"/>
    <x v="0"/>
    <x v="1"/>
    <x v="0"/>
    <x v="9"/>
    <s v="Jumbo Drum"/>
    <s v="Office Star - Mid Back Dual function Ergonomic High Back Chair with 2-Way Adjustable Arms"/>
    <n v="0.62"/>
    <s v="United States"/>
    <s v="East"/>
    <x v="11"/>
    <s v="Ossining"/>
    <n v="10562"/>
    <x v="80"/>
    <d v="2015-03-25T00:00:00"/>
    <x v="871"/>
    <n v="11"/>
    <n v="1828.22"/>
    <n v="86465"/>
    <n v="160.94999999999999"/>
    <x v="3"/>
  </r>
  <r>
    <n v="1976"/>
    <s v="Sherri F Vogel"/>
    <x v="0"/>
    <n v="0.06"/>
    <n v="40.99"/>
    <n v="17.48"/>
    <x v="1"/>
    <x v="1"/>
    <x v="2"/>
    <x v="7"/>
    <s v="Small Box"/>
    <s v="Xerox 1893"/>
    <n v="0.36"/>
    <s v="United States"/>
    <s v="Central"/>
    <x v="25"/>
    <s v="East Lansing"/>
    <n v="48823"/>
    <x v="81"/>
    <d v="2015-03-25T00:00:00"/>
    <x v="872"/>
    <n v="14"/>
    <n v="585.08000000000004"/>
    <n v="89041"/>
    <n v="40.93"/>
    <x v="1"/>
  </r>
  <r>
    <n v="2618"/>
    <s v="Amy Hamrick Melvin"/>
    <x v="0"/>
    <n v="0.1"/>
    <n v="20.27"/>
    <n v="3.99"/>
    <x v="1"/>
    <x v="3"/>
    <x v="2"/>
    <x v="8"/>
    <s v="Small Box"/>
    <s v="Fellowes Mighty 8 Compact Surge Protector"/>
    <n v="0.56999999999999995"/>
    <s v="United States"/>
    <s v="East"/>
    <x v="11"/>
    <s v="New York City"/>
    <n v="10004"/>
    <x v="81"/>
    <d v="2015-03-24T00:00:00"/>
    <x v="873"/>
    <n v="53"/>
    <n v="1051.52"/>
    <n v="53153"/>
    <n v="20.169999999999998"/>
    <x v="3"/>
  </r>
  <r>
    <n v="2620"/>
    <s v="Phyllis Little"/>
    <x v="0"/>
    <n v="0.1"/>
    <n v="20.27"/>
    <n v="3.99"/>
    <x v="1"/>
    <x v="3"/>
    <x v="2"/>
    <x v="8"/>
    <s v="Small Box"/>
    <s v="Fellowes Mighty 8 Compact Surge Protector"/>
    <n v="0.56999999999999995"/>
    <s v="United States"/>
    <s v="South"/>
    <x v="34"/>
    <s v="Bartlett"/>
    <n v="38134"/>
    <x v="81"/>
    <d v="2015-03-24T00:00:00"/>
    <x v="874"/>
    <n v="13"/>
    <n v="257.92"/>
    <n v="88017"/>
    <n v="20.169999999999998"/>
    <x v="0"/>
  </r>
  <r>
    <n v="2618"/>
    <s v="Amy Hamrick Melvin"/>
    <x v="1"/>
    <n v="0.05"/>
    <n v="4.84"/>
    <n v="0.71"/>
    <x v="2"/>
    <x v="3"/>
    <x v="2"/>
    <x v="2"/>
    <s v="Wrap Bag"/>
    <s v="*Staples* Highlighting Markers"/>
    <n v="0.52"/>
    <s v="United States"/>
    <s v="East"/>
    <x v="11"/>
    <s v="New York City"/>
    <n v="10004"/>
    <x v="81"/>
    <d v="2015-03-23T00:00:00"/>
    <x v="875"/>
    <n v="20"/>
    <n v="103.39"/>
    <n v="34017"/>
    <n v="4.79"/>
    <x v="3"/>
  </r>
  <r>
    <n v="2618"/>
    <s v="Amy Hamrick Melvin"/>
    <x v="1"/>
    <n v="0.01"/>
    <n v="14.98"/>
    <n v="7.69"/>
    <x v="1"/>
    <x v="3"/>
    <x v="2"/>
    <x v="6"/>
    <s v="Small Box"/>
    <s v="Super Decoflex Portable Personal File"/>
    <n v="0.56999999999999995"/>
    <s v="United States"/>
    <s v="East"/>
    <x v="11"/>
    <s v="New York City"/>
    <n v="10004"/>
    <x v="81"/>
    <d v="2015-03-25T00:00:00"/>
    <x v="876"/>
    <n v="28"/>
    <n v="435.39"/>
    <n v="34017"/>
    <n v="14.97"/>
    <x v="3"/>
  </r>
  <r>
    <n v="2619"/>
    <s v="Brandon E Shepherd"/>
    <x v="1"/>
    <n v="0.05"/>
    <n v="4.84"/>
    <n v="0.71"/>
    <x v="2"/>
    <x v="3"/>
    <x v="2"/>
    <x v="2"/>
    <s v="Wrap Bag"/>
    <s v="*Staples* Highlighting Markers"/>
    <n v="0.52"/>
    <s v="United States"/>
    <s v="Central"/>
    <x v="46"/>
    <s v="Sioux Falls"/>
    <n v="57103"/>
    <x v="81"/>
    <d v="2015-03-23T00:00:00"/>
    <x v="877"/>
    <n v="5"/>
    <n v="25.85"/>
    <n v="88014"/>
    <n v="4.79"/>
    <x v="1"/>
  </r>
  <r>
    <n v="2958"/>
    <s v="Ellen Sparks"/>
    <x v="2"/>
    <n v="0.06"/>
    <n v="20.99"/>
    <n v="0.99"/>
    <x v="1"/>
    <x v="3"/>
    <x v="1"/>
    <x v="12"/>
    <s v="Wrap Bag"/>
    <s v="Accessory21"/>
    <n v="0.37"/>
    <s v="United States"/>
    <s v="Central"/>
    <x v="30"/>
    <s v="Neenah"/>
    <n v="54956"/>
    <x v="81"/>
    <d v="2015-03-28T00:00:00"/>
    <x v="878"/>
    <n v="18"/>
    <n v="326.02999999999997"/>
    <n v="90265"/>
    <n v="20.93"/>
    <x v="1"/>
  </r>
  <r>
    <n v="1368"/>
    <s v="Patsy Harmon"/>
    <x v="4"/>
    <n v="0.09"/>
    <n v="4.55"/>
    <n v="1.49"/>
    <x v="1"/>
    <x v="1"/>
    <x v="2"/>
    <x v="5"/>
    <s v="Small Box"/>
    <s v="Presstex Flexible Ring Binders"/>
    <n v="0.35"/>
    <s v="United States"/>
    <s v="Central"/>
    <x v="18"/>
    <s v="Lufkin"/>
    <n v="75901"/>
    <x v="81"/>
    <d v="2015-03-25T00:00:00"/>
    <x v="879"/>
    <n v="6"/>
    <n v="25.45"/>
    <n v="90514"/>
    <n v="4.46"/>
    <x v="1"/>
  </r>
  <r>
    <n v="1369"/>
    <s v="Joe D Dean"/>
    <x v="4"/>
    <n v="7.0000000000000007E-2"/>
    <n v="9.7799999999999994"/>
    <n v="5.76"/>
    <x v="2"/>
    <x v="1"/>
    <x v="2"/>
    <x v="15"/>
    <s v="Small Box"/>
    <s v="Staples #10 Laser &amp; Inkjet Envelopes, 4 1/8&quot; x 9 1/2&quot;, 100/Box"/>
    <n v="0.35"/>
    <s v="United States"/>
    <s v="Central"/>
    <x v="18"/>
    <s v="Mansfield"/>
    <n v="76063"/>
    <x v="81"/>
    <d v="2015-03-25T00:00:00"/>
    <x v="880"/>
    <n v="11"/>
    <n v="110.72"/>
    <n v="90514"/>
    <n v="9.7099999999999991"/>
    <x v="1"/>
  </r>
  <r>
    <n v="2395"/>
    <s v="Beverly Roberts"/>
    <x v="3"/>
    <n v="0.04"/>
    <n v="60.97"/>
    <n v="4.5"/>
    <x v="1"/>
    <x v="3"/>
    <x v="2"/>
    <x v="8"/>
    <s v="Small Box"/>
    <s v="Tripp Lite Isotel 6 Outlet Surge Protector with Fax/Modem Protection"/>
    <n v="0.56000000000000005"/>
    <s v="United States"/>
    <s v="South"/>
    <x v="5"/>
    <s v="Savannah"/>
    <n v="31401"/>
    <x v="81"/>
    <d v="2015-03-24T00:00:00"/>
    <x v="881"/>
    <n v="15"/>
    <n v="904.31"/>
    <n v="86952"/>
    <n v="60.93"/>
    <x v="0"/>
  </r>
  <r>
    <n v="3381"/>
    <s v="Christopher Norton Patterson"/>
    <x v="3"/>
    <n v="0.05"/>
    <n v="11.97"/>
    <n v="5.81"/>
    <x v="1"/>
    <x v="3"/>
    <x v="2"/>
    <x v="2"/>
    <s v="Small Pack"/>
    <s v="Staples SlimLine Pencil Sharpener"/>
    <n v="0.6"/>
    <s v="United States"/>
    <s v="South"/>
    <x v="5"/>
    <s v="Macon"/>
    <n v="31204"/>
    <x v="81"/>
    <d v="2015-03-25T00:00:00"/>
    <x v="882"/>
    <n v="2"/>
    <n v="25.31"/>
    <n v="88836"/>
    <n v="11.92"/>
    <x v="0"/>
  </r>
  <r>
    <n v="618"/>
    <s v="Robert Cowan"/>
    <x v="0"/>
    <n v="0.06"/>
    <n v="17.98"/>
    <n v="4"/>
    <x v="1"/>
    <x v="1"/>
    <x v="1"/>
    <x v="1"/>
    <s v="Small Box"/>
    <s v="Belkin 107-key enhanced keyboard, USB/PS/2 interface"/>
    <n v="0.79"/>
    <s v="United States"/>
    <s v="West"/>
    <x v="3"/>
    <s v="Pueblo West"/>
    <n v="81007"/>
    <x v="82"/>
    <d v="2015-03-25T00:00:00"/>
    <x v="883"/>
    <n v="4"/>
    <n v="70.06"/>
    <n v="88197"/>
    <n v="17.920000000000002"/>
    <x v="2"/>
  </r>
  <r>
    <n v="3309"/>
    <s v="Edwin Chung"/>
    <x v="0"/>
    <n v="0.1"/>
    <n v="6.64"/>
    <n v="54.95"/>
    <x v="1"/>
    <x v="0"/>
    <x v="0"/>
    <x v="11"/>
    <s v="Small Pack"/>
    <s v="G.E. Longer-Life Indoor Recessed Floodlight Bulbs"/>
    <n v="0.37"/>
    <s v="United States"/>
    <s v="East"/>
    <x v="35"/>
    <s v="Natick"/>
    <n v="1760"/>
    <x v="82"/>
    <d v="2015-03-26T00:00:00"/>
    <x v="884"/>
    <n v="4"/>
    <n v="25.31"/>
    <n v="90460"/>
    <n v="6.54"/>
    <x v="3"/>
  </r>
  <r>
    <n v="3310"/>
    <s v="Tiffany Grossman Hardin"/>
    <x v="0"/>
    <n v="0.05"/>
    <n v="90.48"/>
    <n v="19.989999999999998"/>
    <x v="1"/>
    <x v="0"/>
    <x v="2"/>
    <x v="15"/>
    <s v="Small Box"/>
    <s v="Tyvek® Side-Opening Peel &amp; Seel® Expanding Envelopes"/>
    <n v="0.4"/>
    <s v="United States"/>
    <s v="East"/>
    <x v="35"/>
    <s v="Sandwich"/>
    <n v="2563"/>
    <x v="82"/>
    <d v="2015-03-25T00:00:00"/>
    <x v="885"/>
    <n v="4"/>
    <n v="369.78"/>
    <n v="90460"/>
    <n v="90.43"/>
    <x v="3"/>
  </r>
  <r>
    <n v="1689"/>
    <s v="Larry Church"/>
    <x v="1"/>
    <n v="0"/>
    <n v="48.91"/>
    <n v="35"/>
    <x v="1"/>
    <x v="3"/>
    <x v="2"/>
    <x v="6"/>
    <s v="Large Box"/>
    <s v="Tennsco Industrial Shelving"/>
    <n v="0.83"/>
    <s v="United States"/>
    <s v="Central"/>
    <x v="2"/>
    <s v="Highland"/>
    <n v="46322"/>
    <x v="82"/>
    <d v="2015-03-25T00:00:00"/>
    <x v="886"/>
    <n v="10"/>
    <n v="514.79"/>
    <n v="91077"/>
    <n v="48.91"/>
    <x v="1"/>
  </r>
  <r>
    <n v="2308"/>
    <s v="Laurence Cummings"/>
    <x v="2"/>
    <n v="0.08"/>
    <n v="9.48"/>
    <n v="7.29"/>
    <x v="1"/>
    <x v="0"/>
    <x v="0"/>
    <x v="11"/>
    <s v="Small Pack"/>
    <s v="DAX Two-Tone Rosewood/Black Document Frame, Desktop, 5 x 7"/>
    <n v="0.45"/>
    <s v="United States"/>
    <s v="South"/>
    <x v="12"/>
    <s v="Lehigh Acres"/>
    <n v="33971"/>
    <x v="82"/>
    <d v="2015-03-26T00:00:00"/>
    <x v="887"/>
    <n v="2"/>
    <n v="20.22"/>
    <n v="90557"/>
    <n v="9.4"/>
    <x v="0"/>
  </r>
  <r>
    <n v="2308"/>
    <s v="Laurence Cummings"/>
    <x v="2"/>
    <n v="0.03"/>
    <n v="193.17"/>
    <n v="19.989999999999998"/>
    <x v="1"/>
    <x v="0"/>
    <x v="2"/>
    <x v="6"/>
    <s v="Small Box"/>
    <s v="Fellowes Staxonsteel® Drawer Files"/>
    <n v="0.71"/>
    <s v="United States"/>
    <s v="South"/>
    <x v="12"/>
    <s v="Lehigh Acres"/>
    <n v="33971"/>
    <x v="82"/>
    <d v="2015-03-28T00:00:00"/>
    <x v="888"/>
    <n v="8"/>
    <n v="1548.97"/>
    <n v="90557"/>
    <n v="193.14"/>
    <x v="0"/>
  </r>
  <r>
    <n v="1060"/>
    <s v="Gene Gilliam"/>
    <x v="4"/>
    <n v="0.09"/>
    <n v="138.75"/>
    <n v="52.42"/>
    <x v="0"/>
    <x v="0"/>
    <x v="0"/>
    <x v="0"/>
    <s v="Jumbo Box"/>
    <s v="Balt Split Level Computer Training Table"/>
    <n v="0.74"/>
    <s v="United States"/>
    <s v="South"/>
    <x v="5"/>
    <s v="Atlanta"/>
    <n v="30318"/>
    <x v="82"/>
    <d v="2015-03-25T00:00:00"/>
    <x v="889"/>
    <n v="23"/>
    <n v="2527.79"/>
    <n v="58628"/>
    <n v="138.66"/>
    <x v="0"/>
  </r>
  <r>
    <n v="1062"/>
    <s v="Willie Robinson"/>
    <x v="4"/>
    <n v="0.09"/>
    <n v="138.75"/>
    <n v="52.42"/>
    <x v="0"/>
    <x v="0"/>
    <x v="0"/>
    <x v="0"/>
    <s v="Jumbo Box"/>
    <s v="Balt Split Level Computer Training Table"/>
    <n v="0.74"/>
    <s v="United States"/>
    <s v="East"/>
    <x v="11"/>
    <s v="Coram"/>
    <n v="11727"/>
    <x v="82"/>
    <d v="2015-03-25T00:00:00"/>
    <x v="890"/>
    <n v="6"/>
    <n v="659.42"/>
    <n v="91354"/>
    <n v="138.66"/>
    <x v="3"/>
  </r>
  <r>
    <n v="1254"/>
    <s v="Anne Bland"/>
    <x v="4"/>
    <n v="0.06"/>
    <n v="3.95"/>
    <n v="2"/>
    <x v="1"/>
    <x v="2"/>
    <x v="2"/>
    <x v="14"/>
    <s v="Wrap Bag"/>
    <s v="Advantus Map Pennant Flags and Round Head Tacks"/>
    <n v="0.53"/>
    <s v="United States"/>
    <s v="Central"/>
    <x v="18"/>
    <s v="Channelview"/>
    <n v="77530"/>
    <x v="82"/>
    <d v="2015-03-25T00:00:00"/>
    <x v="891"/>
    <n v="5"/>
    <n v="19.66"/>
    <n v="89984"/>
    <n v="3.89"/>
    <x v="1"/>
  </r>
  <r>
    <n v="2256"/>
    <s v="Lloyd Levin"/>
    <x v="4"/>
    <n v="7.0000000000000007E-2"/>
    <n v="70.98"/>
    <n v="30"/>
    <x v="0"/>
    <x v="3"/>
    <x v="0"/>
    <x v="9"/>
    <s v="Jumbo Drum"/>
    <s v="Novimex Turbo Task Chair"/>
    <n v="0.73"/>
    <s v="United States"/>
    <s v="South"/>
    <x v="9"/>
    <s v="New Bern"/>
    <n v="28560"/>
    <x v="82"/>
    <d v="2015-03-26T00:00:00"/>
    <x v="892"/>
    <n v="20"/>
    <n v="1373.47"/>
    <n v="87964"/>
    <n v="70.910000000000011"/>
    <x v="0"/>
  </r>
  <r>
    <n v="2330"/>
    <s v="Kara Foster"/>
    <x v="4"/>
    <n v="0.06"/>
    <n v="28.53"/>
    <n v="1.49"/>
    <x v="1"/>
    <x v="2"/>
    <x v="2"/>
    <x v="5"/>
    <s v="Small Box"/>
    <s v="Lock-Up Easel 'Spel-Binder'"/>
    <n v="0.38"/>
    <s v="United States"/>
    <s v="Central"/>
    <x v="20"/>
    <s v="Marion"/>
    <n v="52302"/>
    <x v="82"/>
    <d v="2015-03-27T00:00:00"/>
    <x v="893"/>
    <n v="5"/>
    <n v="134.09"/>
    <n v="90964"/>
    <n v="28.470000000000002"/>
    <x v="1"/>
  </r>
  <r>
    <n v="3143"/>
    <s v="Neil Song"/>
    <x v="4"/>
    <n v="0.02"/>
    <n v="15.42"/>
    <n v="5.41"/>
    <x v="1"/>
    <x v="1"/>
    <x v="2"/>
    <x v="6"/>
    <s v="Small Box"/>
    <s v="Decoflex Hanging Personal Folder File"/>
    <n v="0.59"/>
    <s v="United States"/>
    <s v="Central"/>
    <x v="18"/>
    <s v="Pflugerville"/>
    <n v="78660"/>
    <x v="82"/>
    <d v="2015-03-25T00:00:00"/>
    <x v="894"/>
    <n v="2"/>
    <n v="33.840000000000003"/>
    <n v="86368"/>
    <n v="15.4"/>
    <x v="1"/>
  </r>
  <r>
    <n v="2430"/>
    <s v="Kimberly Reilly"/>
    <x v="3"/>
    <n v="0.1"/>
    <n v="14.28"/>
    <n v="2.99"/>
    <x v="1"/>
    <x v="2"/>
    <x v="2"/>
    <x v="5"/>
    <s v="Small Box"/>
    <s v="Avery Premier Heavy-Duty Binder with Round Locking Rings"/>
    <n v="0.39"/>
    <s v="United States"/>
    <s v="Central"/>
    <x v="18"/>
    <s v="Killeen"/>
    <n v="76541"/>
    <x v="82"/>
    <d v="2015-03-25T00:00:00"/>
    <x v="895"/>
    <n v="11"/>
    <n v="152.05000000000001"/>
    <n v="91108"/>
    <n v="14.18"/>
    <x v="1"/>
  </r>
  <r>
    <n v="880"/>
    <s v="Ellen Beck"/>
    <x v="0"/>
    <n v="7.0000000000000007E-2"/>
    <n v="5.68"/>
    <n v="1.39"/>
    <x v="1"/>
    <x v="0"/>
    <x v="2"/>
    <x v="15"/>
    <s v="Small Box"/>
    <s v="Staples Standard Envelopes"/>
    <n v="0.38"/>
    <s v="United States"/>
    <s v="West"/>
    <x v="41"/>
    <s v="Scottsdale"/>
    <n v="85254"/>
    <x v="83"/>
    <d v="2015-03-27T00:00:00"/>
    <x v="896"/>
    <n v="5"/>
    <n v="27.02"/>
    <n v="86153"/>
    <n v="5.6099999999999994"/>
    <x v="2"/>
  </r>
  <r>
    <n v="880"/>
    <s v="Ellen Beck"/>
    <x v="0"/>
    <n v="0.06"/>
    <n v="22.84"/>
    <n v="11.54"/>
    <x v="1"/>
    <x v="0"/>
    <x v="2"/>
    <x v="7"/>
    <s v="Small Box"/>
    <s v="Xerox 1964"/>
    <n v="0.39"/>
    <s v="United States"/>
    <s v="West"/>
    <x v="41"/>
    <s v="Scottsdale"/>
    <n v="85254"/>
    <x v="83"/>
    <d v="2015-03-27T00:00:00"/>
    <x v="897"/>
    <n v="1"/>
    <n v="27.67"/>
    <n v="86153"/>
    <n v="22.78"/>
    <x v="2"/>
  </r>
  <r>
    <n v="1241"/>
    <s v="Bradley Schroeder"/>
    <x v="0"/>
    <n v="0.06"/>
    <n v="200.97"/>
    <n v="15.59"/>
    <x v="0"/>
    <x v="0"/>
    <x v="1"/>
    <x v="3"/>
    <s v="Jumbo Drum"/>
    <s v="Hewlett-Packard Deskjet 6122 Color Inkjet Printer"/>
    <n v="0.36"/>
    <s v="United States"/>
    <s v="South"/>
    <x v="16"/>
    <s v="Auburn"/>
    <n v="36830"/>
    <x v="83"/>
    <d v="2015-03-25T00:00:00"/>
    <x v="898"/>
    <n v="7"/>
    <n v="1348.83"/>
    <n v="90881"/>
    <n v="200.91"/>
    <x v="0"/>
  </r>
  <r>
    <n v="1648"/>
    <s v="Nina Bowles"/>
    <x v="0"/>
    <n v="0.08"/>
    <n v="46.89"/>
    <n v="5.0999999999999996"/>
    <x v="1"/>
    <x v="3"/>
    <x v="2"/>
    <x v="8"/>
    <s v="Medium Box"/>
    <s v="Bionaire Personal Warm Mist Humidifier/Vaporizer"/>
    <n v="0.46"/>
    <s v="United States"/>
    <s v="Central"/>
    <x v="10"/>
    <s v="Woodstock"/>
    <n v="60098"/>
    <x v="83"/>
    <d v="2015-03-27T00:00:00"/>
    <x v="899"/>
    <n v="17"/>
    <n v="735.7"/>
    <n v="91043"/>
    <n v="46.81"/>
    <x v="1"/>
  </r>
  <r>
    <n v="1648"/>
    <s v="Nina Bowles"/>
    <x v="0"/>
    <n v="0.05"/>
    <n v="12.98"/>
    <n v="3.14"/>
    <x v="1"/>
    <x v="3"/>
    <x v="2"/>
    <x v="16"/>
    <s v="Small Pack"/>
    <s v="Acme® 8&quot; Straight Scissors"/>
    <n v="0.6"/>
    <s v="United States"/>
    <s v="Central"/>
    <x v="10"/>
    <s v="Woodstock"/>
    <n v="60098"/>
    <x v="83"/>
    <d v="2015-03-25T00:00:00"/>
    <x v="900"/>
    <n v="18"/>
    <n v="225.59"/>
    <n v="91043"/>
    <n v="12.93"/>
    <x v="1"/>
  </r>
  <r>
    <n v="1829"/>
    <s v="Suzanne Cochran"/>
    <x v="0"/>
    <n v="0.01"/>
    <n v="10.64"/>
    <n v="5.16"/>
    <x v="2"/>
    <x v="3"/>
    <x v="0"/>
    <x v="11"/>
    <s v="Small Box"/>
    <s v="Eldon Expressions Punched Metal &amp; Wood Desk Accessories, Pewter &amp; Cherry"/>
    <n v="0.56999999999999995"/>
    <s v="United States"/>
    <s v="Central"/>
    <x v="20"/>
    <s v="Cedar Rapids"/>
    <n v="52402"/>
    <x v="83"/>
    <d v="2015-03-27T00:00:00"/>
    <x v="901"/>
    <n v="5"/>
    <n v="58.52"/>
    <n v="86957"/>
    <n v="10.63"/>
    <x v="1"/>
  </r>
  <r>
    <n v="2201"/>
    <s v="David Hoyle"/>
    <x v="0"/>
    <n v="0.17"/>
    <n v="14.89"/>
    <n v="13.56"/>
    <x v="1"/>
    <x v="0"/>
    <x v="0"/>
    <x v="11"/>
    <s v="Large Box"/>
    <s v="Tensor Computer Mounted Lamp"/>
    <n v="0.57999999999999996"/>
    <s v="United States"/>
    <s v="Central"/>
    <x v="7"/>
    <s v="Bloomington"/>
    <n v="55420"/>
    <x v="83"/>
    <d v="2015-03-27T00:00:00"/>
    <x v="902"/>
    <n v="1"/>
    <n v="27.96"/>
    <n v="86054"/>
    <n v="14.72"/>
    <x v="1"/>
  </r>
  <r>
    <n v="3100"/>
    <s v="Gladys Holloway"/>
    <x v="0"/>
    <n v="7.0000000000000007E-2"/>
    <n v="35.99"/>
    <n v="5"/>
    <x v="1"/>
    <x v="1"/>
    <x v="1"/>
    <x v="12"/>
    <s v="Wrap Bag"/>
    <s v="Accessory17"/>
    <n v="0.82"/>
    <s v="United States"/>
    <s v="South"/>
    <x v="12"/>
    <s v="Oakland Park"/>
    <n v="33334"/>
    <x v="83"/>
    <d v="2015-03-27T00:00:00"/>
    <x v="903"/>
    <n v="1"/>
    <n v="31.71"/>
    <n v="89988"/>
    <n v="35.92"/>
    <x v="0"/>
  </r>
  <r>
    <n v="693"/>
    <s v="Richard McClure"/>
    <x v="2"/>
    <n v="0.02"/>
    <n v="500.98"/>
    <n v="41.44"/>
    <x v="0"/>
    <x v="0"/>
    <x v="0"/>
    <x v="10"/>
    <s v="Jumbo Box"/>
    <s v="DMI Eclipse Executive Suite Bookcases"/>
    <n v="0.66"/>
    <s v="United States"/>
    <s v="West"/>
    <x v="3"/>
    <s v="Thornton"/>
    <n v="80229"/>
    <x v="83"/>
    <d v="2015-03-25T00:00:00"/>
    <x v="904"/>
    <n v="7"/>
    <n v="3722.41"/>
    <n v="87811"/>
    <n v="500.96000000000004"/>
    <x v="2"/>
  </r>
  <r>
    <n v="1557"/>
    <s v="James Nicholson"/>
    <x v="2"/>
    <n v="0.09"/>
    <n v="60.98"/>
    <n v="49"/>
    <x v="1"/>
    <x v="1"/>
    <x v="2"/>
    <x v="8"/>
    <s v="Large Box"/>
    <s v="Euro Pro Shark Stick Mini Vacuum"/>
    <n v="0.59"/>
    <s v="United States"/>
    <s v="South"/>
    <x v="21"/>
    <s v="Annandale"/>
    <n v="22003"/>
    <x v="83"/>
    <d v="2015-04-02T00:00:00"/>
    <x v="905"/>
    <n v="15"/>
    <n v="879.62"/>
    <n v="87426"/>
    <n v="60.889999999999993"/>
    <x v="0"/>
  </r>
  <r>
    <n v="1557"/>
    <s v="James Nicholson"/>
    <x v="2"/>
    <n v="0.05"/>
    <n v="29.89"/>
    <n v="1.99"/>
    <x v="1"/>
    <x v="1"/>
    <x v="1"/>
    <x v="1"/>
    <s v="Small Pack"/>
    <s v="Verbatim DVD-RAM, 5.2GB, Rewritable, Type 1, DS"/>
    <n v="0.5"/>
    <s v="United States"/>
    <s v="South"/>
    <x v="21"/>
    <s v="Annandale"/>
    <n v="22003"/>
    <x v="83"/>
    <d v="2015-03-27T00:00:00"/>
    <x v="906"/>
    <n v="12"/>
    <n v="361.19"/>
    <n v="87426"/>
    <n v="29.84"/>
    <x v="0"/>
  </r>
  <r>
    <n v="1699"/>
    <s v="Joseph Hurst"/>
    <x v="2"/>
    <n v="0.05"/>
    <n v="3.98"/>
    <n v="5.26"/>
    <x v="1"/>
    <x v="0"/>
    <x v="2"/>
    <x v="5"/>
    <s v="Small Box"/>
    <s v="Ibico Presentation Index for Binding Systems"/>
    <n v="0.38"/>
    <s v="United States"/>
    <s v="East"/>
    <x v="28"/>
    <s v="Levittown"/>
    <n v="19057"/>
    <x v="83"/>
    <d v="2015-03-29T00:00:00"/>
    <x v="907"/>
    <n v="12"/>
    <n v="49.44"/>
    <n v="87345"/>
    <n v="3.93"/>
    <x v="3"/>
  </r>
  <r>
    <n v="1699"/>
    <s v="Joseph Hurst"/>
    <x v="2"/>
    <n v="0.01"/>
    <n v="6.48"/>
    <n v="5.4"/>
    <x v="1"/>
    <x v="0"/>
    <x v="2"/>
    <x v="7"/>
    <s v="Small Box"/>
    <s v="Xerox 207"/>
    <n v="0.37"/>
    <s v="United States"/>
    <s v="East"/>
    <x v="28"/>
    <s v="Levittown"/>
    <n v="19057"/>
    <x v="83"/>
    <d v="2015-03-25T00:00:00"/>
    <x v="908"/>
    <n v="2"/>
    <n v="14.29"/>
    <n v="87345"/>
    <n v="6.4700000000000006"/>
    <x v="3"/>
  </r>
  <r>
    <n v="290"/>
    <s v="Sara O'Connor"/>
    <x v="3"/>
    <n v="0.04"/>
    <n v="4.9800000000000004"/>
    <n v="4.62"/>
    <x v="1"/>
    <x v="0"/>
    <x v="1"/>
    <x v="1"/>
    <s v="Small Pack"/>
    <s v="Imation 3.5&quot;, DISKETTE 44766 HGHLD3.52HD/FM, 10/Pack"/>
    <n v="0.64"/>
    <s v="United States"/>
    <s v="West"/>
    <x v="3"/>
    <s v="Loveland"/>
    <n v="80538"/>
    <x v="83"/>
    <d v="2015-03-26T00:00:00"/>
    <x v="909"/>
    <n v="20"/>
    <n v="102.54"/>
    <n v="90837"/>
    <n v="4.9400000000000004"/>
    <x v="2"/>
  </r>
  <r>
    <n v="2287"/>
    <s v="Samuel Newman"/>
    <x v="3"/>
    <n v="0.01"/>
    <n v="18.97"/>
    <n v="9.0299999999999994"/>
    <x v="1"/>
    <x v="3"/>
    <x v="2"/>
    <x v="7"/>
    <s v="Small Box"/>
    <s v="Computer Printout Paper with Letter-Trim Perforations"/>
    <n v="0.37"/>
    <s v="United States"/>
    <s v="South"/>
    <x v="23"/>
    <s v="Summerville"/>
    <n v="29483"/>
    <x v="83"/>
    <d v="2015-03-25T00:00:00"/>
    <x v="910"/>
    <n v="8"/>
    <n v="164.67"/>
    <n v="90146"/>
    <n v="18.959999999999997"/>
    <x v="0"/>
  </r>
  <r>
    <n v="2287"/>
    <s v="Samuel Newman"/>
    <x v="3"/>
    <n v="0.03"/>
    <n v="12.28"/>
    <n v="4.8600000000000003"/>
    <x v="1"/>
    <x v="3"/>
    <x v="2"/>
    <x v="7"/>
    <s v="Small Box"/>
    <s v="Xerox 1933"/>
    <n v="0.38"/>
    <s v="United States"/>
    <s v="South"/>
    <x v="23"/>
    <s v="Summerville"/>
    <n v="29483"/>
    <x v="83"/>
    <d v="2015-03-26T00:00:00"/>
    <x v="911"/>
    <n v="6"/>
    <n v="72.739999999999995"/>
    <n v="90146"/>
    <n v="12.25"/>
    <x v="0"/>
  </r>
  <r>
    <n v="2287"/>
    <s v="Samuel Newman"/>
    <x v="3"/>
    <n v="0.05"/>
    <n v="34.99"/>
    <n v="7.73"/>
    <x v="2"/>
    <x v="3"/>
    <x v="2"/>
    <x v="2"/>
    <s v="Small Box"/>
    <s v="Hunt Boston® Vacuum Mount KS Pencil Sharpener"/>
    <n v="0.59"/>
    <s v="United States"/>
    <s v="South"/>
    <x v="23"/>
    <s v="Summerville"/>
    <n v="29483"/>
    <x v="83"/>
    <d v="2015-03-27T00:00:00"/>
    <x v="910"/>
    <n v="12"/>
    <n v="418.75"/>
    <n v="90146"/>
    <n v="34.940000000000005"/>
    <x v="0"/>
  </r>
  <r>
    <n v="2833"/>
    <s v="Tim Connolly"/>
    <x v="3"/>
    <n v="0.03"/>
    <n v="140.97999999999999"/>
    <n v="36.090000000000003"/>
    <x v="0"/>
    <x v="0"/>
    <x v="0"/>
    <x v="10"/>
    <s v="Jumbo Box"/>
    <s v="Sauder Forest Hills Library, Woodland Oak Finish"/>
    <n v="0.77"/>
    <s v="United States"/>
    <s v="Central"/>
    <x v="7"/>
    <s v="Inver Grove Heights"/>
    <n v="55076"/>
    <x v="83"/>
    <d v="2015-03-27T00:00:00"/>
    <x v="912"/>
    <n v="4"/>
    <n v="608.80999999999995"/>
    <n v="91030"/>
    <n v="140.94999999999999"/>
    <x v="1"/>
  </r>
  <r>
    <n v="2833"/>
    <s v="Tim Connolly"/>
    <x v="3"/>
    <n v="0.08"/>
    <n v="65.989999999999995"/>
    <n v="8.99"/>
    <x v="1"/>
    <x v="0"/>
    <x v="1"/>
    <x v="12"/>
    <s v="Small Box"/>
    <s v="Talkabout T8367"/>
    <n v="0.56000000000000005"/>
    <s v="United States"/>
    <s v="Central"/>
    <x v="7"/>
    <s v="Inver Grove Heights"/>
    <n v="55076"/>
    <x v="83"/>
    <d v="2015-03-26T00:00:00"/>
    <x v="913"/>
    <n v="15"/>
    <n v="808.61"/>
    <n v="91030"/>
    <n v="65.91"/>
    <x v="1"/>
  </r>
  <r>
    <n v="1767"/>
    <s v="Robert Rollins"/>
    <x v="0"/>
    <n v="0.01"/>
    <n v="50.98"/>
    <n v="6.5"/>
    <x v="1"/>
    <x v="2"/>
    <x v="1"/>
    <x v="1"/>
    <s v="Small Box"/>
    <s v="Microsoft Natural Multimedia Keyboard"/>
    <n v="0.73"/>
    <s v="United States"/>
    <s v="South"/>
    <x v="5"/>
    <s v="Newnan"/>
    <n v="30265"/>
    <x v="84"/>
    <d v="2015-03-27T00:00:00"/>
    <x v="914"/>
    <n v="16"/>
    <n v="818.49"/>
    <n v="89211"/>
    <n v="50.97"/>
    <x v="0"/>
  </r>
  <r>
    <n v="2114"/>
    <s v="Paige Mason"/>
    <x v="0"/>
    <n v="0.08"/>
    <n v="6.68"/>
    <n v="1.5"/>
    <x v="1"/>
    <x v="3"/>
    <x v="2"/>
    <x v="2"/>
    <s v="Wrap Bag"/>
    <s v="Sanford Liquid Accent Highlighters"/>
    <n v="0.48"/>
    <s v="United States"/>
    <s v="South"/>
    <x v="21"/>
    <s v="Norfolk"/>
    <n v="23518"/>
    <x v="84"/>
    <d v="2015-03-28T00:00:00"/>
    <x v="915"/>
    <n v="10"/>
    <n v="66.12"/>
    <n v="88403"/>
    <n v="6.6"/>
    <x v="0"/>
  </r>
  <r>
    <n v="3379"/>
    <s v="Annette McIntyre"/>
    <x v="0"/>
    <n v="0"/>
    <n v="19.98"/>
    <n v="5.97"/>
    <x v="2"/>
    <x v="3"/>
    <x v="2"/>
    <x v="7"/>
    <s v="Small Box"/>
    <s v="Xerox 1936"/>
    <n v="0.38"/>
    <s v="United States"/>
    <s v="South"/>
    <x v="5"/>
    <s v="Kennesaw"/>
    <n v="30144"/>
    <x v="84"/>
    <d v="2015-03-29T00:00:00"/>
    <x v="916"/>
    <n v="12"/>
    <n v="249.07"/>
    <n v="88837"/>
    <n v="19.98"/>
    <x v="0"/>
  </r>
  <r>
    <n v="2124"/>
    <s v="Paige Powers"/>
    <x v="1"/>
    <n v="0.03"/>
    <n v="124.49"/>
    <n v="51.94"/>
    <x v="0"/>
    <x v="3"/>
    <x v="0"/>
    <x v="0"/>
    <s v="Jumbo Box"/>
    <s v="Bevis 36 x 72 Conference Tables"/>
    <n v="0.63"/>
    <s v="United States"/>
    <s v="South"/>
    <x v="1"/>
    <s v="West Memphis"/>
    <n v="72301"/>
    <x v="84"/>
    <d v="2015-03-27T00:00:00"/>
    <x v="917"/>
    <n v="21"/>
    <n v="2761.94"/>
    <n v="89666"/>
    <n v="124.46"/>
    <x v="0"/>
  </r>
  <r>
    <n v="2066"/>
    <s v="Claudia Webb"/>
    <x v="4"/>
    <n v="0.09"/>
    <n v="20.89"/>
    <n v="11.52"/>
    <x v="1"/>
    <x v="2"/>
    <x v="2"/>
    <x v="6"/>
    <s v="Small Box"/>
    <s v="Iris® 3-Drawer Stacking Bin, Black"/>
    <n v="0.83"/>
    <s v="United States"/>
    <s v="South"/>
    <x v="9"/>
    <s v="Indian Trail"/>
    <n v="28079"/>
    <x v="84"/>
    <d v="2015-03-27T00:00:00"/>
    <x v="918"/>
    <n v="7"/>
    <n v="146.5"/>
    <n v="85833"/>
    <n v="20.8"/>
    <x v="0"/>
  </r>
  <r>
    <n v="2419"/>
    <s v="Sandra Faulkner"/>
    <x v="3"/>
    <n v="7.0000000000000007E-2"/>
    <n v="225.04"/>
    <n v="11.79"/>
    <x v="1"/>
    <x v="1"/>
    <x v="2"/>
    <x v="8"/>
    <s v="Medium Box"/>
    <s v="Holmes Harmony HEPA Air Purifier for 17 x 20 Room"/>
    <n v="0.42"/>
    <s v="United States"/>
    <s v="South"/>
    <x v="21"/>
    <s v="Portsmouth"/>
    <n v="23701"/>
    <x v="84"/>
    <d v="2015-03-26T00:00:00"/>
    <x v="919"/>
    <n v="5"/>
    <n v="1130.1500000000001"/>
    <n v="86751"/>
    <n v="224.97"/>
    <x v="0"/>
  </r>
  <r>
    <n v="2419"/>
    <s v="Sandra Faulkner"/>
    <x v="3"/>
    <n v="0.03"/>
    <n v="7.84"/>
    <n v="4.71"/>
    <x v="1"/>
    <x v="1"/>
    <x v="2"/>
    <x v="5"/>
    <s v="Small Box"/>
    <s v="XtraLife® ClearVue™ Slant-D® Ring Binders by Cardinal"/>
    <n v="0.35"/>
    <s v="United States"/>
    <s v="South"/>
    <x v="21"/>
    <s v="Portsmouth"/>
    <n v="23701"/>
    <x v="84"/>
    <d v="2015-03-29T00:00:00"/>
    <x v="920"/>
    <n v="7"/>
    <n v="54.37"/>
    <n v="86751"/>
    <n v="7.81"/>
    <x v="0"/>
  </r>
  <r>
    <n v="2773"/>
    <s v="Christina Zhu"/>
    <x v="3"/>
    <n v="0.1"/>
    <n v="5.18"/>
    <n v="5.74"/>
    <x v="1"/>
    <x v="3"/>
    <x v="2"/>
    <x v="5"/>
    <s v="Small Box"/>
    <s v="Wilson Jones Impact Binders"/>
    <n v="0.36"/>
    <s v="United States"/>
    <s v="West"/>
    <x v="8"/>
    <s v="Dublin"/>
    <n v="94568"/>
    <x v="84"/>
    <d v="2015-03-28T00:00:00"/>
    <x v="921"/>
    <n v="2"/>
    <n v="10.96"/>
    <n v="91584"/>
    <n v="5.08"/>
    <x v="2"/>
  </r>
  <r>
    <n v="2059"/>
    <s v="Nathan Newton"/>
    <x v="0"/>
    <n v="0.1"/>
    <n v="9.85"/>
    <n v="4.82"/>
    <x v="1"/>
    <x v="3"/>
    <x v="2"/>
    <x v="2"/>
    <s v="Wrap Bag"/>
    <s v="Lumber Crayons"/>
    <n v="0.47"/>
    <s v="United States"/>
    <s v="South"/>
    <x v="9"/>
    <s v="High Point"/>
    <n v="27260"/>
    <x v="85"/>
    <d v="2015-03-28T00:00:00"/>
    <x v="922"/>
    <n v="12"/>
    <n v="114.91"/>
    <n v="88041"/>
    <n v="9.75"/>
    <x v="0"/>
  </r>
  <r>
    <n v="2059"/>
    <s v="Nathan Newton"/>
    <x v="0"/>
    <n v="0.04"/>
    <n v="125.99"/>
    <n v="7.69"/>
    <x v="1"/>
    <x v="3"/>
    <x v="1"/>
    <x v="12"/>
    <s v="Small Box"/>
    <s v="Timeport L7089"/>
    <n v="0.57999999999999996"/>
    <s v="United States"/>
    <s v="South"/>
    <x v="9"/>
    <s v="High Point"/>
    <n v="27260"/>
    <x v="85"/>
    <d v="2015-03-28T00:00:00"/>
    <x v="923"/>
    <n v="9"/>
    <n v="934.52"/>
    <n v="88041"/>
    <n v="125.94999999999999"/>
    <x v="0"/>
  </r>
  <r>
    <n v="32"/>
    <s v="Matthew Berman"/>
    <x v="1"/>
    <n v="0.01"/>
    <n v="17.98"/>
    <n v="8.51"/>
    <x v="1"/>
    <x v="3"/>
    <x v="1"/>
    <x v="3"/>
    <s v="Medium Box"/>
    <s v="Canon P1-DHIII Palm Printing Calculator"/>
    <n v="0.4"/>
    <s v="United States"/>
    <s v="West"/>
    <x v="14"/>
    <s v="Grants Pass"/>
    <n v="97526"/>
    <x v="85"/>
    <d v="2015-03-28T00:00:00"/>
    <x v="924"/>
    <n v="2"/>
    <n v="40.17"/>
    <n v="89200"/>
    <n v="17.97"/>
    <x v="2"/>
  </r>
  <r>
    <n v="234"/>
    <s v="Don Cameron"/>
    <x v="1"/>
    <n v="0.03"/>
    <n v="28.53"/>
    <n v="1.49"/>
    <x v="1"/>
    <x v="0"/>
    <x v="2"/>
    <x v="5"/>
    <s v="Small Box"/>
    <s v="Lock-Up Easel 'Spel-Binder'"/>
    <n v="0.38"/>
    <s v="United States"/>
    <s v="Central"/>
    <x v="20"/>
    <s v="Newton"/>
    <n v="50208"/>
    <x v="85"/>
    <d v="2015-03-29T00:00:00"/>
    <x v="925"/>
    <n v="7"/>
    <n v="197.59"/>
    <n v="90238"/>
    <n v="28.5"/>
    <x v="1"/>
  </r>
  <r>
    <n v="234"/>
    <s v="Don Cameron"/>
    <x v="1"/>
    <n v="0.01"/>
    <n v="15.28"/>
    <n v="1.99"/>
    <x v="1"/>
    <x v="0"/>
    <x v="1"/>
    <x v="1"/>
    <s v="Small Pack"/>
    <s v="Memorex 4.7GB DVD+R, 3/Pack"/>
    <n v="0.42"/>
    <s v="United States"/>
    <s v="Central"/>
    <x v="20"/>
    <s v="Newton"/>
    <n v="50208"/>
    <x v="85"/>
    <d v="2015-03-29T00:00:00"/>
    <x v="926"/>
    <n v="2"/>
    <n v="33.04"/>
    <n v="90238"/>
    <n v="15.27"/>
    <x v="1"/>
  </r>
  <r>
    <n v="920"/>
    <s v="Jessie Kelly"/>
    <x v="2"/>
    <n v="0.1"/>
    <n v="15.98"/>
    <n v="4"/>
    <x v="1"/>
    <x v="3"/>
    <x v="1"/>
    <x v="1"/>
    <s v="Small Box"/>
    <s v="Logitech Access Keyboard"/>
    <n v="0.37"/>
    <s v="United States"/>
    <s v="West"/>
    <x v="8"/>
    <s v="Redlands"/>
    <n v="92374"/>
    <x v="85"/>
    <d v="2015-04-01T00:00:00"/>
    <x v="927"/>
    <n v="9"/>
    <n v="134.38"/>
    <n v="90491"/>
    <n v="15.88"/>
    <x v="2"/>
  </r>
  <r>
    <n v="696"/>
    <s v="Johnny Reid"/>
    <x v="4"/>
    <n v="0.06"/>
    <n v="8.1199999999999992"/>
    <n v="2.83"/>
    <x v="1"/>
    <x v="3"/>
    <x v="1"/>
    <x v="1"/>
    <s v="Small Pack"/>
    <s v="Imation Neon Mac Format Diskettes, 10/Pack"/>
    <n v="0.77"/>
    <s v="United States"/>
    <s v="Central"/>
    <x v="2"/>
    <s v="Crown Point"/>
    <n v="46307"/>
    <x v="85"/>
    <d v="2015-03-28T00:00:00"/>
    <x v="928"/>
    <n v="10"/>
    <n v="78.540000000000006"/>
    <n v="89847"/>
    <n v="8.0599999999999987"/>
    <x v="1"/>
  </r>
  <r>
    <n v="696"/>
    <s v="Johnny Reid"/>
    <x v="4"/>
    <n v="0.05"/>
    <n v="51.65"/>
    <n v="18.45"/>
    <x v="1"/>
    <x v="3"/>
    <x v="0"/>
    <x v="11"/>
    <s v="Medium Box"/>
    <s v="Deflect-o EconoMat Nonstudded, No Bevel Mat"/>
    <n v="0.65"/>
    <s v="United States"/>
    <s v="Central"/>
    <x v="2"/>
    <s v="Crown Point"/>
    <n v="46307"/>
    <x v="85"/>
    <d v="2015-03-28T00:00:00"/>
    <x v="929"/>
    <n v="12"/>
    <n v="605.1"/>
    <n v="89847"/>
    <n v="51.6"/>
    <x v="1"/>
  </r>
  <r>
    <n v="697"/>
    <s v="Adam G Sawyer"/>
    <x v="4"/>
    <n v="0.1"/>
    <n v="175.99"/>
    <n v="8.99"/>
    <x v="1"/>
    <x v="3"/>
    <x v="1"/>
    <x v="12"/>
    <s v="Small Box"/>
    <s v="2180"/>
    <n v="0.56999999999999995"/>
    <s v="United States"/>
    <s v="Central"/>
    <x v="2"/>
    <s v="East Chicago"/>
    <n v="46312"/>
    <x v="85"/>
    <d v="2015-03-28T00:00:00"/>
    <x v="930"/>
    <n v="10"/>
    <n v="1346.32"/>
    <n v="89847"/>
    <n v="175.89000000000001"/>
    <x v="1"/>
  </r>
  <r>
    <n v="698"/>
    <s v="Nelson Hensley"/>
    <x v="4"/>
    <n v="0.06"/>
    <n v="8.1199999999999992"/>
    <n v="2.83"/>
    <x v="1"/>
    <x v="3"/>
    <x v="1"/>
    <x v="1"/>
    <s v="Small Pack"/>
    <s v="Imation Neon Mac Format Diskettes, 10/Pack"/>
    <n v="0.77"/>
    <s v="United States"/>
    <s v="West"/>
    <x v="4"/>
    <s v="Seattle"/>
    <n v="98105"/>
    <x v="85"/>
    <d v="2015-03-28T00:00:00"/>
    <x v="928"/>
    <n v="41"/>
    <n v="322.02999999999997"/>
    <n v="32869"/>
    <n v="8.0599999999999987"/>
    <x v="2"/>
  </r>
  <r>
    <n v="698"/>
    <s v="Nelson Hensley"/>
    <x v="4"/>
    <n v="0.05"/>
    <n v="51.65"/>
    <n v="18.45"/>
    <x v="1"/>
    <x v="3"/>
    <x v="0"/>
    <x v="11"/>
    <s v="Medium Box"/>
    <s v="Deflect-o EconoMat Nonstudded, No Bevel Mat"/>
    <n v="0.65"/>
    <s v="United States"/>
    <s v="West"/>
    <x v="4"/>
    <s v="Seattle"/>
    <n v="98105"/>
    <x v="85"/>
    <d v="2015-03-28T00:00:00"/>
    <x v="929"/>
    <n v="49"/>
    <n v="2470.84"/>
    <n v="32869"/>
    <n v="51.6"/>
    <x v="2"/>
  </r>
  <r>
    <n v="698"/>
    <s v="Nelson Hensley"/>
    <x v="4"/>
    <n v="0.1"/>
    <n v="175.99"/>
    <n v="8.99"/>
    <x v="1"/>
    <x v="3"/>
    <x v="1"/>
    <x v="12"/>
    <s v="Small Box"/>
    <s v="2180"/>
    <n v="0.56999999999999995"/>
    <s v="United States"/>
    <s v="West"/>
    <x v="4"/>
    <s v="Seattle"/>
    <n v="98105"/>
    <x v="85"/>
    <d v="2015-03-28T00:00:00"/>
    <x v="931"/>
    <n v="39"/>
    <n v="5250.66"/>
    <n v="32869"/>
    <n v="175.89000000000001"/>
    <x v="2"/>
  </r>
  <r>
    <n v="1625"/>
    <s v="Molly Browning"/>
    <x v="4"/>
    <n v="0.08"/>
    <n v="213.45"/>
    <n v="14.7"/>
    <x v="0"/>
    <x v="2"/>
    <x v="1"/>
    <x v="3"/>
    <s v="Jumbo Drum"/>
    <s v="Panasonic KX-P2130 Dot Matrix Printer"/>
    <n v="0.59"/>
    <s v="United States"/>
    <s v="East"/>
    <x v="11"/>
    <s v="Glen Cove"/>
    <n v="11542"/>
    <x v="85"/>
    <d v="2015-03-29T00:00:00"/>
    <x v="932"/>
    <n v="12"/>
    <n v="2427.1799999999998"/>
    <n v="90600"/>
    <n v="213.36999999999998"/>
    <x v="3"/>
  </r>
  <r>
    <n v="1625"/>
    <s v="Molly Browning"/>
    <x v="4"/>
    <n v="0.1"/>
    <n v="55.98"/>
    <n v="13.88"/>
    <x v="1"/>
    <x v="2"/>
    <x v="2"/>
    <x v="7"/>
    <s v="Small Box"/>
    <s v="Xerox 1882"/>
    <n v="0.36"/>
    <s v="United States"/>
    <s v="East"/>
    <x v="11"/>
    <s v="Glen Cove"/>
    <n v="11542"/>
    <x v="85"/>
    <d v="2015-03-29T00:00:00"/>
    <x v="933"/>
    <n v="8"/>
    <n v="434.85"/>
    <n v="90600"/>
    <n v="55.879999999999995"/>
    <x v="3"/>
  </r>
  <r>
    <n v="1625"/>
    <s v="Molly Browning"/>
    <x v="4"/>
    <n v="0"/>
    <n v="16.059999999999999"/>
    <n v="8.34"/>
    <x v="1"/>
    <x v="2"/>
    <x v="2"/>
    <x v="6"/>
    <s v="Small Box"/>
    <s v="Letter/Legal File Tote with Clear Snap-On Lid, Black Granite"/>
    <n v="0.59"/>
    <s v="United States"/>
    <s v="East"/>
    <x v="11"/>
    <s v="Glen Cove"/>
    <n v="11542"/>
    <x v="85"/>
    <d v="2015-03-28T00:00:00"/>
    <x v="934"/>
    <n v="1"/>
    <n v="19.16"/>
    <n v="90600"/>
    <n v="16.059999999999999"/>
    <x v="3"/>
  </r>
  <r>
    <n v="1917"/>
    <s v="Tracy Buckley"/>
    <x v="4"/>
    <n v="0.08"/>
    <n v="18.7"/>
    <n v="8.99"/>
    <x v="1"/>
    <x v="2"/>
    <x v="0"/>
    <x v="11"/>
    <s v="Small Pack"/>
    <s v="Executive Impressions 13-1/2&quot; Indoor/Outdoor Wall Clock"/>
    <n v="0.47"/>
    <s v="United States"/>
    <s v="South"/>
    <x v="1"/>
    <s v="North Little Rock"/>
    <n v="72113"/>
    <x v="85"/>
    <d v="2015-03-28T00:00:00"/>
    <x v="935"/>
    <n v="7"/>
    <n v="132.22999999999999"/>
    <n v="85894"/>
    <n v="18.62"/>
    <x v="0"/>
  </r>
  <r>
    <n v="1072"/>
    <s v="Marion Owens"/>
    <x v="3"/>
    <n v="0.01"/>
    <n v="150.88999999999999"/>
    <n v="60.2"/>
    <x v="0"/>
    <x v="3"/>
    <x v="0"/>
    <x v="9"/>
    <s v="Jumbo Drum"/>
    <s v="Global Leather &amp; Oak Executive Chair, Burgundy"/>
    <n v="0.77"/>
    <s v="United States"/>
    <s v="East"/>
    <x v="28"/>
    <s v="Bethlehem"/>
    <n v="18018"/>
    <x v="85"/>
    <d v="2015-03-30T00:00:00"/>
    <x v="936"/>
    <n v="3"/>
    <n v="473.53"/>
    <n v="89631"/>
    <n v="150.88"/>
    <x v="3"/>
  </r>
  <r>
    <n v="1481"/>
    <s v="Marvin MacDonald"/>
    <x v="3"/>
    <n v="7.0000000000000007E-2"/>
    <n v="8.9499999999999993"/>
    <n v="2.0099999999999998"/>
    <x v="1"/>
    <x v="3"/>
    <x v="2"/>
    <x v="7"/>
    <s v="Wrap Bag"/>
    <s v="Recycled Desk Saver Line &quot;While You Were Out&quot; Book, 5 1/2&quot; X 4&quot;"/>
    <n v="0.39"/>
    <s v="United States"/>
    <s v="West"/>
    <x v="8"/>
    <s v="Los Angeles"/>
    <n v="90049"/>
    <x v="85"/>
    <d v="2015-03-28T00:00:00"/>
    <x v="937"/>
    <n v="36"/>
    <n v="307.64999999999998"/>
    <n v="53953"/>
    <n v="8.879999999999999"/>
    <x v="2"/>
  </r>
  <r>
    <n v="1482"/>
    <s v="Michael Tanner"/>
    <x v="3"/>
    <n v="7.0000000000000007E-2"/>
    <n v="8.9499999999999993"/>
    <n v="2.0099999999999998"/>
    <x v="1"/>
    <x v="3"/>
    <x v="2"/>
    <x v="7"/>
    <s v="Wrap Bag"/>
    <s v="Recycled Desk Saver Line &quot;While You Were Out&quot; Book, 5 1/2&quot; X 4&quot;"/>
    <n v="0.39"/>
    <s v="United States"/>
    <s v="Central"/>
    <x v="25"/>
    <s v="Bay City"/>
    <n v="48708"/>
    <x v="85"/>
    <d v="2015-03-28T00:00:00"/>
    <x v="938"/>
    <n v="9"/>
    <n v="76.91"/>
    <n v="91362"/>
    <n v="8.879999999999999"/>
    <x v="1"/>
  </r>
  <r>
    <n v="3354"/>
    <s v="Sara Faulkner"/>
    <x v="3"/>
    <n v="0.04"/>
    <n v="3.69"/>
    <n v="0.5"/>
    <x v="1"/>
    <x v="3"/>
    <x v="2"/>
    <x v="13"/>
    <s v="Small Box"/>
    <s v="Avery 487"/>
    <n v="0.38"/>
    <s v="United States"/>
    <s v="West"/>
    <x v="8"/>
    <s v="Calexico"/>
    <n v="92231"/>
    <x v="85"/>
    <d v="2015-03-29T00:00:00"/>
    <x v="939"/>
    <n v="19"/>
    <n v="68.88"/>
    <n v="88590"/>
    <n v="3.65"/>
    <x v="2"/>
  </r>
  <r>
    <n v="2668"/>
    <s v="Carlos Hanson"/>
    <x v="1"/>
    <n v="0.04"/>
    <n v="10.4"/>
    <n v="5.4"/>
    <x v="1"/>
    <x v="3"/>
    <x v="0"/>
    <x v="11"/>
    <s v="Small Pack"/>
    <s v="Executive Impressions 8-1/2&quot; Career Panel/Partition Cubicle Clock"/>
    <n v="0.51"/>
    <s v="United States"/>
    <s v="Central"/>
    <x v="46"/>
    <s v="Rapid City"/>
    <n v="57701"/>
    <x v="86"/>
    <d v="2015-03-29T00:00:00"/>
    <x v="940"/>
    <n v="12"/>
    <n v="130.74"/>
    <n v="87830"/>
    <n v="10.360000000000001"/>
    <x v="1"/>
  </r>
  <r>
    <n v="2668"/>
    <s v="Carlos Hanson"/>
    <x v="1"/>
    <n v="0.08"/>
    <n v="4.28"/>
    <n v="4.79"/>
    <x v="1"/>
    <x v="3"/>
    <x v="2"/>
    <x v="7"/>
    <s v="Small Box"/>
    <s v="Xerox 1962"/>
    <n v="0.4"/>
    <s v="United States"/>
    <s v="Central"/>
    <x v="46"/>
    <s v="Rapid City"/>
    <n v="57701"/>
    <x v="86"/>
    <d v="2015-03-30T00:00:00"/>
    <x v="941"/>
    <n v="12"/>
    <n v="49.87"/>
    <n v="87830"/>
    <n v="4.2"/>
    <x v="1"/>
  </r>
  <r>
    <n v="2968"/>
    <s v="Miriam Bowman"/>
    <x v="1"/>
    <n v="0.06"/>
    <n v="363.25"/>
    <n v="19.989999999999998"/>
    <x v="1"/>
    <x v="0"/>
    <x v="2"/>
    <x v="8"/>
    <s v="Small Box"/>
    <s v="Hoover WindTunnel™ Plus Canister Vacuum"/>
    <n v="0.56999999999999995"/>
    <s v="United States"/>
    <s v="South"/>
    <x v="12"/>
    <s v="Hollywood"/>
    <n v="33021"/>
    <x v="86"/>
    <d v="2015-03-30T00:00:00"/>
    <x v="942"/>
    <n v="1"/>
    <n v="344.87"/>
    <n v="86086"/>
    <n v="363.19"/>
    <x v="0"/>
  </r>
  <r>
    <n v="800"/>
    <s v="Cheryl Guthrie"/>
    <x v="2"/>
    <n v="0.04"/>
    <n v="50.98"/>
    <n v="6.5"/>
    <x v="1"/>
    <x v="1"/>
    <x v="1"/>
    <x v="1"/>
    <s v="Small Box"/>
    <s v="Microsoft Natural Multimedia Keyboard"/>
    <n v="0.73"/>
    <s v="United States"/>
    <s v="West"/>
    <x v="15"/>
    <s v="Roy"/>
    <n v="84067"/>
    <x v="86"/>
    <d v="2015-04-03T00:00:00"/>
    <x v="943"/>
    <n v="11"/>
    <n v="568.25"/>
    <n v="89910"/>
    <n v="50.94"/>
    <x v="2"/>
  </r>
  <r>
    <n v="800"/>
    <s v="Cheryl Guthrie"/>
    <x v="2"/>
    <n v="0.02"/>
    <n v="6.48"/>
    <n v="5.14"/>
    <x v="1"/>
    <x v="1"/>
    <x v="2"/>
    <x v="7"/>
    <s v="Small Box"/>
    <s v="Xerox 23"/>
    <n v="0.37"/>
    <s v="United States"/>
    <s v="West"/>
    <x v="15"/>
    <s v="Roy"/>
    <n v="84067"/>
    <x v="86"/>
    <d v="2015-03-30T00:00:00"/>
    <x v="944"/>
    <n v="19"/>
    <n v="126.66"/>
    <n v="89910"/>
    <n v="6.4600000000000009"/>
    <x v="2"/>
  </r>
  <r>
    <n v="1738"/>
    <s v="Dean Solomon"/>
    <x v="4"/>
    <n v="0.08"/>
    <n v="175.99"/>
    <n v="4.99"/>
    <x v="1"/>
    <x v="3"/>
    <x v="1"/>
    <x v="12"/>
    <s v="Small Box"/>
    <s v="5165"/>
    <n v="0.59"/>
    <s v="United States"/>
    <s v="South"/>
    <x v="9"/>
    <s v="Gastonia"/>
    <n v="28052"/>
    <x v="86"/>
    <d v="2015-03-28T00:00:00"/>
    <x v="945"/>
    <n v="10"/>
    <n v="1486.34"/>
    <n v="85865"/>
    <n v="175.91"/>
    <x v="0"/>
  </r>
  <r>
    <n v="2880"/>
    <s v="Grace Black"/>
    <x v="4"/>
    <n v="0.05"/>
    <n v="6.68"/>
    <n v="6.93"/>
    <x v="1"/>
    <x v="0"/>
    <x v="2"/>
    <x v="7"/>
    <s v="Small Box"/>
    <s v="HP Office Paper (20Lb. and 87 Bright)"/>
    <n v="0.37"/>
    <s v="United States"/>
    <s v="South"/>
    <x v="12"/>
    <s v="North Miami Beach"/>
    <n v="33160"/>
    <x v="86"/>
    <d v="2015-03-29T00:00:00"/>
    <x v="946"/>
    <n v="11"/>
    <n v="77.2"/>
    <n v="88626"/>
    <n v="6.63"/>
    <x v="0"/>
  </r>
  <r>
    <n v="152"/>
    <s v="Kent Kerr"/>
    <x v="1"/>
    <n v="0.01"/>
    <n v="65.989999999999995"/>
    <n v="8.99"/>
    <x v="1"/>
    <x v="1"/>
    <x v="1"/>
    <x v="12"/>
    <s v="Small Box"/>
    <s v="StarTAC Analog"/>
    <n v="0.6"/>
    <s v="United States"/>
    <s v="South"/>
    <x v="34"/>
    <s v="Knoxville"/>
    <n v="37918"/>
    <x v="87"/>
    <d v="2015-04-01T00:00:00"/>
    <x v="947"/>
    <n v="5"/>
    <n v="292.23"/>
    <n v="89524"/>
    <n v="65.97999999999999"/>
    <x v="0"/>
  </r>
  <r>
    <n v="2338"/>
    <s v="Lynn Hines"/>
    <x v="1"/>
    <n v="0.1"/>
    <n v="6.75"/>
    <n v="2.99"/>
    <x v="1"/>
    <x v="2"/>
    <x v="2"/>
    <x v="5"/>
    <s v="Small Box"/>
    <s v="Wilson Jones DublLock® D-Ring Binders"/>
    <n v="0.35"/>
    <s v="United States"/>
    <s v="East"/>
    <x v="36"/>
    <s v="College Park"/>
    <n v="20740"/>
    <x v="87"/>
    <d v="2015-03-29T00:00:00"/>
    <x v="948"/>
    <n v="15"/>
    <n v="96.13"/>
    <n v="91481"/>
    <n v="6.65"/>
    <x v="3"/>
  </r>
  <r>
    <n v="2530"/>
    <s v="Janet Zhang"/>
    <x v="1"/>
    <n v="0.04"/>
    <n v="40.98"/>
    <n v="6.5"/>
    <x v="1"/>
    <x v="0"/>
    <x v="1"/>
    <x v="1"/>
    <s v="Small Box"/>
    <s v="Targus USB Numeric Keypad"/>
    <n v="0.74"/>
    <s v="United States"/>
    <s v="West"/>
    <x v="8"/>
    <s v="Apple Valley"/>
    <n v="92307"/>
    <x v="87"/>
    <d v="2015-03-30T00:00:00"/>
    <x v="949"/>
    <n v="7"/>
    <n v="277.07"/>
    <n v="87451"/>
    <n v="40.94"/>
    <x v="2"/>
  </r>
  <r>
    <n v="2534"/>
    <s v="Mitchell Goldberg"/>
    <x v="1"/>
    <n v="0.05"/>
    <n v="35.99"/>
    <n v="3.3"/>
    <x v="1"/>
    <x v="0"/>
    <x v="1"/>
    <x v="12"/>
    <s v="Small Pack"/>
    <s v="Accessory9"/>
    <n v="0.39"/>
    <s v="United States"/>
    <s v="East"/>
    <x v="29"/>
    <s v="Bangor"/>
    <n v="4401"/>
    <x v="87"/>
    <d v="2015-03-31T00:00:00"/>
    <x v="950"/>
    <n v="5"/>
    <n v="149.66999999999999"/>
    <n v="87451"/>
    <n v="35.940000000000005"/>
    <x v="3"/>
  </r>
  <r>
    <n v="3151"/>
    <s v="Glenda Hunter"/>
    <x v="1"/>
    <n v="0.01"/>
    <n v="99.23"/>
    <n v="8.99"/>
    <x v="1"/>
    <x v="3"/>
    <x v="0"/>
    <x v="11"/>
    <s v="Small Pack"/>
    <s v="GE 48&quot; Fluorescent Tube, Cool White Energy Saver, 34 Watts, 30/Box"/>
    <n v="0.35"/>
    <s v="United States"/>
    <s v="West"/>
    <x v="8"/>
    <s v="Twentynine Palms"/>
    <n v="92277"/>
    <x v="87"/>
    <d v="2015-04-02T00:00:00"/>
    <x v="951"/>
    <n v="1"/>
    <n v="99.22"/>
    <n v="88548"/>
    <n v="99.22"/>
    <x v="2"/>
  </r>
  <r>
    <n v="2430"/>
    <s v="Kimberly Reilly"/>
    <x v="2"/>
    <n v="0.03"/>
    <n v="140.99"/>
    <n v="4.2"/>
    <x v="1"/>
    <x v="2"/>
    <x v="1"/>
    <x v="12"/>
    <s v="Small Box"/>
    <s v="7160"/>
    <n v="0.59"/>
    <s v="United States"/>
    <s v="Central"/>
    <x v="18"/>
    <s v="Killeen"/>
    <n v="76541"/>
    <x v="87"/>
    <d v="2015-04-06T00:00:00"/>
    <x v="952"/>
    <n v="2"/>
    <n v="246.44"/>
    <n v="91110"/>
    <n v="140.96"/>
    <x v="1"/>
  </r>
  <r>
    <n v="1028"/>
    <s v="Marguerite Rodgers"/>
    <x v="4"/>
    <n v="7.0000000000000007E-2"/>
    <n v="7.08"/>
    <n v="2.35"/>
    <x v="2"/>
    <x v="0"/>
    <x v="2"/>
    <x v="2"/>
    <s v="Wrap Bag"/>
    <s v="SANFORD Major Accent™ Highlighters"/>
    <n v="0.47"/>
    <s v="United States"/>
    <s v="East"/>
    <x v="11"/>
    <s v="Commack"/>
    <n v="11725"/>
    <x v="87"/>
    <d v="2015-03-30T00:00:00"/>
    <x v="953"/>
    <n v="13"/>
    <n v="93.82"/>
    <n v="89006"/>
    <n v="7.01"/>
    <x v="3"/>
  </r>
  <r>
    <n v="1129"/>
    <s v="Pam Patton"/>
    <x v="3"/>
    <n v="0.05"/>
    <n v="5.78"/>
    <n v="7.64"/>
    <x v="2"/>
    <x v="3"/>
    <x v="2"/>
    <x v="7"/>
    <s v="Small Box"/>
    <s v="HP Office Recycled Paper (20Lb. and 87 Bright)"/>
    <n v="0.36"/>
    <s v="United States"/>
    <s v="East"/>
    <x v="35"/>
    <s v="Boston"/>
    <n v="2118"/>
    <x v="87"/>
    <d v="2015-03-31T00:00:00"/>
    <x v="954"/>
    <n v="29"/>
    <n v="177.41"/>
    <n v="49125"/>
    <n v="5.73"/>
    <x v="3"/>
  </r>
  <r>
    <n v="1237"/>
    <s v="Eva Simpson"/>
    <x v="3"/>
    <n v="0.02"/>
    <n v="7.38"/>
    <n v="5.21"/>
    <x v="1"/>
    <x v="3"/>
    <x v="0"/>
    <x v="11"/>
    <s v="Small Box"/>
    <s v="Eldon® Expressions™ Wood Desk Accessories, Oak"/>
    <n v="0.56000000000000005"/>
    <s v="United States"/>
    <s v="Central"/>
    <x v="18"/>
    <s v="Carrollton"/>
    <n v="75007"/>
    <x v="87"/>
    <d v="2015-03-30T00:00:00"/>
    <x v="955"/>
    <n v="3"/>
    <n v="24.52"/>
    <n v="86076"/>
    <n v="7.36"/>
    <x v="1"/>
  </r>
  <r>
    <n v="3399"/>
    <s v="Marvin Reid"/>
    <x v="3"/>
    <n v="0.08"/>
    <n v="11.97"/>
    <n v="5.81"/>
    <x v="1"/>
    <x v="0"/>
    <x v="2"/>
    <x v="2"/>
    <s v="Small Pack"/>
    <s v="Staples SlimLine Pencil Sharpener"/>
    <n v="0.6"/>
    <s v="United States"/>
    <s v="Central"/>
    <x v="10"/>
    <s v="Des Plaines"/>
    <n v="60016"/>
    <x v="87"/>
    <d v="2015-03-31T00:00:00"/>
    <x v="956"/>
    <n v="5"/>
    <n v="59.98"/>
    <n v="87534"/>
    <n v="11.89"/>
    <x v="1"/>
  </r>
  <r>
    <n v="2351"/>
    <s v="Faye Silver"/>
    <x v="0"/>
    <n v="0.08"/>
    <n v="6.48"/>
    <n v="7.49"/>
    <x v="1"/>
    <x v="3"/>
    <x v="2"/>
    <x v="7"/>
    <s v="Small Box"/>
    <s v="Xerox 220"/>
    <n v="0.37"/>
    <s v="United States"/>
    <s v="East"/>
    <x v="36"/>
    <s v="Crofton"/>
    <n v="21114"/>
    <x v="88"/>
    <d v="2015-04-02T00:00:00"/>
    <x v="957"/>
    <n v="13"/>
    <n v="80.86"/>
    <n v="86163"/>
    <n v="6.4"/>
    <x v="3"/>
  </r>
  <r>
    <n v="3154"/>
    <s v="Faye Manning"/>
    <x v="0"/>
    <n v="0.04"/>
    <n v="21.38"/>
    <n v="8.99"/>
    <x v="1"/>
    <x v="3"/>
    <x v="2"/>
    <x v="2"/>
    <s v="Small Pack"/>
    <s v="Boston 1730 StandUp Electric Pencil Sharpener"/>
    <n v="0.59"/>
    <s v="United States"/>
    <s v="South"/>
    <x v="12"/>
    <s v="Saint Petersburg"/>
    <n v="33710"/>
    <x v="88"/>
    <d v="2015-03-30T00:00:00"/>
    <x v="958"/>
    <n v="21"/>
    <n v="443.66"/>
    <n v="86901"/>
    <n v="21.34"/>
    <x v="0"/>
  </r>
  <r>
    <n v="3252"/>
    <s v="Milton Harrell"/>
    <x v="0"/>
    <n v="0.01"/>
    <n v="11.34"/>
    <n v="5.01"/>
    <x v="1"/>
    <x v="0"/>
    <x v="2"/>
    <x v="7"/>
    <s v="Small Box"/>
    <s v="Xerox 188"/>
    <n v="0.36"/>
    <s v="United States"/>
    <s v="East"/>
    <x v="11"/>
    <s v="Rotterdam"/>
    <n v="12306"/>
    <x v="88"/>
    <d v="2015-04-01T00:00:00"/>
    <x v="959"/>
    <n v="1"/>
    <n v="14.52"/>
    <n v="87296"/>
    <n v="11.33"/>
    <x v="3"/>
  </r>
  <r>
    <n v="84"/>
    <s v="Helen Stein"/>
    <x v="1"/>
    <n v="0.08"/>
    <n v="896.99"/>
    <n v="19.989999999999998"/>
    <x v="1"/>
    <x v="3"/>
    <x v="2"/>
    <x v="5"/>
    <s v="Small Box"/>
    <s v="GBC DocuBind TL300 Electric Binding System"/>
    <n v="0.38"/>
    <s v="United States"/>
    <s v="East"/>
    <x v="27"/>
    <s v="Cincinnati"/>
    <n v="45231"/>
    <x v="88"/>
    <d v="2015-04-02T00:00:00"/>
    <x v="960"/>
    <n v="13"/>
    <n v="10728"/>
    <n v="87366"/>
    <n v="896.91"/>
    <x v="3"/>
  </r>
  <r>
    <n v="1527"/>
    <s v="Neil Parker"/>
    <x v="2"/>
    <n v="0.03"/>
    <n v="65.989999999999995"/>
    <n v="5.26"/>
    <x v="1"/>
    <x v="2"/>
    <x v="1"/>
    <x v="12"/>
    <s v="Small Box"/>
    <s v="8860"/>
    <n v="0.56000000000000005"/>
    <s v="United States"/>
    <s v="South"/>
    <x v="16"/>
    <s v="Decatur"/>
    <n v="35601"/>
    <x v="88"/>
    <d v="2015-04-09T00:00:00"/>
    <x v="961"/>
    <n v="23"/>
    <n v="1316.03"/>
    <n v="86814"/>
    <n v="65.959999999999994"/>
    <x v="0"/>
  </r>
  <r>
    <n v="3205"/>
    <s v="Alvin Mullins"/>
    <x v="2"/>
    <n v="7.0000000000000007E-2"/>
    <n v="5.98"/>
    <n v="0.96"/>
    <x v="1"/>
    <x v="1"/>
    <x v="2"/>
    <x v="2"/>
    <s v="Wrap Bag"/>
    <s v="Newell 315"/>
    <n v="0.6"/>
    <s v="United States"/>
    <s v="West"/>
    <x v="37"/>
    <s v="Rexburg"/>
    <n v="83440"/>
    <x v="88"/>
    <d v="2015-04-03T00:00:00"/>
    <x v="962"/>
    <n v="10"/>
    <n v="56.4"/>
    <n v="87933"/>
    <n v="5.91"/>
    <x v="2"/>
  </r>
  <r>
    <n v="3206"/>
    <s v="Dana Rankin"/>
    <x v="2"/>
    <n v="0.01"/>
    <n v="39.979999999999997"/>
    <n v="4"/>
    <x v="1"/>
    <x v="1"/>
    <x v="1"/>
    <x v="1"/>
    <s v="Small Box"/>
    <s v="Microsoft Natural Keyboard Elite"/>
    <n v="0.7"/>
    <s v="United States"/>
    <s v="West"/>
    <x v="37"/>
    <s v="Twin Falls"/>
    <n v="83301"/>
    <x v="88"/>
    <d v="2015-04-04T00:00:00"/>
    <x v="963"/>
    <n v="6"/>
    <n v="257.52"/>
    <n v="87933"/>
    <n v="39.97"/>
    <x v="2"/>
  </r>
  <r>
    <n v="193"/>
    <s v="Danny Hong"/>
    <x v="4"/>
    <n v="7.0000000000000007E-2"/>
    <n v="6.54"/>
    <n v="5.27"/>
    <x v="1"/>
    <x v="3"/>
    <x v="2"/>
    <x v="5"/>
    <s v="Small Box"/>
    <s v="Wilson Jones® Four-Pocket Poly Binders"/>
    <n v="0.36"/>
    <s v="United States"/>
    <s v="West"/>
    <x v="15"/>
    <s v="Layton"/>
    <n v="84041"/>
    <x v="88"/>
    <d v="2015-04-01T00:00:00"/>
    <x v="964"/>
    <n v="21"/>
    <n v="140.30000000000001"/>
    <n v="90432"/>
    <n v="6.47"/>
    <x v="2"/>
  </r>
  <r>
    <n v="194"/>
    <s v="Tammy Goldman"/>
    <x v="4"/>
    <n v="0.09"/>
    <n v="3.29"/>
    <n v="1.35"/>
    <x v="1"/>
    <x v="3"/>
    <x v="2"/>
    <x v="14"/>
    <s v="Wrap Bag"/>
    <s v="Acco® Hot Clips™ Clips to Go"/>
    <n v="0.4"/>
    <s v="United States"/>
    <s v="West"/>
    <x v="15"/>
    <s v="Lehi"/>
    <n v="84043"/>
    <x v="88"/>
    <d v="2015-04-01T00:00:00"/>
    <x v="965"/>
    <n v="23"/>
    <n v="71.55"/>
    <n v="90432"/>
    <n v="3.2"/>
    <x v="2"/>
  </r>
  <r>
    <n v="271"/>
    <s v="Sam Rouse"/>
    <x v="4"/>
    <n v="0.1"/>
    <n v="80.97"/>
    <n v="30.06"/>
    <x v="0"/>
    <x v="0"/>
    <x v="1"/>
    <x v="3"/>
    <s v="Jumbo Box"/>
    <s v="Hewlett-Packard Deskjet 940 REFURBISHED Color Inkjet Printer"/>
    <n v="0.4"/>
    <s v="United States"/>
    <s v="South"/>
    <x v="5"/>
    <s v="Forest Park"/>
    <n v="30297"/>
    <x v="88"/>
    <d v="2015-03-31T00:00:00"/>
    <x v="966"/>
    <n v="12"/>
    <n v="899.81"/>
    <n v="88940"/>
    <n v="80.87"/>
    <x v="0"/>
  </r>
  <r>
    <n v="1314"/>
    <s v="Keith Marsh"/>
    <x v="4"/>
    <n v="0.04"/>
    <n v="5.34"/>
    <n v="2.99"/>
    <x v="1"/>
    <x v="2"/>
    <x v="2"/>
    <x v="5"/>
    <s v="Small Box"/>
    <s v="Wilson Jones 14 Line Acrylic Coated Pressboard Data Binders"/>
    <n v="0.38"/>
    <s v="United States"/>
    <s v="West"/>
    <x v="8"/>
    <s v="Los Angeles"/>
    <n v="90058"/>
    <x v="88"/>
    <d v="2015-04-01T00:00:00"/>
    <x v="967"/>
    <n v="45"/>
    <n v="240.6"/>
    <n v="22755"/>
    <n v="5.3"/>
    <x v="2"/>
  </r>
  <r>
    <n v="1314"/>
    <s v="Keith Marsh"/>
    <x v="4"/>
    <n v="0.06"/>
    <n v="55.99"/>
    <n v="5"/>
    <x v="1"/>
    <x v="2"/>
    <x v="1"/>
    <x v="12"/>
    <s v="Small Pack"/>
    <s v="Accessory6"/>
    <n v="0.8"/>
    <s v="United States"/>
    <s v="West"/>
    <x v="8"/>
    <s v="Los Angeles"/>
    <n v="90058"/>
    <x v="88"/>
    <d v="2015-04-01T00:00:00"/>
    <x v="968"/>
    <n v="5"/>
    <n v="236.88"/>
    <n v="22755"/>
    <n v="55.93"/>
    <x v="2"/>
  </r>
  <r>
    <n v="1315"/>
    <s v="Adam Saunders Gray"/>
    <x v="4"/>
    <n v="0"/>
    <n v="4.91"/>
    <n v="5.68"/>
    <x v="1"/>
    <x v="2"/>
    <x v="2"/>
    <x v="5"/>
    <s v="Small Box"/>
    <s v="Acco Pressboard Covers with Storage Hooks, 14 7/8&quot; x 11&quot;, Light Blue"/>
    <n v="0.36"/>
    <s v="United States"/>
    <s v="West"/>
    <x v="3"/>
    <s v="Colorado Springs"/>
    <n v="80906"/>
    <x v="88"/>
    <d v="2015-03-31T00:00:00"/>
    <x v="969"/>
    <n v="9"/>
    <n v="48.3"/>
    <n v="87602"/>
    <n v="4.91"/>
    <x v="2"/>
  </r>
  <r>
    <n v="1316"/>
    <s v="Marion Lindsey"/>
    <x v="4"/>
    <n v="0.04"/>
    <n v="5.34"/>
    <n v="2.99"/>
    <x v="1"/>
    <x v="2"/>
    <x v="2"/>
    <x v="5"/>
    <s v="Small Box"/>
    <s v="Wilson Jones 14 Line Acrylic Coated Pressboard Data Binders"/>
    <n v="0.38"/>
    <s v="United States"/>
    <s v="West"/>
    <x v="3"/>
    <s v="Commerce City"/>
    <n v="80022"/>
    <x v="88"/>
    <d v="2015-04-01T00:00:00"/>
    <x v="967"/>
    <n v="11"/>
    <n v="58.81"/>
    <n v="87602"/>
    <n v="5.3"/>
    <x v="2"/>
  </r>
  <r>
    <n v="1316"/>
    <s v="Marion Lindsey"/>
    <x v="4"/>
    <n v="0.06"/>
    <n v="55.99"/>
    <n v="5"/>
    <x v="1"/>
    <x v="2"/>
    <x v="1"/>
    <x v="12"/>
    <s v="Small Pack"/>
    <s v="Accessory6"/>
    <n v="0.8"/>
    <s v="United States"/>
    <s v="West"/>
    <x v="3"/>
    <s v="Commerce City"/>
    <n v="80022"/>
    <x v="88"/>
    <d v="2015-04-01T00:00:00"/>
    <x v="968"/>
    <n v="1"/>
    <n v="47.38"/>
    <n v="87602"/>
    <n v="55.93"/>
    <x v="2"/>
  </r>
  <r>
    <n v="1840"/>
    <s v="Clifford Webb"/>
    <x v="3"/>
    <n v="7.0000000000000007E-2"/>
    <n v="40.98"/>
    <n v="2.99"/>
    <x v="1"/>
    <x v="2"/>
    <x v="2"/>
    <x v="5"/>
    <s v="Small Box"/>
    <s v="Avery Trapezoid Ring Binder, 3&quot; Capacity, Black, 1040 sheets"/>
    <n v="0.36"/>
    <s v="United States"/>
    <s v="East"/>
    <x v="35"/>
    <s v="Townsend"/>
    <n v="1469"/>
    <x v="88"/>
    <d v="2015-04-01T00:00:00"/>
    <x v="970"/>
    <n v="13"/>
    <n v="535.08000000000004"/>
    <n v="86599"/>
    <n v="40.909999999999997"/>
    <x v="3"/>
  </r>
  <r>
    <n v="2066"/>
    <s v="Claudia Webb"/>
    <x v="0"/>
    <n v="0.09"/>
    <n v="20.99"/>
    <n v="4.8099999999999996"/>
    <x v="2"/>
    <x v="2"/>
    <x v="1"/>
    <x v="12"/>
    <s v="Medium Box"/>
    <s v="1726 Digital Answering Machine"/>
    <n v="0.57999999999999996"/>
    <s v="United States"/>
    <s v="South"/>
    <x v="9"/>
    <s v="Indian Trail"/>
    <n v="28079"/>
    <x v="89"/>
    <d v="2015-04-01T00:00:00"/>
    <x v="971"/>
    <n v="2"/>
    <n v="38.979999999999997"/>
    <n v="85834"/>
    <n v="20.9"/>
    <x v="0"/>
  </r>
  <r>
    <n v="3177"/>
    <s v="Laurie Petty"/>
    <x v="0"/>
    <n v="0.06"/>
    <n v="1.68"/>
    <n v="1"/>
    <x v="1"/>
    <x v="1"/>
    <x v="2"/>
    <x v="2"/>
    <s v="Wrap Bag"/>
    <s v="Prang Dustless Chalk Sticks"/>
    <n v="0.35"/>
    <s v="United States"/>
    <s v="South"/>
    <x v="12"/>
    <s v="Jupiter"/>
    <n v="33458"/>
    <x v="89"/>
    <d v="2015-04-02T00:00:00"/>
    <x v="972"/>
    <n v="5"/>
    <n v="8.65"/>
    <n v="90819"/>
    <n v="1.6199999999999999"/>
    <x v="0"/>
  </r>
  <r>
    <n v="1083"/>
    <s v="Hazel Dale"/>
    <x v="3"/>
    <n v="7.0000000000000007E-2"/>
    <n v="55.99"/>
    <n v="5"/>
    <x v="2"/>
    <x v="3"/>
    <x v="1"/>
    <x v="12"/>
    <s v="Small Pack"/>
    <s v="Accessory36"/>
    <n v="0.83"/>
    <s v="United States"/>
    <s v="Central"/>
    <x v="10"/>
    <s v="Springfield"/>
    <n v="62701"/>
    <x v="89"/>
    <d v="2015-04-02T00:00:00"/>
    <x v="973"/>
    <n v="1"/>
    <n v="54.08"/>
    <n v="88460"/>
    <n v="55.92"/>
    <x v="1"/>
  </r>
  <r>
    <n v="3224"/>
    <s v="Claudia White"/>
    <x v="0"/>
    <n v="0.06"/>
    <n v="60.98"/>
    <n v="30"/>
    <x v="0"/>
    <x v="0"/>
    <x v="0"/>
    <x v="9"/>
    <s v="Jumbo Drum"/>
    <s v="Novimex Fabric Task Chair"/>
    <n v="0.7"/>
    <s v="United States"/>
    <s v="South"/>
    <x v="34"/>
    <s v="Gallatin"/>
    <n v="37066"/>
    <x v="90"/>
    <d v="2015-04-02T00:00:00"/>
    <x v="974"/>
    <n v="2"/>
    <n v="125.9"/>
    <n v="86508"/>
    <n v="60.919999999999995"/>
    <x v="0"/>
  </r>
  <r>
    <n v="623"/>
    <s v="Jenny Petty"/>
    <x v="1"/>
    <n v="0.05"/>
    <n v="6.48"/>
    <n v="8.4"/>
    <x v="1"/>
    <x v="2"/>
    <x v="2"/>
    <x v="7"/>
    <s v="Small Box"/>
    <s v="Xerox 212"/>
    <n v="0.37"/>
    <s v="United States"/>
    <s v="East"/>
    <x v="47"/>
    <s v="Manchester"/>
    <n v="3101"/>
    <x v="90"/>
    <d v="2015-04-03T00:00:00"/>
    <x v="975"/>
    <n v="21"/>
    <n v="136.99"/>
    <n v="91433"/>
    <n v="6.4300000000000006"/>
    <x v="3"/>
  </r>
  <r>
    <n v="624"/>
    <s v="Terry Klein"/>
    <x v="1"/>
    <n v="0.05"/>
    <n v="55.99"/>
    <n v="5"/>
    <x v="1"/>
    <x v="2"/>
    <x v="1"/>
    <x v="12"/>
    <s v="Small Pack"/>
    <s v="Accessory6"/>
    <n v="0.8"/>
    <s v="United States"/>
    <s v="East"/>
    <x v="42"/>
    <s v="Rutland"/>
    <n v="5701"/>
    <x v="90"/>
    <d v="2015-04-01T00:00:00"/>
    <x v="976"/>
    <n v="2"/>
    <n v="99.36"/>
    <n v="91433"/>
    <n v="55.940000000000005"/>
    <x v="3"/>
  </r>
  <r>
    <n v="1849"/>
    <s v="Michelle Steele"/>
    <x v="1"/>
    <n v="0.09"/>
    <n v="35.99"/>
    <n v="1.1000000000000001"/>
    <x v="1"/>
    <x v="1"/>
    <x v="1"/>
    <x v="12"/>
    <s v="Small Box"/>
    <s v="Accessory35"/>
    <n v="0.55000000000000004"/>
    <s v="United States"/>
    <s v="South"/>
    <x v="16"/>
    <s v="Enterprise"/>
    <n v="36330"/>
    <x v="90"/>
    <d v="2015-04-03T00:00:00"/>
    <x v="977"/>
    <n v="8"/>
    <n v="222.71"/>
    <n v="89697"/>
    <n v="35.9"/>
    <x v="0"/>
  </r>
  <r>
    <n v="1849"/>
    <s v="Michelle Steele"/>
    <x v="1"/>
    <n v="0.01"/>
    <n v="125.99"/>
    <n v="2.5"/>
    <x v="1"/>
    <x v="1"/>
    <x v="1"/>
    <x v="12"/>
    <s v="Small Box"/>
    <s v="i2000"/>
    <n v="0.6"/>
    <s v="United States"/>
    <s v="South"/>
    <x v="16"/>
    <s v="Enterprise"/>
    <n v="36330"/>
    <x v="90"/>
    <d v="2015-04-02T00:00:00"/>
    <x v="978"/>
    <n v="2"/>
    <n v="220.52"/>
    <n v="89697"/>
    <n v="125.97999999999999"/>
    <x v="0"/>
  </r>
  <r>
    <n v="3246"/>
    <s v="Wanda Harris"/>
    <x v="2"/>
    <n v="0.06"/>
    <n v="5.18"/>
    <n v="2.04"/>
    <x v="1"/>
    <x v="0"/>
    <x v="2"/>
    <x v="7"/>
    <s v="Wrap Bag"/>
    <s v="Array® Memo Cubes"/>
    <n v="0.36"/>
    <s v="United States"/>
    <s v="East"/>
    <x v="47"/>
    <s v="Hudson"/>
    <n v="3051"/>
    <x v="90"/>
    <d v="2015-04-01T00:00:00"/>
    <x v="979"/>
    <n v="4"/>
    <n v="21.86"/>
    <n v="88330"/>
    <n v="5.12"/>
    <x v="3"/>
  </r>
  <r>
    <n v="568"/>
    <s v="Peter McConnell"/>
    <x v="4"/>
    <n v="0.08"/>
    <n v="67.28"/>
    <n v="19.989999999999998"/>
    <x v="2"/>
    <x v="1"/>
    <x v="2"/>
    <x v="5"/>
    <s v="Small Box"/>
    <s v="Catalog Binders with Expanding Posts"/>
    <n v="0.4"/>
    <s v="United States"/>
    <s v="South"/>
    <x v="0"/>
    <s v="Columbus"/>
    <n v="39701"/>
    <x v="90"/>
    <d v="2015-04-03T00:00:00"/>
    <x v="980"/>
    <n v="16"/>
    <n v="1066.54"/>
    <n v="88882"/>
    <n v="67.2"/>
    <x v="0"/>
  </r>
  <r>
    <n v="3306"/>
    <s v="Claire Warren"/>
    <x v="4"/>
    <n v="0.06"/>
    <n v="11.33"/>
    <n v="6.12"/>
    <x v="1"/>
    <x v="0"/>
    <x v="2"/>
    <x v="8"/>
    <s v="Medium Box"/>
    <s v="Holmes Replacement Filter for HEPA Air Cleaner, Medium Room"/>
    <n v="0.42"/>
    <s v="United States"/>
    <s v="East"/>
    <x v="22"/>
    <s v="New London"/>
    <n v="6320"/>
    <x v="90"/>
    <d v="2015-04-03T00:00:00"/>
    <x v="981"/>
    <n v="1"/>
    <n v="17.62"/>
    <n v="90461"/>
    <n v="11.27"/>
    <x v="3"/>
  </r>
  <r>
    <n v="2859"/>
    <s v="Brad H Blake"/>
    <x v="3"/>
    <n v="0.03"/>
    <n v="142.86000000000001"/>
    <n v="19.989999999999998"/>
    <x v="1"/>
    <x v="3"/>
    <x v="2"/>
    <x v="6"/>
    <s v="Small Box"/>
    <s v="Letter Size Cart"/>
    <n v="0.56000000000000005"/>
    <s v="United States"/>
    <s v="South"/>
    <x v="12"/>
    <s v="Gainesville"/>
    <n v="32601"/>
    <x v="90"/>
    <d v="2015-04-03T00:00:00"/>
    <x v="982"/>
    <n v="23"/>
    <n v="3292.02"/>
    <n v="88281"/>
    <n v="142.83000000000001"/>
    <x v="0"/>
  </r>
  <r>
    <n v="197"/>
    <s v="Samantha Weaver"/>
    <x v="0"/>
    <n v="0"/>
    <n v="161.55000000000001"/>
    <n v="19.989999999999998"/>
    <x v="1"/>
    <x v="0"/>
    <x v="2"/>
    <x v="6"/>
    <s v="Small Box"/>
    <s v="Fellowes Super Stor/Drawer® Files"/>
    <n v="0.66"/>
    <s v="United States"/>
    <s v="Central"/>
    <x v="38"/>
    <s v="Overland Park"/>
    <n v="66212"/>
    <x v="91"/>
    <d v="2015-04-04T00:00:00"/>
    <x v="983"/>
    <n v="19"/>
    <n v="3108.98"/>
    <n v="88921"/>
    <n v="161.55000000000001"/>
    <x v="1"/>
  </r>
  <r>
    <n v="198"/>
    <s v="Leroy Blanchard"/>
    <x v="0"/>
    <n v="0"/>
    <n v="161.55000000000001"/>
    <n v="19.989999999999998"/>
    <x v="1"/>
    <x v="0"/>
    <x v="2"/>
    <x v="6"/>
    <s v="Small Box"/>
    <s v="Fellowes Super Stor/Drawer® Files"/>
    <n v="0.66"/>
    <s v="United States"/>
    <s v="Central"/>
    <x v="25"/>
    <s v="Detroit"/>
    <n v="48138"/>
    <x v="91"/>
    <d v="2015-04-04T00:00:00"/>
    <x v="984"/>
    <n v="77"/>
    <n v="12599.55"/>
    <n v="51072"/>
    <n v="161.55000000000001"/>
    <x v="1"/>
  </r>
  <r>
    <n v="2667"/>
    <s v="Pat Baker"/>
    <x v="1"/>
    <n v="0.04"/>
    <n v="90.24"/>
    <n v="0.99"/>
    <x v="1"/>
    <x v="2"/>
    <x v="2"/>
    <x v="8"/>
    <s v="Small Box"/>
    <s v="Kensington 6 Outlet MasterPiece® HOMEOFFICE Power Control Center"/>
    <n v="0.56000000000000005"/>
    <s v="United States"/>
    <s v="East"/>
    <x v="27"/>
    <s v="Lakewood"/>
    <n v="44107"/>
    <x v="91"/>
    <d v="2015-04-04T00:00:00"/>
    <x v="985"/>
    <n v="4"/>
    <n v="356.92"/>
    <n v="87831"/>
    <n v="90.199999999999989"/>
    <x v="3"/>
  </r>
  <r>
    <n v="2667"/>
    <s v="Pat Baker"/>
    <x v="1"/>
    <n v="0.09"/>
    <n v="47.9"/>
    <n v="5.86"/>
    <x v="2"/>
    <x v="2"/>
    <x v="2"/>
    <x v="7"/>
    <s v="Small Box"/>
    <s v="Xerox 1938"/>
    <n v="0.37"/>
    <s v="United States"/>
    <s v="East"/>
    <x v="27"/>
    <s v="Lakewood"/>
    <n v="44107"/>
    <x v="91"/>
    <d v="2015-04-04T00:00:00"/>
    <x v="986"/>
    <n v="3"/>
    <n v="136.16"/>
    <n v="87831"/>
    <n v="47.809999999999995"/>
    <x v="3"/>
  </r>
  <r>
    <n v="228"/>
    <s v="Colleen Andrews"/>
    <x v="4"/>
    <n v="0.03"/>
    <n v="60.89"/>
    <n v="32.409999999999997"/>
    <x v="0"/>
    <x v="0"/>
    <x v="0"/>
    <x v="9"/>
    <s v="Jumbo Drum"/>
    <s v="Global Push Button Manager's Chair, Indigo"/>
    <n v="0.56000000000000005"/>
    <s v="United States"/>
    <s v="South"/>
    <x v="9"/>
    <s v="Mint Hill"/>
    <n v="28227"/>
    <x v="91"/>
    <d v="2015-04-03T00:00:00"/>
    <x v="987"/>
    <n v="7"/>
    <n v="450.49"/>
    <n v="88527"/>
    <n v="60.86"/>
    <x v="0"/>
  </r>
  <r>
    <n v="2957"/>
    <s v="Francis I Davis"/>
    <x v="4"/>
    <n v="0.1"/>
    <n v="37.94"/>
    <n v="5.08"/>
    <x v="2"/>
    <x v="3"/>
    <x v="2"/>
    <x v="7"/>
    <s v="Wrap Bag"/>
    <s v="Snap-A-Way® Black Print Carbonless Ruled Speed Letter, Triplicate"/>
    <n v="0.38"/>
    <s v="United States"/>
    <s v="Central"/>
    <x v="30"/>
    <s v="Milwaukee"/>
    <n v="53209"/>
    <x v="91"/>
    <d v="2015-04-04T00:00:00"/>
    <x v="988"/>
    <n v="4"/>
    <n v="137.76"/>
    <n v="90264"/>
    <n v="37.839999999999996"/>
    <x v="1"/>
  </r>
  <r>
    <n v="1112"/>
    <s v="Luis Kerr"/>
    <x v="3"/>
    <n v="0.03"/>
    <n v="300.98"/>
    <n v="54.92"/>
    <x v="0"/>
    <x v="3"/>
    <x v="0"/>
    <x v="10"/>
    <s v="Jumbo Box"/>
    <s v="Atlantic Metals Mobile 5-Shelf Bookcases, Custom Colors"/>
    <n v="0.55000000000000004"/>
    <s v="United States"/>
    <s v="West"/>
    <x v="8"/>
    <s v="Yucaipa"/>
    <n v="92399"/>
    <x v="91"/>
    <d v="2015-04-04T00:00:00"/>
    <x v="989"/>
    <n v="12"/>
    <n v="3527.82"/>
    <n v="90832"/>
    <n v="300.95000000000005"/>
    <x v="2"/>
  </r>
  <r>
    <n v="1112"/>
    <s v="Luis Kerr"/>
    <x v="3"/>
    <n v="0.02"/>
    <n v="2550.14"/>
    <n v="29.7"/>
    <x v="0"/>
    <x v="3"/>
    <x v="1"/>
    <x v="3"/>
    <s v="Jumbo Drum"/>
    <s v="Epson DFX-8500 Dot Matrix Printer"/>
    <n v="0.56999999999999995"/>
    <s v="United States"/>
    <s v="West"/>
    <x v="8"/>
    <s v="Yucaipa"/>
    <n v="92399"/>
    <x v="91"/>
    <d v="2015-04-04T00:00:00"/>
    <x v="990"/>
    <n v="2"/>
    <n v="4698.21"/>
    <n v="90832"/>
    <n v="2550.12"/>
    <x v="2"/>
  </r>
  <r>
    <n v="1777"/>
    <s v="Miriam Greenberg"/>
    <x v="3"/>
    <n v="0.03"/>
    <n v="19.989999999999998"/>
    <n v="11.17"/>
    <x v="1"/>
    <x v="3"/>
    <x v="0"/>
    <x v="11"/>
    <s v="Large Box"/>
    <s v="Telescoping Adjustable Floor Lamp"/>
    <n v="0.6"/>
    <s v="United States"/>
    <s v="Central"/>
    <x v="2"/>
    <s v="Valparaiso"/>
    <n v="46383"/>
    <x v="91"/>
    <d v="2015-04-03T00:00:00"/>
    <x v="991"/>
    <n v="12"/>
    <n v="251.61"/>
    <n v="89942"/>
    <n v="19.959999999999997"/>
    <x v="1"/>
  </r>
  <r>
    <n v="2014"/>
    <s v="Cathy Simon"/>
    <x v="0"/>
    <n v="0.06"/>
    <n v="6.48"/>
    <n v="7.49"/>
    <x v="1"/>
    <x v="2"/>
    <x v="2"/>
    <x v="7"/>
    <s v="Small Box"/>
    <s v="Xerox 220"/>
    <n v="0.37"/>
    <s v="United States"/>
    <s v="Central"/>
    <x v="20"/>
    <s v="Council Bluffs"/>
    <n v="51503"/>
    <x v="92"/>
    <d v="2015-04-04T00:00:00"/>
    <x v="992"/>
    <n v="12"/>
    <n v="74.930000000000007"/>
    <n v="88368"/>
    <n v="6.4200000000000008"/>
    <x v="1"/>
  </r>
  <r>
    <n v="911"/>
    <s v="Marsha P Joyner"/>
    <x v="1"/>
    <n v="0.01"/>
    <n v="59.76"/>
    <n v="9.7100000000000009"/>
    <x v="1"/>
    <x v="3"/>
    <x v="2"/>
    <x v="6"/>
    <s v="Small Box"/>
    <s v="Advantus 10-Drawer Portable Organizer, Chrome Metal Frame, Smoke Drawers"/>
    <n v="0.56999999999999995"/>
    <s v="United States"/>
    <s v="East"/>
    <x v="44"/>
    <s v="Wheeling"/>
    <n v="26003"/>
    <x v="92"/>
    <d v="2015-04-06T00:00:00"/>
    <x v="993"/>
    <n v="8"/>
    <n v="513.52"/>
    <n v="90186"/>
    <n v="59.75"/>
    <x v="3"/>
  </r>
  <r>
    <n v="2685"/>
    <s v="Kathryn Wolfe"/>
    <x v="1"/>
    <n v="0"/>
    <n v="7.38"/>
    <n v="11.51"/>
    <x v="1"/>
    <x v="0"/>
    <x v="2"/>
    <x v="5"/>
    <s v="Small Box"/>
    <s v="GBC Plastic Binding Combs"/>
    <n v="0.36"/>
    <s v="United States"/>
    <s v="East"/>
    <x v="11"/>
    <s v="Plainview"/>
    <n v="11803"/>
    <x v="92"/>
    <d v="2015-04-05T00:00:00"/>
    <x v="994"/>
    <n v="2"/>
    <n v="17.64"/>
    <n v="89147"/>
    <n v="7.38"/>
    <x v="3"/>
  </r>
  <r>
    <n v="321"/>
    <s v="Arthur Lowe Nash"/>
    <x v="2"/>
    <n v="0.04"/>
    <n v="8.33"/>
    <n v="1.99"/>
    <x v="1"/>
    <x v="1"/>
    <x v="1"/>
    <x v="1"/>
    <s v="Small Pack"/>
    <s v="80 Minute Slim Jewel Case CD-R , 10/Pack - Staples"/>
    <n v="0.52"/>
    <s v="United States"/>
    <s v="East"/>
    <x v="36"/>
    <s v="Potomac"/>
    <n v="20854"/>
    <x v="92"/>
    <d v="2015-04-09T00:00:00"/>
    <x v="995"/>
    <n v="11"/>
    <n v="89.76"/>
    <n v="91057"/>
    <n v="8.2900000000000009"/>
    <x v="3"/>
  </r>
  <r>
    <n v="975"/>
    <s v="Francis Evans"/>
    <x v="2"/>
    <n v="0.1"/>
    <n v="2.2200000000000002"/>
    <n v="5"/>
    <x v="1"/>
    <x v="3"/>
    <x v="2"/>
    <x v="8"/>
    <s v="Small Box"/>
    <s v="Hoover Replacement Belt for Commercial Guardsman Heavy-Duty Upright Vacuum"/>
    <n v="0.55000000000000004"/>
    <s v="United States"/>
    <s v="East"/>
    <x v="35"/>
    <s v="Boston"/>
    <n v="2108"/>
    <x v="92"/>
    <d v="2015-04-09T00:00:00"/>
    <x v="996"/>
    <n v="3"/>
    <n v="8.8000000000000007"/>
    <n v="87260"/>
    <n v="2.12"/>
    <x v="3"/>
  </r>
  <r>
    <n v="1918"/>
    <s v="Hannah Tyson"/>
    <x v="2"/>
    <n v="0.1"/>
    <n v="10.44"/>
    <n v="5.75"/>
    <x v="2"/>
    <x v="2"/>
    <x v="2"/>
    <x v="5"/>
    <s v="Small Box"/>
    <s v="Avery® 3 1/2&quot; Diskette Storage Pages, 10/Pack"/>
    <n v="0.39"/>
    <s v="United States"/>
    <s v="South"/>
    <x v="1"/>
    <s v="Paragould"/>
    <n v="72450"/>
    <x v="92"/>
    <d v="2015-04-11T00:00:00"/>
    <x v="997"/>
    <n v="17"/>
    <n v="168.04"/>
    <n v="85898"/>
    <n v="10.34"/>
    <x v="0"/>
  </r>
  <r>
    <n v="2548"/>
    <s v="Wayne Bass"/>
    <x v="2"/>
    <n v="0"/>
    <n v="35.99"/>
    <n v="0.99"/>
    <x v="1"/>
    <x v="0"/>
    <x v="1"/>
    <x v="12"/>
    <s v="Small Pack"/>
    <s v="Accessory31"/>
    <n v="0.35"/>
    <s v="United States"/>
    <s v="West"/>
    <x v="8"/>
    <s v="Los Angeles"/>
    <n v="90068"/>
    <x v="92"/>
    <d v="2015-04-11T00:00:00"/>
    <x v="998"/>
    <n v="46"/>
    <n v="1477.57"/>
    <n v="46436"/>
    <n v="35.99"/>
    <x v="2"/>
  </r>
  <r>
    <n v="2551"/>
    <s v="Joan Bowers"/>
    <x v="2"/>
    <n v="0"/>
    <n v="35.99"/>
    <n v="0.99"/>
    <x v="1"/>
    <x v="0"/>
    <x v="1"/>
    <x v="12"/>
    <s v="Small Pack"/>
    <s v="Accessory31"/>
    <n v="0.35"/>
    <s v="United States"/>
    <s v="East"/>
    <x v="28"/>
    <s v="York"/>
    <n v="17403"/>
    <x v="92"/>
    <d v="2015-04-11T00:00:00"/>
    <x v="999"/>
    <n v="12"/>
    <n v="385.45"/>
    <n v="88656"/>
    <n v="35.99"/>
    <x v="3"/>
  </r>
  <r>
    <n v="114"/>
    <s v="Ron Newton"/>
    <x v="4"/>
    <n v="0.01"/>
    <n v="4.91"/>
    <n v="0.5"/>
    <x v="1"/>
    <x v="2"/>
    <x v="2"/>
    <x v="13"/>
    <s v="Small Box"/>
    <s v="Avery 493"/>
    <n v="0.36"/>
    <s v="United States"/>
    <s v="West"/>
    <x v="14"/>
    <s v="Lake Oswego"/>
    <n v="97035"/>
    <x v="92"/>
    <d v="2015-04-06T00:00:00"/>
    <x v="1000"/>
    <n v="12"/>
    <n v="58.33"/>
    <n v="89584"/>
    <n v="4.9000000000000004"/>
    <x v="2"/>
  </r>
  <r>
    <n v="114"/>
    <s v="Ron Newton"/>
    <x v="4"/>
    <n v="0.09"/>
    <n v="4"/>
    <n v="1.3"/>
    <x v="2"/>
    <x v="2"/>
    <x v="2"/>
    <x v="7"/>
    <s v="Wrap Bag"/>
    <s v="EcoTones® Memo Sheets"/>
    <n v="0.37"/>
    <s v="United States"/>
    <s v="West"/>
    <x v="14"/>
    <s v="Lake Oswego"/>
    <n v="97035"/>
    <x v="92"/>
    <d v="2015-04-06T00:00:00"/>
    <x v="1001"/>
    <n v="5"/>
    <n v="20.420000000000002"/>
    <n v="89584"/>
    <n v="3.91"/>
    <x v="2"/>
  </r>
  <r>
    <n v="117"/>
    <s v="Linda Weiss"/>
    <x v="4"/>
    <n v="0.01"/>
    <n v="4.91"/>
    <n v="0.5"/>
    <x v="1"/>
    <x v="2"/>
    <x v="2"/>
    <x v="13"/>
    <s v="Small Box"/>
    <s v="Avery 493"/>
    <n v="0.36"/>
    <s v="United States"/>
    <s v="West"/>
    <x v="4"/>
    <s v="Seattle"/>
    <n v="98103"/>
    <x v="92"/>
    <d v="2015-04-06T00:00:00"/>
    <x v="1002"/>
    <n v="47"/>
    <n v="228.46"/>
    <n v="13959"/>
    <n v="4.9000000000000004"/>
    <x v="2"/>
  </r>
  <r>
    <n v="117"/>
    <s v="Linda Weiss"/>
    <x v="4"/>
    <n v="0.09"/>
    <n v="4"/>
    <n v="1.3"/>
    <x v="2"/>
    <x v="2"/>
    <x v="2"/>
    <x v="7"/>
    <s v="Wrap Bag"/>
    <s v="EcoTones® Memo Sheets"/>
    <n v="0.37"/>
    <s v="United States"/>
    <s v="West"/>
    <x v="4"/>
    <s v="Seattle"/>
    <n v="98103"/>
    <x v="92"/>
    <d v="2015-04-06T00:00:00"/>
    <x v="1003"/>
    <n v="19"/>
    <n v="77.61"/>
    <n v="13959"/>
    <n v="3.91"/>
    <x v="2"/>
  </r>
  <r>
    <n v="1590"/>
    <s v="Lucille Buchanan"/>
    <x v="4"/>
    <n v="0.03"/>
    <n v="19.04"/>
    <n v="6.38"/>
    <x v="2"/>
    <x v="3"/>
    <x v="0"/>
    <x v="11"/>
    <s v="Small Box"/>
    <s v="Eldon Expressions™ Desk Accessory, Wood Photo Frame, Mahogany"/>
    <n v="0.56000000000000005"/>
    <s v="United States"/>
    <s v="East"/>
    <x v="27"/>
    <s v="Willoughby"/>
    <n v="44094"/>
    <x v="92"/>
    <d v="2015-04-04T00:00:00"/>
    <x v="1004"/>
    <n v="7"/>
    <n v="144.03"/>
    <n v="86668"/>
    <n v="19.009999999999998"/>
    <x v="3"/>
  </r>
  <r>
    <n v="1593"/>
    <s v="Ronald O'Neill"/>
    <x v="4"/>
    <n v="0.02"/>
    <n v="5.53"/>
    <n v="6.98"/>
    <x v="1"/>
    <x v="3"/>
    <x v="2"/>
    <x v="5"/>
    <s v="Small Box"/>
    <s v="Avery Durable Poly Binders"/>
    <n v="0.39"/>
    <s v="United States"/>
    <s v="Central"/>
    <x v="19"/>
    <s v="Bartlesville"/>
    <n v="74006"/>
    <x v="92"/>
    <d v="2015-04-06T00:00:00"/>
    <x v="1005"/>
    <n v="8"/>
    <n v="48.81"/>
    <n v="86668"/>
    <n v="5.5100000000000007"/>
    <x v="1"/>
  </r>
  <r>
    <n v="2441"/>
    <s v="Kenneth Capps"/>
    <x v="4"/>
    <n v="0.02"/>
    <n v="63.94"/>
    <n v="14.48"/>
    <x v="1"/>
    <x v="1"/>
    <x v="0"/>
    <x v="11"/>
    <s v="Small Box"/>
    <s v="Howard Miller 16&quot; Diameter Gallery Wall Clock"/>
    <n v="0.46"/>
    <s v="United States"/>
    <s v="South"/>
    <x v="12"/>
    <s v="Melbourne"/>
    <n v="32935"/>
    <x v="92"/>
    <d v="2015-04-04T00:00:00"/>
    <x v="1006"/>
    <n v="11"/>
    <n v="709.7"/>
    <n v="89300"/>
    <n v="63.919999999999995"/>
    <x v="0"/>
  </r>
  <r>
    <n v="2442"/>
    <s v="Natalie Aldridge"/>
    <x v="4"/>
    <n v="0.01"/>
    <n v="5.0199999999999996"/>
    <n v="5.14"/>
    <x v="1"/>
    <x v="1"/>
    <x v="1"/>
    <x v="1"/>
    <s v="Small Pack"/>
    <s v="Imation 3.5, DISKETTE 44766 HGHLD3.52HD/FM, 10/Pack"/>
    <n v="0.79"/>
    <s v="United States"/>
    <s v="South"/>
    <x v="12"/>
    <s v="Merritt Island"/>
    <n v="32953"/>
    <x v="92"/>
    <d v="2015-04-06T00:00:00"/>
    <x v="291"/>
    <n v="5"/>
    <n v="27.42"/>
    <n v="89300"/>
    <n v="5.01"/>
    <x v="0"/>
  </r>
  <r>
    <n v="3400"/>
    <s v="Florence Gold"/>
    <x v="4"/>
    <n v="0.1"/>
    <n v="9.3800000000000008"/>
    <n v="4.93"/>
    <x v="2"/>
    <x v="0"/>
    <x v="0"/>
    <x v="11"/>
    <s v="Small Box"/>
    <s v="Eldon Expressions Punched Metal &amp; Wood Desk Accessories, Black &amp; Cherry"/>
    <n v="0.56999999999999995"/>
    <s v="United States"/>
    <s v="East"/>
    <x v="44"/>
    <s v="Fairmont"/>
    <n v="26554"/>
    <x v="92"/>
    <d v="2015-04-04T00:00:00"/>
    <x v="1007"/>
    <n v="15"/>
    <n v="135.78"/>
    <n v="87537"/>
    <n v="9.2800000000000011"/>
    <x v="3"/>
  </r>
  <r>
    <n v="1733"/>
    <s v="Nina Horne Kelly"/>
    <x v="3"/>
    <n v="0.02"/>
    <n v="60.98"/>
    <n v="49"/>
    <x v="1"/>
    <x v="0"/>
    <x v="2"/>
    <x v="8"/>
    <s v="Large Box"/>
    <s v="Euro Pro Shark Stick Mini Vacuum"/>
    <n v="0.59"/>
    <s v="United States"/>
    <s v="East"/>
    <x v="31"/>
    <s v="Washington"/>
    <n v="20012"/>
    <x v="92"/>
    <d v="2015-04-06T00:00:00"/>
    <x v="1008"/>
    <n v="34"/>
    <n v="2119.54"/>
    <n v="3841"/>
    <n v="60.959999999999994"/>
    <x v="3"/>
  </r>
  <r>
    <n v="1733"/>
    <s v="Nina Horne Kelly"/>
    <x v="3"/>
    <n v="0.02"/>
    <n v="1270.99"/>
    <n v="19.989999999999998"/>
    <x v="1"/>
    <x v="0"/>
    <x v="2"/>
    <x v="5"/>
    <s v="Small Box"/>
    <s v="Fellowes PB500 Electric Punch Plastic Comb Binding Machine with Manual Bind"/>
    <n v="0.35"/>
    <s v="United States"/>
    <s v="East"/>
    <x v="31"/>
    <s v="Washington"/>
    <n v="20012"/>
    <x v="92"/>
    <d v="2015-04-06T00:00:00"/>
    <x v="1009"/>
    <n v="36"/>
    <n v="45737.33"/>
    <n v="3841"/>
    <n v="1270.97"/>
    <x v="3"/>
  </r>
  <r>
    <n v="1734"/>
    <s v="Christopher Meadows"/>
    <x v="3"/>
    <n v="0.02"/>
    <n v="60.98"/>
    <n v="49"/>
    <x v="1"/>
    <x v="0"/>
    <x v="2"/>
    <x v="8"/>
    <s v="Large Box"/>
    <s v="Euro Pro Shark Stick Mini Vacuum"/>
    <n v="0.59"/>
    <s v="United States"/>
    <s v="East"/>
    <x v="11"/>
    <s v="Harrison"/>
    <n v="10528"/>
    <x v="92"/>
    <d v="2015-04-06T00:00:00"/>
    <x v="1010"/>
    <n v="9"/>
    <n v="561.05999999999995"/>
    <n v="88443"/>
    <n v="60.959999999999994"/>
    <x v="3"/>
  </r>
  <r>
    <n v="1734"/>
    <s v="Christopher Meadows"/>
    <x v="3"/>
    <n v="0.02"/>
    <n v="1270.99"/>
    <n v="19.989999999999998"/>
    <x v="1"/>
    <x v="0"/>
    <x v="2"/>
    <x v="5"/>
    <s v="Small Box"/>
    <s v="Fellowes PB500 Electric Punch Plastic Comb Binding Machine with Manual Bind"/>
    <n v="0.35"/>
    <s v="United States"/>
    <s v="East"/>
    <x v="11"/>
    <s v="Harrison"/>
    <n v="10528"/>
    <x v="92"/>
    <d v="2015-04-06T00:00:00"/>
    <x v="1011"/>
    <n v="9"/>
    <n v="11434.33"/>
    <n v="88443"/>
    <n v="1270.97"/>
    <x v="3"/>
  </r>
  <r>
    <n v="1734"/>
    <s v="Christopher Meadows"/>
    <x v="3"/>
    <n v="0.05"/>
    <n v="205.99"/>
    <n v="8.99"/>
    <x v="2"/>
    <x v="0"/>
    <x v="1"/>
    <x v="12"/>
    <s v="Small Box"/>
    <s v="StarTAC 8000"/>
    <n v="0.6"/>
    <s v="United States"/>
    <s v="East"/>
    <x v="11"/>
    <s v="Harrison"/>
    <n v="10528"/>
    <x v="92"/>
    <d v="2015-04-06T00:00:00"/>
    <x v="1012"/>
    <n v="19"/>
    <n v="3229.24"/>
    <n v="88443"/>
    <n v="205.94"/>
    <x v="3"/>
  </r>
  <r>
    <n v="2603"/>
    <s v="Penny Leach"/>
    <x v="0"/>
    <n v="7.0000000000000007E-2"/>
    <n v="200.99"/>
    <n v="4.2"/>
    <x v="1"/>
    <x v="3"/>
    <x v="1"/>
    <x v="12"/>
    <s v="Small Box"/>
    <s v="2160i"/>
    <n v="0.59"/>
    <s v="United States"/>
    <s v="East"/>
    <x v="33"/>
    <s v="Hackensack"/>
    <n v="7601"/>
    <x v="93"/>
    <d v="2015-04-06T00:00:00"/>
    <x v="1013"/>
    <n v="22"/>
    <n v="3705.14"/>
    <n v="87383"/>
    <n v="200.92000000000002"/>
    <x v="3"/>
  </r>
  <r>
    <n v="2604"/>
    <s v="Gina Curry"/>
    <x v="0"/>
    <n v="0.01"/>
    <n v="297.48"/>
    <n v="18.059999999999999"/>
    <x v="0"/>
    <x v="3"/>
    <x v="1"/>
    <x v="3"/>
    <s v="Jumbo Drum"/>
    <s v="Panasonic KX-P3200 Dot Matrix Printer"/>
    <n v="0.6"/>
    <s v="United States"/>
    <s v="East"/>
    <x v="33"/>
    <s v="Iselin"/>
    <n v="8830"/>
    <x v="93"/>
    <d v="2015-04-06T00:00:00"/>
    <x v="1014"/>
    <n v="3"/>
    <n v="945.36"/>
    <n v="87383"/>
    <n v="297.47000000000003"/>
    <x v="3"/>
  </r>
  <r>
    <n v="635"/>
    <s v="Juan Justice"/>
    <x v="1"/>
    <n v="0.01"/>
    <n v="2.08"/>
    <n v="5.33"/>
    <x v="1"/>
    <x v="3"/>
    <x v="0"/>
    <x v="11"/>
    <s v="Small Box"/>
    <s v="Eldon® Wave Desk Accessories"/>
    <n v="0.43"/>
    <s v="United States"/>
    <s v="Central"/>
    <x v="7"/>
    <s v="Saint Paul"/>
    <n v="55106"/>
    <x v="93"/>
    <d v="2015-04-05T00:00:00"/>
    <x v="1015"/>
    <n v="12"/>
    <n v="28.32"/>
    <n v="89284"/>
    <n v="2.0700000000000003"/>
    <x v="1"/>
  </r>
  <r>
    <n v="635"/>
    <s v="Juan Justice"/>
    <x v="1"/>
    <n v="0.03"/>
    <n v="370.98"/>
    <n v="99"/>
    <x v="0"/>
    <x v="3"/>
    <x v="2"/>
    <x v="6"/>
    <s v="Jumbo Drum"/>
    <s v="Sauder Facets Collection Locker/File Cabinet, Sky Alder Finish"/>
    <n v="0.65"/>
    <s v="United States"/>
    <s v="Central"/>
    <x v="7"/>
    <s v="Saint Paul"/>
    <n v="55106"/>
    <x v="93"/>
    <d v="2015-04-06T00:00:00"/>
    <x v="1016"/>
    <n v="6"/>
    <n v="2309.4899999999998"/>
    <n v="89284"/>
    <n v="370.95000000000005"/>
    <x v="1"/>
  </r>
  <r>
    <n v="1246"/>
    <s v="Lois Hansen"/>
    <x v="1"/>
    <n v="0.1"/>
    <n v="22.38"/>
    <n v="15.1"/>
    <x v="1"/>
    <x v="2"/>
    <x v="2"/>
    <x v="5"/>
    <s v="Small Box"/>
    <s v="Avery Flip-Chart Easel Binder, Black"/>
    <n v="0.38"/>
    <s v="United States"/>
    <s v="East"/>
    <x v="11"/>
    <s v="New York City"/>
    <n v="10009"/>
    <x v="93"/>
    <d v="2015-04-06T00:00:00"/>
    <x v="1017"/>
    <n v="26"/>
    <n v="564.98"/>
    <n v="36452"/>
    <n v="22.279999999999998"/>
    <x v="3"/>
  </r>
  <r>
    <n v="1246"/>
    <s v="Lois Hansen"/>
    <x v="1"/>
    <n v="0.04"/>
    <n v="6.98"/>
    <n v="2.83"/>
    <x v="1"/>
    <x v="2"/>
    <x v="0"/>
    <x v="11"/>
    <s v="Small Pack"/>
    <s v="G.E. Halogen Desk Lamp Bulbs"/>
    <n v="0.37"/>
    <s v="United States"/>
    <s v="East"/>
    <x v="11"/>
    <s v="New York City"/>
    <n v="10009"/>
    <x v="93"/>
    <d v="2015-04-07T00:00:00"/>
    <x v="1018"/>
    <n v="18"/>
    <n v="129.47999999999999"/>
    <n v="36452"/>
    <n v="6.94"/>
    <x v="3"/>
  </r>
  <r>
    <n v="1247"/>
    <s v="Henry O'Connell"/>
    <x v="1"/>
    <n v="0.1"/>
    <n v="22.38"/>
    <n v="15.1"/>
    <x v="1"/>
    <x v="2"/>
    <x v="2"/>
    <x v="5"/>
    <s v="Small Box"/>
    <s v="Avery Flip-Chart Easel Binder, Black"/>
    <n v="0.38"/>
    <s v="United States"/>
    <s v="Central"/>
    <x v="18"/>
    <s v="Leander"/>
    <n v="78641"/>
    <x v="93"/>
    <d v="2015-04-06T00:00:00"/>
    <x v="1017"/>
    <n v="7"/>
    <n v="152.11000000000001"/>
    <n v="91555"/>
    <n v="22.279999999999998"/>
    <x v="1"/>
  </r>
  <r>
    <n v="1247"/>
    <s v="Henry O'Connell"/>
    <x v="1"/>
    <n v="0.04"/>
    <n v="6.98"/>
    <n v="2.83"/>
    <x v="1"/>
    <x v="2"/>
    <x v="0"/>
    <x v="11"/>
    <s v="Small Pack"/>
    <s v="G.E. Halogen Desk Lamp Bulbs"/>
    <n v="0.37"/>
    <s v="United States"/>
    <s v="Central"/>
    <x v="18"/>
    <s v="Leander"/>
    <n v="78641"/>
    <x v="93"/>
    <d v="2015-04-07T00:00:00"/>
    <x v="1019"/>
    <n v="5"/>
    <n v="35.97"/>
    <n v="91555"/>
    <n v="6.94"/>
    <x v="1"/>
  </r>
  <r>
    <n v="1459"/>
    <s v="Steve Raynor"/>
    <x v="1"/>
    <n v="0.05"/>
    <n v="85.99"/>
    <n v="0.99"/>
    <x v="1"/>
    <x v="1"/>
    <x v="1"/>
    <x v="12"/>
    <s v="Wrap Bag"/>
    <s v="Accessory34"/>
    <n v="0.55000000000000004"/>
    <s v="United States"/>
    <s v="South"/>
    <x v="23"/>
    <s v="Taylors"/>
    <n v="29687"/>
    <x v="93"/>
    <d v="2015-04-07T00:00:00"/>
    <x v="1020"/>
    <n v="4"/>
    <n v="291.64"/>
    <n v="86734"/>
    <n v="85.94"/>
    <x v="0"/>
  </r>
  <r>
    <n v="1891"/>
    <s v="Gretchen Levine"/>
    <x v="3"/>
    <n v="0.03"/>
    <n v="320.64"/>
    <n v="29.2"/>
    <x v="0"/>
    <x v="2"/>
    <x v="0"/>
    <x v="0"/>
    <s v="Jumbo Box"/>
    <s v="Chromcraft 48&quot; x 96&quot; Racetrack Double Pedestal Table"/>
    <n v="0.66"/>
    <s v="United States"/>
    <s v="East"/>
    <x v="27"/>
    <s v="Lima"/>
    <n v="45801"/>
    <x v="93"/>
    <d v="2015-04-07T00:00:00"/>
    <x v="1021"/>
    <n v="7"/>
    <n v="2233.46"/>
    <n v="90630"/>
    <n v="320.61"/>
    <x v="3"/>
  </r>
  <r>
    <n v="2960"/>
    <s v="Allan Dickinson"/>
    <x v="3"/>
    <n v="0.1"/>
    <n v="36.549999999999997"/>
    <n v="13.89"/>
    <x v="1"/>
    <x v="3"/>
    <x v="2"/>
    <x v="2"/>
    <s v="Wrap Bag"/>
    <s v="Dixon Ticonderoga Core-Lock Colored Pencils, 48-Color Set"/>
    <n v="0.41"/>
    <s v="United States"/>
    <s v="South"/>
    <x v="1"/>
    <s v="Van Buren"/>
    <n v="72956"/>
    <x v="93"/>
    <d v="2015-04-07T00:00:00"/>
    <x v="1022"/>
    <n v="11"/>
    <n v="379.72"/>
    <n v="90646"/>
    <n v="36.449999999999996"/>
    <x v="0"/>
  </r>
  <r>
    <n v="925"/>
    <s v="Ruth Dudley"/>
    <x v="0"/>
    <n v="0.03"/>
    <n v="2.1800000000000002"/>
    <n v="1.38"/>
    <x v="1"/>
    <x v="0"/>
    <x v="2"/>
    <x v="14"/>
    <s v="Wrap Bag"/>
    <s v="Advantus Push Pins"/>
    <n v="0.44"/>
    <s v="United States"/>
    <s v="East"/>
    <x v="29"/>
    <s v="Augusta"/>
    <n v="4330"/>
    <x v="94"/>
    <d v="2015-04-06T00:00:00"/>
    <x v="1023"/>
    <n v="7"/>
    <n v="15.73"/>
    <n v="87134"/>
    <n v="2.1500000000000004"/>
    <x v="3"/>
  </r>
  <r>
    <n v="929"/>
    <s v="Calvin Conway"/>
    <x v="0"/>
    <n v="0.01"/>
    <n v="170.98"/>
    <n v="35.89"/>
    <x v="0"/>
    <x v="0"/>
    <x v="0"/>
    <x v="10"/>
    <s v="Jumbo Box"/>
    <s v="Rush Hierlooms Collection 1&quot; Thick Stackable Bookcases"/>
    <n v="0.66"/>
    <s v="United States"/>
    <s v="East"/>
    <x v="33"/>
    <s v="Old Bridge"/>
    <n v="8857"/>
    <x v="94"/>
    <d v="2015-04-08T00:00:00"/>
    <x v="1024"/>
    <n v="10"/>
    <n v="1719.07"/>
    <n v="87134"/>
    <n v="170.97"/>
    <x v="3"/>
  </r>
  <r>
    <n v="1113"/>
    <s v="Julia Reynolds"/>
    <x v="0"/>
    <n v="0.01"/>
    <n v="2.89"/>
    <n v="0.5"/>
    <x v="1"/>
    <x v="3"/>
    <x v="2"/>
    <x v="13"/>
    <s v="Small Box"/>
    <s v="Avery 498"/>
    <n v="0.38"/>
    <s v="United States"/>
    <s v="West"/>
    <x v="3"/>
    <s v="Arvada"/>
    <n v="80004"/>
    <x v="94"/>
    <d v="2015-04-07T00:00:00"/>
    <x v="1025"/>
    <n v="14"/>
    <n v="43.08"/>
    <n v="90833"/>
    <n v="2.8800000000000003"/>
    <x v="2"/>
  </r>
  <r>
    <n v="1113"/>
    <s v="Julia Reynolds"/>
    <x v="0"/>
    <n v="0"/>
    <n v="55.99"/>
    <n v="5"/>
    <x v="1"/>
    <x v="3"/>
    <x v="1"/>
    <x v="12"/>
    <s v="Small Pack"/>
    <s v="Accessory6"/>
    <n v="0.8"/>
    <s v="United States"/>
    <s v="West"/>
    <x v="3"/>
    <s v="Arvada"/>
    <n v="80004"/>
    <x v="94"/>
    <d v="2015-04-08T00:00:00"/>
    <x v="1026"/>
    <n v="5"/>
    <n v="258.93"/>
    <n v="90833"/>
    <n v="55.99"/>
    <x v="2"/>
  </r>
  <r>
    <n v="2481"/>
    <s v="Kelly Sawyer"/>
    <x v="0"/>
    <n v="7.0000000000000007E-2"/>
    <n v="5.18"/>
    <n v="5.74"/>
    <x v="2"/>
    <x v="3"/>
    <x v="2"/>
    <x v="5"/>
    <s v="Small Box"/>
    <s v="Wilson Jones Impact Binders"/>
    <n v="0.36"/>
    <s v="United States"/>
    <s v="South"/>
    <x v="17"/>
    <s v="Lafayette"/>
    <n v="70506"/>
    <x v="94"/>
    <d v="2015-04-08T00:00:00"/>
    <x v="1027"/>
    <n v="14"/>
    <n v="79.61"/>
    <n v="91000"/>
    <n v="5.1099999999999994"/>
    <x v="0"/>
  </r>
  <r>
    <n v="1618"/>
    <s v="June Roberts"/>
    <x v="1"/>
    <n v="0.09"/>
    <n v="12.88"/>
    <n v="4.59"/>
    <x v="1"/>
    <x v="1"/>
    <x v="2"/>
    <x v="16"/>
    <s v="Wrap Bag"/>
    <s v="Martin-Yale Premier Letter Opener"/>
    <n v="0.82"/>
    <s v="United States"/>
    <s v="Central"/>
    <x v="2"/>
    <s v="Highland"/>
    <n v="46322"/>
    <x v="94"/>
    <d v="2015-04-06T00:00:00"/>
    <x v="1028"/>
    <n v="13"/>
    <n v="158.13"/>
    <n v="90248"/>
    <n v="12.790000000000001"/>
    <x v="1"/>
  </r>
  <r>
    <n v="1620"/>
    <s v="Gerald Petty"/>
    <x v="1"/>
    <n v="0.02"/>
    <n v="45.99"/>
    <n v="4.99"/>
    <x v="2"/>
    <x v="1"/>
    <x v="1"/>
    <x v="12"/>
    <s v="Small Box"/>
    <s v="600 Series Non-Flip"/>
    <n v="0.56999999999999995"/>
    <s v="United States"/>
    <s v="East"/>
    <x v="28"/>
    <s v="Lancaster"/>
    <n v="17602"/>
    <x v="94"/>
    <d v="2015-04-07T00:00:00"/>
    <x v="1029"/>
    <n v="4"/>
    <n v="163.01"/>
    <n v="90248"/>
    <n v="45.97"/>
    <x v="3"/>
  </r>
  <r>
    <n v="3279"/>
    <s v="Ricky Allred"/>
    <x v="1"/>
    <n v="0.06"/>
    <n v="89.83"/>
    <n v="35"/>
    <x v="1"/>
    <x v="2"/>
    <x v="2"/>
    <x v="6"/>
    <s v="Large Box"/>
    <s v="Fellowes Officeware™ Wire Shelving"/>
    <n v="0.83"/>
    <s v="United States"/>
    <s v="South"/>
    <x v="23"/>
    <s v="Columbia"/>
    <n v="29203"/>
    <x v="94"/>
    <d v="2015-04-08T00:00:00"/>
    <x v="1030"/>
    <n v="4"/>
    <n v="366.26"/>
    <n v="90766"/>
    <n v="89.77"/>
    <x v="0"/>
  </r>
  <r>
    <n v="3279"/>
    <s v="Ricky Allred"/>
    <x v="1"/>
    <n v="0.1"/>
    <n v="13.43"/>
    <n v="5.5"/>
    <x v="1"/>
    <x v="2"/>
    <x v="2"/>
    <x v="6"/>
    <s v="Small Box"/>
    <s v="Fellowes Personal Hanging Folder Files, Navy"/>
    <n v="0.56999999999999995"/>
    <s v="United States"/>
    <s v="South"/>
    <x v="23"/>
    <s v="Columbia"/>
    <n v="29203"/>
    <x v="94"/>
    <d v="2015-04-08T00:00:00"/>
    <x v="1031"/>
    <n v="12"/>
    <n v="157.99"/>
    <n v="90766"/>
    <n v="13.33"/>
    <x v="0"/>
  </r>
  <r>
    <n v="3279"/>
    <s v="Ricky Allred"/>
    <x v="1"/>
    <n v="0.01"/>
    <n v="125.99"/>
    <n v="7.69"/>
    <x v="1"/>
    <x v="2"/>
    <x v="1"/>
    <x v="12"/>
    <s v="Small Box"/>
    <s v="Timeport L7089"/>
    <n v="0.57999999999999996"/>
    <s v="United States"/>
    <s v="South"/>
    <x v="23"/>
    <s v="Columbia"/>
    <n v="29203"/>
    <x v="94"/>
    <d v="2015-04-06T00:00:00"/>
    <x v="1032"/>
    <n v="11"/>
    <n v="1212.8800000000001"/>
    <n v="90766"/>
    <n v="125.97999999999999"/>
    <x v="0"/>
  </r>
  <r>
    <n v="2240"/>
    <s v="Maurice Kelly"/>
    <x v="2"/>
    <n v="0.01"/>
    <n v="13.43"/>
    <n v="5.5"/>
    <x v="2"/>
    <x v="3"/>
    <x v="2"/>
    <x v="6"/>
    <s v="Small Box"/>
    <s v="Fellowes Personal Hanging Folder Files, Navy"/>
    <n v="0.56999999999999995"/>
    <s v="United States"/>
    <s v="South"/>
    <x v="12"/>
    <s v="Lakeland"/>
    <n v="33801"/>
    <x v="94"/>
    <d v="2015-04-13T00:00:00"/>
    <x v="1033"/>
    <n v="7"/>
    <n v="99.75"/>
    <n v="89102"/>
    <n v="13.42"/>
    <x v="0"/>
  </r>
  <r>
    <n v="2334"/>
    <s v="Stephanie Hawkins"/>
    <x v="2"/>
    <n v="0.06"/>
    <n v="60.65"/>
    <n v="12.23"/>
    <x v="1"/>
    <x v="1"/>
    <x v="0"/>
    <x v="11"/>
    <s v="Medium Box"/>
    <s v="Tenex Traditional Chairmats for Medium Pile Carpet, Standard Lip, 36&quot; x 48&quot;"/>
    <n v="0.64"/>
    <s v="United States"/>
    <s v="Central"/>
    <x v="30"/>
    <s v="Greenfield"/>
    <n v="53220"/>
    <x v="94"/>
    <d v="2015-04-08T00:00:00"/>
    <x v="1034"/>
    <n v="10"/>
    <n v="618.85"/>
    <n v="89608"/>
    <n v="60.589999999999996"/>
    <x v="1"/>
  </r>
  <r>
    <n v="2874"/>
    <s v="Marian Willis"/>
    <x v="2"/>
    <n v="0.05"/>
    <n v="4.84"/>
    <n v="0.71"/>
    <x v="1"/>
    <x v="2"/>
    <x v="2"/>
    <x v="2"/>
    <s v="Wrap Bag"/>
    <s v="*Staples* Highlighting Markers"/>
    <n v="0.52"/>
    <s v="United States"/>
    <s v="Central"/>
    <x v="13"/>
    <s v="La Vista"/>
    <n v="68128"/>
    <x v="94"/>
    <d v="2015-04-15T00:00:00"/>
    <x v="1035"/>
    <n v="4"/>
    <n v="19.489999999999998"/>
    <n v="89873"/>
    <n v="4.79"/>
    <x v="1"/>
  </r>
  <r>
    <n v="102"/>
    <s v="Caroline Johnston"/>
    <x v="4"/>
    <n v="0.04"/>
    <n v="300.98"/>
    <n v="54.92"/>
    <x v="0"/>
    <x v="1"/>
    <x v="0"/>
    <x v="10"/>
    <s v="Jumbo Box"/>
    <s v="Atlantic Metals Mobile 5-Shelf Bookcases, Custom Colors"/>
    <n v="0.55000000000000004"/>
    <s v="United States"/>
    <s v="East"/>
    <x v="35"/>
    <s v="Boston"/>
    <n v="2129"/>
    <x v="94"/>
    <d v="2015-04-07T00:00:00"/>
    <x v="1036"/>
    <n v="31"/>
    <n v="9459.94"/>
    <n v="42599"/>
    <n v="300.94"/>
    <x v="3"/>
  </r>
  <r>
    <n v="107"/>
    <s v="Lois Hamilton"/>
    <x v="4"/>
    <n v="0.04"/>
    <n v="300.98"/>
    <n v="54.92"/>
    <x v="0"/>
    <x v="1"/>
    <x v="0"/>
    <x v="10"/>
    <s v="Jumbo Box"/>
    <s v="Atlantic Metals Mobile 5-Shelf Bookcases, Custom Colors"/>
    <n v="0.55000000000000004"/>
    <s v="United States"/>
    <s v="East"/>
    <x v="47"/>
    <s v="Dover"/>
    <n v="3820"/>
    <x v="94"/>
    <d v="2015-04-07T00:00:00"/>
    <x v="1037"/>
    <n v="8"/>
    <n v="2441.27"/>
    <n v="88204"/>
    <n v="300.94"/>
    <x v="3"/>
  </r>
  <r>
    <n v="786"/>
    <s v="Jason Bray"/>
    <x v="4"/>
    <n v="0"/>
    <n v="8.34"/>
    <n v="4.82"/>
    <x v="1"/>
    <x v="2"/>
    <x v="2"/>
    <x v="7"/>
    <s v="Small Box"/>
    <s v="Southworth 25% Cotton Antique Laid Paper &amp; Envelopes"/>
    <n v="0.4"/>
    <s v="United States"/>
    <s v="West"/>
    <x v="8"/>
    <s v="Mission Viejo"/>
    <n v="92691"/>
    <x v="94"/>
    <d v="2015-04-07T00:00:00"/>
    <x v="1038"/>
    <n v="9"/>
    <n v="76.23"/>
    <n v="91513"/>
    <n v="8.34"/>
    <x v="2"/>
  </r>
  <r>
    <n v="1730"/>
    <s v="Kerry Wilkerson"/>
    <x v="1"/>
    <n v="0.1"/>
    <n v="65.989999999999995"/>
    <n v="3.99"/>
    <x v="2"/>
    <x v="0"/>
    <x v="1"/>
    <x v="12"/>
    <s v="Small Box"/>
    <s v="StarTAC 7760"/>
    <n v="0.59"/>
    <s v="United States"/>
    <s v="West"/>
    <x v="37"/>
    <s v="Moscow"/>
    <n v="83843"/>
    <x v="95"/>
    <d v="2015-04-09T00:00:00"/>
    <x v="1039"/>
    <n v="5"/>
    <n v="272.86"/>
    <n v="90653"/>
    <n v="65.89"/>
    <x v="2"/>
  </r>
  <r>
    <n v="1957"/>
    <s v="Ted Crowder"/>
    <x v="1"/>
    <n v="0.09"/>
    <n v="77.510000000000005"/>
    <n v="4"/>
    <x v="1"/>
    <x v="1"/>
    <x v="1"/>
    <x v="1"/>
    <s v="Small Box"/>
    <s v="Micro Innovations Media Access Pro Keyboard"/>
    <n v="0.76"/>
    <s v="United States"/>
    <s v="Central"/>
    <x v="6"/>
    <s v="University City"/>
    <n v="63130"/>
    <x v="95"/>
    <d v="2015-04-09T00:00:00"/>
    <x v="1040"/>
    <n v="1"/>
    <n v="77.47"/>
    <n v="89818"/>
    <n v="77.42"/>
    <x v="1"/>
  </r>
  <r>
    <n v="268"/>
    <s v="James Beck"/>
    <x v="2"/>
    <n v="0.02"/>
    <n v="5.58"/>
    <n v="5.3"/>
    <x v="1"/>
    <x v="2"/>
    <x v="2"/>
    <x v="15"/>
    <s v="Small Box"/>
    <s v="Staples Brown Kraft Recycled Clasp Envelopes"/>
    <n v="0.35"/>
    <s v="United States"/>
    <s v="West"/>
    <x v="41"/>
    <s v="Flagstaff"/>
    <n v="86001"/>
    <x v="95"/>
    <d v="2015-04-12T00:00:00"/>
    <x v="1041"/>
    <n v="3"/>
    <n v="18.670000000000002"/>
    <n v="88941"/>
    <n v="5.5600000000000005"/>
    <x v="2"/>
  </r>
  <r>
    <n v="268"/>
    <s v="James Beck"/>
    <x v="2"/>
    <n v="0.03"/>
    <n v="40.89"/>
    <n v="18.98"/>
    <x v="1"/>
    <x v="2"/>
    <x v="0"/>
    <x v="11"/>
    <s v="Small Box"/>
    <s v="Eldon Executive Woodline II Cherry Finish Desk Accessories"/>
    <n v="0.56999999999999995"/>
    <s v="United States"/>
    <s v="West"/>
    <x v="41"/>
    <s v="Flagstaff"/>
    <n v="86001"/>
    <x v="95"/>
    <d v="2015-04-14T00:00:00"/>
    <x v="1042"/>
    <n v="5"/>
    <n v="210.77"/>
    <n v="88941"/>
    <n v="40.86"/>
    <x v="2"/>
  </r>
  <r>
    <n v="272"/>
    <s v="Eleanor Swain"/>
    <x v="2"/>
    <n v="0.02"/>
    <n v="5.58"/>
    <n v="5.3"/>
    <x v="1"/>
    <x v="2"/>
    <x v="2"/>
    <x v="15"/>
    <s v="Small Box"/>
    <s v="Staples Brown Kraft Recycled Clasp Envelopes"/>
    <n v="0.35"/>
    <s v="United States"/>
    <s v="South"/>
    <x v="9"/>
    <s v="Charlotte"/>
    <n v="28204"/>
    <x v="95"/>
    <d v="2015-04-12T00:00:00"/>
    <x v="1043"/>
    <n v="11"/>
    <n v="68.459999999999994"/>
    <n v="5509"/>
    <n v="5.5600000000000005"/>
    <x v="0"/>
  </r>
  <r>
    <n v="272"/>
    <s v="Eleanor Swain"/>
    <x v="2"/>
    <n v="0.03"/>
    <n v="40.89"/>
    <n v="18.98"/>
    <x v="1"/>
    <x v="2"/>
    <x v="0"/>
    <x v="11"/>
    <s v="Small Box"/>
    <s v="Eldon Executive Woodline II Cherry Finish Desk Accessories"/>
    <n v="0.56999999999999995"/>
    <s v="United States"/>
    <s v="South"/>
    <x v="9"/>
    <s v="Charlotte"/>
    <n v="28204"/>
    <x v="95"/>
    <d v="2015-04-14T00:00:00"/>
    <x v="1044"/>
    <n v="21"/>
    <n v="885.23"/>
    <n v="5509"/>
    <n v="40.86"/>
    <x v="0"/>
  </r>
  <r>
    <n v="696"/>
    <s v="Johnny Reid"/>
    <x v="2"/>
    <n v="0.1"/>
    <n v="40.479999999999997"/>
    <n v="19.989999999999998"/>
    <x v="1"/>
    <x v="3"/>
    <x v="1"/>
    <x v="1"/>
    <s v="Small Box"/>
    <s v="Keytronic Designer 104- Key Black Keyboard"/>
    <n v="0.77"/>
    <s v="United States"/>
    <s v="Central"/>
    <x v="2"/>
    <s v="Crown Point"/>
    <n v="46307"/>
    <x v="95"/>
    <d v="2015-04-09T00:00:00"/>
    <x v="1045"/>
    <n v="9"/>
    <n v="355.84"/>
    <n v="89848"/>
    <n v="40.379999999999995"/>
    <x v="1"/>
  </r>
  <r>
    <n v="698"/>
    <s v="Nelson Hensley"/>
    <x v="2"/>
    <n v="0.1"/>
    <n v="40.479999999999997"/>
    <n v="19.989999999999998"/>
    <x v="1"/>
    <x v="3"/>
    <x v="1"/>
    <x v="1"/>
    <s v="Small Box"/>
    <s v="Keytronic Designer 104- Key Black Keyboard"/>
    <n v="0.77"/>
    <s v="United States"/>
    <s v="West"/>
    <x v="4"/>
    <s v="Seattle"/>
    <n v="98105"/>
    <x v="95"/>
    <d v="2015-04-09T00:00:00"/>
    <x v="1045"/>
    <n v="36"/>
    <n v="1423.35"/>
    <n v="8994"/>
    <n v="40.379999999999995"/>
    <x v="2"/>
  </r>
  <r>
    <n v="683"/>
    <s v="Seth Merrill"/>
    <x v="4"/>
    <n v="0.06"/>
    <n v="17.670000000000002"/>
    <n v="8.99"/>
    <x v="2"/>
    <x v="0"/>
    <x v="0"/>
    <x v="11"/>
    <s v="Small Pack"/>
    <s v="Executive Impressions 12&quot; Wall Clock"/>
    <n v="0.47"/>
    <s v="United States"/>
    <s v="Central"/>
    <x v="13"/>
    <s v="Papillion"/>
    <n v="68046"/>
    <x v="95"/>
    <d v="2015-04-08T00:00:00"/>
    <x v="1046"/>
    <n v="4"/>
    <n v="69.959999999999994"/>
    <n v="87765"/>
    <n v="17.610000000000003"/>
    <x v="1"/>
  </r>
  <r>
    <n v="1410"/>
    <s v="Charles Ward"/>
    <x v="4"/>
    <n v="0"/>
    <n v="65.989999999999995"/>
    <n v="5.26"/>
    <x v="1"/>
    <x v="3"/>
    <x v="1"/>
    <x v="12"/>
    <s v="Small Box"/>
    <s v="g520"/>
    <n v="0.59"/>
    <s v="United States"/>
    <s v="West"/>
    <x v="8"/>
    <s v="Moreno Valley"/>
    <n v="92553"/>
    <x v="95"/>
    <d v="2015-04-08T00:00:00"/>
    <x v="1047"/>
    <n v="9"/>
    <n v="536.23"/>
    <n v="87086"/>
    <n v="65.989999999999995"/>
    <x v="2"/>
  </r>
  <r>
    <n v="1413"/>
    <s v="Pamela Wiley"/>
    <x v="4"/>
    <n v="0"/>
    <n v="65.989999999999995"/>
    <n v="5.26"/>
    <x v="1"/>
    <x v="3"/>
    <x v="1"/>
    <x v="12"/>
    <s v="Small Box"/>
    <s v="g520"/>
    <n v="0.59"/>
    <s v="United States"/>
    <s v="East"/>
    <x v="35"/>
    <s v="Boston"/>
    <n v="2113"/>
    <x v="95"/>
    <d v="2015-04-08T00:00:00"/>
    <x v="1048"/>
    <n v="36"/>
    <n v="2144.92"/>
    <n v="10277"/>
    <n v="65.989999999999995"/>
    <x v="3"/>
  </r>
  <r>
    <n v="2196"/>
    <s v="Gene Heath Cross"/>
    <x v="4"/>
    <n v="0.03"/>
    <n v="27.48"/>
    <n v="4"/>
    <x v="1"/>
    <x v="0"/>
    <x v="1"/>
    <x v="1"/>
    <s v="Small Box"/>
    <s v="Belkin MediaBoard 104- Keyboard"/>
    <n v="0.75"/>
    <s v="United States"/>
    <s v="East"/>
    <x v="11"/>
    <s v="Jamestown"/>
    <n v="14701"/>
    <x v="95"/>
    <d v="2015-04-08T00:00:00"/>
    <x v="1049"/>
    <n v="11"/>
    <n v="294.97000000000003"/>
    <n v="89175"/>
    <n v="27.45"/>
    <x v="3"/>
  </r>
  <r>
    <n v="2196"/>
    <s v="Gene Heath Cross"/>
    <x v="4"/>
    <n v="0.1"/>
    <n v="179.99"/>
    <n v="19.989999999999998"/>
    <x v="1"/>
    <x v="0"/>
    <x v="1"/>
    <x v="1"/>
    <s v="Small Box"/>
    <s v="Motorola SB4200 Cable Modem"/>
    <n v="0.48"/>
    <s v="United States"/>
    <s v="East"/>
    <x v="11"/>
    <s v="Jamestown"/>
    <n v="14701"/>
    <x v="95"/>
    <d v="2015-04-08T00:00:00"/>
    <x v="1050"/>
    <n v="14"/>
    <n v="2458.0500000000002"/>
    <n v="89175"/>
    <n v="179.89000000000001"/>
    <x v="3"/>
  </r>
  <r>
    <n v="2196"/>
    <s v="Gene Heath Cross"/>
    <x v="4"/>
    <n v="0.1"/>
    <n v="140.85"/>
    <n v="19.989999999999998"/>
    <x v="1"/>
    <x v="0"/>
    <x v="2"/>
    <x v="6"/>
    <s v="Small Box"/>
    <s v="Fellowes Strictly Business® Drawer File, Letter/Legal Size"/>
    <n v="0.73"/>
    <s v="United States"/>
    <s v="East"/>
    <x v="11"/>
    <s v="Jamestown"/>
    <n v="14701"/>
    <x v="95"/>
    <d v="2015-04-09T00:00:00"/>
    <x v="1051"/>
    <n v="19"/>
    <n v="2465.75"/>
    <n v="89175"/>
    <n v="140.75"/>
    <x v="3"/>
  </r>
  <r>
    <n v="2073"/>
    <s v="Evan Kelley"/>
    <x v="3"/>
    <n v="0.05"/>
    <n v="291.73"/>
    <n v="48.8"/>
    <x v="0"/>
    <x v="1"/>
    <x v="0"/>
    <x v="9"/>
    <s v="Jumbo Drum"/>
    <s v="Hon 4070 Series Pagoda™ Armless Upholstered Stacking Chairs"/>
    <n v="0.56000000000000005"/>
    <s v="United States"/>
    <s v="Central"/>
    <x v="25"/>
    <s v="Garden City"/>
    <n v="48135"/>
    <x v="95"/>
    <d v="2015-04-09T00:00:00"/>
    <x v="1052"/>
    <n v="6"/>
    <n v="1818.41"/>
    <n v="88557"/>
    <n v="291.68"/>
    <x v="1"/>
  </r>
  <r>
    <n v="2539"/>
    <s v="Max Hubbard"/>
    <x v="3"/>
    <n v="0.08"/>
    <n v="12.53"/>
    <n v="0.5"/>
    <x v="1"/>
    <x v="2"/>
    <x v="2"/>
    <x v="13"/>
    <s v="Small Box"/>
    <s v="Avery 485"/>
    <n v="0.38"/>
    <s v="United States"/>
    <s v="South"/>
    <x v="12"/>
    <s v="Winter Park"/>
    <n v="32789"/>
    <x v="95"/>
    <d v="2015-04-08T00:00:00"/>
    <x v="1053"/>
    <n v="5"/>
    <n v="61.1"/>
    <n v="91017"/>
    <n v="12.45"/>
    <x v="0"/>
  </r>
  <r>
    <n v="2540"/>
    <s v="Helen Ferguson"/>
    <x v="3"/>
    <n v="0.02"/>
    <n v="178.47"/>
    <n v="19.989999999999998"/>
    <x v="1"/>
    <x v="2"/>
    <x v="2"/>
    <x v="6"/>
    <s v="Small Box"/>
    <s v="Hot File® 7-Pocket, Floor Stand"/>
    <n v="0.55000000000000004"/>
    <s v="United States"/>
    <s v="South"/>
    <x v="12"/>
    <s v="Winter Springs"/>
    <n v="32708"/>
    <x v="95"/>
    <d v="2015-04-08T00:00:00"/>
    <x v="1054"/>
    <n v="1"/>
    <n v="193.81"/>
    <n v="91017"/>
    <n v="178.45"/>
    <x v="0"/>
  </r>
  <r>
    <n v="15"/>
    <s v="Timothy Reese"/>
    <x v="0"/>
    <n v="0"/>
    <n v="4.42"/>
    <n v="4.99"/>
    <x v="1"/>
    <x v="0"/>
    <x v="2"/>
    <x v="15"/>
    <s v="Small Box"/>
    <s v="Grip Seal Envelopes"/>
    <n v="0.38"/>
    <s v="United States"/>
    <s v="East"/>
    <x v="11"/>
    <s v="Smithtown"/>
    <n v="11787"/>
    <x v="96"/>
    <d v="2015-04-09T00:00:00"/>
    <x v="1055"/>
    <n v="7"/>
    <n v="33.47"/>
    <n v="86837"/>
    <n v="4.42"/>
    <x v="3"/>
  </r>
  <r>
    <n v="1935"/>
    <s v="Diana Coble Hubbard"/>
    <x v="0"/>
    <n v="0.01"/>
    <n v="42.98"/>
    <n v="4.62"/>
    <x v="2"/>
    <x v="3"/>
    <x v="2"/>
    <x v="8"/>
    <s v="Small Box"/>
    <s v="Belkin F9M820V08 8 Outlet Surge"/>
    <n v="0.56000000000000005"/>
    <s v="United States"/>
    <s v="Central"/>
    <x v="18"/>
    <s v="Grand Prairie"/>
    <n v="75051"/>
    <x v="96"/>
    <d v="2015-04-10T00:00:00"/>
    <x v="1056"/>
    <n v="9"/>
    <n v="413.73"/>
    <n v="86686"/>
    <n v="42.97"/>
    <x v="1"/>
  </r>
  <r>
    <n v="2655"/>
    <s v="Benjamin Lam"/>
    <x v="0"/>
    <n v="7.0000000000000007E-2"/>
    <n v="2.94"/>
    <n v="0.81"/>
    <x v="1"/>
    <x v="3"/>
    <x v="2"/>
    <x v="2"/>
    <s v="Wrap Bag"/>
    <s v="Prang Colored Pencils"/>
    <n v="0.4"/>
    <s v="United States"/>
    <s v="South"/>
    <x v="5"/>
    <s v="Atlanta"/>
    <n v="30318"/>
    <x v="96"/>
    <d v="2015-04-09T00:00:00"/>
    <x v="1057"/>
    <n v="10"/>
    <n v="29.88"/>
    <n v="86064"/>
    <n v="2.87"/>
    <x v="0"/>
  </r>
  <r>
    <n v="3098"/>
    <s v="Lorraine Boykin"/>
    <x v="0"/>
    <n v="0.05"/>
    <n v="35.44"/>
    <n v="5.09"/>
    <x v="1"/>
    <x v="1"/>
    <x v="2"/>
    <x v="7"/>
    <s v="Small Box"/>
    <s v="Xerox 1932"/>
    <n v="0.38"/>
    <s v="United States"/>
    <s v="East"/>
    <x v="11"/>
    <s v="Shirley"/>
    <n v="11967"/>
    <x v="96"/>
    <d v="2015-04-09T00:00:00"/>
    <x v="1058"/>
    <n v="10"/>
    <n v="348.08"/>
    <n v="89314"/>
    <n v="35.39"/>
    <x v="3"/>
  </r>
  <r>
    <n v="1614"/>
    <s v="Wayne Lutz"/>
    <x v="2"/>
    <n v="0.06"/>
    <n v="40.97"/>
    <n v="1.99"/>
    <x v="1"/>
    <x v="1"/>
    <x v="1"/>
    <x v="1"/>
    <s v="Small Pack"/>
    <s v="TDK 4.7GB DVD-R Spindle, 15/Pack"/>
    <n v="0.42"/>
    <s v="United States"/>
    <s v="East"/>
    <x v="35"/>
    <s v="Hopkinton"/>
    <n v="1748"/>
    <x v="96"/>
    <d v="2015-04-12T00:00:00"/>
    <x v="1059"/>
    <n v="12"/>
    <n v="494.49"/>
    <n v="87823"/>
    <n v="40.909999999999997"/>
    <x v="3"/>
  </r>
  <r>
    <n v="1018"/>
    <s v="Meredith Humphrey"/>
    <x v="4"/>
    <n v="0.05"/>
    <n v="35.89"/>
    <n v="14.72"/>
    <x v="1"/>
    <x v="2"/>
    <x v="2"/>
    <x v="15"/>
    <s v="Small Box"/>
    <s v="Jet-Pak Recycled Peel 'N' Seal Padded Mailers"/>
    <n v="0.4"/>
    <s v="United States"/>
    <s v="South"/>
    <x v="9"/>
    <s v="Cary"/>
    <n v="27511"/>
    <x v="96"/>
    <d v="2015-04-09T00:00:00"/>
    <x v="1060"/>
    <n v="19"/>
    <n v="680.39"/>
    <n v="88391"/>
    <n v="35.840000000000003"/>
    <x v="0"/>
  </r>
  <r>
    <n v="1018"/>
    <s v="Meredith Humphrey"/>
    <x v="4"/>
    <n v="0"/>
    <n v="11.48"/>
    <n v="5.43"/>
    <x v="1"/>
    <x v="2"/>
    <x v="2"/>
    <x v="7"/>
    <s v="Small Box"/>
    <s v="Personal Creations™ Ink Jet Cards and Labels"/>
    <n v="0.36"/>
    <s v="United States"/>
    <s v="South"/>
    <x v="9"/>
    <s v="Cary"/>
    <n v="27511"/>
    <x v="96"/>
    <d v="2015-04-08T00:00:00"/>
    <x v="1061"/>
    <n v="6"/>
    <n v="75.52"/>
    <n v="88391"/>
    <n v="11.48"/>
    <x v="0"/>
  </r>
  <r>
    <n v="2561"/>
    <s v="Laurie Moon"/>
    <x v="3"/>
    <n v="7.0000000000000007E-2"/>
    <n v="3.98"/>
    <n v="5.26"/>
    <x v="1"/>
    <x v="1"/>
    <x v="2"/>
    <x v="5"/>
    <s v="Small Box"/>
    <s v="Ibico Presentation Index for Binding Systems"/>
    <n v="0.38"/>
    <s v="United States"/>
    <s v="East"/>
    <x v="11"/>
    <s v="Ossining"/>
    <n v="10562"/>
    <x v="96"/>
    <d v="2015-04-10T00:00:00"/>
    <x v="1062"/>
    <n v="7"/>
    <n v="29.77"/>
    <n v="86466"/>
    <n v="3.91"/>
    <x v="3"/>
  </r>
  <r>
    <n v="2561"/>
    <s v="Laurie Moon"/>
    <x v="3"/>
    <n v="7.0000000000000007E-2"/>
    <n v="12.22"/>
    <n v="2.85"/>
    <x v="1"/>
    <x v="1"/>
    <x v="0"/>
    <x v="11"/>
    <s v="Small Pack"/>
    <s v="Aluminum Document Frame"/>
    <n v="0.55000000000000004"/>
    <s v="United States"/>
    <s v="East"/>
    <x v="11"/>
    <s v="Ossining"/>
    <n v="10562"/>
    <x v="96"/>
    <d v="2015-04-08T00:00:00"/>
    <x v="1063"/>
    <n v="12"/>
    <n v="147.19"/>
    <n v="86466"/>
    <n v="12.15"/>
    <x v="3"/>
  </r>
  <r>
    <n v="2563"/>
    <s v="Karen Warren"/>
    <x v="3"/>
    <n v="0.08"/>
    <n v="4.55"/>
    <n v="1.49"/>
    <x v="1"/>
    <x v="2"/>
    <x v="2"/>
    <x v="5"/>
    <s v="Small Box"/>
    <s v="Presstex Flexible Ring Binders"/>
    <n v="0.35"/>
    <s v="United States"/>
    <s v="Central"/>
    <x v="7"/>
    <s v="Fridley"/>
    <n v="55432"/>
    <x v="96"/>
    <d v="2015-04-09T00:00:00"/>
    <x v="1064"/>
    <n v="9"/>
    <n v="39.17"/>
    <n v="91447"/>
    <n v="4.47"/>
    <x v="1"/>
  </r>
  <r>
    <n v="2699"/>
    <s v="Marcia Greenberg"/>
    <x v="3"/>
    <n v="0.04"/>
    <n v="70.98"/>
    <n v="26.74"/>
    <x v="0"/>
    <x v="3"/>
    <x v="0"/>
    <x v="10"/>
    <s v="Jumbo Box"/>
    <s v="Hon Metal Bookcases, Black"/>
    <n v="0.6"/>
    <s v="United States"/>
    <s v="West"/>
    <x v="41"/>
    <s v="Bullhead City"/>
    <n v="86442"/>
    <x v="96"/>
    <d v="2015-04-10T00:00:00"/>
    <x v="1065"/>
    <n v="19"/>
    <n v="1345.33"/>
    <n v="87679"/>
    <n v="70.94"/>
    <x v="2"/>
  </r>
  <r>
    <n v="123"/>
    <s v="Shawn Stern"/>
    <x v="0"/>
    <n v="0.06"/>
    <n v="8.57"/>
    <n v="6.14"/>
    <x v="1"/>
    <x v="2"/>
    <x v="2"/>
    <x v="16"/>
    <s v="Small Pack"/>
    <s v="Acme® Office Executive Series Stainless Steel Trimmers"/>
    <n v="0.59"/>
    <s v="United States"/>
    <s v="South"/>
    <x v="21"/>
    <s v="Tysons Corner"/>
    <n v="22102"/>
    <x v="97"/>
    <d v="2015-04-10T00:00:00"/>
    <x v="1066"/>
    <n v="11"/>
    <n v="94.97"/>
    <n v="90669"/>
    <n v="8.51"/>
    <x v="0"/>
  </r>
  <r>
    <n v="1186"/>
    <s v="Glenda Herbert"/>
    <x v="0"/>
    <n v="7.0000000000000007E-2"/>
    <n v="400.97"/>
    <n v="48.26"/>
    <x v="0"/>
    <x v="1"/>
    <x v="1"/>
    <x v="3"/>
    <s v="Jumbo Box"/>
    <s v="Hewlett-Packard Deskjet 1220Cse Color Inkjet Printer"/>
    <n v="0.36"/>
    <s v="United States"/>
    <s v="West"/>
    <x v="8"/>
    <s v="Huntington Beach"/>
    <n v="92646"/>
    <x v="97"/>
    <d v="2015-04-10T00:00:00"/>
    <x v="1067"/>
    <n v="10"/>
    <n v="3741.39"/>
    <n v="85939"/>
    <n v="400.90000000000003"/>
    <x v="2"/>
  </r>
  <r>
    <n v="1233"/>
    <s v="Gary Hester"/>
    <x v="0"/>
    <n v="0.1"/>
    <n v="120.98"/>
    <n v="9.07"/>
    <x v="2"/>
    <x v="1"/>
    <x v="2"/>
    <x v="5"/>
    <s v="Small Box"/>
    <s v="GBC VeloBinder Electric Binding Machine"/>
    <n v="0.35"/>
    <s v="United States"/>
    <s v="Central"/>
    <x v="18"/>
    <s v="Flower Mound"/>
    <n v="75028"/>
    <x v="97"/>
    <d v="2015-04-11T00:00:00"/>
    <x v="1068"/>
    <n v="5"/>
    <n v="568.24"/>
    <n v="89375"/>
    <n v="120.88000000000001"/>
    <x v="1"/>
  </r>
  <r>
    <n v="1233"/>
    <s v="Gary Hester"/>
    <x v="0"/>
    <n v="0.02"/>
    <n v="152.47999999999999"/>
    <n v="6.5"/>
    <x v="2"/>
    <x v="1"/>
    <x v="1"/>
    <x v="1"/>
    <s v="Small Box"/>
    <s v="Adesso Programmable 142-Key Keyboard"/>
    <n v="0.74"/>
    <s v="United States"/>
    <s v="Central"/>
    <x v="18"/>
    <s v="Flower Mound"/>
    <n v="75028"/>
    <x v="97"/>
    <d v="2015-04-11T00:00:00"/>
    <x v="1069"/>
    <n v="1"/>
    <n v="162.91"/>
    <n v="89375"/>
    <n v="152.45999999999998"/>
    <x v="1"/>
  </r>
  <r>
    <n v="1178"/>
    <s v="Sandy Hunt"/>
    <x v="1"/>
    <n v="0.03"/>
    <n v="4.4800000000000004"/>
    <n v="49"/>
    <x v="1"/>
    <x v="1"/>
    <x v="2"/>
    <x v="8"/>
    <s v="Large Box"/>
    <s v="Hoover Portapower™ Portable Vacuum"/>
    <n v="0.6"/>
    <s v="United States"/>
    <s v="South"/>
    <x v="12"/>
    <s v="Altamonte Springs"/>
    <n v="32701"/>
    <x v="97"/>
    <d v="2015-04-11T00:00:00"/>
    <x v="1070"/>
    <n v="2"/>
    <n v="21.46"/>
    <n v="89787"/>
    <n v="4.45"/>
    <x v="0"/>
  </r>
  <r>
    <n v="1178"/>
    <s v="Sandy Hunt"/>
    <x v="1"/>
    <n v="0.06"/>
    <n v="350.99"/>
    <n v="39"/>
    <x v="0"/>
    <x v="1"/>
    <x v="0"/>
    <x v="9"/>
    <s v="Jumbo Drum"/>
    <s v="Global Leather Executive Chair"/>
    <n v="0.55000000000000004"/>
    <s v="United States"/>
    <s v="South"/>
    <x v="12"/>
    <s v="Altamonte Springs"/>
    <n v="32701"/>
    <x v="97"/>
    <d v="2015-04-11T00:00:00"/>
    <x v="1071"/>
    <n v="10"/>
    <n v="3506.78"/>
    <n v="89787"/>
    <n v="350.93"/>
    <x v="0"/>
  </r>
  <r>
    <n v="1178"/>
    <s v="Sandy Hunt"/>
    <x v="1"/>
    <n v="0.09"/>
    <n v="40.98"/>
    <n v="6.5"/>
    <x v="2"/>
    <x v="1"/>
    <x v="1"/>
    <x v="1"/>
    <s v="Small Box"/>
    <s v="Targus USB Numeric Keypad"/>
    <n v="0.74"/>
    <s v="United States"/>
    <s v="South"/>
    <x v="12"/>
    <s v="Altamonte Springs"/>
    <n v="32701"/>
    <x v="97"/>
    <d v="2015-04-11T00:00:00"/>
    <x v="1072"/>
    <n v="7"/>
    <n v="267.69"/>
    <n v="89787"/>
    <n v="40.889999999999993"/>
    <x v="0"/>
  </r>
  <r>
    <n v="1250"/>
    <s v="Kara Patton"/>
    <x v="1"/>
    <n v="0"/>
    <n v="3.89"/>
    <n v="7.01"/>
    <x v="1"/>
    <x v="3"/>
    <x v="2"/>
    <x v="5"/>
    <s v="Small Box"/>
    <s v="Avery Binder Labels"/>
    <n v="0.37"/>
    <s v="United States"/>
    <s v="Central"/>
    <x v="10"/>
    <s v="Carpentersville"/>
    <n v="60110"/>
    <x v="97"/>
    <d v="2015-04-09T00:00:00"/>
    <x v="1073"/>
    <n v="21"/>
    <n v="85.64"/>
    <n v="87877"/>
    <n v="3.89"/>
    <x v="1"/>
  </r>
  <r>
    <n v="1250"/>
    <s v="Kara Patton"/>
    <x v="1"/>
    <n v="0.09"/>
    <n v="120.98"/>
    <n v="30"/>
    <x v="0"/>
    <x v="3"/>
    <x v="0"/>
    <x v="9"/>
    <s v="Jumbo Drum"/>
    <s v="Hon Every-Day® Chair Series Swivel Task Chairs"/>
    <n v="0.64"/>
    <s v="United States"/>
    <s v="Central"/>
    <x v="10"/>
    <s v="Carpentersville"/>
    <n v="60110"/>
    <x v="97"/>
    <d v="2015-04-11T00:00:00"/>
    <x v="1074"/>
    <n v="22"/>
    <n v="2508.15"/>
    <n v="87877"/>
    <n v="120.89"/>
    <x v="1"/>
  </r>
  <r>
    <n v="1250"/>
    <s v="Kara Patton"/>
    <x v="1"/>
    <n v="0.1"/>
    <n v="30.98"/>
    <n v="5.76"/>
    <x v="1"/>
    <x v="3"/>
    <x v="2"/>
    <x v="7"/>
    <s v="Small Box"/>
    <s v="IBM Multi-Purpose Copy Paper, 8 1/2 x 11&quot;, Case"/>
    <n v="0.4"/>
    <s v="United States"/>
    <s v="Central"/>
    <x v="10"/>
    <s v="Carpentersville"/>
    <n v="60110"/>
    <x v="97"/>
    <d v="2015-04-10T00:00:00"/>
    <x v="1075"/>
    <n v="8"/>
    <n v="225.62"/>
    <n v="87877"/>
    <n v="30.88"/>
    <x v="1"/>
  </r>
  <r>
    <n v="2488"/>
    <s v="Gordon Walker"/>
    <x v="1"/>
    <n v="0.08"/>
    <n v="4.91"/>
    <n v="0.5"/>
    <x v="1"/>
    <x v="1"/>
    <x v="2"/>
    <x v="13"/>
    <s v="Small Box"/>
    <s v="Avery 493"/>
    <n v="0.36"/>
    <s v="United States"/>
    <s v="South"/>
    <x v="1"/>
    <s v="Cabot"/>
    <n v="72023"/>
    <x v="97"/>
    <d v="2015-04-09T00:00:00"/>
    <x v="1076"/>
    <n v="9"/>
    <n v="42.69"/>
    <n v="86887"/>
    <n v="4.83"/>
    <x v="0"/>
  </r>
  <r>
    <n v="2488"/>
    <s v="Gordon Walker"/>
    <x v="1"/>
    <n v="0.02"/>
    <n v="28.15"/>
    <n v="6.17"/>
    <x v="1"/>
    <x v="1"/>
    <x v="2"/>
    <x v="2"/>
    <s v="Small Pack"/>
    <s v="Boston Model 1800 Electric Pencil Sharpener, Gray"/>
    <n v="0.55000000000000004"/>
    <s v="United States"/>
    <s v="South"/>
    <x v="1"/>
    <s v="Cabot"/>
    <n v="72023"/>
    <x v="97"/>
    <d v="2015-04-10T00:00:00"/>
    <x v="1077"/>
    <n v="11"/>
    <n v="327.41000000000003"/>
    <n v="86887"/>
    <n v="28.13"/>
    <x v="0"/>
  </r>
  <r>
    <n v="2491"/>
    <s v="Sean N Boyer"/>
    <x v="1"/>
    <n v="0.08"/>
    <n v="4.91"/>
    <n v="0.5"/>
    <x v="1"/>
    <x v="1"/>
    <x v="2"/>
    <x v="13"/>
    <s v="Small Box"/>
    <s v="Avery 493"/>
    <n v="0.36"/>
    <s v="United States"/>
    <s v="West"/>
    <x v="8"/>
    <s v="Los Angeles"/>
    <n v="90045"/>
    <x v="97"/>
    <d v="2015-04-09T00:00:00"/>
    <x v="1078"/>
    <n v="36"/>
    <n v="170.75"/>
    <n v="14785"/>
    <n v="4.83"/>
    <x v="2"/>
  </r>
  <r>
    <n v="2491"/>
    <s v="Sean N Boyer"/>
    <x v="1"/>
    <n v="0.02"/>
    <n v="28.15"/>
    <n v="6.17"/>
    <x v="1"/>
    <x v="1"/>
    <x v="2"/>
    <x v="2"/>
    <s v="Small Pack"/>
    <s v="Boston Model 1800 Electric Pencil Sharpener, Gray"/>
    <n v="0.55000000000000004"/>
    <s v="United States"/>
    <s v="West"/>
    <x v="8"/>
    <s v="Los Angeles"/>
    <n v="90045"/>
    <x v="97"/>
    <d v="2015-04-10T00:00:00"/>
    <x v="1079"/>
    <n v="45"/>
    <n v="1339.42"/>
    <n v="14785"/>
    <n v="28.13"/>
    <x v="2"/>
  </r>
  <r>
    <n v="115"/>
    <s v="Dwight M Carr"/>
    <x v="2"/>
    <n v="7.0000000000000007E-2"/>
    <n v="2.12"/>
    <n v="1.99"/>
    <x v="1"/>
    <x v="2"/>
    <x v="1"/>
    <x v="1"/>
    <s v="Small Pack"/>
    <s v="Fuji Slim Jewel Case CD-R"/>
    <n v="0.55000000000000004"/>
    <s v="United States"/>
    <s v="West"/>
    <x v="14"/>
    <s v="Mcminnville"/>
    <n v="97128"/>
    <x v="97"/>
    <d v="2015-04-11T00:00:00"/>
    <x v="1080"/>
    <n v="12"/>
    <n v="26.07"/>
    <n v="89585"/>
    <n v="2.0500000000000003"/>
    <x v="2"/>
  </r>
  <r>
    <n v="117"/>
    <s v="Linda Weiss"/>
    <x v="2"/>
    <n v="7.0000000000000007E-2"/>
    <n v="2.12"/>
    <n v="1.99"/>
    <x v="1"/>
    <x v="2"/>
    <x v="1"/>
    <x v="1"/>
    <s v="Small Pack"/>
    <s v="Fuji Slim Jewel Case CD-R"/>
    <n v="0.55000000000000004"/>
    <s v="United States"/>
    <s v="West"/>
    <x v="4"/>
    <s v="Seattle"/>
    <n v="98103"/>
    <x v="97"/>
    <d v="2015-04-11T00:00:00"/>
    <x v="1080"/>
    <n v="46"/>
    <n v="99.94"/>
    <n v="58914"/>
    <n v="2.0500000000000003"/>
    <x v="2"/>
  </r>
  <r>
    <n v="2851"/>
    <s v="Annie Sherrill"/>
    <x v="2"/>
    <n v="0.05"/>
    <n v="115.99"/>
    <n v="8.99"/>
    <x v="1"/>
    <x v="1"/>
    <x v="1"/>
    <x v="12"/>
    <s v="Small Box"/>
    <s v="5185"/>
    <n v="0.57999999999999996"/>
    <s v="United States"/>
    <s v="Central"/>
    <x v="18"/>
    <s v="Odessa"/>
    <n v="79762"/>
    <x v="97"/>
    <d v="2015-04-13T00:00:00"/>
    <x v="1081"/>
    <n v="11"/>
    <n v="1042.54"/>
    <n v="86454"/>
    <n v="115.94"/>
    <x v="1"/>
  </r>
  <r>
    <n v="1271"/>
    <s v="Joanne Church"/>
    <x v="4"/>
    <n v="7.0000000000000007E-2"/>
    <n v="125.99"/>
    <n v="7.69"/>
    <x v="1"/>
    <x v="3"/>
    <x v="1"/>
    <x v="12"/>
    <s v="Small Box"/>
    <s v="StarTAC 3000"/>
    <n v="0.59"/>
    <s v="United States"/>
    <s v="West"/>
    <x v="8"/>
    <s v="La Mesa"/>
    <n v="91941"/>
    <x v="97"/>
    <d v="2015-04-10T00:00:00"/>
    <x v="1082"/>
    <n v="8"/>
    <n v="852.53"/>
    <n v="88410"/>
    <n v="125.92"/>
    <x v="2"/>
  </r>
  <r>
    <n v="191"/>
    <s v="Gerald Kearney"/>
    <x v="3"/>
    <n v="0.05"/>
    <n v="3.8"/>
    <n v="1.49"/>
    <x v="1"/>
    <x v="3"/>
    <x v="2"/>
    <x v="5"/>
    <s v="Small Box"/>
    <s v="Durable Pressboard Binders"/>
    <n v="0.38"/>
    <s v="United States"/>
    <s v="Central"/>
    <x v="10"/>
    <s v="Aurora"/>
    <n v="60505"/>
    <x v="97"/>
    <d v="2015-04-11T00:00:00"/>
    <x v="1083"/>
    <n v="14"/>
    <n v="53.26"/>
    <n v="89093"/>
    <n v="3.75"/>
    <x v="1"/>
  </r>
  <r>
    <n v="191"/>
    <s v="Gerald Kearney"/>
    <x v="3"/>
    <n v="0.09"/>
    <n v="30.73"/>
    <n v="4"/>
    <x v="1"/>
    <x v="3"/>
    <x v="1"/>
    <x v="1"/>
    <s v="Small Box"/>
    <s v="Fellowes 17-key keypad for PS/2 interface"/>
    <n v="0.75"/>
    <s v="United States"/>
    <s v="Central"/>
    <x v="10"/>
    <s v="Aurora"/>
    <n v="60505"/>
    <x v="97"/>
    <d v="2015-04-09T00:00:00"/>
    <x v="1084"/>
    <n v="7"/>
    <n v="203.49"/>
    <n v="89093"/>
    <n v="30.64"/>
    <x v="1"/>
  </r>
  <r>
    <n v="191"/>
    <s v="Gerald Kearney"/>
    <x v="3"/>
    <n v="0"/>
    <n v="125.99"/>
    <n v="8.08"/>
    <x v="1"/>
    <x v="3"/>
    <x v="1"/>
    <x v="12"/>
    <s v="Small Box"/>
    <s v="StarTAC ST7762"/>
    <n v="0.56999999999999995"/>
    <s v="United States"/>
    <s v="Central"/>
    <x v="10"/>
    <s v="Aurora"/>
    <n v="60505"/>
    <x v="97"/>
    <d v="2015-04-10T00:00:00"/>
    <x v="1085"/>
    <n v="22"/>
    <n v="2356.0100000000002"/>
    <n v="89093"/>
    <n v="125.99"/>
    <x v="1"/>
  </r>
  <r>
    <n v="1634"/>
    <s v="Katherine W Epstein"/>
    <x v="3"/>
    <n v="0.08"/>
    <n v="100.97"/>
    <n v="14"/>
    <x v="0"/>
    <x v="2"/>
    <x v="1"/>
    <x v="3"/>
    <s v="Jumbo Drum"/>
    <s v="Hewlett-Packard Deskjet 3820 Color Inkjet Printer"/>
    <n v="0.37"/>
    <s v="United States"/>
    <s v="South"/>
    <x v="0"/>
    <s v="Jackson"/>
    <n v="39212"/>
    <x v="97"/>
    <d v="2015-04-10T00:00:00"/>
    <x v="1086"/>
    <n v="15"/>
    <n v="1483.16"/>
    <n v="90532"/>
    <n v="100.89"/>
    <x v="0"/>
  </r>
  <r>
    <n v="2334"/>
    <s v="Stephanie Hawkins"/>
    <x v="3"/>
    <n v="0.05"/>
    <n v="14.81"/>
    <n v="13.32"/>
    <x v="1"/>
    <x v="0"/>
    <x v="2"/>
    <x v="8"/>
    <s v="Small Box"/>
    <s v="Holmes Replacement Filter for HEPA Air Cleaner, Large Room"/>
    <n v="0.43"/>
    <s v="United States"/>
    <s v="Central"/>
    <x v="30"/>
    <s v="Greenfield"/>
    <n v="53220"/>
    <x v="97"/>
    <d v="2015-04-11T00:00:00"/>
    <x v="1087"/>
    <n v="8"/>
    <n v="115.99"/>
    <n v="89609"/>
    <n v="14.76"/>
    <x v="1"/>
  </r>
  <r>
    <n v="2334"/>
    <s v="Stephanie Hawkins"/>
    <x v="3"/>
    <n v="0.08"/>
    <n v="2.78"/>
    <n v="1.25"/>
    <x v="1"/>
    <x v="0"/>
    <x v="2"/>
    <x v="2"/>
    <s v="Wrap Bag"/>
    <s v="Newell 318"/>
    <n v="0.59"/>
    <s v="United States"/>
    <s v="Central"/>
    <x v="30"/>
    <s v="Greenfield"/>
    <n v="53220"/>
    <x v="97"/>
    <d v="2015-04-10T00:00:00"/>
    <x v="1088"/>
    <n v="7"/>
    <n v="19.46"/>
    <n v="89609"/>
    <n v="2.6999999999999997"/>
    <x v="1"/>
  </r>
  <r>
    <n v="2847"/>
    <s v="Vanessa Day"/>
    <x v="3"/>
    <n v="0.04"/>
    <n v="90.48"/>
    <n v="19.989999999999998"/>
    <x v="1"/>
    <x v="3"/>
    <x v="2"/>
    <x v="15"/>
    <s v="Small Box"/>
    <s v="Tyvek® Side-Opening Peel &amp; Seel® Expanding Envelopes"/>
    <n v="0.4"/>
    <s v="United States"/>
    <s v="South"/>
    <x v="34"/>
    <s v="Collierville"/>
    <n v="38017"/>
    <x v="97"/>
    <d v="2015-04-11T00:00:00"/>
    <x v="1089"/>
    <n v="3"/>
    <n v="268.64"/>
    <n v="85928"/>
    <n v="90.44"/>
    <x v="0"/>
  </r>
  <r>
    <n v="2847"/>
    <s v="Vanessa Day"/>
    <x v="3"/>
    <n v="0.02"/>
    <n v="9.77"/>
    <n v="6.02"/>
    <x v="1"/>
    <x v="3"/>
    <x v="0"/>
    <x v="11"/>
    <s v="Medium Box"/>
    <s v="DAX Solid Wood Frames"/>
    <n v="0.48"/>
    <s v="United States"/>
    <s v="South"/>
    <x v="34"/>
    <s v="Collierville"/>
    <n v="38017"/>
    <x v="97"/>
    <d v="2015-04-10T00:00:00"/>
    <x v="1090"/>
    <n v="9"/>
    <n v="87.68"/>
    <n v="85928"/>
    <n v="9.75"/>
    <x v="0"/>
  </r>
  <r>
    <n v="2847"/>
    <s v="Vanessa Day"/>
    <x v="3"/>
    <n v="0.09"/>
    <n v="34.99"/>
    <n v="7.73"/>
    <x v="1"/>
    <x v="3"/>
    <x v="2"/>
    <x v="2"/>
    <s v="Small Box"/>
    <s v="Hunt Boston® Vacuum Mount KS Pencil Sharpener"/>
    <n v="0.59"/>
    <s v="United States"/>
    <s v="South"/>
    <x v="34"/>
    <s v="Collierville"/>
    <n v="38017"/>
    <x v="97"/>
    <d v="2015-04-11T00:00:00"/>
    <x v="1091"/>
    <n v="1"/>
    <n v="37.619999999999997"/>
    <n v="85928"/>
    <n v="34.9"/>
    <x v="0"/>
  </r>
  <r>
    <n v="1602"/>
    <s v="Frank Hess"/>
    <x v="0"/>
    <n v="0.1"/>
    <n v="9.11"/>
    <n v="2.15"/>
    <x v="1"/>
    <x v="2"/>
    <x v="2"/>
    <x v="7"/>
    <s v="Wrap Bag"/>
    <s v="Black Print Carbonless Snap-Off® Rapid Letter, 8 1/2&quot; x 7&quot;"/>
    <n v="0.4"/>
    <s v="United States"/>
    <s v="East"/>
    <x v="36"/>
    <s v="Waldorf"/>
    <n v="20601"/>
    <x v="98"/>
    <d v="2015-04-12T00:00:00"/>
    <x v="1092"/>
    <n v="2"/>
    <n v="17.420000000000002"/>
    <n v="89680"/>
    <n v="9.01"/>
    <x v="3"/>
  </r>
  <r>
    <n v="451"/>
    <s v="Joyce Murray"/>
    <x v="1"/>
    <n v="0.03"/>
    <n v="15.99"/>
    <n v="11.28"/>
    <x v="1"/>
    <x v="2"/>
    <x v="1"/>
    <x v="3"/>
    <s v="Medium Box"/>
    <s v="210 Trimline Phone, White"/>
    <n v="0.38"/>
    <s v="United States"/>
    <s v="West"/>
    <x v="8"/>
    <s v="Los Altos"/>
    <n v="94024"/>
    <x v="98"/>
    <d v="2015-04-11T00:00:00"/>
    <x v="1093"/>
    <n v="2"/>
    <n v="35.479999999999997"/>
    <n v="86010"/>
    <n v="15.96"/>
    <x v="2"/>
  </r>
  <r>
    <n v="3191"/>
    <s v="Jenny Hawkins"/>
    <x v="1"/>
    <n v="0.09"/>
    <n v="35.94"/>
    <n v="6.66"/>
    <x v="1"/>
    <x v="3"/>
    <x v="2"/>
    <x v="15"/>
    <s v="Small Box"/>
    <s v="Tyvek ® Top-Opening Peel &amp; Seel ® Envelopes, Gray"/>
    <n v="0.4"/>
    <s v="United States"/>
    <s v="Central"/>
    <x v="30"/>
    <s v="Stevens Point"/>
    <n v="54481"/>
    <x v="98"/>
    <d v="2015-04-12T00:00:00"/>
    <x v="1094"/>
    <n v="9"/>
    <n v="312.22000000000003"/>
    <n v="86448"/>
    <n v="35.849999999999994"/>
    <x v="1"/>
  </r>
  <r>
    <n v="2684"/>
    <s v="Edna Michael"/>
    <x v="2"/>
    <n v="7.0000000000000007E-2"/>
    <n v="4.97"/>
    <n v="5.71"/>
    <x v="1"/>
    <x v="0"/>
    <x v="0"/>
    <x v="11"/>
    <s v="Medium Box"/>
    <s v="DAX Value U-Channel Document Frames, Easel Back"/>
    <n v="0.54"/>
    <s v="United States"/>
    <s v="South"/>
    <x v="12"/>
    <s v="Port Charlotte"/>
    <n v="33952"/>
    <x v="98"/>
    <d v="2015-04-15T00:00:00"/>
    <x v="1095"/>
    <n v="5"/>
    <n v="26.66"/>
    <n v="89148"/>
    <n v="4.8999999999999995"/>
    <x v="0"/>
  </r>
  <r>
    <n v="2684"/>
    <s v="Edna Michael"/>
    <x v="2"/>
    <n v="0.09"/>
    <n v="2.62"/>
    <n v="0.8"/>
    <x v="1"/>
    <x v="0"/>
    <x v="2"/>
    <x v="14"/>
    <s v="Wrap Bag"/>
    <s v="Staples Metal Binder Clips"/>
    <n v="0.39"/>
    <s v="United States"/>
    <s v="South"/>
    <x v="12"/>
    <s v="Port Charlotte"/>
    <n v="33952"/>
    <x v="98"/>
    <d v="2015-04-12T00:00:00"/>
    <x v="1096"/>
    <n v="12"/>
    <n v="29.55"/>
    <n v="89148"/>
    <n v="2.5300000000000002"/>
    <x v="0"/>
  </r>
  <r>
    <n v="2684"/>
    <s v="Edna Michael"/>
    <x v="2"/>
    <n v="0.03"/>
    <n v="65.989999999999995"/>
    <n v="8.8000000000000007"/>
    <x v="1"/>
    <x v="0"/>
    <x v="1"/>
    <x v="12"/>
    <s v="Small Box"/>
    <s v="6120"/>
    <n v="0.57999999999999996"/>
    <s v="United States"/>
    <s v="South"/>
    <x v="12"/>
    <s v="Port Charlotte"/>
    <n v="33952"/>
    <x v="98"/>
    <d v="2015-04-10T00:00:00"/>
    <x v="1097"/>
    <n v="21"/>
    <n v="1237.4000000000001"/>
    <n v="89148"/>
    <n v="65.959999999999994"/>
    <x v="0"/>
  </r>
  <r>
    <n v="1103"/>
    <s v="Sidney Bowling"/>
    <x v="3"/>
    <n v="0.05"/>
    <n v="328.14"/>
    <n v="91.05"/>
    <x v="0"/>
    <x v="2"/>
    <x v="2"/>
    <x v="8"/>
    <s v="Jumbo Drum"/>
    <s v="Sanyo Counter Height Refrigerator with Crisper, 3.6 Cubic Foot, Stainless Steel/Black"/>
    <n v="0.56999999999999995"/>
    <s v="United States"/>
    <s v="Central"/>
    <x v="13"/>
    <s v="Omaha"/>
    <n v="68046"/>
    <x v="98"/>
    <d v="2015-04-11T00:00:00"/>
    <x v="1098"/>
    <n v="7"/>
    <n v="2291.39"/>
    <n v="90977"/>
    <n v="328.09"/>
    <x v="1"/>
  </r>
  <r>
    <n v="1104"/>
    <s v="Timothy Ross"/>
    <x v="3"/>
    <n v="0.05"/>
    <n v="328.14"/>
    <n v="91.05"/>
    <x v="0"/>
    <x v="2"/>
    <x v="2"/>
    <x v="8"/>
    <s v="Jumbo Drum"/>
    <s v="Sanyo Counter Height Refrigerator with Crisper, 3.6 Cubic Foot, Stainless Steel/Black"/>
    <n v="0.56999999999999995"/>
    <s v="United States"/>
    <s v="East"/>
    <x v="11"/>
    <s v="New York City"/>
    <n v="10282"/>
    <x v="98"/>
    <d v="2015-04-11T00:00:00"/>
    <x v="1098"/>
    <n v="29"/>
    <n v="9492.92"/>
    <n v="27456"/>
    <n v="328.09"/>
    <x v="3"/>
  </r>
  <r>
    <n v="1185"/>
    <s v="Lee Xu"/>
    <x v="3"/>
    <n v="0.08"/>
    <n v="11.7"/>
    <n v="6.96"/>
    <x v="1"/>
    <x v="1"/>
    <x v="2"/>
    <x v="8"/>
    <s v="Medium Box"/>
    <s v="Harmony HEPA Quiet Air Purifiers"/>
    <n v="0.5"/>
    <s v="United States"/>
    <s v="South"/>
    <x v="16"/>
    <s v="Madison"/>
    <n v="35756"/>
    <x v="98"/>
    <d v="2015-04-13T00:00:00"/>
    <x v="1099"/>
    <n v="8"/>
    <n v="87.8"/>
    <n v="85940"/>
    <n v="11.62"/>
    <x v="0"/>
  </r>
  <r>
    <n v="2430"/>
    <s v="Kimberly Reilly"/>
    <x v="3"/>
    <n v="0.04"/>
    <n v="7.08"/>
    <n v="2.35"/>
    <x v="1"/>
    <x v="2"/>
    <x v="2"/>
    <x v="2"/>
    <s v="Wrap Bag"/>
    <s v="SANFORD Major Accent™ Highlighters"/>
    <n v="0.47"/>
    <s v="United States"/>
    <s v="Central"/>
    <x v="18"/>
    <s v="Killeen"/>
    <n v="76541"/>
    <x v="98"/>
    <d v="2015-04-11T00:00:00"/>
    <x v="1100"/>
    <n v="7"/>
    <n v="49.1"/>
    <n v="91109"/>
    <n v="7.04"/>
    <x v="1"/>
  </r>
  <r>
    <n v="2999"/>
    <s v="Kim McCarthy"/>
    <x v="3"/>
    <n v="0.03"/>
    <n v="10.98"/>
    <n v="3.37"/>
    <x v="1"/>
    <x v="1"/>
    <x v="2"/>
    <x v="16"/>
    <s v="Small Pack"/>
    <s v="Fiskars® Softgrip Scissors"/>
    <n v="0.56999999999999995"/>
    <s v="United States"/>
    <s v="Central"/>
    <x v="25"/>
    <s v="Oak Park"/>
    <n v="48237"/>
    <x v="98"/>
    <d v="2015-04-11T00:00:00"/>
    <x v="1101"/>
    <n v="5"/>
    <n v="56.19"/>
    <n v="87041"/>
    <n v="10.950000000000001"/>
    <x v="1"/>
  </r>
  <r>
    <n v="2363"/>
    <s v="Jacob Murray"/>
    <x v="1"/>
    <n v="0"/>
    <n v="5.77"/>
    <n v="5.92"/>
    <x v="1"/>
    <x v="2"/>
    <x v="0"/>
    <x v="11"/>
    <s v="Medium Box"/>
    <s v="DAX Cubicle Frames - 8x10"/>
    <n v="0.55000000000000004"/>
    <s v="United States"/>
    <s v="East"/>
    <x v="27"/>
    <s v="Medina"/>
    <n v="44256"/>
    <x v="99"/>
    <d v="2015-04-13T00:00:00"/>
    <x v="1102"/>
    <n v="11"/>
    <n v="69.89"/>
    <n v="90040"/>
    <n v="5.77"/>
    <x v="3"/>
  </r>
  <r>
    <n v="2862"/>
    <s v="Carrie High"/>
    <x v="1"/>
    <n v="0"/>
    <n v="12.22"/>
    <n v="2.85"/>
    <x v="1"/>
    <x v="3"/>
    <x v="0"/>
    <x v="11"/>
    <s v="Small Pack"/>
    <s v="Aluminum Document Frame"/>
    <n v="0.55000000000000004"/>
    <s v="United States"/>
    <s v="Central"/>
    <x v="13"/>
    <s v="La Vista"/>
    <n v="68128"/>
    <x v="99"/>
    <d v="2015-04-12T00:00:00"/>
    <x v="1103"/>
    <n v="9"/>
    <n v="110.71"/>
    <n v="88278"/>
    <n v="12.22"/>
    <x v="1"/>
  </r>
  <r>
    <n v="369"/>
    <s v="Troy Moon"/>
    <x v="2"/>
    <n v="0.09"/>
    <n v="19.23"/>
    <n v="6.15"/>
    <x v="2"/>
    <x v="3"/>
    <x v="0"/>
    <x v="11"/>
    <s v="Small Pack"/>
    <s v="Executive Impressions 13&quot; Clairmont Wall Clock"/>
    <n v="0.44"/>
    <s v="United States"/>
    <s v="West"/>
    <x v="8"/>
    <s v="Oakland"/>
    <n v="94601"/>
    <x v="99"/>
    <d v="2015-04-13T00:00:00"/>
    <x v="1104"/>
    <n v="21"/>
    <n v="394.1"/>
    <n v="90292"/>
    <n v="19.14"/>
    <x v="2"/>
  </r>
  <r>
    <n v="1712"/>
    <s v="Regina Langley"/>
    <x v="2"/>
    <n v="0.03"/>
    <n v="11.66"/>
    <n v="7.95"/>
    <x v="1"/>
    <x v="3"/>
    <x v="2"/>
    <x v="2"/>
    <s v="Small Pack"/>
    <s v="Hunt BOSTON® Vista® Battery-Operated Pencil Sharpener, Black"/>
    <n v="0.57999999999999996"/>
    <s v="United States"/>
    <s v="South"/>
    <x v="5"/>
    <s v="Martinez"/>
    <n v="30907"/>
    <x v="99"/>
    <d v="2015-04-20T00:00:00"/>
    <x v="1105"/>
    <n v="22"/>
    <n v="267.32"/>
    <n v="87749"/>
    <n v="11.63"/>
    <x v="0"/>
  </r>
  <r>
    <n v="721"/>
    <s v="Melvin Duke"/>
    <x v="4"/>
    <n v="0.01"/>
    <n v="7.28"/>
    <n v="11.15"/>
    <x v="1"/>
    <x v="3"/>
    <x v="2"/>
    <x v="7"/>
    <s v="Small Box"/>
    <s v="Array® Parchment Paper, Assorted Colors"/>
    <n v="0.37"/>
    <s v="United States"/>
    <s v="Central"/>
    <x v="2"/>
    <s v="Frankfort"/>
    <n v="46041"/>
    <x v="99"/>
    <d v="2015-04-13T00:00:00"/>
    <x v="1106"/>
    <n v="1"/>
    <n v="11.21"/>
    <n v="91054"/>
    <n v="7.2700000000000005"/>
    <x v="1"/>
  </r>
  <r>
    <n v="445"/>
    <s v="Judy Barrett"/>
    <x v="3"/>
    <n v="0.03"/>
    <n v="48.04"/>
    <n v="19.989999999999998"/>
    <x v="1"/>
    <x v="0"/>
    <x v="2"/>
    <x v="7"/>
    <s v="Small Box"/>
    <s v="14-7/8 x 11 Blue Bar Computer Printout Paper"/>
    <n v="0.37"/>
    <s v="United States"/>
    <s v="Central"/>
    <x v="13"/>
    <s v="Norfolk"/>
    <n v="68701"/>
    <x v="99"/>
    <d v="2015-04-13T00:00:00"/>
    <x v="1107"/>
    <n v="2"/>
    <n v="101.71"/>
    <n v="88083"/>
    <n v="48.01"/>
    <x v="1"/>
  </r>
  <r>
    <n v="918"/>
    <s v="Kerry Jernigan"/>
    <x v="1"/>
    <n v="0.05"/>
    <n v="35.51"/>
    <n v="6.31"/>
    <x v="1"/>
    <x v="1"/>
    <x v="2"/>
    <x v="6"/>
    <s v="Small Box"/>
    <s v="Steel Personal Filing/Posting Tote"/>
    <n v="0.57999999999999996"/>
    <s v="United States"/>
    <s v="West"/>
    <x v="8"/>
    <s v="Rancho Cucamonga"/>
    <n v="91730"/>
    <x v="100"/>
    <d v="2015-04-14T00:00:00"/>
    <x v="235"/>
    <n v="2"/>
    <n v="73.099999999999994"/>
    <n v="90492"/>
    <n v="35.46"/>
    <x v="2"/>
  </r>
  <r>
    <n v="919"/>
    <s v="Tracy Livingston"/>
    <x v="1"/>
    <n v="0.1"/>
    <n v="8.34"/>
    <n v="2.64"/>
    <x v="1"/>
    <x v="1"/>
    <x v="2"/>
    <x v="16"/>
    <s v="Small Pack"/>
    <s v="Acme® Elite Stainless Steel Scissors"/>
    <n v="0.59"/>
    <s v="United States"/>
    <s v="West"/>
    <x v="8"/>
    <s v="Redding"/>
    <n v="96003"/>
    <x v="100"/>
    <d v="2015-04-12T00:00:00"/>
    <x v="1108"/>
    <n v="6"/>
    <n v="47.95"/>
    <n v="90492"/>
    <n v="8.24"/>
    <x v="2"/>
  </r>
  <r>
    <n v="920"/>
    <s v="Jessie Kelly"/>
    <x v="1"/>
    <n v="0.03"/>
    <n v="8.0399999999999991"/>
    <n v="8.94"/>
    <x v="1"/>
    <x v="1"/>
    <x v="2"/>
    <x v="5"/>
    <s v="Small Box"/>
    <s v="Fellowes Twister Kit, Gray/Clear, 3/pkg"/>
    <n v="0.4"/>
    <s v="United States"/>
    <s v="West"/>
    <x v="8"/>
    <s v="Redlands"/>
    <n v="92374"/>
    <x v="100"/>
    <d v="2015-04-14T00:00:00"/>
    <x v="1109"/>
    <n v="9"/>
    <n v="76.77"/>
    <n v="90492"/>
    <n v="8.01"/>
    <x v="2"/>
  </r>
  <r>
    <n v="754"/>
    <s v="Helen Lyons"/>
    <x v="2"/>
    <n v="0.06"/>
    <n v="119.99"/>
    <n v="14"/>
    <x v="0"/>
    <x v="1"/>
    <x v="1"/>
    <x v="3"/>
    <s v="Jumbo Drum"/>
    <s v="Epson C82 Color Inkjet Printer"/>
    <n v="0.36"/>
    <s v="United States"/>
    <s v="West"/>
    <x v="41"/>
    <s v="Prescott Valley"/>
    <n v="86314"/>
    <x v="100"/>
    <d v="2015-04-19T00:00:00"/>
    <x v="1110"/>
    <n v="2"/>
    <n v="243.86"/>
    <n v="90439"/>
    <n v="119.92999999999999"/>
    <x v="2"/>
  </r>
  <r>
    <n v="3221"/>
    <s v="Sean Pugh"/>
    <x v="3"/>
    <n v="0.03"/>
    <n v="6.68"/>
    <n v="1.5"/>
    <x v="1"/>
    <x v="3"/>
    <x v="2"/>
    <x v="2"/>
    <s v="Wrap Bag"/>
    <s v="Sanford Liquid Accent Highlighters"/>
    <n v="0.48"/>
    <s v="United States"/>
    <s v="South"/>
    <x v="12"/>
    <s v="Sunrise"/>
    <n v="33322"/>
    <x v="100"/>
    <d v="2015-04-13T00:00:00"/>
    <x v="1111"/>
    <n v="7"/>
    <n v="48.32"/>
    <n v="90815"/>
    <n v="6.6499999999999995"/>
    <x v="0"/>
  </r>
  <r>
    <n v="171"/>
    <s v="Christina Matthews"/>
    <x v="0"/>
    <n v="0.05"/>
    <n v="1.88"/>
    <n v="1.49"/>
    <x v="1"/>
    <x v="3"/>
    <x v="2"/>
    <x v="5"/>
    <s v="Small Box"/>
    <s v="Staples® General Use 3-Ring Binders"/>
    <n v="0.37"/>
    <s v="United States"/>
    <s v="East"/>
    <x v="33"/>
    <s v="Fort Lee"/>
    <n v="7024"/>
    <x v="101"/>
    <d v="2015-04-15T00:00:00"/>
    <x v="1112"/>
    <n v="1"/>
    <n v="3.42"/>
    <n v="87464"/>
    <n v="1.8299999999999998"/>
    <x v="3"/>
  </r>
  <r>
    <n v="1561"/>
    <s v="Edwin Coley"/>
    <x v="0"/>
    <n v="0.05"/>
    <n v="12.2"/>
    <n v="6.02"/>
    <x v="1"/>
    <x v="3"/>
    <x v="0"/>
    <x v="11"/>
    <s v="Small Pack"/>
    <s v="Advantus Panel Wall Certificate Holder - 8.5x11"/>
    <n v="0.43"/>
    <s v="United States"/>
    <s v="Central"/>
    <x v="18"/>
    <s v="Mansfield"/>
    <n v="76063"/>
    <x v="101"/>
    <d v="2015-04-14T00:00:00"/>
    <x v="1113"/>
    <n v="5"/>
    <n v="63.93"/>
    <n v="88094"/>
    <n v="12.149999999999999"/>
    <x v="1"/>
  </r>
  <r>
    <n v="2738"/>
    <s v="Sherri Kramer"/>
    <x v="0"/>
    <n v="0.02"/>
    <n v="33.979999999999997"/>
    <n v="1.99"/>
    <x v="1"/>
    <x v="0"/>
    <x v="1"/>
    <x v="1"/>
    <s v="Small Pack"/>
    <s v="Imation Neon 80 Minute CD-R Spindle, 50/Pack"/>
    <n v="0.45"/>
    <s v="United States"/>
    <s v="East"/>
    <x v="42"/>
    <s v="South Burlington"/>
    <n v="5403"/>
    <x v="101"/>
    <d v="2015-04-15T00:00:00"/>
    <x v="1114"/>
    <n v="7"/>
    <n v="237.77"/>
    <n v="89017"/>
    <n v="33.959999999999994"/>
    <x v="3"/>
  </r>
  <r>
    <n v="3169"/>
    <s v="Janice Boswell"/>
    <x v="0"/>
    <n v="0.08"/>
    <n v="7.28"/>
    <n v="11.15"/>
    <x v="2"/>
    <x v="0"/>
    <x v="2"/>
    <x v="7"/>
    <s v="Small Box"/>
    <s v="Array® Parchment Paper, Assorted Colors"/>
    <n v="0.37"/>
    <s v="United States"/>
    <s v="South"/>
    <x v="12"/>
    <s v="Port Orange"/>
    <n v="32127"/>
    <x v="101"/>
    <d v="2015-04-14T00:00:00"/>
    <x v="1115"/>
    <n v="1"/>
    <n v="14.66"/>
    <n v="86490"/>
    <n v="7.2"/>
    <x v="0"/>
  </r>
  <r>
    <n v="2973"/>
    <s v="Sally Liu"/>
    <x v="1"/>
    <n v="0.01"/>
    <n v="30.97"/>
    <n v="4"/>
    <x v="1"/>
    <x v="2"/>
    <x v="1"/>
    <x v="1"/>
    <s v="Small Box"/>
    <s v="Microsoft Multimedia Keyboard"/>
    <n v="0.74"/>
    <s v="United States"/>
    <s v="Central"/>
    <x v="30"/>
    <s v="New Berlin"/>
    <n v="53151"/>
    <x v="101"/>
    <d v="2015-04-15T00:00:00"/>
    <x v="1116"/>
    <n v="17"/>
    <n v="523.05999999999995"/>
    <n v="87186"/>
    <n v="30.959999999999997"/>
    <x v="1"/>
  </r>
  <r>
    <n v="2973"/>
    <s v="Sally Liu"/>
    <x v="1"/>
    <n v="0.08"/>
    <n v="125.99"/>
    <n v="7.69"/>
    <x v="1"/>
    <x v="2"/>
    <x v="1"/>
    <x v="12"/>
    <s v="Small Box"/>
    <s v="Timeport L7089"/>
    <n v="0.57999999999999996"/>
    <s v="United States"/>
    <s v="Central"/>
    <x v="30"/>
    <s v="New Berlin"/>
    <n v="53151"/>
    <x v="101"/>
    <d v="2015-04-15T00:00:00"/>
    <x v="1117"/>
    <n v="23"/>
    <n v="2424.6799999999998"/>
    <n v="87186"/>
    <n v="125.91"/>
    <x v="1"/>
  </r>
  <r>
    <n v="2250"/>
    <s v="Alvin Hoover"/>
    <x v="2"/>
    <n v="0"/>
    <n v="2.08"/>
    <n v="5.33"/>
    <x v="1"/>
    <x v="2"/>
    <x v="0"/>
    <x v="11"/>
    <s v="Small Box"/>
    <s v="Eldon® Wave Desk Accessories"/>
    <n v="0.43"/>
    <s v="United States"/>
    <s v="East"/>
    <x v="28"/>
    <s v="State College"/>
    <n v="16801"/>
    <x v="101"/>
    <d v="2015-04-20T00:00:00"/>
    <x v="1118"/>
    <n v="22"/>
    <n v="51.41"/>
    <n v="86699"/>
    <n v="2.08"/>
    <x v="3"/>
  </r>
  <r>
    <n v="940"/>
    <s v="Albert Maxwell"/>
    <x v="2"/>
    <n v="0.09"/>
    <n v="100.98"/>
    <n v="35.840000000000003"/>
    <x v="0"/>
    <x v="2"/>
    <x v="0"/>
    <x v="10"/>
    <s v="Jumbo Box"/>
    <s v="Bush Westfield Collection Bookcases, Fully Assembled"/>
    <n v="0.62"/>
    <s v="United States"/>
    <s v="East"/>
    <x v="22"/>
    <s v="New Milford"/>
    <n v="6776"/>
    <x v="102"/>
    <d v="2015-04-19T00:00:00"/>
    <x v="1119"/>
    <n v="4"/>
    <n v="396.19"/>
    <n v="90844"/>
    <n v="100.89"/>
    <x v="3"/>
  </r>
  <r>
    <n v="329"/>
    <s v="Faye Dyer"/>
    <x v="4"/>
    <n v="0.06"/>
    <n v="296.18"/>
    <n v="54.12"/>
    <x v="0"/>
    <x v="2"/>
    <x v="0"/>
    <x v="0"/>
    <s v="Jumbo Box"/>
    <s v="Hon 94000 Series Round Tables"/>
    <n v="0.76"/>
    <s v="United States"/>
    <s v="East"/>
    <x v="29"/>
    <s v="Sanford"/>
    <n v="4073"/>
    <x v="102"/>
    <d v="2015-04-15T00:00:00"/>
    <x v="785"/>
    <n v="5"/>
    <n v="1170.21"/>
    <n v="89726"/>
    <n v="296.12"/>
    <x v="3"/>
  </r>
  <r>
    <n v="331"/>
    <s v="Bradley Pollock"/>
    <x v="4"/>
    <n v="0.01"/>
    <n v="29.1"/>
    <n v="4"/>
    <x v="2"/>
    <x v="2"/>
    <x v="1"/>
    <x v="1"/>
    <s v="Small Box"/>
    <s v="Acco Keyboard-In-A-Box®"/>
    <n v="0.78"/>
    <s v="United States"/>
    <s v="East"/>
    <x v="47"/>
    <s v="Goffstown"/>
    <n v="3045"/>
    <x v="102"/>
    <d v="2015-04-16T00:00:00"/>
    <x v="1120"/>
    <n v="8"/>
    <n v="243.32"/>
    <n v="89726"/>
    <n v="29.09"/>
    <x v="3"/>
  </r>
  <r>
    <n v="1559"/>
    <s v="Zachary Maynard"/>
    <x v="0"/>
    <n v="0.1"/>
    <n v="226.67"/>
    <n v="28.16"/>
    <x v="0"/>
    <x v="1"/>
    <x v="0"/>
    <x v="9"/>
    <s v="Jumbo Drum"/>
    <s v="Hon GuestStacker Chair"/>
    <n v="0.59"/>
    <s v="United States"/>
    <s v="South"/>
    <x v="21"/>
    <s v="Blacksburg"/>
    <n v="24060"/>
    <x v="103"/>
    <d v="2015-04-17T00:00:00"/>
    <x v="1121"/>
    <n v="5"/>
    <n v="1088.26"/>
    <n v="87424"/>
    <n v="226.57"/>
    <x v="0"/>
  </r>
  <r>
    <n v="1632"/>
    <s v="Lori Wolfe"/>
    <x v="1"/>
    <n v="0.02"/>
    <n v="25.99"/>
    <n v="5.37"/>
    <x v="1"/>
    <x v="2"/>
    <x v="2"/>
    <x v="2"/>
    <s v="Small Box"/>
    <s v="BOSTON® Ranger® #55 Pencil Sharpener, Black"/>
    <n v="0.56000000000000005"/>
    <s v="United States"/>
    <s v="South"/>
    <x v="0"/>
    <s v="Hattiesburg"/>
    <n v="39401"/>
    <x v="103"/>
    <d v="2015-04-17T00:00:00"/>
    <x v="1122"/>
    <n v="9"/>
    <n v="243.24"/>
    <n v="90533"/>
    <n v="25.97"/>
    <x v="0"/>
  </r>
  <r>
    <n v="553"/>
    <s v="Kristine Connolly"/>
    <x v="2"/>
    <n v="0.01"/>
    <n v="4.9800000000000004"/>
    <n v="7.44"/>
    <x v="1"/>
    <x v="3"/>
    <x v="2"/>
    <x v="7"/>
    <s v="Small Box"/>
    <s v="Xerox 1922"/>
    <n v="0.36"/>
    <s v="United States"/>
    <s v="West"/>
    <x v="8"/>
    <s v="Los Angeles"/>
    <n v="90008"/>
    <x v="103"/>
    <d v="2015-04-24T00:00:00"/>
    <x v="1123"/>
    <n v="63"/>
    <n v="330.21"/>
    <n v="8165"/>
    <n v="4.9700000000000006"/>
    <x v="2"/>
  </r>
  <r>
    <n v="555"/>
    <s v="Walter Young"/>
    <x v="2"/>
    <n v="0.01"/>
    <n v="4.9800000000000004"/>
    <n v="7.44"/>
    <x v="1"/>
    <x v="3"/>
    <x v="2"/>
    <x v="7"/>
    <s v="Small Box"/>
    <s v="Xerox 1922"/>
    <n v="0.36"/>
    <s v="United States"/>
    <s v="West"/>
    <x v="15"/>
    <s v="Pleasant Grove"/>
    <n v="84062"/>
    <x v="103"/>
    <d v="2015-04-24T00:00:00"/>
    <x v="1124"/>
    <n v="16"/>
    <n v="83.86"/>
    <n v="86191"/>
    <n v="4.9700000000000006"/>
    <x v="2"/>
  </r>
  <r>
    <n v="2952"/>
    <s v="Thelma Murray"/>
    <x v="4"/>
    <n v="0.08"/>
    <n v="5.74"/>
    <n v="5.01"/>
    <x v="2"/>
    <x v="3"/>
    <x v="2"/>
    <x v="5"/>
    <s v="Small Box"/>
    <s v="Binder Posts"/>
    <n v="0.39"/>
    <s v="United States"/>
    <s v="East"/>
    <x v="27"/>
    <s v="Grove City"/>
    <n v="43123"/>
    <x v="103"/>
    <d v="2015-04-17T00:00:00"/>
    <x v="1125"/>
    <n v="12"/>
    <n v="70.03"/>
    <n v="91398"/>
    <n v="5.66"/>
    <x v="3"/>
  </r>
  <r>
    <n v="568"/>
    <s v="Peter McConnell"/>
    <x v="3"/>
    <n v="0.09"/>
    <n v="70.97"/>
    <n v="3.5"/>
    <x v="1"/>
    <x v="1"/>
    <x v="2"/>
    <x v="8"/>
    <s v="Small Box"/>
    <s v="Tripp Lite Isotel 8 Ultra 8 Outlet Metal Surge"/>
    <n v="0.59"/>
    <s v="United States"/>
    <s v="South"/>
    <x v="0"/>
    <s v="Columbus"/>
    <n v="39701"/>
    <x v="103"/>
    <d v="2015-04-15T00:00:00"/>
    <x v="1126"/>
    <n v="12"/>
    <n v="805.99"/>
    <n v="88880"/>
    <n v="70.88"/>
    <x v="0"/>
  </r>
  <r>
    <n v="1607"/>
    <s v="Kathleen Huang Hall"/>
    <x v="3"/>
    <n v="0.01"/>
    <n v="15.16"/>
    <n v="15.09"/>
    <x v="1"/>
    <x v="2"/>
    <x v="2"/>
    <x v="5"/>
    <s v="Small Box"/>
    <s v="GBC Clear Cover, 8-1/2 x 11, unpunched, 25 covers per pack"/>
    <n v="0.39"/>
    <s v="United States"/>
    <s v="East"/>
    <x v="11"/>
    <s v="Freeport"/>
    <n v="11520"/>
    <x v="103"/>
    <d v="2015-04-15T00:00:00"/>
    <x v="1127"/>
    <n v="7"/>
    <n v="110.93"/>
    <n v="87994"/>
    <n v="15.15"/>
    <x v="3"/>
  </r>
  <r>
    <n v="1818"/>
    <s v="Ian Hall"/>
    <x v="3"/>
    <n v="0.06"/>
    <n v="17.98"/>
    <n v="8.51"/>
    <x v="1"/>
    <x v="1"/>
    <x v="1"/>
    <x v="3"/>
    <s v="Medium Box"/>
    <s v="Canon P1-DHIII Palm Printing Calculator"/>
    <n v="0.4"/>
    <s v="United States"/>
    <s v="Central"/>
    <x v="25"/>
    <s v="Dearborn"/>
    <n v="48126"/>
    <x v="103"/>
    <d v="2015-04-17T00:00:00"/>
    <x v="1128"/>
    <n v="3"/>
    <n v="56.38"/>
    <n v="85991"/>
    <n v="17.920000000000002"/>
    <x v="1"/>
  </r>
  <r>
    <n v="1818"/>
    <s v="Ian Hall"/>
    <x v="3"/>
    <n v="0.1"/>
    <n v="9.99"/>
    <n v="4.78"/>
    <x v="2"/>
    <x v="1"/>
    <x v="2"/>
    <x v="7"/>
    <s v="Small Box"/>
    <s v="Xerox 1896"/>
    <n v="0.4"/>
    <s v="United States"/>
    <s v="Central"/>
    <x v="25"/>
    <s v="Dearborn"/>
    <n v="48126"/>
    <x v="103"/>
    <d v="2015-04-18T00:00:00"/>
    <x v="1129"/>
    <n v="12"/>
    <n v="119.13"/>
    <n v="85991"/>
    <n v="9.89"/>
    <x v="1"/>
  </r>
  <r>
    <n v="1821"/>
    <s v="Vanessa Boyer"/>
    <x v="3"/>
    <n v="7.0000000000000007E-2"/>
    <n v="18.649999999999999"/>
    <n v="3.77"/>
    <x v="1"/>
    <x v="1"/>
    <x v="0"/>
    <x v="11"/>
    <s v="Small Pack"/>
    <s v="3M Polarizing Light Filter Sleeves"/>
    <n v="0.39"/>
    <s v="United States"/>
    <s v="East"/>
    <x v="11"/>
    <s v="New York City"/>
    <n v="10177"/>
    <x v="103"/>
    <d v="2015-04-16T00:00:00"/>
    <x v="1130"/>
    <n v="34"/>
    <n v="643.64"/>
    <n v="47108"/>
    <n v="18.579999999999998"/>
    <x v="3"/>
  </r>
  <r>
    <n v="1821"/>
    <s v="Vanessa Boyer"/>
    <x v="3"/>
    <n v="0.06"/>
    <n v="17.98"/>
    <n v="8.51"/>
    <x v="1"/>
    <x v="1"/>
    <x v="1"/>
    <x v="3"/>
    <s v="Medium Box"/>
    <s v="Canon P1-DHIII Palm Printing Calculator"/>
    <n v="0.4"/>
    <s v="United States"/>
    <s v="East"/>
    <x v="11"/>
    <s v="New York City"/>
    <n v="10177"/>
    <x v="103"/>
    <d v="2015-04-17T00:00:00"/>
    <x v="1131"/>
    <n v="13"/>
    <n v="244.31"/>
    <n v="47108"/>
    <n v="17.920000000000002"/>
    <x v="3"/>
  </r>
  <r>
    <n v="1821"/>
    <s v="Vanessa Boyer"/>
    <x v="3"/>
    <n v="0.1"/>
    <n v="9.99"/>
    <n v="4.78"/>
    <x v="2"/>
    <x v="1"/>
    <x v="2"/>
    <x v="7"/>
    <s v="Small Box"/>
    <s v="Xerox 1896"/>
    <n v="0.4"/>
    <s v="United States"/>
    <s v="East"/>
    <x v="11"/>
    <s v="New York City"/>
    <n v="10177"/>
    <x v="103"/>
    <d v="2015-04-18T00:00:00"/>
    <x v="1132"/>
    <n v="47"/>
    <n v="466.58"/>
    <n v="47108"/>
    <n v="9.89"/>
    <x v="3"/>
  </r>
  <r>
    <n v="1821"/>
    <s v="Vanessa Boyer"/>
    <x v="3"/>
    <n v="0.08"/>
    <n v="175.99"/>
    <n v="8.99"/>
    <x v="2"/>
    <x v="1"/>
    <x v="1"/>
    <x v="12"/>
    <s v="Small Box"/>
    <s v="2180"/>
    <n v="0.56999999999999995"/>
    <s v="United States"/>
    <s v="East"/>
    <x v="11"/>
    <s v="New York City"/>
    <n v="10177"/>
    <x v="103"/>
    <d v="2015-04-16T00:00:00"/>
    <x v="1133"/>
    <n v="16"/>
    <n v="2290.69"/>
    <n v="47108"/>
    <n v="175.91"/>
    <x v="3"/>
  </r>
  <r>
    <n v="2139"/>
    <s v="Jon Kendall"/>
    <x v="0"/>
    <n v="0.05"/>
    <n v="2550.14"/>
    <n v="29.7"/>
    <x v="0"/>
    <x v="3"/>
    <x v="1"/>
    <x v="3"/>
    <s v="Jumbo Drum"/>
    <s v="Epson DFX-8500 Dot Matrix Printer"/>
    <n v="0.56999999999999995"/>
    <s v="United States"/>
    <s v="Central"/>
    <x v="30"/>
    <s v="Watertown"/>
    <n v="53094"/>
    <x v="104"/>
    <d v="2015-04-17T00:00:00"/>
    <x v="1134"/>
    <n v="2"/>
    <n v="4845.2700000000004"/>
    <n v="86003"/>
    <n v="2550.0899999999997"/>
    <x v="1"/>
  </r>
  <r>
    <n v="1916"/>
    <s v="Marcia Feldman"/>
    <x v="1"/>
    <n v="0.01"/>
    <n v="125.99"/>
    <n v="8.99"/>
    <x v="1"/>
    <x v="2"/>
    <x v="1"/>
    <x v="12"/>
    <s v="Small Box"/>
    <s v="SC7868i"/>
    <n v="0.55000000000000004"/>
    <s v="United States"/>
    <s v="South"/>
    <x v="1"/>
    <s v="Little Rock"/>
    <n v="72209"/>
    <x v="104"/>
    <d v="2015-04-18T00:00:00"/>
    <x v="1135"/>
    <n v="9"/>
    <n v="1011.44"/>
    <n v="85895"/>
    <n v="125.97999999999999"/>
    <x v="0"/>
  </r>
  <r>
    <n v="653"/>
    <s v="Ann Katz"/>
    <x v="3"/>
    <n v="0"/>
    <n v="2.78"/>
    <n v="1.49"/>
    <x v="2"/>
    <x v="1"/>
    <x v="2"/>
    <x v="5"/>
    <s v="Small Box"/>
    <s v="Wilson Jones Suede Grain Vinyl Binders"/>
    <n v="0.36"/>
    <s v="United States"/>
    <s v="West"/>
    <x v="8"/>
    <s v="Rancho Cucamonga"/>
    <n v="91730"/>
    <x v="104"/>
    <d v="2015-04-17T00:00:00"/>
    <x v="1136"/>
    <n v="9"/>
    <n v="29.92"/>
    <n v="91213"/>
    <n v="2.78"/>
    <x v="2"/>
  </r>
  <r>
    <n v="1041"/>
    <s v="Mildred Chase"/>
    <x v="0"/>
    <n v="0.06"/>
    <n v="55.94"/>
    <n v="4"/>
    <x v="1"/>
    <x v="0"/>
    <x v="1"/>
    <x v="1"/>
    <s v="Small Box"/>
    <s v="Fellowes Smart Design 104-Key Enhanced Keyboard, PS/2 Adapter, Platinum"/>
    <n v="0.74"/>
    <s v="United States"/>
    <s v="West"/>
    <x v="8"/>
    <s v="Woodland"/>
    <n v="95695"/>
    <x v="105"/>
    <d v="2015-04-18T00:00:00"/>
    <x v="1137"/>
    <n v="6"/>
    <n v="322.77"/>
    <n v="87846"/>
    <n v="55.879999999999995"/>
    <x v="2"/>
  </r>
  <r>
    <n v="1041"/>
    <s v="Mildred Chase"/>
    <x v="0"/>
    <n v="7.0000000000000007E-2"/>
    <n v="6.3"/>
    <n v="0.5"/>
    <x v="1"/>
    <x v="0"/>
    <x v="2"/>
    <x v="13"/>
    <s v="Small Box"/>
    <s v="Avery 48"/>
    <n v="0.39"/>
    <s v="United States"/>
    <s v="West"/>
    <x v="8"/>
    <s v="Woodland"/>
    <n v="95695"/>
    <x v="105"/>
    <d v="2015-04-17T00:00:00"/>
    <x v="1138"/>
    <n v="11"/>
    <n v="65.09"/>
    <n v="87846"/>
    <n v="6.2299999999999995"/>
    <x v="2"/>
  </r>
  <r>
    <n v="1350"/>
    <s v="Jackie Burke"/>
    <x v="1"/>
    <n v="0"/>
    <n v="12.2"/>
    <n v="6.02"/>
    <x v="2"/>
    <x v="2"/>
    <x v="0"/>
    <x v="11"/>
    <s v="Small Pack"/>
    <s v="Advantus Panel Wall Certificate Holder - 8.5x11"/>
    <n v="0.43"/>
    <s v="United States"/>
    <s v="South"/>
    <x v="12"/>
    <s v="Carol City"/>
    <n v="33055"/>
    <x v="105"/>
    <d v="2015-04-18T00:00:00"/>
    <x v="1139"/>
    <n v="4"/>
    <n v="56.24"/>
    <n v="88233"/>
    <n v="12.2"/>
    <x v="0"/>
  </r>
  <r>
    <n v="2867"/>
    <s v="Dana Teague"/>
    <x v="1"/>
    <n v="0.01"/>
    <n v="125.99"/>
    <n v="8.99"/>
    <x v="1"/>
    <x v="3"/>
    <x v="1"/>
    <x v="12"/>
    <s v="Small Box"/>
    <s v="M70"/>
    <n v="0.59"/>
    <s v="United States"/>
    <s v="East"/>
    <x v="31"/>
    <s v="Washington"/>
    <n v="20016"/>
    <x v="105"/>
    <d v="2015-04-18T00:00:00"/>
    <x v="1140"/>
    <n v="2"/>
    <n v="226.88"/>
    <n v="11013"/>
    <n v="125.97999999999999"/>
    <x v="3"/>
  </r>
  <r>
    <n v="2868"/>
    <s v="Eugene Clayton"/>
    <x v="1"/>
    <n v="0.01"/>
    <n v="125.99"/>
    <n v="8.99"/>
    <x v="1"/>
    <x v="3"/>
    <x v="1"/>
    <x v="12"/>
    <s v="Small Box"/>
    <s v="M70"/>
    <n v="0.59"/>
    <s v="United States"/>
    <s v="West"/>
    <x v="4"/>
    <s v="Edmonds"/>
    <n v="98026"/>
    <x v="105"/>
    <d v="2015-04-18T00:00:00"/>
    <x v="1140"/>
    <n v="1"/>
    <n v="113.44"/>
    <n v="85827"/>
    <n v="125.97999999999999"/>
    <x v="2"/>
  </r>
  <r>
    <n v="1889"/>
    <s v="Oscar Bowers"/>
    <x v="2"/>
    <n v="0.09"/>
    <n v="78.8"/>
    <n v="35"/>
    <x v="1"/>
    <x v="2"/>
    <x v="2"/>
    <x v="6"/>
    <s v="Large Box"/>
    <s v="Space Solutions™ Industrial Galvanized Steel Shelving."/>
    <n v="0.83"/>
    <s v="United States"/>
    <s v="East"/>
    <x v="27"/>
    <s v="Kettering"/>
    <n v="45429"/>
    <x v="105"/>
    <d v="2015-04-21T00:00:00"/>
    <x v="1141"/>
    <n v="14"/>
    <n v="1059.3800000000001"/>
    <n v="90631"/>
    <n v="78.709999999999994"/>
    <x v="3"/>
  </r>
  <r>
    <n v="2593"/>
    <s v="Anne Schultz"/>
    <x v="2"/>
    <n v="0.02"/>
    <n v="419.19"/>
    <n v="19.989999999999998"/>
    <x v="1"/>
    <x v="3"/>
    <x v="2"/>
    <x v="6"/>
    <s v="Small Box"/>
    <s v="Smead Adjustable Mobile File Trolley with Lockable Top"/>
    <n v="0.57999999999999996"/>
    <s v="United States"/>
    <s v="South"/>
    <x v="5"/>
    <s v="Athens"/>
    <n v="30605"/>
    <x v="105"/>
    <d v="2015-04-17T00:00:00"/>
    <x v="1142"/>
    <n v="10"/>
    <n v="4354.55"/>
    <n v="87772"/>
    <n v="419.17"/>
    <x v="0"/>
  </r>
  <r>
    <n v="377"/>
    <s v="Sylvia Bush"/>
    <x v="4"/>
    <n v="0.03"/>
    <n v="25.98"/>
    <n v="5.37"/>
    <x v="1"/>
    <x v="1"/>
    <x v="2"/>
    <x v="8"/>
    <s v="Medium Box"/>
    <s v="3M Office Air Cleaner"/>
    <n v="0.5"/>
    <s v="United States"/>
    <s v="Central"/>
    <x v="10"/>
    <s v="Batavia"/>
    <n v="60510"/>
    <x v="105"/>
    <d v="2015-04-17T00:00:00"/>
    <x v="1143"/>
    <n v="17"/>
    <n v="460.87"/>
    <n v="89579"/>
    <n v="25.95"/>
    <x v="1"/>
  </r>
  <r>
    <n v="2004"/>
    <s v="James Dickinson Ball"/>
    <x v="4"/>
    <n v="0.06"/>
    <n v="4.24"/>
    <n v="5.41"/>
    <x v="1"/>
    <x v="2"/>
    <x v="2"/>
    <x v="5"/>
    <s v="Small Box"/>
    <s v="Storex DuraTech Recycled Plastic Frosted Binders"/>
    <n v="0.35"/>
    <s v="United States"/>
    <s v="West"/>
    <x v="24"/>
    <s v="Bozeman"/>
    <n v="59715"/>
    <x v="105"/>
    <d v="2015-04-19T00:00:00"/>
    <x v="1144"/>
    <n v="10"/>
    <n v="45"/>
    <n v="91277"/>
    <n v="4.1800000000000006"/>
    <x v="2"/>
  </r>
  <r>
    <n v="2004"/>
    <s v="James Dickinson Ball"/>
    <x v="4"/>
    <n v="0.04"/>
    <n v="6783.02"/>
    <n v="24.49"/>
    <x v="1"/>
    <x v="2"/>
    <x v="1"/>
    <x v="3"/>
    <s v="Large Box"/>
    <s v="Polycom ViewStation™ ISDN Videoconferencing Unit"/>
    <n v="0.39"/>
    <s v="United States"/>
    <s v="West"/>
    <x v="24"/>
    <s v="Bozeman"/>
    <n v="59715"/>
    <x v="105"/>
    <d v="2015-04-19T00:00:00"/>
    <x v="1145"/>
    <n v="1"/>
    <n v="6569.07"/>
    <n v="91277"/>
    <n v="6782.9800000000005"/>
    <x v="2"/>
  </r>
  <r>
    <n v="507"/>
    <s v="Carol Saunders"/>
    <x v="0"/>
    <n v="0.01"/>
    <n v="55.98"/>
    <n v="4.8600000000000003"/>
    <x v="2"/>
    <x v="3"/>
    <x v="2"/>
    <x v="7"/>
    <s v="Small Box"/>
    <s v="Xerox 1908"/>
    <n v="0.36"/>
    <s v="United States"/>
    <s v="South"/>
    <x v="32"/>
    <s v="Bowling Green"/>
    <n v="42104"/>
    <x v="106"/>
    <d v="2015-04-20T00:00:00"/>
    <x v="1146"/>
    <n v="11"/>
    <n v="646.97"/>
    <n v="87357"/>
    <n v="55.97"/>
    <x v="0"/>
  </r>
  <r>
    <n v="507"/>
    <s v="Carol Saunders"/>
    <x v="0"/>
    <n v="0.04"/>
    <n v="65.989999999999995"/>
    <n v="8.99"/>
    <x v="1"/>
    <x v="3"/>
    <x v="1"/>
    <x v="12"/>
    <s v="Small Box"/>
    <s v="Talkabout T8367"/>
    <n v="0.56000000000000005"/>
    <s v="United States"/>
    <s v="South"/>
    <x v="32"/>
    <s v="Bowling Green"/>
    <n v="42104"/>
    <x v="106"/>
    <d v="2015-04-19T00:00:00"/>
    <x v="1147"/>
    <n v="17"/>
    <n v="946.29"/>
    <n v="87357"/>
    <n v="65.949999999999989"/>
    <x v="0"/>
  </r>
  <r>
    <n v="665"/>
    <s v="Miriam Mueller"/>
    <x v="0"/>
    <n v="0.02"/>
    <n v="130.97999999999999"/>
    <n v="30"/>
    <x v="0"/>
    <x v="3"/>
    <x v="0"/>
    <x v="9"/>
    <s v="Jumbo Drum"/>
    <s v="Office Star - Contemporary Task Swivel chair with 2-way adjustable arms, Plum"/>
    <n v="0.78"/>
    <s v="United States"/>
    <s v="South"/>
    <x v="34"/>
    <s v="Murfreesboro"/>
    <n v="37130"/>
    <x v="106"/>
    <d v="2015-04-19T00:00:00"/>
    <x v="1148"/>
    <n v="6"/>
    <n v="793.39"/>
    <n v="88678"/>
    <n v="130.95999999999998"/>
    <x v="0"/>
  </r>
  <r>
    <n v="1959"/>
    <s v="Bonnie Matthews Rowland"/>
    <x v="2"/>
    <n v="0.02"/>
    <n v="9.99"/>
    <n v="11.59"/>
    <x v="1"/>
    <x v="2"/>
    <x v="2"/>
    <x v="7"/>
    <s v="Small Box"/>
    <s v="Hammermill Color Copier Paper (28Lb. and 96 Bright)"/>
    <n v="0.4"/>
    <s v="United States"/>
    <s v="South"/>
    <x v="12"/>
    <s v="Miami"/>
    <n v="33916"/>
    <x v="106"/>
    <d v="2015-04-27T00:00:00"/>
    <x v="1149"/>
    <n v="43"/>
    <n v="475.42"/>
    <n v="26342"/>
    <n v="9.9700000000000006"/>
    <x v="0"/>
  </r>
  <r>
    <n v="1959"/>
    <s v="Bonnie Matthews Rowland"/>
    <x v="2"/>
    <n v="0.02"/>
    <n v="48.04"/>
    <n v="5.79"/>
    <x v="1"/>
    <x v="2"/>
    <x v="2"/>
    <x v="7"/>
    <s v="Small Box"/>
    <s v="Xerox 1937"/>
    <n v="0.37"/>
    <s v="United States"/>
    <s v="South"/>
    <x v="12"/>
    <s v="Miami"/>
    <n v="33916"/>
    <x v="106"/>
    <d v="2015-04-23T00:00:00"/>
    <x v="1150"/>
    <n v="74"/>
    <n v="3598.82"/>
    <n v="26342"/>
    <n v="48.019999999999996"/>
    <x v="0"/>
  </r>
  <r>
    <n v="1959"/>
    <s v="Bonnie Matthews Rowland"/>
    <x v="2"/>
    <n v="0.04"/>
    <n v="6.68"/>
    <n v="4.91"/>
    <x v="1"/>
    <x v="2"/>
    <x v="2"/>
    <x v="7"/>
    <s v="Small Box"/>
    <s v="Xerox 1986"/>
    <n v="0.37"/>
    <s v="United States"/>
    <s v="South"/>
    <x v="12"/>
    <s v="Miami"/>
    <n v="33916"/>
    <x v="106"/>
    <d v="2015-04-25T00:00:00"/>
    <x v="1151"/>
    <n v="5"/>
    <n v="41.22"/>
    <n v="26342"/>
    <n v="6.64"/>
    <x v="0"/>
  </r>
  <r>
    <n v="1962"/>
    <s v="Sean Burton"/>
    <x v="2"/>
    <n v="0.02"/>
    <n v="48.04"/>
    <n v="5.79"/>
    <x v="1"/>
    <x v="2"/>
    <x v="2"/>
    <x v="7"/>
    <s v="Small Box"/>
    <s v="Xerox 1937"/>
    <n v="0.37"/>
    <s v="United States"/>
    <s v="Central"/>
    <x v="25"/>
    <s v="Saginaw"/>
    <n v="48601"/>
    <x v="106"/>
    <d v="2015-04-23T00:00:00"/>
    <x v="1152"/>
    <n v="18"/>
    <n v="875.39"/>
    <n v="88857"/>
    <n v="48.019999999999996"/>
    <x v="1"/>
  </r>
  <r>
    <n v="1962"/>
    <s v="Sean Burton"/>
    <x v="2"/>
    <n v="0.04"/>
    <n v="6.68"/>
    <n v="4.91"/>
    <x v="1"/>
    <x v="2"/>
    <x v="2"/>
    <x v="7"/>
    <s v="Small Box"/>
    <s v="Xerox 1986"/>
    <n v="0.37"/>
    <s v="United States"/>
    <s v="Central"/>
    <x v="25"/>
    <s v="Saginaw"/>
    <n v="48601"/>
    <x v="106"/>
    <d v="2015-04-25T00:00:00"/>
    <x v="1153"/>
    <n v="1"/>
    <n v="8.24"/>
    <n v="88857"/>
    <n v="6.64"/>
    <x v="1"/>
  </r>
  <r>
    <n v="1826"/>
    <s v="Kate Peck"/>
    <x v="4"/>
    <n v="0.1"/>
    <n v="52.99"/>
    <n v="19.989999999999998"/>
    <x v="2"/>
    <x v="3"/>
    <x v="2"/>
    <x v="6"/>
    <s v="Small Box"/>
    <s v="Gould Plastics 9-Pocket Panel Bin, 18-3/8w x 5-1/4d x 20-1/2h, Black"/>
    <n v="0.81"/>
    <s v="United States"/>
    <s v="Central"/>
    <x v="20"/>
    <s v="Bettendorf"/>
    <n v="52722"/>
    <x v="106"/>
    <d v="2015-04-19T00:00:00"/>
    <x v="1154"/>
    <n v="7"/>
    <n v="337.59"/>
    <n v="86958"/>
    <n v="52.89"/>
    <x v="1"/>
  </r>
  <r>
    <n v="1827"/>
    <s v="Vincent Hale"/>
    <x v="4"/>
    <n v="7.0000000000000007E-2"/>
    <n v="100.98"/>
    <n v="57.38"/>
    <x v="0"/>
    <x v="3"/>
    <x v="0"/>
    <x v="10"/>
    <s v="Jumbo Box"/>
    <s v="Bush Westfield Collection Bookcases, Dark Cherry Finish, Fully Assembled"/>
    <n v="0.78"/>
    <s v="United States"/>
    <s v="Central"/>
    <x v="20"/>
    <s v="Burlington"/>
    <n v="52601"/>
    <x v="106"/>
    <d v="2015-04-21T00:00:00"/>
    <x v="1155"/>
    <n v="2"/>
    <n v="215.32"/>
    <n v="86958"/>
    <n v="100.91000000000001"/>
    <x v="1"/>
  </r>
  <r>
    <n v="1827"/>
    <s v="Vincent Hale"/>
    <x v="4"/>
    <n v="0.03"/>
    <n v="85.99"/>
    <n v="0.99"/>
    <x v="1"/>
    <x v="3"/>
    <x v="1"/>
    <x v="12"/>
    <s v="Wrap Bag"/>
    <s v="Accessory34"/>
    <n v="0.55000000000000004"/>
    <s v="United States"/>
    <s v="Central"/>
    <x v="20"/>
    <s v="Burlington"/>
    <n v="52601"/>
    <x v="106"/>
    <d v="2015-04-20T00:00:00"/>
    <x v="1156"/>
    <n v="5"/>
    <n v="382.85"/>
    <n v="86958"/>
    <n v="85.96"/>
    <x v="1"/>
  </r>
  <r>
    <n v="2097"/>
    <s v="Patsy Shea"/>
    <x v="4"/>
    <n v="0.1"/>
    <n v="300.97000000000003"/>
    <n v="7.18"/>
    <x v="1"/>
    <x v="2"/>
    <x v="1"/>
    <x v="1"/>
    <s v="Small Box"/>
    <s v="Gyration Ultra Professional Cordless Optical Suite"/>
    <n v="0.48"/>
    <s v="United States"/>
    <s v="South"/>
    <x v="23"/>
    <s v="Hilton Head Island"/>
    <n v="29915"/>
    <x v="106"/>
    <d v="2015-04-19T00:00:00"/>
    <x v="1157"/>
    <n v="4"/>
    <n v="1094.33"/>
    <n v="87889"/>
    <n v="300.87"/>
    <x v="0"/>
  </r>
  <r>
    <n v="2098"/>
    <s v="Tracy Dyer"/>
    <x v="4"/>
    <n v="0.06"/>
    <n v="39.89"/>
    <n v="3.04"/>
    <x v="1"/>
    <x v="2"/>
    <x v="0"/>
    <x v="11"/>
    <s v="Wrap Bag"/>
    <s v="Ultra Commercial Grade Dual Valve Door Closer"/>
    <n v="0.53"/>
    <s v="United States"/>
    <s v="South"/>
    <x v="23"/>
    <s v="Mount Pleasant"/>
    <n v="29464"/>
    <x v="106"/>
    <d v="2015-04-20T00:00:00"/>
    <x v="1158"/>
    <n v="10"/>
    <n v="389.97"/>
    <n v="87889"/>
    <n v="39.83"/>
    <x v="0"/>
  </r>
  <r>
    <n v="2655"/>
    <s v="Benjamin Lam"/>
    <x v="4"/>
    <n v="0.09"/>
    <n v="89.99"/>
    <n v="42"/>
    <x v="0"/>
    <x v="1"/>
    <x v="0"/>
    <x v="9"/>
    <s v="Jumbo Drum"/>
    <s v="Global Leather Task Chair, Black"/>
    <n v="0.66"/>
    <s v="United States"/>
    <s v="South"/>
    <x v="5"/>
    <s v="Atlanta"/>
    <n v="30318"/>
    <x v="106"/>
    <d v="2015-04-18T00:00:00"/>
    <x v="1159"/>
    <n v="6"/>
    <n v="511.25"/>
    <n v="86063"/>
    <n v="89.899999999999991"/>
    <x v="0"/>
  </r>
  <r>
    <n v="3155"/>
    <s v="Julian Keith Mayer"/>
    <x v="0"/>
    <n v="0.05"/>
    <n v="159.99"/>
    <n v="5.5"/>
    <x v="1"/>
    <x v="1"/>
    <x v="1"/>
    <x v="1"/>
    <s v="Small Box"/>
    <s v="Gyration RF Keyboard"/>
    <n v="0.49"/>
    <s v="United States"/>
    <s v="South"/>
    <x v="12"/>
    <s v="Sanford"/>
    <n v="32771"/>
    <x v="107"/>
    <d v="2015-04-21T00:00:00"/>
    <x v="1160"/>
    <n v="23"/>
    <n v="3600.65"/>
    <n v="86902"/>
    <n v="159.94"/>
    <x v="0"/>
  </r>
  <r>
    <n v="1836"/>
    <s v="Dwight Albright Huffman"/>
    <x v="1"/>
    <n v="0.01"/>
    <n v="155.99"/>
    <n v="8.99"/>
    <x v="2"/>
    <x v="3"/>
    <x v="1"/>
    <x v="12"/>
    <s v="Small Box"/>
    <s v="CF 688"/>
    <n v="0.57999999999999996"/>
    <s v="United States"/>
    <s v="West"/>
    <x v="8"/>
    <s v="San Francisco"/>
    <n v="94110"/>
    <x v="107"/>
    <d v="2015-04-20T00:00:00"/>
    <x v="1161"/>
    <n v="5"/>
    <n v="675.83"/>
    <n v="86600"/>
    <n v="155.98000000000002"/>
    <x v="2"/>
  </r>
  <r>
    <n v="1837"/>
    <s v="Herbert Williamson"/>
    <x v="1"/>
    <n v="0.01"/>
    <n v="5.98"/>
    <n v="5.46"/>
    <x v="1"/>
    <x v="3"/>
    <x v="2"/>
    <x v="7"/>
    <s v="Small Box"/>
    <s v="Xerox 1983"/>
    <n v="0.36"/>
    <s v="United States"/>
    <s v="West"/>
    <x v="8"/>
    <s v="San Gabriel"/>
    <n v="91776"/>
    <x v="107"/>
    <d v="2015-04-21T00:00:00"/>
    <x v="1162"/>
    <n v="4"/>
    <n v="28"/>
    <n v="86600"/>
    <n v="5.9700000000000006"/>
    <x v="2"/>
  </r>
  <r>
    <n v="2212"/>
    <s v="Stacy Chang"/>
    <x v="1"/>
    <n v="0.09"/>
    <n v="199.99"/>
    <n v="24.49"/>
    <x v="2"/>
    <x v="2"/>
    <x v="1"/>
    <x v="4"/>
    <s v="Large Box"/>
    <s v="Canon PC-428 Personal Copier"/>
    <n v="0.46"/>
    <s v="United States"/>
    <s v="East"/>
    <x v="36"/>
    <s v="Catonsville"/>
    <n v="21228"/>
    <x v="107"/>
    <d v="2015-04-21T00:00:00"/>
    <x v="1163"/>
    <n v="5"/>
    <n v="990.25"/>
    <n v="88029"/>
    <n v="199.9"/>
    <x v="3"/>
  </r>
  <r>
    <n v="152"/>
    <s v="Kent Kerr"/>
    <x v="2"/>
    <n v="0.01"/>
    <n v="79.52"/>
    <n v="48.2"/>
    <x v="1"/>
    <x v="2"/>
    <x v="0"/>
    <x v="11"/>
    <s v="Medium Box"/>
    <s v="Eldon Cleatmat Plus™ Chair Mats for High Pile Carpets"/>
    <n v="0.74"/>
    <s v="United States"/>
    <s v="South"/>
    <x v="34"/>
    <s v="Knoxville"/>
    <n v="37918"/>
    <x v="107"/>
    <d v="2015-04-26T00:00:00"/>
    <x v="1164"/>
    <n v="8"/>
    <n v="667.84"/>
    <n v="89522"/>
    <n v="79.509999999999991"/>
    <x v="0"/>
  </r>
  <r>
    <n v="1933"/>
    <s v="William Crawford"/>
    <x v="2"/>
    <n v="0.06"/>
    <n v="3.58"/>
    <n v="1.63"/>
    <x v="1"/>
    <x v="3"/>
    <x v="2"/>
    <x v="14"/>
    <s v="Wrap Bag"/>
    <s v="OIC Colored Binder Clips, Assorted Sizes"/>
    <n v="0.36"/>
    <s v="United States"/>
    <s v="Central"/>
    <x v="18"/>
    <s v="Garland"/>
    <n v="75043"/>
    <x v="107"/>
    <d v="2015-04-23T00:00:00"/>
    <x v="1165"/>
    <n v="10"/>
    <n v="34.76"/>
    <n v="86687"/>
    <n v="3.52"/>
    <x v="1"/>
  </r>
  <r>
    <n v="1940"/>
    <s v="Eileen McDonald"/>
    <x v="2"/>
    <n v="0"/>
    <n v="78.650000000000006"/>
    <n v="13.99"/>
    <x v="1"/>
    <x v="3"/>
    <x v="2"/>
    <x v="8"/>
    <s v="Medium Box"/>
    <s v="Honeywell Quietcare HEPA Air Cleaner"/>
    <n v="0.52"/>
    <s v="United States"/>
    <s v="West"/>
    <x v="15"/>
    <s v="Draper"/>
    <n v="84020"/>
    <x v="107"/>
    <d v="2015-04-26T00:00:00"/>
    <x v="1166"/>
    <n v="7"/>
    <n v="559.42999999999995"/>
    <n v="88871"/>
    <n v="78.650000000000006"/>
    <x v="2"/>
  </r>
  <r>
    <n v="1940"/>
    <s v="Eileen McDonald"/>
    <x v="2"/>
    <n v="0.08"/>
    <n v="122.99"/>
    <n v="70.2"/>
    <x v="0"/>
    <x v="3"/>
    <x v="0"/>
    <x v="9"/>
    <s v="Jumbo Drum"/>
    <s v="Global High-Back Leather Tilter, Burgundy"/>
    <n v="0.74"/>
    <s v="United States"/>
    <s v="West"/>
    <x v="15"/>
    <s v="Draper"/>
    <n v="84020"/>
    <x v="107"/>
    <d v="2015-04-24T00:00:00"/>
    <x v="1167"/>
    <n v="10"/>
    <n v="1216.52"/>
    <n v="88871"/>
    <n v="122.91"/>
    <x v="2"/>
  </r>
  <r>
    <n v="2066"/>
    <s v="Claudia Webb"/>
    <x v="2"/>
    <n v="0.1"/>
    <n v="4.24"/>
    <n v="5.41"/>
    <x v="1"/>
    <x v="3"/>
    <x v="2"/>
    <x v="5"/>
    <s v="Small Box"/>
    <s v="Storex DuraTech Recycled Plastic Frosted Binders"/>
    <n v="0.35"/>
    <s v="United States"/>
    <s v="South"/>
    <x v="9"/>
    <s v="Indian Trail"/>
    <n v="28079"/>
    <x v="107"/>
    <d v="2015-04-23T00:00:00"/>
    <x v="1168"/>
    <n v="8"/>
    <n v="34.159999999999997"/>
    <n v="85835"/>
    <n v="4.1400000000000006"/>
    <x v="0"/>
  </r>
  <r>
    <n v="2547"/>
    <s v="Edna Freeman"/>
    <x v="2"/>
    <n v="7.0000000000000007E-2"/>
    <n v="6.48"/>
    <n v="9.5399999999999991"/>
    <x v="1"/>
    <x v="0"/>
    <x v="2"/>
    <x v="7"/>
    <s v="Small Box"/>
    <s v="Xerox 1905"/>
    <n v="0.37"/>
    <s v="United States"/>
    <s v="South"/>
    <x v="21"/>
    <s v="Virginia Beach"/>
    <n v="23464"/>
    <x v="107"/>
    <d v="2015-04-19T00:00:00"/>
    <x v="1169"/>
    <n v="1"/>
    <n v="10.86"/>
    <n v="87916"/>
    <n v="6.41"/>
    <x v="0"/>
  </r>
  <r>
    <n v="3380"/>
    <s v="Eva Decker"/>
    <x v="0"/>
    <n v="0.03"/>
    <n v="315.98"/>
    <n v="19.989999999999998"/>
    <x v="1"/>
    <x v="2"/>
    <x v="2"/>
    <x v="5"/>
    <s v="Small Box"/>
    <s v="GBC ProClick™ 150 Presentation Binding System"/>
    <n v="0.38"/>
    <s v="United States"/>
    <s v="South"/>
    <x v="5"/>
    <s v="La Grange"/>
    <n v="30240"/>
    <x v="108"/>
    <d v="2015-04-22T00:00:00"/>
    <x v="1170"/>
    <n v="18"/>
    <n v="5572.18"/>
    <n v="88838"/>
    <n v="315.95000000000005"/>
    <x v="0"/>
  </r>
  <r>
    <n v="3380"/>
    <s v="Eva Decker"/>
    <x v="0"/>
    <n v="0.03"/>
    <n v="63.94"/>
    <n v="14.48"/>
    <x v="1"/>
    <x v="2"/>
    <x v="0"/>
    <x v="11"/>
    <s v="Small Box"/>
    <s v="Howard Miller 16&quot; Diameter Gallery Wall Clock"/>
    <n v="0.46"/>
    <s v="United States"/>
    <s v="South"/>
    <x v="5"/>
    <s v="La Grange"/>
    <n v="30240"/>
    <x v="108"/>
    <d v="2015-04-21T00:00:00"/>
    <x v="1171"/>
    <n v="8"/>
    <n v="522.46"/>
    <n v="88838"/>
    <n v="63.91"/>
    <x v="0"/>
  </r>
  <r>
    <n v="151"/>
    <s v="Geoffrey Zhu"/>
    <x v="1"/>
    <n v="0.09"/>
    <n v="5.98"/>
    <n v="2.5"/>
    <x v="1"/>
    <x v="2"/>
    <x v="2"/>
    <x v="15"/>
    <s v="Small Box"/>
    <s v="Wausau Papers Astrobrights® Colored Envelopes"/>
    <n v="0.36"/>
    <s v="United States"/>
    <s v="South"/>
    <x v="34"/>
    <s v="Kingsport"/>
    <n v="37664"/>
    <x v="108"/>
    <d v="2015-04-22T00:00:00"/>
    <x v="1172"/>
    <n v="5"/>
    <n v="28.11"/>
    <n v="89523"/>
    <n v="5.8900000000000006"/>
    <x v="0"/>
  </r>
  <r>
    <n v="1259"/>
    <s v="Keith Hobbs"/>
    <x v="1"/>
    <n v="0.03"/>
    <n v="3.69"/>
    <n v="2.5"/>
    <x v="2"/>
    <x v="2"/>
    <x v="2"/>
    <x v="15"/>
    <s v="Small Box"/>
    <s v="Colored Envelopes"/>
    <n v="0.39"/>
    <s v="United States"/>
    <s v="South"/>
    <x v="32"/>
    <s v="Danville"/>
    <n v="40422"/>
    <x v="108"/>
    <d v="2015-04-20T00:00:00"/>
    <x v="1173"/>
    <n v="9"/>
    <n v="38.65"/>
    <n v="86534"/>
    <n v="3.66"/>
    <x v="0"/>
  </r>
  <r>
    <n v="2117"/>
    <s v="Jack Hatcher"/>
    <x v="1"/>
    <n v="0.03"/>
    <n v="320.98"/>
    <n v="24.49"/>
    <x v="1"/>
    <x v="2"/>
    <x v="0"/>
    <x v="9"/>
    <s v="Large Box"/>
    <s v="Hon Pagoda™ Stacking Chairs"/>
    <n v="0.55000000000000004"/>
    <s v="United States"/>
    <s v="Central"/>
    <x v="18"/>
    <s v="Greenville"/>
    <n v="75401"/>
    <x v="108"/>
    <d v="2015-04-22T00:00:00"/>
    <x v="1174"/>
    <n v="20"/>
    <n v="6600.63"/>
    <n v="90891"/>
    <n v="320.95000000000005"/>
    <x v="1"/>
  </r>
  <r>
    <n v="2117"/>
    <s v="Jack Hatcher"/>
    <x v="1"/>
    <n v="0.06"/>
    <n v="125.99"/>
    <n v="8.8000000000000007"/>
    <x v="1"/>
    <x v="2"/>
    <x v="1"/>
    <x v="12"/>
    <s v="Small Box"/>
    <s v="StarTAC 6500"/>
    <n v="0.59"/>
    <s v="United States"/>
    <s v="Central"/>
    <x v="18"/>
    <s v="Greenville"/>
    <n v="75401"/>
    <x v="108"/>
    <d v="2015-04-21T00:00:00"/>
    <x v="1175"/>
    <n v="18"/>
    <n v="1811.99"/>
    <n v="90891"/>
    <n v="125.92999999999999"/>
    <x v="1"/>
  </r>
  <r>
    <n v="3084"/>
    <s v="Debbie Hsu"/>
    <x v="1"/>
    <n v="0"/>
    <n v="65.989999999999995"/>
    <n v="5.99"/>
    <x v="2"/>
    <x v="0"/>
    <x v="1"/>
    <x v="12"/>
    <s v="Small Box"/>
    <s v="i1000"/>
    <n v="0.57999999999999996"/>
    <s v="United States"/>
    <s v="West"/>
    <x v="4"/>
    <s v="Lacey"/>
    <n v="98503"/>
    <x v="108"/>
    <d v="2015-04-22T00:00:00"/>
    <x v="1176"/>
    <n v="14"/>
    <n v="798.89"/>
    <n v="89879"/>
    <n v="65.989999999999995"/>
    <x v="2"/>
  </r>
  <r>
    <n v="56"/>
    <s v="Randall Montgomery"/>
    <x v="4"/>
    <n v="0.06"/>
    <n v="3.8"/>
    <n v="1.49"/>
    <x v="1"/>
    <x v="1"/>
    <x v="2"/>
    <x v="5"/>
    <s v="Small Box"/>
    <s v="Durable Pressboard Binders"/>
    <n v="0.38"/>
    <s v="United States"/>
    <s v="East"/>
    <x v="11"/>
    <s v="Tonawanda"/>
    <n v="14150"/>
    <x v="108"/>
    <d v="2015-04-21T00:00:00"/>
    <x v="1177"/>
    <n v="20"/>
    <n v="73.55"/>
    <n v="88075"/>
    <n v="3.7399999999999998"/>
    <x v="3"/>
  </r>
  <r>
    <n v="56"/>
    <s v="Randall Montgomery"/>
    <x v="4"/>
    <n v="0.06"/>
    <n v="1.76"/>
    <n v="0.7"/>
    <x v="1"/>
    <x v="1"/>
    <x v="2"/>
    <x v="2"/>
    <s v="Wrap Bag"/>
    <s v="Newell 310"/>
    <n v="0.56000000000000005"/>
    <s v="United States"/>
    <s v="East"/>
    <x v="11"/>
    <s v="Tonawanda"/>
    <n v="14150"/>
    <x v="108"/>
    <d v="2015-04-21T00:00:00"/>
    <x v="1178"/>
    <n v="17"/>
    <n v="29.57"/>
    <n v="88075"/>
    <n v="1.7"/>
    <x v="3"/>
  </r>
  <r>
    <n v="240"/>
    <s v="Gilbert Scarborough"/>
    <x v="4"/>
    <n v="0.1"/>
    <n v="19.98"/>
    <n v="5.77"/>
    <x v="2"/>
    <x v="0"/>
    <x v="2"/>
    <x v="7"/>
    <s v="Small Box"/>
    <s v="Xerox Blank Computer Paper"/>
    <n v="0.38"/>
    <s v="United States"/>
    <s v="West"/>
    <x v="3"/>
    <s v="Fountain"/>
    <n v="80817"/>
    <x v="108"/>
    <d v="2015-04-20T00:00:00"/>
    <x v="1179"/>
    <n v="3"/>
    <n v="57.41"/>
    <n v="90479"/>
    <n v="19.88"/>
    <x v="2"/>
  </r>
  <r>
    <n v="241"/>
    <s v="Amy Ellis Holder"/>
    <x v="4"/>
    <n v="0.06"/>
    <n v="259.70999999999998"/>
    <n v="66.67"/>
    <x v="0"/>
    <x v="0"/>
    <x v="0"/>
    <x v="0"/>
    <s v="Jumbo Box"/>
    <s v="Bevis Round Bullnose 29&quot; High Table Top"/>
    <n v="0.61"/>
    <s v="United States"/>
    <s v="West"/>
    <x v="3"/>
    <s v="Grand Junction"/>
    <n v="81503"/>
    <x v="108"/>
    <d v="2015-04-21T00:00:00"/>
    <x v="1180"/>
    <n v="11"/>
    <n v="2809.87"/>
    <n v="90479"/>
    <n v="259.64999999999998"/>
    <x v="2"/>
  </r>
  <r>
    <n v="970"/>
    <s v="Lynn Payne"/>
    <x v="4"/>
    <n v="0"/>
    <n v="170.98"/>
    <n v="35.89"/>
    <x v="0"/>
    <x v="1"/>
    <x v="0"/>
    <x v="10"/>
    <s v="Jumbo Box"/>
    <s v="Rush Hierlooms Collection 1&quot; Thick Stackable Bookcases"/>
    <n v="0.66"/>
    <s v="United States"/>
    <s v="South"/>
    <x v="21"/>
    <s v="Rose Hill"/>
    <n v="24281"/>
    <x v="108"/>
    <d v="2015-04-21T00:00:00"/>
    <x v="1181"/>
    <n v="8"/>
    <n v="1452.18"/>
    <n v="86173"/>
    <n v="170.98"/>
    <x v="0"/>
  </r>
  <r>
    <n v="3283"/>
    <s v="William Woodard"/>
    <x v="0"/>
    <n v="0.05"/>
    <n v="363.25"/>
    <n v="19.989999999999998"/>
    <x v="2"/>
    <x v="3"/>
    <x v="2"/>
    <x v="8"/>
    <s v="Small Box"/>
    <s v="Hoover WindTunnel™ Plus Canister Vacuum"/>
    <n v="0.56999999999999995"/>
    <s v="United States"/>
    <s v="South"/>
    <x v="12"/>
    <s v="Kendall"/>
    <n v="33156"/>
    <x v="109"/>
    <d v="2015-04-21T00:00:00"/>
    <x v="1182"/>
    <n v="5"/>
    <n v="1867.04"/>
    <n v="90752"/>
    <n v="363.2"/>
    <x v="0"/>
  </r>
  <r>
    <n v="2038"/>
    <s v="Peter Adams"/>
    <x v="1"/>
    <n v="0.06"/>
    <n v="40.99"/>
    <n v="17.48"/>
    <x v="1"/>
    <x v="0"/>
    <x v="2"/>
    <x v="7"/>
    <s v="Small Box"/>
    <s v="Xerox 1893"/>
    <n v="0.36"/>
    <s v="United States"/>
    <s v="East"/>
    <x v="11"/>
    <s v="Mount Vernon"/>
    <n v="10550"/>
    <x v="109"/>
    <d v="2015-04-21T00:00:00"/>
    <x v="1183"/>
    <n v="7"/>
    <n v="277.12"/>
    <n v="89334"/>
    <n v="40.93"/>
    <x v="3"/>
  </r>
  <r>
    <n v="2260"/>
    <s v="Geoffrey H Wong"/>
    <x v="1"/>
    <n v="0.08"/>
    <n v="4.9800000000000004"/>
    <n v="0.49"/>
    <x v="1"/>
    <x v="3"/>
    <x v="2"/>
    <x v="13"/>
    <s v="Small Box"/>
    <s v="Avery White Multi-Purpose Labels"/>
    <n v="0.39"/>
    <s v="United States"/>
    <s v="South"/>
    <x v="5"/>
    <s v="Rome"/>
    <n v="30161"/>
    <x v="109"/>
    <d v="2015-04-22T00:00:00"/>
    <x v="1184"/>
    <n v="1"/>
    <n v="4.95"/>
    <n v="89602"/>
    <n v="4.9000000000000004"/>
    <x v="0"/>
  </r>
  <r>
    <n v="2260"/>
    <s v="Geoffrey H Wong"/>
    <x v="1"/>
    <n v="0.09"/>
    <n v="119.99"/>
    <n v="14"/>
    <x v="0"/>
    <x v="3"/>
    <x v="1"/>
    <x v="3"/>
    <s v="Jumbo Drum"/>
    <s v="Epson C82 Color Inkjet Printer"/>
    <n v="0.36"/>
    <s v="United States"/>
    <s v="South"/>
    <x v="5"/>
    <s v="Rome"/>
    <n v="30161"/>
    <x v="109"/>
    <d v="2015-04-23T00:00:00"/>
    <x v="1185"/>
    <n v="4"/>
    <n v="461.24"/>
    <n v="89602"/>
    <n v="119.89999999999999"/>
    <x v="0"/>
  </r>
  <r>
    <n v="2964"/>
    <s v="Kathy Hinton"/>
    <x v="1"/>
    <n v="0.06"/>
    <n v="42.98"/>
    <n v="4.62"/>
    <x v="1"/>
    <x v="1"/>
    <x v="2"/>
    <x v="8"/>
    <s v="Small Box"/>
    <s v="Belkin F9M820V08 8 Outlet Surge"/>
    <n v="0.56000000000000005"/>
    <s v="United States"/>
    <s v="East"/>
    <x v="27"/>
    <s v="Mount Vernon"/>
    <n v="43050"/>
    <x v="109"/>
    <d v="2015-04-23T00:00:00"/>
    <x v="1186"/>
    <n v="1"/>
    <n v="47.04"/>
    <n v="88610"/>
    <n v="42.919999999999995"/>
    <x v="3"/>
  </r>
  <r>
    <n v="535"/>
    <s v="Jill Clements"/>
    <x v="2"/>
    <n v="0"/>
    <n v="15.99"/>
    <n v="13.18"/>
    <x v="1"/>
    <x v="3"/>
    <x v="2"/>
    <x v="5"/>
    <s v="Small Box"/>
    <s v="GBC Pre-Punched Binding Paper, Plastic, White, 8-1/2&quot; x 11&quot;"/>
    <n v="0.37"/>
    <s v="United States"/>
    <s v="South"/>
    <x v="21"/>
    <s v="Montclair"/>
    <n v="22025"/>
    <x v="109"/>
    <d v="2015-04-25T00:00:00"/>
    <x v="1187"/>
    <n v="23"/>
    <n v="403.25"/>
    <n v="88511"/>
    <n v="15.99"/>
    <x v="0"/>
  </r>
  <r>
    <n v="2548"/>
    <s v="Wayne Bass"/>
    <x v="2"/>
    <n v="0.05"/>
    <n v="30.98"/>
    <n v="9.18"/>
    <x v="2"/>
    <x v="0"/>
    <x v="2"/>
    <x v="7"/>
    <s v="Small Box"/>
    <s v="Xerox 1951"/>
    <n v="0.4"/>
    <s v="United States"/>
    <s v="West"/>
    <x v="8"/>
    <s v="Los Angeles"/>
    <n v="90068"/>
    <x v="109"/>
    <d v="2015-04-21T00:00:00"/>
    <x v="1188"/>
    <n v="12"/>
    <n v="382.29"/>
    <n v="40997"/>
    <n v="30.93"/>
    <x v="2"/>
  </r>
  <r>
    <n v="2548"/>
    <s v="Wayne Bass"/>
    <x v="2"/>
    <n v="0.05"/>
    <n v="22.99"/>
    <n v="8.99"/>
    <x v="1"/>
    <x v="0"/>
    <x v="2"/>
    <x v="2"/>
    <s v="Small Pack"/>
    <s v="Boston KS Multi-Size Manual Pencil Sharpener"/>
    <n v="0.56999999999999995"/>
    <s v="United States"/>
    <s v="West"/>
    <x v="8"/>
    <s v="Los Angeles"/>
    <n v="90068"/>
    <x v="109"/>
    <d v="2015-04-28T00:00:00"/>
    <x v="1189"/>
    <n v="37"/>
    <n v="881.74"/>
    <n v="40997"/>
    <n v="22.939999999999998"/>
    <x v="2"/>
  </r>
  <r>
    <n v="2548"/>
    <s v="Wayne Bass"/>
    <x v="2"/>
    <n v="0.04"/>
    <n v="212.6"/>
    <n v="110.2"/>
    <x v="0"/>
    <x v="0"/>
    <x v="0"/>
    <x v="0"/>
    <s v="Jumbo Box"/>
    <s v="Bush Advantage Collection® Round Conference Table"/>
    <n v="0.73"/>
    <s v="United States"/>
    <s v="West"/>
    <x v="8"/>
    <s v="Los Angeles"/>
    <n v="90068"/>
    <x v="109"/>
    <d v="2015-04-25T00:00:00"/>
    <x v="1190"/>
    <n v="33"/>
    <n v="7384.18"/>
    <n v="40997"/>
    <n v="212.56"/>
    <x v="2"/>
  </r>
  <r>
    <n v="2549"/>
    <s v="Martha Bowers"/>
    <x v="2"/>
    <n v="0.05"/>
    <n v="30.98"/>
    <n v="9.18"/>
    <x v="2"/>
    <x v="0"/>
    <x v="2"/>
    <x v="7"/>
    <s v="Small Box"/>
    <s v="Xerox 1951"/>
    <n v="0.4"/>
    <s v="United States"/>
    <s v="East"/>
    <x v="27"/>
    <s v="Whitehall"/>
    <n v="43213"/>
    <x v="109"/>
    <d v="2015-04-21T00:00:00"/>
    <x v="1188"/>
    <n v="3"/>
    <n v="95.57"/>
    <n v="88657"/>
    <n v="30.93"/>
    <x v="3"/>
  </r>
  <r>
    <n v="2549"/>
    <s v="Martha Bowers"/>
    <x v="2"/>
    <n v="0.05"/>
    <n v="22.99"/>
    <n v="8.99"/>
    <x v="1"/>
    <x v="0"/>
    <x v="2"/>
    <x v="2"/>
    <s v="Small Pack"/>
    <s v="Boston KS Multi-Size Manual Pencil Sharpener"/>
    <n v="0.56999999999999995"/>
    <s v="United States"/>
    <s v="East"/>
    <x v="27"/>
    <s v="Whitehall"/>
    <n v="43213"/>
    <x v="109"/>
    <d v="2015-04-28T00:00:00"/>
    <x v="1189"/>
    <n v="9"/>
    <n v="214.48"/>
    <n v="88657"/>
    <n v="22.939999999999998"/>
    <x v="3"/>
  </r>
  <r>
    <n v="2549"/>
    <s v="Martha Bowers"/>
    <x v="2"/>
    <n v="0.04"/>
    <n v="212.6"/>
    <n v="110.2"/>
    <x v="0"/>
    <x v="0"/>
    <x v="0"/>
    <x v="0"/>
    <s v="Jumbo Box"/>
    <s v="Bush Advantage Collection® Round Conference Table"/>
    <n v="0.73"/>
    <s v="United States"/>
    <s v="East"/>
    <x v="27"/>
    <s v="Whitehall"/>
    <n v="43213"/>
    <x v="109"/>
    <d v="2015-04-25T00:00:00"/>
    <x v="1190"/>
    <n v="8"/>
    <n v="1790.1"/>
    <n v="88657"/>
    <n v="212.56"/>
    <x v="3"/>
  </r>
  <r>
    <n v="627"/>
    <s v="Scott McKenna"/>
    <x v="4"/>
    <n v="0.02"/>
    <n v="419.19"/>
    <n v="19.989999999999998"/>
    <x v="1"/>
    <x v="3"/>
    <x v="2"/>
    <x v="6"/>
    <s v="Small Box"/>
    <s v="Smead Adjustable Mobile File Trolley with Lockable Top"/>
    <n v="0.57999999999999996"/>
    <s v="United States"/>
    <s v="East"/>
    <x v="27"/>
    <s v="Steubenville"/>
    <n v="43952"/>
    <x v="109"/>
    <d v="2015-04-22T00:00:00"/>
    <x v="1191"/>
    <n v="22"/>
    <n v="9580"/>
    <n v="90469"/>
    <n v="419.17"/>
    <x v="3"/>
  </r>
  <r>
    <n v="2668"/>
    <s v="Carlos Hanson"/>
    <x v="3"/>
    <n v="0.06"/>
    <n v="3.93"/>
    <n v="0.99"/>
    <x v="1"/>
    <x v="2"/>
    <x v="2"/>
    <x v="14"/>
    <s v="Wrap Bag"/>
    <s v="Staples Vinyl Coated Paper Clips"/>
    <n v="0.39"/>
    <s v="United States"/>
    <s v="Central"/>
    <x v="46"/>
    <s v="Rapid City"/>
    <n v="57701"/>
    <x v="109"/>
    <d v="2015-04-23T00:00:00"/>
    <x v="1192"/>
    <n v="6"/>
    <n v="24.18"/>
    <n v="87832"/>
    <n v="3.87"/>
    <x v="1"/>
  </r>
  <r>
    <n v="2932"/>
    <s v="Phyllis Hull"/>
    <x v="1"/>
    <n v="0.01"/>
    <n v="35.44"/>
    <n v="19.989999999999998"/>
    <x v="1"/>
    <x v="0"/>
    <x v="2"/>
    <x v="7"/>
    <s v="Small Box"/>
    <s v="Xerox 1880"/>
    <n v="0.38"/>
    <s v="United States"/>
    <s v="East"/>
    <x v="22"/>
    <s v="Stratford"/>
    <n v="6614"/>
    <x v="110"/>
    <d v="2015-04-23T00:00:00"/>
    <x v="1193"/>
    <n v="1"/>
    <n v="55.43"/>
    <n v="87620"/>
    <n v="35.43"/>
    <x v="3"/>
  </r>
  <r>
    <n v="2938"/>
    <s v="Laurie Case Daniel"/>
    <x v="1"/>
    <n v="0.03"/>
    <n v="47.9"/>
    <n v="5.86"/>
    <x v="1"/>
    <x v="0"/>
    <x v="2"/>
    <x v="7"/>
    <s v="Small Box"/>
    <s v="Xerox 1938"/>
    <n v="0.37"/>
    <s v="United States"/>
    <s v="East"/>
    <x v="35"/>
    <s v="Stoneham"/>
    <n v="2180"/>
    <x v="110"/>
    <d v="2015-04-25T00:00:00"/>
    <x v="1194"/>
    <n v="20"/>
    <n v="931.87"/>
    <n v="87620"/>
    <n v="47.87"/>
    <x v="3"/>
  </r>
  <r>
    <n v="666"/>
    <s v="Emily Sims"/>
    <x v="2"/>
    <n v="0.02"/>
    <n v="4.57"/>
    <n v="5.42"/>
    <x v="1"/>
    <x v="3"/>
    <x v="2"/>
    <x v="5"/>
    <s v="Small Box"/>
    <s v="Newell® 3-Hole Punched Plastic Slotted Magazine Holders for Binders"/>
    <n v="0.37"/>
    <s v="United States"/>
    <s v="South"/>
    <x v="34"/>
    <s v="Nashville"/>
    <n v="37211"/>
    <x v="110"/>
    <d v="2015-04-26T00:00:00"/>
    <x v="1195"/>
    <n v="11"/>
    <n v="54.04"/>
    <n v="88679"/>
    <n v="4.5500000000000007"/>
    <x v="0"/>
  </r>
  <r>
    <n v="667"/>
    <s v="Allison Kirby"/>
    <x v="2"/>
    <n v="0.02"/>
    <n v="4.57"/>
    <n v="5.42"/>
    <x v="1"/>
    <x v="3"/>
    <x v="2"/>
    <x v="5"/>
    <s v="Small Box"/>
    <s v="Newell® 3-Hole Punched Plastic Slotted Magazine Holders for Binders"/>
    <n v="0.37"/>
    <s v="United States"/>
    <s v="Central"/>
    <x v="18"/>
    <s v="Dallas"/>
    <n v="75203"/>
    <x v="110"/>
    <d v="2015-04-26T00:00:00"/>
    <x v="1196"/>
    <n v="45"/>
    <n v="221.06"/>
    <n v="48257"/>
    <n v="4.5500000000000007"/>
    <x v="1"/>
  </r>
  <r>
    <n v="1777"/>
    <s v="Miriam Greenberg"/>
    <x v="2"/>
    <n v="7.0000000000000007E-2"/>
    <n v="5.43"/>
    <n v="0.95"/>
    <x v="1"/>
    <x v="1"/>
    <x v="2"/>
    <x v="7"/>
    <s v="Wrap Bag"/>
    <s v="Wirebound Message Book, 4 per Page"/>
    <n v="0.36"/>
    <s v="United States"/>
    <s v="Central"/>
    <x v="2"/>
    <s v="Valparaiso"/>
    <n v="46383"/>
    <x v="110"/>
    <d v="2015-04-26T00:00:00"/>
    <x v="1197"/>
    <n v="7"/>
    <n v="38.409999999999997"/>
    <n v="89939"/>
    <n v="5.3599999999999994"/>
    <x v="1"/>
  </r>
  <r>
    <n v="678"/>
    <s v="Edward McKenzie"/>
    <x v="4"/>
    <n v="0.04"/>
    <n v="15.42"/>
    <n v="10.68"/>
    <x v="2"/>
    <x v="3"/>
    <x v="2"/>
    <x v="6"/>
    <s v="Small Box"/>
    <s v="Decoflex Hanging Personal Folder File, Blue"/>
    <n v="0.57999999999999996"/>
    <s v="United States"/>
    <s v="South"/>
    <x v="21"/>
    <s v="Rose Hill"/>
    <n v="24281"/>
    <x v="110"/>
    <d v="2015-04-23T00:00:00"/>
    <x v="1198"/>
    <n v="5"/>
    <n v="81.14"/>
    <n v="88889"/>
    <n v="15.38"/>
    <x v="0"/>
  </r>
  <r>
    <n v="2760"/>
    <s v="Evan Adkins"/>
    <x v="4"/>
    <n v="0.08"/>
    <n v="22.01"/>
    <n v="5.53"/>
    <x v="1"/>
    <x v="3"/>
    <x v="2"/>
    <x v="2"/>
    <s v="Small Pack"/>
    <s v="Boston 16801 Nautilus™ Battery Pencil Sharpener"/>
    <n v="0.59"/>
    <s v="United States"/>
    <s v="East"/>
    <x v="22"/>
    <s v="Waterbury"/>
    <n v="6708"/>
    <x v="110"/>
    <d v="2015-04-24T00:00:00"/>
    <x v="1199"/>
    <n v="11"/>
    <n v="241.97"/>
    <n v="90724"/>
    <n v="21.930000000000003"/>
    <x v="3"/>
  </r>
  <r>
    <n v="2764"/>
    <s v="Arnold Johnson"/>
    <x v="4"/>
    <n v="0.02"/>
    <n v="29.74"/>
    <n v="6.64"/>
    <x v="1"/>
    <x v="3"/>
    <x v="2"/>
    <x v="6"/>
    <s v="Small Box"/>
    <s v="Acco Perma® 2700 Stacking Storage Drawers"/>
    <n v="0.7"/>
    <s v="United States"/>
    <s v="East"/>
    <x v="33"/>
    <s v="Hackensack"/>
    <n v="7601"/>
    <x v="110"/>
    <d v="2015-04-22T00:00:00"/>
    <x v="1200"/>
    <n v="4"/>
    <n v="120.81"/>
    <n v="90724"/>
    <n v="29.72"/>
    <x v="3"/>
  </r>
  <r>
    <n v="2737"/>
    <s v="Rachel Bates"/>
    <x v="3"/>
    <n v="0.05"/>
    <n v="100.98"/>
    <n v="7.18"/>
    <x v="1"/>
    <x v="0"/>
    <x v="1"/>
    <x v="1"/>
    <s v="Small Box"/>
    <s v="Logitech Cordless Elite Duo"/>
    <n v="0.4"/>
    <s v="United States"/>
    <s v="East"/>
    <x v="42"/>
    <s v="Rutland"/>
    <n v="5701"/>
    <x v="110"/>
    <d v="2015-04-24T00:00:00"/>
    <x v="1201"/>
    <n v="8"/>
    <n v="821.17"/>
    <n v="89018"/>
    <n v="100.93"/>
    <x v="3"/>
  </r>
  <r>
    <n v="2114"/>
    <s v="Paige Mason"/>
    <x v="0"/>
    <n v="0.08"/>
    <n v="2.89"/>
    <n v="0.49"/>
    <x v="1"/>
    <x v="3"/>
    <x v="2"/>
    <x v="13"/>
    <s v="Small Box"/>
    <s v="*Staples* Packaging Labels"/>
    <n v="0.38"/>
    <s v="United States"/>
    <s v="South"/>
    <x v="21"/>
    <s v="Norfolk"/>
    <n v="23518"/>
    <x v="111"/>
    <d v="2015-04-23T00:00:00"/>
    <x v="1202"/>
    <n v="1"/>
    <n v="3.07"/>
    <n v="88404"/>
    <n v="2.81"/>
    <x v="0"/>
  </r>
  <r>
    <n v="1253"/>
    <s v="Vickie Coates"/>
    <x v="2"/>
    <n v="0.02"/>
    <n v="46.89"/>
    <n v="5.0999999999999996"/>
    <x v="1"/>
    <x v="2"/>
    <x v="2"/>
    <x v="8"/>
    <s v="Medium Box"/>
    <s v="Bionaire Personal Warm Mist Humidifier/Vaporizer"/>
    <n v="0.46"/>
    <s v="United States"/>
    <s v="Central"/>
    <x v="18"/>
    <s v="Cedar Park"/>
    <n v="78613"/>
    <x v="111"/>
    <d v="2015-04-23T00:00:00"/>
    <x v="1203"/>
    <n v="13"/>
    <n v="610.65"/>
    <n v="89981"/>
    <n v="46.87"/>
    <x v="1"/>
  </r>
  <r>
    <n v="1253"/>
    <s v="Vickie Coates"/>
    <x v="2"/>
    <n v="0.05"/>
    <n v="140.97999999999999"/>
    <n v="36.090000000000003"/>
    <x v="0"/>
    <x v="2"/>
    <x v="0"/>
    <x v="10"/>
    <s v="Jumbo Box"/>
    <s v="Sauder Forest Hills Library, Woodland Oak Finish"/>
    <n v="0.77"/>
    <s v="United States"/>
    <s v="Central"/>
    <x v="18"/>
    <s v="Cedar Park"/>
    <n v="78613"/>
    <x v="111"/>
    <d v="2015-04-25T00:00:00"/>
    <x v="1204"/>
    <n v="5"/>
    <n v="699.24"/>
    <n v="89981"/>
    <n v="140.92999999999998"/>
    <x v="1"/>
  </r>
  <r>
    <n v="1253"/>
    <s v="Vickie Coates"/>
    <x v="2"/>
    <n v="0.1"/>
    <n v="212.6"/>
    <n v="110.2"/>
    <x v="0"/>
    <x v="2"/>
    <x v="0"/>
    <x v="0"/>
    <s v="Jumbo Box"/>
    <s v="Bush Advantage Collection® Round Conference Table"/>
    <n v="0.73"/>
    <s v="United States"/>
    <s v="Central"/>
    <x v="18"/>
    <s v="Cedar Park"/>
    <n v="78613"/>
    <x v="111"/>
    <d v="2015-04-25T00:00:00"/>
    <x v="1205"/>
    <n v="12"/>
    <n v="2346.0300000000002"/>
    <n v="89981"/>
    <n v="212.5"/>
    <x v="1"/>
  </r>
  <r>
    <n v="146"/>
    <s v="Yvonne Fox"/>
    <x v="4"/>
    <n v="0.06"/>
    <n v="180.98"/>
    <n v="26.2"/>
    <x v="0"/>
    <x v="3"/>
    <x v="0"/>
    <x v="9"/>
    <s v="Jumbo Drum"/>
    <s v="Global Ergonomic Managers Chair"/>
    <n v="0.59"/>
    <s v="United States"/>
    <s v="Central"/>
    <x v="18"/>
    <s v="Watauga"/>
    <n v="76148"/>
    <x v="111"/>
    <d v="2015-04-24T00:00:00"/>
    <x v="1206"/>
    <n v="5"/>
    <n v="929.57"/>
    <n v="91090"/>
    <n v="180.92"/>
    <x v="1"/>
  </r>
  <r>
    <n v="699"/>
    <s v="Jenny Gold"/>
    <x v="4"/>
    <n v="0.03"/>
    <n v="5.28"/>
    <n v="5.61"/>
    <x v="1"/>
    <x v="1"/>
    <x v="2"/>
    <x v="7"/>
    <s v="Small Box"/>
    <s v="Xerox 1954"/>
    <n v="0.4"/>
    <s v="United States"/>
    <s v="West"/>
    <x v="8"/>
    <s v="Los Angeles"/>
    <n v="90041"/>
    <x v="111"/>
    <d v="2015-04-24T00:00:00"/>
    <x v="1207"/>
    <n v="5"/>
    <n v="32.5"/>
    <n v="44517"/>
    <n v="5.25"/>
    <x v="2"/>
  </r>
  <r>
    <n v="702"/>
    <s v="Kelly O'Connor"/>
    <x v="4"/>
    <n v="0.03"/>
    <n v="5.28"/>
    <n v="5.61"/>
    <x v="1"/>
    <x v="1"/>
    <x v="2"/>
    <x v="7"/>
    <s v="Small Box"/>
    <s v="Xerox 1954"/>
    <n v="0.4"/>
    <s v="United States"/>
    <s v="West"/>
    <x v="8"/>
    <s v="Santa Rosa"/>
    <n v="95404"/>
    <x v="111"/>
    <d v="2015-04-24T00:00:00"/>
    <x v="1207"/>
    <n v="1"/>
    <n v="6.5"/>
    <n v="87977"/>
    <n v="5.25"/>
    <x v="2"/>
  </r>
  <r>
    <n v="1304"/>
    <s v="Sherri McIntosh"/>
    <x v="4"/>
    <n v="0.08"/>
    <n v="2.88"/>
    <n v="0.5"/>
    <x v="1"/>
    <x v="1"/>
    <x v="2"/>
    <x v="13"/>
    <s v="Small Box"/>
    <s v="Avery 507"/>
    <n v="0.39"/>
    <s v="United States"/>
    <s v="West"/>
    <x v="15"/>
    <s v="West Jordan"/>
    <n v="84084"/>
    <x v="111"/>
    <d v="2015-04-24T00:00:00"/>
    <x v="1208"/>
    <n v="3"/>
    <n v="8.74"/>
    <n v="87004"/>
    <n v="2.8"/>
    <x v="2"/>
  </r>
  <r>
    <n v="483"/>
    <s v="Edgar McKenzie"/>
    <x v="3"/>
    <n v="0.06"/>
    <n v="3.36"/>
    <n v="6.27"/>
    <x v="1"/>
    <x v="3"/>
    <x v="2"/>
    <x v="5"/>
    <s v="Small Box"/>
    <s v="Cardinal Poly Pocket Divider Pockets for Ring Binders"/>
    <n v="0.4"/>
    <s v="United States"/>
    <s v="Central"/>
    <x v="10"/>
    <s v="Oswego"/>
    <n v="60543"/>
    <x v="111"/>
    <d v="2015-04-24T00:00:00"/>
    <x v="1209"/>
    <n v="2"/>
    <n v="8.82"/>
    <n v="90354"/>
    <n v="3.3"/>
    <x v="1"/>
  </r>
  <r>
    <n v="483"/>
    <s v="Edgar McKenzie"/>
    <x v="3"/>
    <n v="7.0000000000000007E-2"/>
    <n v="699.99"/>
    <n v="24.49"/>
    <x v="1"/>
    <x v="3"/>
    <x v="1"/>
    <x v="4"/>
    <s v="Large Box"/>
    <s v="Canon PC1060 Personal Laser Copier"/>
    <n v="0.41"/>
    <s v="United States"/>
    <s v="Central"/>
    <x v="10"/>
    <s v="Oswego"/>
    <n v="60543"/>
    <x v="111"/>
    <d v="2015-04-25T00:00:00"/>
    <x v="1210"/>
    <n v="9"/>
    <n v="5976.09"/>
    <n v="90354"/>
    <n v="699.92"/>
    <x v="1"/>
  </r>
  <r>
    <n v="1257"/>
    <s v="Ryan Foster"/>
    <x v="0"/>
    <n v="0.04"/>
    <n v="2.52"/>
    <n v="1.92"/>
    <x v="1"/>
    <x v="2"/>
    <x v="2"/>
    <x v="16"/>
    <s v="Wrap Bag"/>
    <s v="Letter Slitter"/>
    <n v="0.82"/>
    <s v="United States"/>
    <s v="West"/>
    <x v="3"/>
    <s v="Aurora"/>
    <n v="80013"/>
    <x v="112"/>
    <d v="2015-04-24T00:00:00"/>
    <x v="1211"/>
    <n v="1"/>
    <n v="3.13"/>
    <n v="86536"/>
    <n v="2.48"/>
    <x v="2"/>
  </r>
  <r>
    <n v="3325"/>
    <s v="Diane Barr"/>
    <x v="0"/>
    <n v="7.0000000000000007E-2"/>
    <n v="5.58"/>
    <n v="1.99"/>
    <x v="1"/>
    <x v="1"/>
    <x v="2"/>
    <x v="2"/>
    <s v="Wrap Bag"/>
    <s v="DIXON Ticonderoga® Erasable Checking Pencils"/>
    <n v="0.46"/>
    <s v="United States"/>
    <s v="West"/>
    <x v="14"/>
    <s v="Coos Bay"/>
    <n v="97420"/>
    <x v="112"/>
    <d v="2015-04-26T00:00:00"/>
    <x v="1212"/>
    <n v="23"/>
    <n v="121.46"/>
    <n v="90987"/>
    <n v="5.51"/>
    <x v="2"/>
  </r>
  <r>
    <n v="1085"/>
    <s v="Ted Dunlap"/>
    <x v="1"/>
    <n v="0.04"/>
    <n v="9.06"/>
    <n v="9.86"/>
    <x v="1"/>
    <x v="2"/>
    <x v="2"/>
    <x v="7"/>
    <s v="Small Box"/>
    <s v="Southworth 25% Cotton Linen-Finish Paper &amp; Envelopes"/>
    <n v="0.4"/>
    <s v="United States"/>
    <s v="East"/>
    <x v="11"/>
    <s v="Deer Park"/>
    <n v="11729"/>
    <x v="112"/>
    <d v="2015-04-25T00:00:00"/>
    <x v="1213"/>
    <n v="3"/>
    <n v="30.87"/>
    <n v="86123"/>
    <n v="9.0200000000000014"/>
    <x v="3"/>
  </r>
  <r>
    <n v="1086"/>
    <s v="Leon Peele"/>
    <x v="1"/>
    <n v="0.04"/>
    <n v="14.27"/>
    <n v="7.27"/>
    <x v="1"/>
    <x v="2"/>
    <x v="2"/>
    <x v="5"/>
    <s v="Small Box"/>
    <s v="GBC Laser Imprintable Binding System Covers, Desert Sand"/>
    <n v="0.38"/>
    <s v="United States"/>
    <s v="East"/>
    <x v="11"/>
    <s v="Dix Hills"/>
    <n v="11746"/>
    <x v="112"/>
    <d v="2015-04-25T00:00:00"/>
    <x v="1214"/>
    <n v="3"/>
    <n v="45.24"/>
    <n v="86123"/>
    <n v="14.23"/>
    <x v="3"/>
  </r>
  <r>
    <n v="1670"/>
    <s v="Carolyn Bowling"/>
    <x v="2"/>
    <n v="0.03"/>
    <n v="35.409999999999997"/>
    <n v="1.99"/>
    <x v="1"/>
    <x v="0"/>
    <x v="1"/>
    <x v="1"/>
    <s v="Small Pack"/>
    <s v="Imation DVD-RAM discs"/>
    <n v="0.43"/>
    <s v="United States"/>
    <s v="South"/>
    <x v="21"/>
    <s v="Blacksburg"/>
    <n v="24060"/>
    <x v="112"/>
    <d v="2015-04-26T00:00:00"/>
    <x v="1215"/>
    <n v="10"/>
    <n v="367.52"/>
    <n v="86722"/>
    <n v="35.379999999999995"/>
    <x v="0"/>
  </r>
  <r>
    <n v="1670"/>
    <s v="Carolyn Bowling"/>
    <x v="2"/>
    <n v="0"/>
    <n v="142.86000000000001"/>
    <n v="19.989999999999998"/>
    <x v="1"/>
    <x v="0"/>
    <x v="2"/>
    <x v="6"/>
    <s v="Small Box"/>
    <s v="Letter Size Cart"/>
    <n v="0.56000000000000005"/>
    <s v="United States"/>
    <s v="South"/>
    <x v="21"/>
    <s v="Blacksburg"/>
    <n v="24060"/>
    <x v="112"/>
    <d v="2015-05-03T00:00:00"/>
    <x v="1216"/>
    <n v="11"/>
    <n v="1576.35"/>
    <n v="86722"/>
    <n v="142.86000000000001"/>
    <x v="0"/>
  </r>
  <r>
    <n v="1391"/>
    <s v="Carolyn Greer"/>
    <x v="3"/>
    <n v="0"/>
    <n v="2.88"/>
    <n v="0.7"/>
    <x v="2"/>
    <x v="1"/>
    <x v="2"/>
    <x v="2"/>
    <s v="Wrap Bag"/>
    <s v="Newell 340"/>
    <n v="0.56000000000000005"/>
    <s v="United States"/>
    <s v="West"/>
    <x v="8"/>
    <s v="Sunnyvale"/>
    <n v="94086"/>
    <x v="112"/>
    <d v="2015-04-24T00:00:00"/>
    <x v="1217"/>
    <n v="1"/>
    <n v="7.96"/>
    <n v="88727"/>
    <n v="2.88"/>
    <x v="2"/>
  </r>
  <r>
    <n v="2570"/>
    <s v="Yvonne Stephens"/>
    <x v="0"/>
    <n v="0"/>
    <n v="4.37"/>
    <n v="5.15"/>
    <x v="1"/>
    <x v="1"/>
    <x v="2"/>
    <x v="8"/>
    <s v="Small Box"/>
    <s v="Eureka Sanitaire ® Multi-Pro Heavy-Duty Upright, Disposable Bags"/>
    <n v="0.59"/>
    <s v="United States"/>
    <s v="West"/>
    <x v="8"/>
    <s v="Davis"/>
    <n v="95616"/>
    <x v="113"/>
    <d v="2015-04-27T00:00:00"/>
    <x v="1218"/>
    <n v="19"/>
    <n v="87.85"/>
    <n v="90327"/>
    <n v="4.37"/>
    <x v="2"/>
  </r>
  <r>
    <n v="2570"/>
    <s v="Yvonne Stephens"/>
    <x v="0"/>
    <n v="0.01"/>
    <n v="500.98"/>
    <n v="56"/>
    <x v="0"/>
    <x v="1"/>
    <x v="0"/>
    <x v="9"/>
    <s v="Jumbo Drum"/>
    <s v="Global Troy™ Executive Leather Low-Back Tilter"/>
    <n v="0.6"/>
    <s v="United States"/>
    <s v="West"/>
    <x v="8"/>
    <s v="Davis"/>
    <n v="95616"/>
    <x v="113"/>
    <d v="2015-04-26T00:00:00"/>
    <x v="1219"/>
    <n v="14"/>
    <n v="7429.63"/>
    <n v="90327"/>
    <n v="500.97"/>
    <x v="2"/>
  </r>
  <r>
    <n v="2570"/>
    <s v="Yvonne Stephens"/>
    <x v="0"/>
    <n v="0.02"/>
    <n v="12.58"/>
    <n v="5.16"/>
    <x v="1"/>
    <x v="1"/>
    <x v="0"/>
    <x v="11"/>
    <s v="Small Box"/>
    <s v="DAX Copper Panel Document Frame, 5 x 7 Size"/>
    <n v="0.43"/>
    <s v="United States"/>
    <s v="West"/>
    <x v="8"/>
    <s v="Davis"/>
    <n v="95616"/>
    <x v="113"/>
    <d v="2015-04-25T00:00:00"/>
    <x v="1220"/>
    <n v="18"/>
    <n v="224.29"/>
    <n v="90327"/>
    <n v="12.56"/>
    <x v="2"/>
  </r>
  <r>
    <n v="2570"/>
    <s v="Yvonne Stephens"/>
    <x v="0"/>
    <n v="0.1"/>
    <n v="7.7"/>
    <n v="3.68"/>
    <x v="1"/>
    <x v="1"/>
    <x v="0"/>
    <x v="11"/>
    <s v="Wrap Bag"/>
    <s v="Deflect-O® Glasstique™ Clear Desk Accessories"/>
    <n v="0.52"/>
    <s v="United States"/>
    <s v="West"/>
    <x v="8"/>
    <s v="Davis"/>
    <n v="95616"/>
    <x v="113"/>
    <d v="2015-04-26T00:00:00"/>
    <x v="1221"/>
    <n v="7"/>
    <n v="51.2"/>
    <n v="90327"/>
    <n v="7.6000000000000005"/>
    <x v="2"/>
  </r>
  <r>
    <n v="2571"/>
    <s v="Rosemary O'Brien"/>
    <x v="0"/>
    <n v="0.01"/>
    <n v="500.98"/>
    <n v="56"/>
    <x v="0"/>
    <x v="1"/>
    <x v="0"/>
    <x v="9"/>
    <s v="Jumbo Drum"/>
    <s v="Global Troy™ Executive Leather Low-Back Tilter"/>
    <n v="0.6"/>
    <s v="United States"/>
    <s v="East"/>
    <x v="11"/>
    <s v="New York City"/>
    <n v="10165"/>
    <x v="113"/>
    <d v="2015-04-26T00:00:00"/>
    <x v="1222"/>
    <n v="56"/>
    <n v="29718.53"/>
    <n v="50656"/>
    <n v="500.97"/>
    <x v="3"/>
  </r>
  <r>
    <n v="2571"/>
    <s v="Rosemary O'Brien"/>
    <x v="0"/>
    <n v="0.1"/>
    <n v="7.7"/>
    <n v="3.68"/>
    <x v="1"/>
    <x v="1"/>
    <x v="0"/>
    <x v="11"/>
    <s v="Wrap Bag"/>
    <s v="Deflect-O® Glasstique™ Clear Desk Accessories"/>
    <n v="0.52"/>
    <s v="United States"/>
    <s v="East"/>
    <x v="11"/>
    <s v="New York City"/>
    <n v="10165"/>
    <x v="113"/>
    <d v="2015-04-26T00:00:00"/>
    <x v="1223"/>
    <n v="27"/>
    <n v="197.48"/>
    <n v="50656"/>
    <n v="7.6000000000000005"/>
    <x v="3"/>
  </r>
  <r>
    <n v="3379"/>
    <s v="Annette McIntyre"/>
    <x v="0"/>
    <n v="0.05"/>
    <n v="3.14"/>
    <n v="1.92"/>
    <x v="2"/>
    <x v="2"/>
    <x v="2"/>
    <x v="16"/>
    <s v="Wrap Bag"/>
    <s v="Serrated Blade or Curved Handle Hand Letter Openers"/>
    <n v="0.84"/>
    <s v="United States"/>
    <s v="South"/>
    <x v="5"/>
    <s v="Kennesaw"/>
    <n v="30144"/>
    <x v="113"/>
    <d v="2015-04-26T00:00:00"/>
    <x v="1224"/>
    <n v="18"/>
    <n v="59.22"/>
    <n v="88839"/>
    <n v="3.0900000000000003"/>
    <x v="0"/>
  </r>
  <r>
    <n v="731"/>
    <s v="June Herbert"/>
    <x v="1"/>
    <n v="0.09"/>
    <n v="101.41"/>
    <n v="35"/>
    <x v="1"/>
    <x v="1"/>
    <x v="2"/>
    <x v="6"/>
    <s v="Large Box"/>
    <s v="Tennsco Regal Shelving Units"/>
    <n v="0.82"/>
    <s v="United States"/>
    <s v="East"/>
    <x v="35"/>
    <s v="Burlington"/>
    <n v="1803"/>
    <x v="114"/>
    <d v="2015-04-27T00:00:00"/>
    <x v="1225"/>
    <n v="12"/>
    <n v="1178.32"/>
    <n v="90362"/>
    <n v="101.32"/>
    <x v="3"/>
  </r>
  <r>
    <n v="1893"/>
    <s v="Melanie Burgess"/>
    <x v="2"/>
    <n v="0.03"/>
    <n v="180.98"/>
    <n v="26.2"/>
    <x v="0"/>
    <x v="1"/>
    <x v="0"/>
    <x v="9"/>
    <s v="Jumbo Drum"/>
    <s v="Global Ergonomic Managers Chair"/>
    <n v="0.59"/>
    <s v="United States"/>
    <s v="Central"/>
    <x v="6"/>
    <s v="Webster Groves"/>
    <n v="63119"/>
    <x v="114"/>
    <d v="2015-04-30T00:00:00"/>
    <x v="1226"/>
    <n v="5"/>
    <n v="928.92"/>
    <n v="91262"/>
    <n v="180.95"/>
    <x v="1"/>
  </r>
  <r>
    <n v="2491"/>
    <s v="Sean N Boyer"/>
    <x v="2"/>
    <n v="0.06"/>
    <n v="4.28"/>
    <n v="0.94"/>
    <x v="1"/>
    <x v="1"/>
    <x v="2"/>
    <x v="2"/>
    <s v="Wrap Bag"/>
    <s v="Newell 336"/>
    <n v="0.56000000000000005"/>
    <s v="United States"/>
    <s v="West"/>
    <x v="8"/>
    <s v="Los Angeles"/>
    <n v="90045"/>
    <x v="114"/>
    <d v="2015-04-28T00:00:00"/>
    <x v="1227"/>
    <n v="9"/>
    <n v="38.96"/>
    <n v="11712"/>
    <n v="4.2200000000000006"/>
    <x v="2"/>
  </r>
  <r>
    <n v="2495"/>
    <s v="Maria Block"/>
    <x v="2"/>
    <n v="0.06"/>
    <n v="4.28"/>
    <n v="0.94"/>
    <x v="1"/>
    <x v="1"/>
    <x v="2"/>
    <x v="2"/>
    <s v="Wrap Bag"/>
    <s v="Newell 336"/>
    <n v="0.56000000000000005"/>
    <s v="United States"/>
    <s v="West"/>
    <x v="45"/>
    <s v="Rock Springs"/>
    <n v="82901"/>
    <x v="114"/>
    <d v="2015-04-28T00:00:00"/>
    <x v="1227"/>
    <n v="2"/>
    <n v="8.66"/>
    <n v="86885"/>
    <n v="4.2200000000000006"/>
    <x v="2"/>
  </r>
  <r>
    <n v="2489"/>
    <s v="Craig Liu"/>
    <x v="4"/>
    <n v="0.04"/>
    <n v="419.19"/>
    <n v="19.989999999999998"/>
    <x v="1"/>
    <x v="2"/>
    <x v="2"/>
    <x v="6"/>
    <s v="Small Box"/>
    <s v="Smead Adjustable Mobile File Trolley with Lockable Top"/>
    <n v="0.57999999999999996"/>
    <s v="United States"/>
    <s v="West"/>
    <x v="8"/>
    <s v="Concord"/>
    <n v="94521"/>
    <x v="114"/>
    <d v="2015-04-27T00:00:00"/>
    <x v="1228"/>
    <n v="5"/>
    <n v="2012.11"/>
    <n v="86885"/>
    <n v="419.15"/>
    <x v="2"/>
  </r>
  <r>
    <n v="2491"/>
    <s v="Sean N Boyer"/>
    <x v="4"/>
    <n v="0.04"/>
    <n v="419.19"/>
    <n v="19.989999999999998"/>
    <x v="1"/>
    <x v="2"/>
    <x v="2"/>
    <x v="6"/>
    <s v="Small Box"/>
    <s v="Smead Adjustable Mobile File Trolley with Lockable Top"/>
    <n v="0.57999999999999996"/>
    <s v="United States"/>
    <s v="West"/>
    <x v="8"/>
    <s v="Los Angeles"/>
    <n v="90045"/>
    <x v="114"/>
    <d v="2015-04-27T00:00:00"/>
    <x v="1229"/>
    <n v="20"/>
    <n v="8048.45"/>
    <n v="23042"/>
    <n v="419.15"/>
    <x v="2"/>
  </r>
  <r>
    <n v="2380"/>
    <s v="Lisa Branch"/>
    <x v="3"/>
    <n v="7.0000000000000007E-2"/>
    <n v="3.38"/>
    <n v="0.85"/>
    <x v="1"/>
    <x v="0"/>
    <x v="2"/>
    <x v="2"/>
    <s v="Wrap Bag"/>
    <s v="Avery Hi-Liter® Fluorescent Desk Style Markers"/>
    <n v="0.48"/>
    <s v="United States"/>
    <s v="Central"/>
    <x v="25"/>
    <s v="Grand Rapids"/>
    <n v="49505"/>
    <x v="114"/>
    <d v="2015-04-28T00:00:00"/>
    <x v="1230"/>
    <n v="9"/>
    <n v="29.08"/>
    <n v="86654"/>
    <n v="3.31"/>
    <x v="1"/>
  </r>
  <r>
    <n v="2382"/>
    <s v="Geoffrey Saunders"/>
    <x v="3"/>
    <n v="7.0000000000000007E-2"/>
    <n v="3.38"/>
    <n v="0.85"/>
    <x v="1"/>
    <x v="0"/>
    <x v="2"/>
    <x v="2"/>
    <s v="Wrap Bag"/>
    <s v="Avery Hi-Liter® Fluorescent Desk Style Markers"/>
    <n v="0.48"/>
    <s v="United States"/>
    <s v="East"/>
    <x v="11"/>
    <s v="New York City"/>
    <n v="10024"/>
    <x v="114"/>
    <d v="2015-04-28T00:00:00"/>
    <x v="1230"/>
    <n v="34"/>
    <n v="109.86"/>
    <n v="13606"/>
    <n v="3.31"/>
    <x v="3"/>
  </r>
  <r>
    <n v="2468"/>
    <s v="Rhonda Stein"/>
    <x v="0"/>
    <n v="0.09"/>
    <n v="58.1"/>
    <n v="1.49"/>
    <x v="2"/>
    <x v="2"/>
    <x v="2"/>
    <x v="5"/>
    <s v="Small Box"/>
    <s v="Avery Arch Ring Binders"/>
    <n v="0.38"/>
    <s v="United States"/>
    <s v="South"/>
    <x v="9"/>
    <s v="Salisbury"/>
    <n v="28144"/>
    <x v="115"/>
    <d v="2015-04-29T00:00:00"/>
    <x v="1231"/>
    <n v="3"/>
    <n v="169.46"/>
    <n v="88135"/>
    <n v="58.01"/>
    <x v="0"/>
  </r>
  <r>
    <n v="983"/>
    <s v="Sue Drake"/>
    <x v="2"/>
    <n v="0.09"/>
    <n v="300.97000000000003"/>
    <n v="7.18"/>
    <x v="1"/>
    <x v="3"/>
    <x v="1"/>
    <x v="1"/>
    <s v="Small Box"/>
    <s v="Gyration Ultra Professional Cordless Optical Suite"/>
    <n v="0.48"/>
    <s v="United States"/>
    <s v="South"/>
    <x v="1"/>
    <s v="Searcy"/>
    <n v="72143"/>
    <x v="115"/>
    <d v="2015-04-27T00:00:00"/>
    <x v="1232"/>
    <n v="10"/>
    <n v="2848.38"/>
    <n v="90201"/>
    <n v="300.88000000000005"/>
    <x v="0"/>
  </r>
  <r>
    <n v="202"/>
    <s v="Max Small"/>
    <x v="3"/>
    <n v="0.09"/>
    <n v="12.28"/>
    <n v="4.8600000000000003"/>
    <x v="1"/>
    <x v="3"/>
    <x v="2"/>
    <x v="7"/>
    <s v="Small Box"/>
    <s v="Xerox 1933"/>
    <n v="0.38"/>
    <s v="United States"/>
    <s v="Central"/>
    <x v="19"/>
    <s v="Bartlesville"/>
    <n v="74006"/>
    <x v="115"/>
    <d v="2015-04-28T00:00:00"/>
    <x v="1233"/>
    <n v="3"/>
    <n v="34.65"/>
    <n v="88971"/>
    <n v="12.19"/>
    <x v="1"/>
  </r>
  <r>
    <n v="762"/>
    <s v="Stuart Holloway"/>
    <x v="3"/>
    <n v="0"/>
    <n v="125.99"/>
    <n v="8.99"/>
    <x v="1"/>
    <x v="0"/>
    <x v="1"/>
    <x v="12"/>
    <s v="Small Box"/>
    <s v="5170i"/>
    <n v="0.56999999999999995"/>
    <s v="United States"/>
    <s v="West"/>
    <x v="4"/>
    <s v="Vancouver"/>
    <n v="98661"/>
    <x v="115"/>
    <d v="2015-04-29T00:00:00"/>
    <x v="1234"/>
    <n v="12"/>
    <n v="1362.2"/>
    <n v="87525"/>
    <n v="125.99"/>
    <x v="2"/>
  </r>
  <r>
    <n v="3320"/>
    <s v="Alicia Maynard"/>
    <x v="3"/>
    <n v="0.08"/>
    <n v="3.28"/>
    <n v="3.97"/>
    <x v="1"/>
    <x v="0"/>
    <x v="2"/>
    <x v="2"/>
    <s v="Wrap Bag"/>
    <s v="Newell 342"/>
    <n v="0.56000000000000005"/>
    <s v="United States"/>
    <s v="South"/>
    <x v="34"/>
    <s v="Jackson"/>
    <n v="38301"/>
    <x v="115"/>
    <d v="2015-04-28T00:00:00"/>
    <x v="1235"/>
    <n v="18"/>
    <n v="57.24"/>
    <n v="90103"/>
    <n v="3.1999999999999997"/>
    <x v="0"/>
  </r>
  <r>
    <n v="3320"/>
    <s v="Alicia Maynard"/>
    <x v="3"/>
    <n v="0.09"/>
    <n v="40.97"/>
    <n v="8.99"/>
    <x v="2"/>
    <x v="0"/>
    <x v="2"/>
    <x v="2"/>
    <s v="Small Pack"/>
    <s v="Sanford 52201 APSCO Electric Pencil Sharpener"/>
    <n v="0.59"/>
    <s v="United States"/>
    <s v="South"/>
    <x v="34"/>
    <s v="Jackson"/>
    <n v="38301"/>
    <x v="115"/>
    <d v="2015-04-29T00:00:00"/>
    <x v="1236"/>
    <n v="22"/>
    <n v="824.7"/>
    <n v="90103"/>
    <n v="40.879999999999995"/>
    <x v="0"/>
  </r>
  <r>
    <n v="1439"/>
    <s v="Kyle Kaufman"/>
    <x v="0"/>
    <n v="0.05"/>
    <n v="6.48"/>
    <n v="6.22"/>
    <x v="1"/>
    <x v="3"/>
    <x v="2"/>
    <x v="7"/>
    <s v="Small Box"/>
    <s v="Xerox 1894"/>
    <n v="0.37"/>
    <s v="United States"/>
    <s v="East"/>
    <x v="27"/>
    <s v="Euclid"/>
    <n v="44117"/>
    <x v="116"/>
    <d v="2015-04-29T00:00:00"/>
    <x v="1237"/>
    <n v="3"/>
    <n v="21.46"/>
    <n v="90121"/>
    <n v="6.4300000000000006"/>
    <x v="3"/>
  </r>
  <r>
    <n v="3011"/>
    <s v="Tammy Raynor"/>
    <x v="0"/>
    <n v="0.03"/>
    <n v="300.64999999999998"/>
    <n v="24.49"/>
    <x v="1"/>
    <x v="3"/>
    <x v="2"/>
    <x v="8"/>
    <s v="Large Box"/>
    <s v="Honeywell Enviracaire Portable HEPA Air Cleaner for 17' x 22' Room"/>
    <n v="0.52"/>
    <s v="United States"/>
    <s v="East"/>
    <x v="35"/>
    <s v="Boston"/>
    <n v="2113"/>
    <x v="116"/>
    <d v="2015-04-30T00:00:00"/>
    <x v="1238"/>
    <n v="32"/>
    <n v="9705.4599999999991"/>
    <n v="7623"/>
    <n v="300.62"/>
    <x v="3"/>
  </r>
  <r>
    <n v="3011"/>
    <s v="Tammy Raynor"/>
    <x v="0"/>
    <n v="0.06"/>
    <n v="49.99"/>
    <n v="19.989999999999998"/>
    <x v="1"/>
    <x v="3"/>
    <x v="1"/>
    <x v="1"/>
    <s v="Small Box"/>
    <s v="US Robotics 56K V.92 Internal PCI Faxmodem"/>
    <n v="0.45"/>
    <s v="United States"/>
    <s v="East"/>
    <x v="35"/>
    <s v="Boston"/>
    <n v="2113"/>
    <x v="116"/>
    <d v="2015-04-30T00:00:00"/>
    <x v="1239"/>
    <n v="67"/>
    <n v="3247.54"/>
    <n v="7623"/>
    <n v="49.93"/>
    <x v="3"/>
  </r>
  <r>
    <n v="3011"/>
    <s v="Tammy Raynor"/>
    <x v="0"/>
    <n v="0.1"/>
    <n v="104.85"/>
    <n v="4.6500000000000004"/>
    <x v="1"/>
    <x v="3"/>
    <x v="2"/>
    <x v="7"/>
    <s v="Small Box"/>
    <s v="Xerox 1941"/>
    <n v="0.37"/>
    <s v="United States"/>
    <s v="East"/>
    <x v="35"/>
    <s v="Boston"/>
    <n v="2113"/>
    <x v="116"/>
    <d v="2015-04-29T00:00:00"/>
    <x v="1240"/>
    <n v="58"/>
    <n v="5582.63"/>
    <n v="7623"/>
    <n v="104.75"/>
    <x v="3"/>
  </r>
  <r>
    <n v="3012"/>
    <s v="Annie Livingston"/>
    <x v="0"/>
    <n v="0.03"/>
    <n v="300.64999999999998"/>
    <n v="24.49"/>
    <x v="1"/>
    <x v="3"/>
    <x v="2"/>
    <x v="8"/>
    <s v="Large Box"/>
    <s v="Honeywell Enviracaire Portable HEPA Air Cleaner for 17' x 22' Room"/>
    <n v="0.52"/>
    <s v="United States"/>
    <s v="East"/>
    <x v="11"/>
    <s v="Rochester"/>
    <n v="14609"/>
    <x v="116"/>
    <d v="2015-04-30T00:00:00"/>
    <x v="1241"/>
    <n v="8"/>
    <n v="2426.36"/>
    <n v="86346"/>
    <n v="300.62"/>
    <x v="3"/>
  </r>
  <r>
    <n v="3012"/>
    <s v="Annie Livingston"/>
    <x v="0"/>
    <n v="0.06"/>
    <n v="49.99"/>
    <n v="19.989999999999998"/>
    <x v="1"/>
    <x v="3"/>
    <x v="1"/>
    <x v="1"/>
    <s v="Small Box"/>
    <s v="US Robotics 56K V.92 Internal PCI Faxmodem"/>
    <n v="0.45"/>
    <s v="United States"/>
    <s v="East"/>
    <x v="11"/>
    <s v="Rochester"/>
    <n v="14609"/>
    <x v="116"/>
    <d v="2015-04-30T00:00:00"/>
    <x v="1242"/>
    <n v="17"/>
    <n v="824"/>
    <n v="86346"/>
    <n v="49.93"/>
    <x v="3"/>
  </r>
  <r>
    <n v="3012"/>
    <s v="Annie Livingston"/>
    <x v="0"/>
    <n v="0.1"/>
    <n v="104.85"/>
    <n v="4.6500000000000004"/>
    <x v="1"/>
    <x v="3"/>
    <x v="2"/>
    <x v="7"/>
    <s v="Small Box"/>
    <s v="Xerox 1941"/>
    <n v="0.37"/>
    <s v="United States"/>
    <s v="East"/>
    <x v="11"/>
    <s v="Rochester"/>
    <n v="14609"/>
    <x v="116"/>
    <d v="2015-04-29T00:00:00"/>
    <x v="1243"/>
    <n v="14"/>
    <n v="1347.53"/>
    <n v="86346"/>
    <n v="104.75"/>
    <x v="3"/>
  </r>
  <r>
    <n v="2254"/>
    <s v="Jeff Meadows"/>
    <x v="1"/>
    <n v="0.1"/>
    <n v="48.91"/>
    <n v="5.97"/>
    <x v="1"/>
    <x v="3"/>
    <x v="2"/>
    <x v="7"/>
    <s v="Small Box"/>
    <s v="Xerox 1917"/>
    <n v="0.38"/>
    <s v="United States"/>
    <s v="South"/>
    <x v="32"/>
    <s v="Paducah"/>
    <n v="42003"/>
    <x v="116"/>
    <d v="2015-04-30T00:00:00"/>
    <x v="1244"/>
    <n v="14"/>
    <n v="618.96"/>
    <n v="89279"/>
    <n v="48.809999999999995"/>
    <x v="0"/>
  </r>
  <r>
    <n v="2254"/>
    <s v="Jeff Meadows"/>
    <x v="1"/>
    <n v="0.08"/>
    <n v="5.98"/>
    <n v="5.46"/>
    <x v="1"/>
    <x v="3"/>
    <x v="2"/>
    <x v="7"/>
    <s v="Small Box"/>
    <s v="Xerox 1983"/>
    <n v="0.36"/>
    <s v="United States"/>
    <s v="South"/>
    <x v="32"/>
    <s v="Paducah"/>
    <n v="42003"/>
    <x v="116"/>
    <d v="2015-04-28T00:00:00"/>
    <x v="1245"/>
    <n v="13"/>
    <n v="77.540000000000006"/>
    <n v="89279"/>
    <n v="5.9"/>
    <x v="0"/>
  </r>
  <r>
    <n v="2912"/>
    <s v="Hannah Carver"/>
    <x v="1"/>
    <n v="0.04"/>
    <n v="4.13"/>
    <n v="0.99"/>
    <x v="2"/>
    <x v="2"/>
    <x v="2"/>
    <x v="13"/>
    <s v="Small Box"/>
    <s v="Avery 491"/>
    <n v="0.39"/>
    <s v="United States"/>
    <s v="Central"/>
    <x v="39"/>
    <s v="Grand Forks"/>
    <n v="58201"/>
    <x v="116"/>
    <d v="2015-04-30T00:00:00"/>
    <x v="1246"/>
    <n v="7"/>
    <n v="32.33"/>
    <n v="87396"/>
    <n v="4.09"/>
    <x v="1"/>
  </r>
  <r>
    <n v="2912"/>
    <s v="Hannah Carver"/>
    <x v="1"/>
    <n v="0.06"/>
    <n v="55.48"/>
    <n v="14.3"/>
    <x v="1"/>
    <x v="2"/>
    <x v="2"/>
    <x v="7"/>
    <s v="Small Box"/>
    <s v="Xerox 194"/>
    <n v="0.37"/>
    <s v="United States"/>
    <s v="Central"/>
    <x v="39"/>
    <s v="Grand Forks"/>
    <n v="58201"/>
    <x v="116"/>
    <d v="2015-04-30T00:00:00"/>
    <x v="1247"/>
    <n v="12"/>
    <n v="642.05999999999995"/>
    <n v="87396"/>
    <n v="55.419999999999995"/>
    <x v="1"/>
  </r>
  <r>
    <n v="3359"/>
    <s v="Jeffrey Cheng"/>
    <x v="1"/>
    <n v="0.09"/>
    <n v="28.53"/>
    <n v="1.49"/>
    <x v="1"/>
    <x v="2"/>
    <x v="2"/>
    <x v="5"/>
    <s v="Small Box"/>
    <s v="Lock-Up Easel 'Spel-Binder'"/>
    <n v="0.38"/>
    <s v="United States"/>
    <s v="Central"/>
    <x v="30"/>
    <s v="Wauwatosa"/>
    <n v="53213"/>
    <x v="116"/>
    <d v="2015-04-30T00:00:00"/>
    <x v="1248"/>
    <n v="6"/>
    <n v="157.33000000000001"/>
    <n v="91437"/>
    <n v="28.44"/>
    <x v="1"/>
  </r>
  <r>
    <n v="234"/>
    <s v="Don Cameron"/>
    <x v="2"/>
    <n v="0.06"/>
    <n v="3.34"/>
    <n v="7.49"/>
    <x v="2"/>
    <x v="0"/>
    <x v="2"/>
    <x v="2"/>
    <s v="Wrap Bag"/>
    <s v="Eldon Spacemaker® Box, Quick-Snap Lid, Clear"/>
    <n v="0.54"/>
    <s v="United States"/>
    <s v="Central"/>
    <x v="20"/>
    <s v="Newton"/>
    <n v="50208"/>
    <x v="116"/>
    <d v="2015-04-30T00:00:00"/>
    <x v="1249"/>
    <n v="8"/>
    <n v="27.45"/>
    <n v="90239"/>
    <n v="3.28"/>
    <x v="1"/>
  </r>
  <r>
    <n v="1217"/>
    <s v="Billy Perry Browning"/>
    <x v="4"/>
    <n v="0.09"/>
    <n v="130.97999999999999"/>
    <n v="30"/>
    <x v="0"/>
    <x v="0"/>
    <x v="0"/>
    <x v="9"/>
    <s v="Jumbo Drum"/>
    <s v="Office Star - Contemporary Task Swivel chair with 2-way adjustable arms, Plum"/>
    <n v="0.78"/>
    <s v="United States"/>
    <s v="East"/>
    <x v="35"/>
    <s v="Boston"/>
    <n v="2112"/>
    <x v="116"/>
    <d v="2015-05-01T00:00:00"/>
    <x v="1250"/>
    <n v="41"/>
    <n v="5258.94"/>
    <n v="54595"/>
    <n v="130.88999999999999"/>
    <x v="3"/>
  </r>
  <r>
    <n v="1226"/>
    <s v="Ken Cash"/>
    <x v="4"/>
    <n v="0.02"/>
    <n v="8.34"/>
    <n v="2.64"/>
    <x v="1"/>
    <x v="0"/>
    <x v="2"/>
    <x v="16"/>
    <s v="Small Pack"/>
    <s v="Acme® Elite Stainless Steel Scissors"/>
    <n v="0.59"/>
    <s v="United States"/>
    <s v="East"/>
    <x v="40"/>
    <s v="Pawtucket"/>
    <n v="2861"/>
    <x v="116"/>
    <d v="2015-04-30T00:00:00"/>
    <x v="1251"/>
    <n v="8"/>
    <n v="66.739999999999995"/>
    <n v="90800"/>
    <n v="8.32"/>
    <x v="3"/>
  </r>
  <r>
    <n v="1227"/>
    <s v="Elsie Hwang"/>
    <x v="4"/>
    <n v="0.09"/>
    <n v="130.97999999999999"/>
    <n v="30"/>
    <x v="0"/>
    <x v="0"/>
    <x v="0"/>
    <x v="9"/>
    <s v="Jumbo Drum"/>
    <s v="Office Star - Contemporary Task Swivel chair with 2-way adjustable arms, Plum"/>
    <n v="0.78"/>
    <s v="United States"/>
    <s v="East"/>
    <x v="42"/>
    <s v="South Burlington"/>
    <n v="5403"/>
    <x v="116"/>
    <d v="2015-05-01T00:00:00"/>
    <x v="1250"/>
    <n v="10"/>
    <n v="1282.67"/>
    <n v="90800"/>
    <n v="130.88999999999999"/>
    <x v="3"/>
  </r>
  <r>
    <n v="2353"/>
    <s v="Patrick Lowry"/>
    <x v="0"/>
    <n v="0.04"/>
    <n v="5.98"/>
    <n v="0.96"/>
    <x v="1"/>
    <x v="3"/>
    <x v="2"/>
    <x v="2"/>
    <s v="Wrap Bag"/>
    <s v="Newell 315"/>
    <n v="0.6"/>
    <s v="United States"/>
    <s v="East"/>
    <x v="36"/>
    <s v="Edgewood"/>
    <n v="21040"/>
    <x v="117"/>
    <d v="2015-04-30T00:00:00"/>
    <x v="1252"/>
    <n v="22"/>
    <n v="131.79"/>
    <n v="86164"/>
    <n v="5.94"/>
    <x v="3"/>
  </r>
  <r>
    <n v="2353"/>
    <s v="Patrick Lowry"/>
    <x v="0"/>
    <n v="0.01"/>
    <n v="20.99"/>
    <n v="0.99"/>
    <x v="1"/>
    <x v="3"/>
    <x v="1"/>
    <x v="12"/>
    <s v="Wrap Bag"/>
    <s v="Accessory25"/>
    <n v="0.56999999999999995"/>
    <s v="United States"/>
    <s v="East"/>
    <x v="36"/>
    <s v="Edgewood"/>
    <n v="21040"/>
    <x v="117"/>
    <d v="2015-04-30T00:00:00"/>
    <x v="1253"/>
    <n v="2"/>
    <n v="35.33"/>
    <n v="86164"/>
    <n v="20.979999999999997"/>
    <x v="3"/>
  </r>
  <r>
    <n v="782"/>
    <s v="Sarah N Becker"/>
    <x v="1"/>
    <n v="0.04"/>
    <n v="34.76"/>
    <n v="5.49"/>
    <x v="1"/>
    <x v="0"/>
    <x v="2"/>
    <x v="6"/>
    <s v="Small Box"/>
    <s v="Home/Office Personal File Carts"/>
    <n v="0.6"/>
    <s v="United States"/>
    <s v="West"/>
    <x v="8"/>
    <s v="Whittier"/>
    <n v="90604"/>
    <x v="117"/>
    <d v="2015-04-30T00:00:00"/>
    <x v="1254"/>
    <n v="8"/>
    <n v="279.01"/>
    <n v="90962"/>
    <n v="34.72"/>
    <x v="2"/>
  </r>
  <r>
    <n v="803"/>
    <s v="Marianne Goldstein"/>
    <x v="4"/>
    <n v="0.03"/>
    <n v="35.99"/>
    <n v="5"/>
    <x v="1"/>
    <x v="0"/>
    <x v="1"/>
    <x v="12"/>
    <s v="Small Box"/>
    <s v="Accessory27"/>
    <n v="0.85"/>
    <s v="United States"/>
    <s v="South"/>
    <x v="12"/>
    <s v="New Smyrna Beach"/>
    <n v="32168"/>
    <x v="117"/>
    <d v="2015-04-30T00:00:00"/>
    <x v="1255"/>
    <n v="3"/>
    <n v="93.82"/>
    <n v="90048"/>
    <n v="35.96"/>
    <x v="0"/>
  </r>
  <r>
    <n v="2115"/>
    <s v="Jeffrey Lloyd"/>
    <x v="4"/>
    <n v="0.02"/>
    <n v="95.95"/>
    <n v="74.349999999999994"/>
    <x v="0"/>
    <x v="3"/>
    <x v="0"/>
    <x v="9"/>
    <s v="Jumbo Drum"/>
    <s v="Bevis Steel Folding Chairs"/>
    <n v="0.56999999999999995"/>
    <s v="United States"/>
    <s v="South"/>
    <x v="21"/>
    <s v="Oakton"/>
    <n v="22124"/>
    <x v="117"/>
    <d v="2015-05-01T00:00:00"/>
    <x v="1256"/>
    <n v="14"/>
    <n v="1377.46"/>
    <n v="88406"/>
    <n v="95.93"/>
    <x v="0"/>
  </r>
  <r>
    <n v="3381"/>
    <s v="Christopher Norton Patterson"/>
    <x v="4"/>
    <n v="0.02"/>
    <n v="28.53"/>
    <n v="1.49"/>
    <x v="1"/>
    <x v="2"/>
    <x v="2"/>
    <x v="5"/>
    <s v="Small Box"/>
    <s v="Lock-Up Easel 'Spel-Binder'"/>
    <n v="0.38"/>
    <s v="United States"/>
    <s v="South"/>
    <x v="5"/>
    <s v="Macon"/>
    <n v="31204"/>
    <x v="117"/>
    <d v="2015-04-29T00:00:00"/>
    <x v="1257"/>
    <n v="18"/>
    <n v="513.33000000000004"/>
    <n v="88840"/>
    <n v="28.51"/>
    <x v="0"/>
  </r>
  <r>
    <n v="3393"/>
    <s v="Irene Murphy"/>
    <x v="4"/>
    <n v="0.08"/>
    <n v="125.99"/>
    <n v="7.69"/>
    <x v="1"/>
    <x v="1"/>
    <x v="1"/>
    <x v="12"/>
    <s v="Small Box"/>
    <s v="StarTAC 3000"/>
    <n v="0.59"/>
    <s v="United States"/>
    <s v="West"/>
    <x v="4"/>
    <s v="Pullman"/>
    <n v="99163"/>
    <x v="117"/>
    <d v="2015-04-30T00:00:00"/>
    <x v="1258"/>
    <n v="7"/>
    <n v="710.36"/>
    <n v="87908"/>
    <n v="125.91"/>
    <x v="2"/>
  </r>
  <r>
    <n v="617"/>
    <s v="Brett Schultz"/>
    <x v="3"/>
    <n v="0.02"/>
    <n v="15.57"/>
    <n v="1.39"/>
    <x v="1"/>
    <x v="1"/>
    <x v="2"/>
    <x v="15"/>
    <s v="Small Box"/>
    <s v="Park Ridge™ Embossed Executive Business Envelopes"/>
    <n v="0.38"/>
    <s v="United States"/>
    <s v="West"/>
    <x v="3"/>
    <s v="Pueblo"/>
    <n v="81001"/>
    <x v="117"/>
    <d v="2015-04-30T00:00:00"/>
    <x v="1259"/>
    <n v="3"/>
    <n v="46.23"/>
    <n v="88198"/>
    <n v="15.55"/>
    <x v="2"/>
  </r>
  <r>
    <n v="617"/>
    <s v="Brett Schultz"/>
    <x v="3"/>
    <n v="0.02"/>
    <n v="20.89"/>
    <n v="11.52"/>
    <x v="1"/>
    <x v="1"/>
    <x v="2"/>
    <x v="6"/>
    <s v="Small Box"/>
    <s v="Iris® 3-Drawer Stacking Bin, Black"/>
    <n v="0.83"/>
    <s v="United States"/>
    <s v="West"/>
    <x v="3"/>
    <s v="Pueblo"/>
    <n v="81001"/>
    <x v="117"/>
    <d v="2015-04-30T00:00:00"/>
    <x v="1260"/>
    <n v="13"/>
    <n v="279.27999999999997"/>
    <n v="88198"/>
    <n v="20.87"/>
    <x v="2"/>
  </r>
  <r>
    <n v="618"/>
    <s v="Robert Cowan"/>
    <x v="3"/>
    <n v="0.06"/>
    <n v="5.38"/>
    <n v="5.24"/>
    <x v="2"/>
    <x v="1"/>
    <x v="2"/>
    <x v="5"/>
    <s v="Small Box"/>
    <s v="Acco PRESSTEX® Data Binder with Storage Hooks, Dark Blue, 14 7/8&quot; X 11&quot;"/>
    <n v="0.36"/>
    <s v="United States"/>
    <s v="West"/>
    <x v="3"/>
    <s v="Pueblo West"/>
    <n v="81007"/>
    <x v="117"/>
    <d v="2015-04-30T00:00:00"/>
    <x v="1261"/>
    <n v="14"/>
    <n v="81.819999999999993"/>
    <n v="88198"/>
    <n v="5.32"/>
    <x v="2"/>
  </r>
  <r>
    <n v="618"/>
    <s v="Robert Cowan"/>
    <x v="3"/>
    <n v="0.03"/>
    <n v="7.35"/>
    <n v="5.96"/>
    <x v="1"/>
    <x v="1"/>
    <x v="2"/>
    <x v="7"/>
    <s v="Small Box"/>
    <s v="1/4 Fold Party Design Invitations &amp; White Envelopes, 24 8-1/2&quot; X 11&quot; Cards, 25 Env./Pack"/>
    <n v="0.38"/>
    <s v="United States"/>
    <s v="West"/>
    <x v="3"/>
    <s v="Pueblo West"/>
    <n v="81007"/>
    <x v="117"/>
    <d v="2015-04-30T00:00:00"/>
    <x v="1262"/>
    <n v="1"/>
    <n v="13.16"/>
    <n v="88198"/>
    <n v="7.3199999999999994"/>
    <x v="2"/>
  </r>
  <r>
    <n v="638"/>
    <s v="Brooke Shepherd"/>
    <x v="0"/>
    <n v="0.06"/>
    <n v="65.989999999999995"/>
    <n v="8.8000000000000007"/>
    <x v="2"/>
    <x v="1"/>
    <x v="1"/>
    <x v="12"/>
    <s v="Small Box"/>
    <s v="6120"/>
    <n v="0.57999999999999996"/>
    <s v="United States"/>
    <s v="West"/>
    <x v="8"/>
    <s v="Santa Cruz"/>
    <n v="95062"/>
    <x v="118"/>
    <d v="2015-05-01T00:00:00"/>
    <x v="1263"/>
    <n v="9"/>
    <n v="506.38"/>
    <n v="87954"/>
    <n v="65.929999999999993"/>
    <x v="2"/>
  </r>
  <r>
    <n v="638"/>
    <s v="Brooke Shepherd"/>
    <x v="0"/>
    <n v="0"/>
    <n v="195.99"/>
    <n v="4.2"/>
    <x v="2"/>
    <x v="1"/>
    <x v="1"/>
    <x v="12"/>
    <s v="Small Box"/>
    <s v="KH 688"/>
    <n v="0.56999999999999995"/>
    <s v="United States"/>
    <s v="West"/>
    <x v="8"/>
    <s v="Santa Cruz"/>
    <n v="95062"/>
    <x v="118"/>
    <d v="2015-05-02T00:00:00"/>
    <x v="1264"/>
    <n v="6"/>
    <n v="1042.72"/>
    <n v="87954"/>
    <n v="195.99"/>
    <x v="2"/>
  </r>
  <r>
    <n v="640"/>
    <s v="Neal Wolfe"/>
    <x v="0"/>
    <n v="0.06"/>
    <n v="65.989999999999995"/>
    <n v="8.8000000000000007"/>
    <x v="2"/>
    <x v="1"/>
    <x v="1"/>
    <x v="12"/>
    <s v="Small Box"/>
    <s v="6120"/>
    <n v="0.57999999999999996"/>
    <s v="United States"/>
    <s v="West"/>
    <x v="4"/>
    <s v="Seattle"/>
    <n v="98119"/>
    <x v="118"/>
    <d v="2015-05-01T00:00:00"/>
    <x v="1263"/>
    <n v="34"/>
    <n v="1912.98"/>
    <n v="45380"/>
    <n v="65.929999999999993"/>
    <x v="2"/>
  </r>
  <r>
    <n v="640"/>
    <s v="Neal Wolfe"/>
    <x v="0"/>
    <n v="0"/>
    <n v="195.99"/>
    <n v="4.2"/>
    <x v="2"/>
    <x v="1"/>
    <x v="1"/>
    <x v="12"/>
    <s v="Small Box"/>
    <s v="KH 688"/>
    <n v="0.56999999999999995"/>
    <s v="United States"/>
    <s v="West"/>
    <x v="4"/>
    <s v="Seattle"/>
    <n v="98119"/>
    <x v="118"/>
    <d v="2015-05-02T00:00:00"/>
    <x v="1265"/>
    <n v="24"/>
    <n v="4170.87"/>
    <n v="45380"/>
    <n v="195.99"/>
    <x v="2"/>
  </r>
  <r>
    <n v="851"/>
    <s v="Helen H Heller"/>
    <x v="0"/>
    <n v="0.06"/>
    <n v="1.26"/>
    <n v="0.7"/>
    <x v="1"/>
    <x v="3"/>
    <x v="2"/>
    <x v="14"/>
    <s v="Wrap Bag"/>
    <s v="Bagged Rubber Bands"/>
    <n v="0.81"/>
    <s v="United States"/>
    <s v="West"/>
    <x v="8"/>
    <s v="Hacienda Heights"/>
    <n v="91745"/>
    <x v="118"/>
    <d v="2015-04-30T00:00:00"/>
    <x v="1266"/>
    <n v="4"/>
    <n v="5.28"/>
    <n v="88571"/>
    <n v="1.2"/>
    <x v="2"/>
  </r>
  <r>
    <n v="854"/>
    <s v="Karen Hendricks"/>
    <x v="0"/>
    <n v="0.06"/>
    <n v="1.76"/>
    <n v="0.7"/>
    <x v="1"/>
    <x v="3"/>
    <x v="2"/>
    <x v="2"/>
    <s v="Wrap Bag"/>
    <s v="Newell 310"/>
    <n v="0.56000000000000005"/>
    <s v="United States"/>
    <s v="East"/>
    <x v="22"/>
    <s v="Branford"/>
    <n v="6405"/>
    <x v="118"/>
    <d v="2015-05-02T00:00:00"/>
    <x v="290"/>
    <n v="22"/>
    <n v="39.26"/>
    <n v="88571"/>
    <n v="1.7"/>
    <x v="3"/>
  </r>
  <r>
    <n v="855"/>
    <s v="Jacob Lanier"/>
    <x v="0"/>
    <n v="0.02"/>
    <n v="24.98"/>
    <n v="8.7899999999999991"/>
    <x v="1"/>
    <x v="3"/>
    <x v="2"/>
    <x v="6"/>
    <s v="Small Box"/>
    <s v="2300 Heavy-Duty Transfer File Systems by Perma"/>
    <n v="0.66"/>
    <s v="United States"/>
    <s v="East"/>
    <x v="22"/>
    <s v="Danbury"/>
    <n v="6810"/>
    <x v="118"/>
    <d v="2015-05-01T00:00:00"/>
    <x v="1267"/>
    <n v="23"/>
    <n v="606.51"/>
    <n v="88571"/>
    <n v="24.96"/>
    <x v="3"/>
  </r>
  <r>
    <n v="858"/>
    <s v="Arthur Brady"/>
    <x v="0"/>
    <n v="0.05"/>
    <n v="35.99"/>
    <n v="5.99"/>
    <x v="2"/>
    <x v="3"/>
    <x v="1"/>
    <x v="12"/>
    <s v="Wrap Bag"/>
    <s v="Accessory41"/>
    <n v="0.38"/>
    <s v="United States"/>
    <s v="East"/>
    <x v="29"/>
    <s v="Lewiston"/>
    <n v="4240"/>
    <x v="118"/>
    <d v="2015-05-02T00:00:00"/>
    <x v="1268"/>
    <n v="2"/>
    <n v="64.89"/>
    <n v="88571"/>
    <n v="35.940000000000005"/>
    <x v="3"/>
  </r>
  <r>
    <n v="2704"/>
    <s v="Juan Gold"/>
    <x v="0"/>
    <n v="0.06"/>
    <n v="3.6"/>
    <n v="2.2000000000000002"/>
    <x v="1"/>
    <x v="1"/>
    <x v="2"/>
    <x v="7"/>
    <s v="Wrap Bag"/>
    <s v="Telephone Message Books with Fax/Mobile Section, 4 1/4&quot; x 6&quot;"/>
    <n v="0.39"/>
    <s v="United States"/>
    <s v="South"/>
    <x v="12"/>
    <s v="Pensacola"/>
    <n v="32503"/>
    <x v="118"/>
    <d v="2015-05-02T00:00:00"/>
    <x v="1269"/>
    <n v="4"/>
    <n v="15.19"/>
    <n v="91407"/>
    <n v="3.54"/>
    <x v="0"/>
  </r>
  <r>
    <n v="1352"/>
    <s v="Vivian Clarke"/>
    <x v="1"/>
    <n v="0.05"/>
    <n v="17.670000000000002"/>
    <n v="8.99"/>
    <x v="1"/>
    <x v="2"/>
    <x v="0"/>
    <x v="11"/>
    <s v="Small Pack"/>
    <s v="Executive Impressions 12&quot; Wall Clock"/>
    <n v="0.47"/>
    <s v="United States"/>
    <s v="East"/>
    <x v="36"/>
    <s v="Camp Springs"/>
    <n v="20746"/>
    <x v="118"/>
    <d v="2015-05-01T00:00:00"/>
    <x v="1270"/>
    <n v="16"/>
    <n v="283.44"/>
    <n v="88234"/>
    <n v="17.62"/>
    <x v="3"/>
  </r>
  <r>
    <n v="1347"/>
    <s v="Vivian Goldstein"/>
    <x v="2"/>
    <n v="0.1"/>
    <n v="2.62"/>
    <n v="0.8"/>
    <x v="1"/>
    <x v="2"/>
    <x v="2"/>
    <x v="14"/>
    <s v="Wrap Bag"/>
    <s v="Staples Metal Binder Clips"/>
    <n v="0.39"/>
    <s v="United States"/>
    <s v="South"/>
    <x v="12"/>
    <s v="Brandon"/>
    <n v="33511"/>
    <x v="118"/>
    <d v="2015-05-06T00:00:00"/>
    <x v="1271"/>
    <n v="21"/>
    <n v="51.86"/>
    <n v="89686"/>
    <n v="2.52"/>
    <x v="0"/>
  </r>
  <r>
    <n v="2704"/>
    <s v="Juan Gold"/>
    <x v="2"/>
    <n v="0.03"/>
    <n v="13.48"/>
    <n v="4.51"/>
    <x v="2"/>
    <x v="1"/>
    <x v="2"/>
    <x v="6"/>
    <s v="Small Box"/>
    <s v="Tenex Personal Project File with Scoop Front Design, Black"/>
    <n v="0.59"/>
    <s v="United States"/>
    <s v="South"/>
    <x v="12"/>
    <s v="Pensacola"/>
    <n v="32503"/>
    <x v="118"/>
    <d v="2015-05-04T00:00:00"/>
    <x v="1272"/>
    <n v="4"/>
    <n v="59.49"/>
    <n v="91408"/>
    <n v="13.450000000000001"/>
    <x v="0"/>
  </r>
  <r>
    <n v="2823"/>
    <s v="Max Hurley"/>
    <x v="2"/>
    <n v="0.02"/>
    <n v="21.98"/>
    <n v="2.87"/>
    <x v="1"/>
    <x v="3"/>
    <x v="2"/>
    <x v="2"/>
    <s v="Small Pack"/>
    <s v="Panasonic KP-310 Heavy-Duty Electric Pencil Sharpener"/>
    <n v="0.55000000000000004"/>
    <s v="United States"/>
    <s v="West"/>
    <x v="26"/>
    <s v="North Las Vegas"/>
    <n v="89031"/>
    <x v="118"/>
    <d v="2015-05-02T00:00:00"/>
    <x v="1273"/>
    <n v="11"/>
    <n v="240.05"/>
    <n v="87240"/>
    <n v="21.96"/>
    <x v="2"/>
  </r>
  <r>
    <n v="1989"/>
    <s v="David Weaver"/>
    <x v="4"/>
    <n v="0.1"/>
    <n v="1.6"/>
    <n v="1.29"/>
    <x v="1"/>
    <x v="2"/>
    <x v="2"/>
    <x v="2"/>
    <s v="Wrap Bag"/>
    <s v="Sanford Pocket Accent® Highlighters"/>
    <n v="0.42"/>
    <s v="United States"/>
    <s v="West"/>
    <x v="15"/>
    <s v="Holladay"/>
    <n v="84117"/>
    <x v="118"/>
    <d v="2015-04-30T00:00:00"/>
    <x v="1274"/>
    <n v="11"/>
    <n v="16.88"/>
    <n v="90003"/>
    <n v="1.5"/>
    <x v="2"/>
  </r>
  <r>
    <n v="2394"/>
    <s v="Tina Monroe"/>
    <x v="0"/>
    <n v="0.01"/>
    <n v="11.7"/>
    <n v="5.63"/>
    <x v="1"/>
    <x v="3"/>
    <x v="2"/>
    <x v="5"/>
    <s v="Small Box"/>
    <s v="Fellowes Binding Cases"/>
    <n v="0.4"/>
    <s v="United States"/>
    <s v="South"/>
    <x v="5"/>
    <s v="Sandy Springs"/>
    <n v="30328"/>
    <x v="119"/>
    <d v="2015-05-03T00:00:00"/>
    <x v="1275"/>
    <n v="16"/>
    <n v="196.69"/>
    <n v="86949"/>
    <n v="11.69"/>
    <x v="0"/>
  </r>
  <r>
    <n v="2394"/>
    <s v="Tina Monroe"/>
    <x v="0"/>
    <n v="0.03"/>
    <n v="4.55"/>
    <n v="1.49"/>
    <x v="1"/>
    <x v="3"/>
    <x v="2"/>
    <x v="5"/>
    <s v="Small Box"/>
    <s v="Presstex Flexible Ring Binders"/>
    <n v="0.35"/>
    <s v="United States"/>
    <s v="South"/>
    <x v="5"/>
    <s v="Sandy Springs"/>
    <n v="30328"/>
    <x v="119"/>
    <d v="2015-05-01T00:00:00"/>
    <x v="1276"/>
    <n v="9"/>
    <n v="40.28"/>
    <n v="86949"/>
    <n v="4.5199999999999996"/>
    <x v="0"/>
  </r>
  <r>
    <n v="2724"/>
    <s v="Erika Clapp"/>
    <x v="0"/>
    <n v="0.06"/>
    <n v="4.9800000000000004"/>
    <n v="7.44"/>
    <x v="1"/>
    <x v="2"/>
    <x v="2"/>
    <x v="7"/>
    <s v="Small Box"/>
    <s v="Xerox 1922"/>
    <n v="0.36"/>
    <s v="United States"/>
    <s v="South"/>
    <x v="34"/>
    <s v="Chattanooga"/>
    <n v="37421"/>
    <x v="119"/>
    <d v="2015-05-02T00:00:00"/>
    <x v="1277"/>
    <n v="10"/>
    <n v="53.21"/>
    <n v="88959"/>
    <n v="4.9200000000000008"/>
    <x v="0"/>
  </r>
  <r>
    <n v="2724"/>
    <s v="Erika Clapp"/>
    <x v="0"/>
    <n v="0.01"/>
    <n v="6.48"/>
    <n v="7.37"/>
    <x v="1"/>
    <x v="2"/>
    <x v="2"/>
    <x v="7"/>
    <s v="Small Box"/>
    <s v="Xerox 210"/>
    <n v="0.37"/>
    <s v="United States"/>
    <s v="South"/>
    <x v="34"/>
    <s v="Chattanooga"/>
    <n v="37421"/>
    <x v="119"/>
    <d v="2015-05-03T00:00:00"/>
    <x v="1278"/>
    <n v="18"/>
    <n v="122.8"/>
    <n v="88959"/>
    <n v="6.4700000000000006"/>
    <x v="0"/>
  </r>
  <r>
    <n v="1271"/>
    <s v="Joanne Church"/>
    <x v="2"/>
    <n v="0.1"/>
    <n v="34.229999999999997"/>
    <n v="5.0199999999999996"/>
    <x v="1"/>
    <x v="3"/>
    <x v="0"/>
    <x v="11"/>
    <s v="Small Box"/>
    <s v="Hand-Finished Solid Wood Document Frame"/>
    <n v="0.55000000000000004"/>
    <s v="United States"/>
    <s v="West"/>
    <x v="8"/>
    <s v="La Mesa"/>
    <n v="91941"/>
    <x v="119"/>
    <d v="2015-05-06T00:00:00"/>
    <x v="1279"/>
    <n v="7"/>
    <n v="219.66"/>
    <n v="88411"/>
    <n v="34.129999999999995"/>
    <x v="2"/>
  </r>
  <r>
    <n v="1383"/>
    <s v="Christina Hanna"/>
    <x v="4"/>
    <n v="0.03"/>
    <n v="2.23"/>
    <n v="4.57"/>
    <x v="1"/>
    <x v="1"/>
    <x v="0"/>
    <x v="11"/>
    <s v="Small Pack"/>
    <s v="Eldon Pizzaz™ Desk Accessories"/>
    <n v="0.41"/>
    <s v="United States"/>
    <s v="West"/>
    <x v="15"/>
    <s v="West Valley City"/>
    <n v="84120"/>
    <x v="119"/>
    <d v="2015-05-02T00:00:00"/>
    <x v="1280"/>
    <n v="12"/>
    <n v="28.66"/>
    <n v="89406"/>
    <n v="2.2000000000000002"/>
    <x v="2"/>
  </r>
  <r>
    <n v="381"/>
    <s v="Danielle Watts"/>
    <x v="3"/>
    <n v="7.0000000000000007E-2"/>
    <n v="415.88"/>
    <n v="11.37"/>
    <x v="1"/>
    <x v="3"/>
    <x v="2"/>
    <x v="6"/>
    <s v="Small Box"/>
    <s v="Deluxe Rollaway Locking File with Drawer"/>
    <n v="0.56999999999999995"/>
    <s v="United States"/>
    <s v="Central"/>
    <x v="10"/>
    <s v="Bloomington"/>
    <n v="61701"/>
    <x v="119"/>
    <d v="2015-05-01T00:00:00"/>
    <x v="1281"/>
    <n v="1"/>
    <n v="394.51"/>
    <n v="88929"/>
    <n v="415.81"/>
    <x v="1"/>
  </r>
  <r>
    <n v="1193"/>
    <s v="Louis Parrish"/>
    <x v="3"/>
    <n v="0.03"/>
    <n v="5.98"/>
    <n v="1.49"/>
    <x v="1"/>
    <x v="0"/>
    <x v="2"/>
    <x v="5"/>
    <s v="Small Box"/>
    <s v="Avery Hanging File Binders"/>
    <n v="0.39"/>
    <s v="United States"/>
    <s v="East"/>
    <x v="31"/>
    <s v="Washington"/>
    <n v="20016"/>
    <x v="119"/>
    <d v="2015-05-03T00:00:00"/>
    <x v="1282"/>
    <n v="85"/>
    <n v="517.85"/>
    <n v="38852"/>
    <n v="5.95"/>
    <x v="3"/>
  </r>
  <r>
    <n v="1194"/>
    <s v="Sidney Brewer"/>
    <x v="3"/>
    <n v="0.03"/>
    <n v="5.98"/>
    <n v="1.49"/>
    <x v="1"/>
    <x v="0"/>
    <x v="2"/>
    <x v="5"/>
    <s v="Small Box"/>
    <s v="Avery Hanging File Binders"/>
    <n v="0.39"/>
    <s v="United States"/>
    <s v="South"/>
    <x v="12"/>
    <s v="Immokalee"/>
    <n v="34142"/>
    <x v="119"/>
    <d v="2015-05-03T00:00:00"/>
    <x v="1283"/>
    <n v="21"/>
    <n v="127.94"/>
    <n v="87586"/>
    <n v="5.95"/>
    <x v="0"/>
  </r>
  <r>
    <n v="3139"/>
    <s v="David Powell"/>
    <x v="0"/>
    <n v="0.09"/>
    <n v="280.98"/>
    <n v="57"/>
    <x v="0"/>
    <x v="2"/>
    <x v="0"/>
    <x v="9"/>
    <s v="Jumbo Drum"/>
    <s v="Hon 2090 “Pillow Soft” Series Mid Back Swivel/Tilt Chairs"/>
    <n v="0.78"/>
    <s v="United States"/>
    <s v="East"/>
    <x v="33"/>
    <s v="Cranford"/>
    <n v="7016"/>
    <x v="120"/>
    <d v="2015-05-05T00:00:00"/>
    <x v="1284"/>
    <n v="31"/>
    <n v="7974.21"/>
    <n v="86793"/>
    <n v="280.89000000000004"/>
    <x v="3"/>
  </r>
  <r>
    <n v="3367"/>
    <s v="Renee McKenzie"/>
    <x v="0"/>
    <n v="0.08"/>
    <n v="30.97"/>
    <n v="4"/>
    <x v="1"/>
    <x v="2"/>
    <x v="1"/>
    <x v="1"/>
    <s v="Small Box"/>
    <s v="Microsoft Multimedia Keyboard"/>
    <n v="0.74"/>
    <s v="United States"/>
    <s v="East"/>
    <x v="27"/>
    <s v="Upper Arlington"/>
    <n v="43221"/>
    <x v="120"/>
    <d v="2015-05-03T00:00:00"/>
    <x v="1285"/>
    <n v="26"/>
    <n v="758.97"/>
    <n v="90502"/>
    <n v="30.89"/>
    <x v="3"/>
  </r>
  <r>
    <n v="3367"/>
    <s v="Renee McKenzie"/>
    <x v="0"/>
    <n v="0.1"/>
    <n v="4.13"/>
    <n v="0.5"/>
    <x v="2"/>
    <x v="2"/>
    <x v="2"/>
    <x v="13"/>
    <s v="Small Box"/>
    <s v="Avery 506"/>
    <n v="0.39"/>
    <s v="United States"/>
    <s v="East"/>
    <x v="27"/>
    <s v="Upper Arlington"/>
    <n v="43221"/>
    <x v="120"/>
    <d v="2015-05-04T00:00:00"/>
    <x v="1286"/>
    <n v="18"/>
    <n v="84.44"/>
    <n v="90502"/>
    <n v="4.03"/>
    <x v="3"/>
  </r>
  <r>
    <n v="408"/>
    <s v="Calvin Parsons Walter"/>
    <x v="2"/>
    <n v="7.0000000000000007E-2"/>
    <n v="29.17"/>
    <n v="6.27"/>
    <x v="1"/>
    <x v="3"/>
    <x v="2"/>
    <x v="5"/>
    <s v="Small Box"/>
    <s v="Binding Machine Supplies"/>
    <n v="0.37"/>
    <s v="United States"/>
    <s v="Central"/>
    <x v="18"/>
    <s v="San Juan"/>
    <n v="78589"/>
    <x v="120"/>
    <d v="2015-05-06T00:00:00"/>
    <x v="1287"/>
    <n v="14"/>
    <n v="400.47"/>
    <n v="89639"/>
    <n v="29.1"/>
    <x v="1"/>
  </r>
  <r>
    <n v="2426"/>
    <s v="Dorothy Holt"/>
    <x v="2"/>
    <n v="0.08"/>
    <n v="4.4800000000000004"/>
    <n v="49"/>
    <x v="1"/>
    <x v="0"/>
    <x v="2"/>
    <x v="8"/>
    <s v="Large Box"/>
    <s v="Hoover Portapower™ Portable Vacuum"/>
    <n v="0.6"/>
    <s v="United States"/>
    <s v="Central"/>
    <x v="18"/>
    <s v="Irving"/>
    <n v="75061"/>
    <x v="120"/>
    <d v="2015-05-02T00:00:00"/>
    <x v="1288"/>
    <n v="37"/>
    <n v="202.29"/>
    <n v="90861"/>
    <n v="4.4000000000000004"/>
    <x v="1"/>
  </r>
  <r>
    <n v="2426"/>
    <s v="Dorothy Holt"/>
    <x v="2"/>
    <n v="0"/>
    <n v="17.670000000000002"/>
    <n v="8.99"/>
    <x v="1"/>
    <x v="0"/>
    <x v="0"/>
    <x v="11"/>
    <s v="Small Pack"/>
    <s v="Executive Impressions 12&quot; Wall Clock"/>
    <n v="0.47"/>
    <s v="United States"/>
    <s v="Central"/>
    <x v="18"/>
    <s v="Irving"/>
    <n v="75061"/>
    <x v="120"/>
    <d v="2015-05-09T00:00:00"/>
    <x v="1289"/>
    <n v="9"/>
    <n v="168.71"/>
    <n v="90861"/>
    <n v="17.670000000000002"/>
    <x v="1"/>
  </r>
  <r>
    <n v="2578"/>
    <s v="Kent Gill"/>
    <x v="2"/>
    <n v="0.04"/>
    <n v="8.6"/>
    <n v="6.19"/>
    <x v="1"/>
    <x v="2"/>
    <x v="2"/>
    <x v="5"/>
    <s v="Small Box"/>
    <s v="Avery Printable Repositionable Plastic Tabs"/>
    <n v="0.38"/>
    <s v="United States"/>
    <s v="South"/>
    <x v="16"/>
    <s v="Opelika"/>
    <n v="36801"/>
    <x v="120"/>
    <d v="2015-05-04T00:00:00"/>
    <x v="1290"/>
    <n v="5"/>
    <n v="46.85"/>
    <n v="88298"/>
    <n v="8.56"/>
    <x v="0"/>
  </r>
  <r>
    <n v="2578"/>
    <s v="Kent Gill"/>
    <x v="2"/>
    <n v="0.01"/>
    <n v="3.58"/>
    <n v="1.63"/>
    <x v="1"/>
    <x v="2"/>
    <x v="2"/>
    <x v="14"/>
    <s v="Wrap Bag"/>
    <s v="OIC Colored Binder Clips, Assorted Sizes"/>
    <n v="0.36"/>
    <s v="United States"/>
    <s v="South"/>
    <x v="16"/>
    <s v="Opelika"/>
    <n v="36801"/>
    <x v="120"/>
    <d v="2015-05-06T00:00:00"/>
    <x v="1291"/>
    <n v="26"/>
    <n v="93.57"/>
    <n v="88298"/>
    <n v="3.5700000000000003"/>
    <x v="0"/>
  </r>
  <r>
    <n v="2578"/>
    <s v="Kent Gill"/>
    <x v="2"/>
    <n v="0.08"/>
    <n v="105.49"/>
    <n v="41.64"/>
    <x v="0"/>
    <x v="2"/>
    <x v="0"/>
    <x v="0"/>
    <s v="Jumbo Box"/>
    <s v="Balt Solid Wood Rectangular Table"/>
    <n v="0.75"/>
    <s v="United States"/>
    <s v="South"/>
    <x v="16"/>
    <s v="Opelika"/>
    <n v="36801"/>
    <x v="120"/>
    <d v="2015-05-09T00:00:00"/>
    <x v="1292"/>
    <n v="34"/>
    <n v="2694.49"/>
    <n v="88298"/>
    <n v="105.41"/>
    <x v="0"/>
  </r>
  <r>
    <n v="2531"/>
    <s v="Rick Houston"/>
    <x v="4"/>
    <n v="0.08"/>
    <n v="4"/>
    <n v="1.3"/>
    <x v="1"/>
    <x v="0"/>
    <x v="2"/>
    <x v="7"/>
    <s v="Wrap Bag"/>
    <s v="EcoTones® Memo Sheets"/>
    <n v="0.37"/>
    <s v="United States"/>
    <s v="West"/>
    <x v="8"/>
    <s v="Atascadero"/>
    <n v="93422"/>
    <x v="120"/>
    <d v="2015-05-04T00:00:00"/>
    <x v="1293"/>
    <n v="14"/>
    <n v="51.99"/>
    <n v="87452"/>
    <n v="3.92"/>
    <x v="2"/>
  </r>
  <r>
    <n v="27"/>
    <s v="Guy Gallagher"/>
    <x v="3"/>
    <n v="0.04"/>
    <n v="4.1399999999999997"/>
    <n v="6.6"/>
    <x v="1"/>
    <x v="3"/>
    <x v="0"/>
    <x v="11"/>
    <s v="Small Box"/>
    <s v="Eldon Image Series Black Desk Accessories"/>
    <n v="0.49"/>
    <s v="United States"/>
    <s v="West"/>
    <x v="8"/>
    <s v="Lakewood"/>
    <n v="90712"/>
    <x v="120"/>
    <d v="2015-05-04T00:00:00"/>
    <x v="1294"/>
    <n v="12"/>
    <n v="54.78"/>
    <n v="87652"/>
    <n v="4.0999999999999996"/>
    <x v="2"/>
  </r>
  <r>
    <n v="3386"/>
    <s v="Carmen Elmore"/>
    <x v="0"/>
    <n v="0"/>
    <n v="2.61"/>
    <n v="0.5"/>
    <x v="1"/>
    <x v="3"/>
    <x v="2"/>
    <x v="13"/>
    <s v="Small Box"/>
    <s v="Avery 494"/>
    <n v="0.39"/>
    <s v="United States"/>
    <s v="East"/>
    <x v="27"/>
    <s v="Bowling Green"/>
    <n v="43402"/>
    <x v="121"/>
    <d v="2015-05-05T00:00:00"/>
    <x v="1295"/>
    <n v="10"/>
    <n v="28.34"/>
    <n v="88746"/>
    <n v="2.61"/>
    <x v="3"/>
  </r>
  <r>
    <n v="3386"/>
    <s v="Carmen Elmore"/>
    <x v="0"/>
    <n v="0.04"/>
    <n v="25.38"/>
    <n v="8.99"/>
    <x v="2"/>
    <x v="3"/>
    <x v="0"/>
    <x v="11"/>
    <s v="Small Pack"/>
    <s v="Executive Impressions 13&quot; Chairman Wall Clock"/>
    <n v="0.5"/>
    <s v="United States"/>
    <s v="East"/>
    <x v="27"/>
    <s v="Bowling Green"/>
    <n v="43402"/>
    <x v="121"/>
    <d v="2015-05-06T00:00:00"/>
    <x v="1296"/>
    <n v="35"/>
    <n v="861.3"/>
    <n v="88746"/>
    <n v="25.34"/>
    <x v="3"/>
  </r>
  <r>
    <n v="2157"/>
    <s v="Tom Hoyle Honeycutt"/>
    <x v="1"/>
    <n v="7.0000000000000007E-2"/>
    <n v="30.93"/>
    <n v="3.92"/>
    <x v="1"/>
    <x v="2"/>
    <x v="0"/>
    <x v="11"/>
    <s v="Small Pack"/>
    <s v="Advantus Employee of the Month Certificate Frame, 11 x 13-1/2"/>
    <n v="0.44"/>
    <s v="United States"/>
    <s v="Central"/>
    <x v="25"/>
    <s v="Warren"/>
    <n v="48093"/>
    <x v="121"/>
    <d v="2015-05-04T00:00:00"/>
    <x v="1297"/>
    <n v="19"/>
    <n v="577.25"/>
    <n v="90386"/>
    <n v="30.86"/>
    <x v="1"/>
  </r>
  <r>
    <n v="2157"/>
    <s v="Tom Hoyle Honeycutt"/>
    <x v="1"/>
    <n v="0.05"/>
    <n v="297.48"/>
    <n v="18.059999999999999"/>
    <x v="0"/>
    <x v="2"/>
    <x v="1"/>
    <x v="3"/>
    <s v="Jumbo Drum"/>
    <s v="Panasonic KX-P3200 Dot Matrix Printer"/>
    <n v="0.6"/>
    <s v="United States"/>
    <s v="Central"/>
    <x v="25"/>
    <s v="Warren"/>
    <n v="48093"/>
    <x v="121"/>
    <d v="2015-05-04T00:00:00"/>
    <x v="1298"/>
    <n v="14"/>
    <n v="4075.18"/>
    <n v="90386"/>
    <n v="297.43"/>
    <x v="1"/>
  </r>
  <r>
    <n v="2157"/>
    <s v="Tom Hoyle Honeycutt"/>
    <x v="1"/>
    <n v="7.0000000000000007E-2"/>
    <n v="296.18"/>
    <n v="54.12"/>
    <x v="0"/>
    <x v="2"/>
    <x v="0"/>
    <x v="0"/>
    <s v="Jumbo Box"/>
    <s v="Hon 94000 Series Round Tables"/>
    <n v="0.76"/>
    <s v="United States"/>
    <s v="Central"/>
    <x v="25"/>
    <s v="Warren"/>
    <n v="48093"/>
    <x v="121"/>
    <d v="2015-05-05T00:00:00"/>
    <x v="1299"/>
    <n v="6"/>
    <n v="1798.23"/>
    <n v="90386"/>
    <n v="296.11"/>
    <x v="1"/>
  </r>
  <r>
    <n v="1391"/>
    <s v="Carolyn Greer"/>
    <x v="2"/>
    <n v="7.0000000000000007E-2"/>
    <n v="12.28"/>
    <n v="6.13"/>
    <x v="1"/>
    <x v="0"/>
    <x v="2"/>
    <x v="6"/>
    <s v="Small Box"/>
    <s v="Recycled Eldon Regeneration Jumbo File"/>
    <n v="0.56999999999999995"/>
    <s v="United States"/>
    <s v="West"/>
    <x v="8"/>
    <s v="Sunnyvale"/>
    <n v="94086"/>
    <x v="121"/>
    <d v="2015-05-10T00:00:00"/>
    <x v="1300"/>
    <n v="33"/>
    <n v="389.59"/>
    <n v="88730"/>
    <n v="12.209999999999999"/>
    <x v="2"/>
  </r>
  <r>
    <n v="1680"/>
    <s v="Esther Whitaker"/>
    <x v="2"/>
    <n v="0.09"/>
    <n v="30.98"/>
    <n v="19.510000000000002"/>
    <x v="1"/>
    <x v="1"/>
    <x v="2"/>
    <x v="15"/>
    <s v="Small Box"/>
    <s v="Staples Colored Interoffice Envelopes"/>
    <n v="0.36"/>
    <s v="United States"/>
    <s v="East"/>
    <x v="27"/>
    <s v="Fairfield"/>
    <n v="45014"/>
    <x v="121"/>
    <d v="2015-05-05T00:00:00"/>
    <x v="1301"/>
    <n v="18"/>
    <n v="514.62"/>
    <n v="86645"/>
    <n v="30.89"/>
    <x v="3"/>
  </r>
  <r>
    <n v="1680"/>
    <s v="Esther Whitaker"/>
    <x v="2"/>
    <n v="0.03"/>
    <n v="49.34"/>
    <n v="10.25"/>
    <x v="1"/>
    <x v="1"/>
    <x v="0"/>
    <x v="11"/>
    <s v="Large Box"/>
    <s v="Electrix Fluorescent Magnifier Lamps &amp; Weighted Base"/>
    <n v="0.56999999999999995"/>
    <s v="United States"/>
    <s v="East"/>
    <x v="27"/>
    <s v="Fairfield"/>
    <n v="45014"/>
    <x v="121"/>
    <d v="2015-05-05T00:00:00"/>
    <x v="1302"/>
    <n v="17"/>
    <n v="817.32"/>
    <n v="86645"/>
    <n v="49.31"/>
    <x v="3"/>
  </r>
  <r>
    <n v="94"/>
    <s v="Eddie House Mueller"/>
    <x v="3"/>
    <n v="0.04"/>
    <n v="160.97999999999999"/>
    <n v="30"/>
    <x v="0"/>
    <x v="2"/>
    <x v="0"/>
    <x v="9"/>
    <s v="Jumbo Drum"/>
    <s v="Office Star - Mid Back Dual function Ergonomic High Back Chair with 2-Way Adjustable Arms"/>
    <n v="0.62"/>
    <s v="United States"/>
    <s v="Central"/>
    <x v="10"/>
    <s v="Chicago"/>
    <n v="60601"/>
    <x v="121"/>
    <d v="2015-05-05T00:00:00"/>
    <x v="1303"/>
    <n v="37"/>
    <n v="6276.34"/>
    <n v="44231"/>
    <n v="160.94"/>
    <x v="1"/>
  </r>
  <r>
    <n v="94"/>
    <s v="Eddie House Mueller"/>
    <x v="3"/>
    <n v="0.01"/>
    <n v="17.98"/>
    <n v="4"/>
    <x v="1"/>
    <x v="2"/>
    <x v="1"/>
    <x v="1"/>
    <s v="Small Box"/>
    <s v="Belkin 107-key enhanced keyboard, USB/PS/2 interface"/>
    <n v="0.79"/>
    <s v="United States"/>
    <s v="Central"/>
    <x v="10"/>
    <s v="Chicago"/>
    <n v="60601"/>
    <x v="121"/>
    <d v="2015-05-05T00:00:00"/>
    <x v="1304"/>
    <n v="146"/>
    <n v="2664.4"/>
    <n v="44231"/>
    <n v="17.97"/>
    <x v="1"/>
  </r>
  <r>
    <n v="97"/>
    <s v="Max McKenna"/>
    <x v="3"/>
    <n v="0.04"/>
    <n v="160.97999999999999"/>
    <n v="30"/>
    <x v="0"/>
    <x v="2"/>
    <x v="0"/>
    <x v="9"/>
    <s v="Jumbo Drum"/>
    <s v="Office Star - Mid Back Dual function Ergonomic High Back Chair with 2-Way Adjustable Arms"/>
    <n v="0.62"/>
    <s v="United States"/>
    <s v="Central"/>
    <x v="38"/>
    <s v="Manhattan"/>
    <n v="66502"/>
    <x v="121"/>
    <d v="2015-05-05T00:00:00"/>
    <x v="1305"/>
    <n v="9"/>
    <n v="1526.68"/>
    <n v="87306"/>
    <n v="160.94"/>
    <x v="1"/>
  </r>
  <r>
    <n v="97"/>
    <s v="Max McKenna"/>
    <x v="3"/>
    <n v="0.06"/>
    <n v="115.99"/>
    <n v="8.99"/>
    <x v="1"/>
    <x v="2"/>
    <x v="1"/>
    <x v="12"/>
    <s v="Small Box"/>
    <s v="5185"/>
    <n v="0.57999999999999996"/>
    <s v="United States"/>
    <s v="Central"/>
    <x v="38"/>
    <s v="Manhattan"/>
    <n v="66502"/>
    <x v="121"/>
    <d v="2015-05-04T00:00:00"/>
    <x v="1306"/>
    <n v="20"/>
    <n v="1952.56"/>
    <n v="87306"/>
    <n v="115.92999999999999"/>
    <x v="1"/>
  </r>
  <r>
    <n v="1869"/>
    <s v="Roberta Daniel"/>
    <x v="3"/>
    <n v="0.08"/>
    <n v="8.09"/>
    <n v="7.96"/>
    <x v="1"/>
    <x v="1"/>
    <x v="0"/>
    <x v="11"/>
    <s v="Small Box"/>
    <s v="6&quot; Cubicle Wall Clock, Black"/>
    <n v="0.49"/>
    <s v="United States"/>
    <s v="West"/>
    <x v="43"/>
    <s v="Alamogordo"/>
    <n v="88310"/>
    <x v="121"/>
    <d v="2015-05-04T00:00:00"/>
    <x v="1307"/>
    <n v="10"/>
    <n v="80.349999999999994"/>
    <n v="89209"/>
    <n v="8.01"/>
    <x v="2"/>
  </r>
  <r>
    <n v="335"/>
    <s v="Curtis O'Connell"/>
    <x v="0"/>
    <n v="0.09"/>
    <n v="6.28"/>
    <n v="5.29"/>
    <x v="1"/>
    <x v="3"/>
    <x v="0"/>
    <x v="11"/>
    <s v="Small Box"/>
    <s v="Eldon® 200 Class™ Desk Accessories, Burgundy"/>
    <n v="0.43"/>
    <s v="United States"/>
    <s v="West"/>
    <x v="14"/>
    <s v="Medford"/>
    <n v="97504"/>
    <x v="122"/>
    <d v="2015-05-04T00:00:00"/>
    <x v="1308"/>
    <n v="1"/>
    <n v="8.5299999999999994"/>
    <n v="87277"/>
    <n v="6.19"/>
    <x v="2"/>
  </r>
  <r>
    <n v="342"/>
    <s v="Jacqueline Noble"/>
    <x v="0"/>
    <n v="0.01"/>
    <n v="3.26"/>
    <n v="1.86"/>
    <x v="1"/>
    <x v="3"/>
    <x v="2"/>
    <x v="2"/>
    <s v="Wrap Bag"/>
    <s v="Avery Hi-Liter GlideStik Fluorescent Highlighter, Yellow Ink"/>
    <n v="0.41"/>
    <s v="United States"/>
    <s v="South"/>
    <x v="12"/>
    <s v="Miami"/>
    <n v="33181"/>
    <x v="122"/>
    <d v="2015-05-06T00:00:00"/>
    <x v="1309"/>
    <n v="20"/>
    <n v="73.97"/>
    <n v="3332"/>
    <n v="3.25"/>
    <x v="0"/>
  </r>
  <r>
    <n v="344"/>
    <s v="Rosemary English"/>
    <x v="0"/>
    <n v="0.01"/>
    <n v="3.26"/>
    <n v="1.86"/>
    <x v="1"/>
    <x v="3"/>
    <x v="2"/>
    <x v="2"/>
    <s v="Wrap Bag"/>
    <s v="Avery Hi-Liter GlideStik Fluorescent Highlighter, Yellow Ink"/>
    <n v="0.41"/>
    <s v="United States"/>
    <s v="East"/>
    <x v="29"/>
    <s v="Portland"/>
    <n v="4101"/>
    <x v="122"/>
    <d v="2015-05-06T00:00:00"/>
    <x v="1310"/>
    <n v="5"/>
    <n v="18.489999999999998"/>
    <n v="88152"/>
    <n v="3.25"/>
    <x v="3"/>
  </r>
  <r>
    <n v="2289"/>
    <s v="Ryan Herman"/>
    <x v="0"/>
    <n v="0.01"/>
    <n v="7.59"/>
    <n v="4"/>
    <x v="1"/>
    <x v="2"/>
    <x v="0"/>
    <x v="11"/>
    <s v="Wrap Bag"/>
    <s v="Master Giant Foot® Doorstop, Safety Yellow"/>
    <n v="0.42"/>
    <s v="United States"/>
    <s v="Central"/>
    <x v="7"/>
    <s v="Burnsville"/>
    <n v="55337"/>
    <x v="122"/>
    <d v="2015-05-04T00:00:00"/>
    <x v="1311"/>
    <n v="17"/>
    <n v="136.25"/>
    <n v="88165"/>
    <n v="7.58"/>
    <x v="1"/>
  </r>
  <r>
    <n v="2650"/>
    <s v="Joanne Chu"/>
    <x v="0"/>
    <n v="0.05"/>
    <n v="35.99"/>
    <n v="5.99"/>
    <x v="1"/>
    <x v="3"/>
    <x v="1"/>
    <x v="12"/>
    <s v="Wrap Bag"/>
    <s v="Accessory41"/>
    <n v="0.38"/>
    <s v="United States"/>
    <s v="East"/>
    <x v="28"/>
    <s v="Baldwin"/>
    <n v="15234"/>
    <x v="122"/>
    <d v="2015-05-05T00:00:00"/>
    <x v="1312"/>
    <n v="26"/>
    <n v="759.88"/>
    <n v="88815"/>
    <n v="35.940000000000005"/>
    <x v="3"/>
  </r>
  <r>
    <n v="2689"/>
    <s v="Marlene Gray"/>
    <x v="0"/>
    <n v="0.09"/>
    <n v="3.75"/>
    <n v="0.5"/>
    <x v="1"/>
    <x v="2"/>
    <x v="2"/>
    <x v="13"/>
    <s v="Small Box"/>
    <s v="Avery 496"/>
    <n v="0.37"/>
    <s v="United States"/>
    <s v="East"/>
    <x v="33"/>
    <s v="Clifton"/>
    <n v="7011"/>
    <x v="122"/>
    <d v="2015-05-06T00:00:00"/>
    <x v="1313"/>
    <n v="21"/>
    <n v="74.23"/>
    <n v="90624"/>
    <n v="3.66"/>
    <x v="3"/>
  </r>
  <r>
    <n v="2693"/>
    <s v="Lloyd Cannon"/>
    <x v="0"/>
    <n v="0.01"/>
    <n v="30.98"/>
    <n v="9.18"/>
    <x v="1"/>
    <x v="2"/>
    <x v="2"/>
    <x v="7"/>
    <s v="Small Box"/>
    <s v="Xerox 1951"/>
    <n v="0.4"/>
    <s v="United States"/>
    <s v="East"/>
    <x v="42"/>
    <s v="Bennington"/>
    <n v="5201"/>
    <x v="122"/>
    <d v="2015-05-04T00:00:00"/>
    <x v="1314"/>
    <n v="20"/>
    <n v="627.19000000000005"/>
    <n v="90624"/>
    <n v="30.97"/>
    <x v="3"/>
  </r>
  <r>
    <n v="411"/>
    <s v="Carolyn Proctor"/>
    <x v="1"/>
    <n v="0.05"/>
    <n v="178.47"/>
    <n v="19.989999999999998"/>
    <x v="2"/>
    <x v="1"/>
    <x v="2"/>
    <x v="6"/>
    <s v="Small Box"/>
    <s v="Hot File® 7-Pocket, Floor Stand"/>
    <n v="0.55000000000000004"/>
    <s v="United States"/>
    <s v="West"/>
    <x v="8"/>
    <s v="Oakland"/>
    <n v="94601"/>
    <x v="122"/>
    <d v="2015-05-07T00:00:00"/>
    <x v="1315"/>
    <n v="9"/>
    <n v="1531.31"/>
    <n v="87905"/>
    <n v="178.42"/>
    <x v="2"/>
  </r>
  <r>
    <n v="3176"/>
    <s v="Jackie McCullough"/>
    <x v="1"/>
    <n v="0.06"/>
    <n v="10.97"/>
    <n v="6.5"/>
    <x v="1"/>
    <x v="1"/>
    <x v="1"/>
    <x v="1"/>
    <s v="Small Box"/>
    <s v="Micro Innovations 104 Keyboard"/>
    <n v="0.64"/>
    <s v="United States"/>
    <s v="South"/>
    <x v="12"/>
    <s v="Jacksonville"/>
    <n v="32216"/>
    <x v="122"/>
    <d v="2015-05-06T00:00:00"/>
    <x v="1316"/>
    <n v="19"/>
    <n v="215.25"/>
    <n v="90820"/>
    <n v="10.91"/>
    <x v="0"/>
  </r>
  <r>
    <n v="3356"/>
    <s v="Richard Tan"/>
    <x v="4"/>
    <n v="7.0000000000000007E-2"/>
    <n v="5.34"/>
    <n v="5.63"/>
    <x v="1"/>
    <x v="3"/>
    <x v="2"/>
    <x v="5"/>
    <s v="Small Box"/>
    <s v="Pressboard Data Binder, Crimson, 12&quot; X 8 1/2&quot;"/>
    <n v="0.39"/>
    <s v="United States"/>
    <s v="West"/>
    <x v="37"/>
    <s v="Eagle"/>
    <n v="83616"/>
    <x v="122"/>
    <d v="2015-05-06T00:00:00"/>
    <x v="1317"/>
    <n v="13"/>
    <n v="66.650000000000006"/>
    <n v="88588"/>
    <n v="5.27"/>
    <x v="2"/>
  </r>
  <r>
    <n v="3356"/>
    <s v="Richard Tan"/>
    <x v="4"/>
    <n v="0.03"/>
    <n v="160.97999999999999"/>
    <n v="30"/>
    <x v="0"/>
    <x v="3"/>
    <x v="0"/>
    <x v="9"/>
    <s v="Jumbo Drum"/>
    <s v="Office Star - Mid Back Dual function Ergonomic High Back Chair with 2-Way Adjustable Arms"/>
    <n v="0.62"/>
    <s v="United States"/>
    <s v="West"/>
    <x v="37"/>
    <s v="Eagle"/>
    <n v="83616"/>
    <x v="122"/>
    <d v="2015-05-05T00:00:00"/>
    <x v="1318"/>
    <n v="18"/>
    <n v="2934.16"/>
    <n v="88588"/>
    <n v="160.94999999999999"/>
    <x v="2"/>
  </r>
  <r>
    <n v="3356"/>
    <s v="Richard Tan"/>
    <x v="4"/>
    <n v="0.04"/>
    <n v="65.989999999999995"/>
    <n v="5.63"/>
    <x v="2"/>
    <x v="3"/>
    <x v="1"/>
    <x v="12"/>
    <s v="Small Box"/>
    <s v="2190"/>
    <n v="0.56000000000000005"/>
    <s v="United States"/>
    <s v="West"/>
    <x v="37"/>
    <s v="Eagle"/>
    <n v="83616"/>
    <x v="122"/>
    <d v="2015-05-04T00:00:00"/>
    <x v="1319"/>
    <n v="15"/>
    <n v="876.88"/>
    <n v="88588"/>
    <n v="65.949999999999989"/>
    <x v="2"/>
  </r>
  <r>
    <n v="1765"/>
    <s v="Ralph Woods Scott"/>
    <x v="3"/>
    <n v="0"/>
    <n v="5.77"/>
    <n v="4.97"/>
    <x v="1"/>
    <x v="1"/>
    <x v="2"/>
    <x v="5"/>
    <s v="Small Box"/>
    <s v="Avery Binding System Hidden Tab™ Executive Style Index Sets"/>
    <n v="0.35"/>
    <s v="United States"/>
    <s v="Central"/>
    <x v="6"/>
    <s v="Creve Coeur"/>
    <n v="63141"/>
    <x v="122"/>
    <d v="2015-05-05T00:00:00"/>
    <x v="1320"/>
    <n v="8"/>
    <n v="52.43"/>
    <n v="89777"/>
    <n v="5.77"/>
    <x v="1"/>
  </r>
  <r>
    <n v="693"/>
    <s v="Richard McClure"/>
    <x v="1"/>
    <n v="0"/>
    <n v="230.98"/>
    <n v="23.78"/>
    <x v="0"/>
    <x v="0"/>
    <x v="0"/>
    <x v="0"/>
    <s v="Jumbo Box"/>
    <s v="Bush® Cubix Conference Tables, Fully Assembled"/>
    <n v="0.6"/>
    <s v="United States"/>
    <s v="West"/>
    <x v="3"/>
    <s v="Thornton"/>
    <n v="80229"/>
    <x v="123"/>
    <d v="2015-05-07T00:00:00"/>
    <x v="1321"/>
    <n v="36"/>
    <n v="8834.58"/>
    <n v="87813"/>
    <n v="230.98"/>
    <x v="2"/>
  </r>
  <r>
    <n v="2273"/>
    <s v="Debra Block"/>
    <x v="2"/>
    <n v="0.04"/>
    <n v="120.98"/>
    <n v="3.99"/>
    <x v="1"/>
    <x v="3"/>
    <x v="2"/>
    <x v="8"/>
    <s v="Small Box"/>
    <s v="Belkin 325VA UPS Surge Protector, 6'"/>
    <n v="0.6"/>
    <s v="United States"/>
    <s v="Central"/>
    <x v="18"/>
    <s v="Harlingen"/>
    <n v="78550"/>
    <x v="123"/>
    <d v="2015-05-05T00:00:00"/>
    <x v="1322"/>
    <n v="17"/>
    <n v="2013.88"/>
    <n v="90109"/>
    <n v="120.94"/>
    <x v="1"/>
  </r>
  <r>
    <n v="2273"/>
    <s v="Debra Block"/>
    <x v="2"/>
    <n v="0.02"/>
    <n v="55.99"/>
    <n v="5"/>
    <x v="1"/>
    <x v="3"/>
    <x v="1"/>
    <x v="12"/>
    <s v="Small Pack"/>
    <s v="Accessory36"/>
    <n v="0.83"/>
    <s v="United States"/>
    <s v="Central"/>
    <x v="18"/>
    <s v="Harlingen"/>
    <n v="78550"/>
    <x v="123"/>
    <d v="2015-05-05T00:00:00"/>
    <x v="1323"/>
    <n v="4"/>
    <n v="201.32"/>
    <n v="90109"/>
    <n v="55.97"/>
    <x v="1"/>
  </r>
  <r>
    <n v="2274"/>
    <s v="Marlene Harrison"/>
    <x v="2"/>
    <n v="0.05"/>
    <n v="23.99"/>
    <n v="15.68"/>
    <x v="0"/>
    <x v="3"/>
    <x v="0"/>
    <x v="11"/>
    <s v="Jumbo Drum"/>
    <s v="Westinghouse Floor Lamp with Metal Mesh Shade, Black"/>
    <n v="0.62"/>
    <s v="United States"/>
    <s v="Central"/>
    <x v="18"/>
    <s v="Houston"/>
    <n v="77036"/>
    <x v="123"/>
    <d v="2015-05-09T00:00:00"/>
    <x v="1324"/>
    <n v="12"/>
    <n v="298.51"/>
    <n v="90109"/>
    <n v="23.939999999999998"/>
    <x v="1"/>
  </r>
  <r>
    <n v="2379"/>
    <s v="Mildred Briggs"/>
    <x v="2"/>
    <n v="0.06"/>
    <n v="122.99"/>
    <n v="19.989999999999998"/>
    <x v="1"/>
    <x v="0"/>
    <x v="2"/>
    <x v="5"/>
    <s v="Small Box"/>
    <s v="GBC Therma-A-Bind 250T Electric Binding System"/>
    <n v="0.37"/>
    <s v="United States"/>
    <s v="Central"/>
    <x v="25"/>
    <s v="Garden City"/>
    <n v="48135"/>
    <x v="123"/>
    <d v="2015-05-07T00:00:00"/>
    <x v="1325"/>
    <n v="12"/>
    <n v="1477.84"/>
    <n v="86655"/>
    <n v="122.92999999999999"/>
    <x v="1"/>
  </r>
  <r>
    <n v="2380"/>
    <s v="Lisa Branch"/>
    <x v="2"/>
    <n v="0.08"/>
    <n v="68.81"/>
    <n v="60"/>
    <x v="0"/>
    <x v="0"/>
    <x v="2"/>
    <x v="8"/>
    <s v="Jumbo Drum"/>
    <s v="Holmes Replacement Filter for HEPA Air Cleaner, Very Large Room, HEPA Filter"/>
    <n v="0.41"/>
    <s v="United States"/>
    <s v="Central"/>
    <x v="25"/>
    <s v="Grand Rapids"/>
    <n v="49505"/>
    <x v="123"/>
    <d v="2015-05-07T00:00:00"/>
    <x v="1326"/>
    <n v="17"/>
    <n v="1162.46"/>
    <n v="86655"/>
    <n v="68.73"/>
    <x v="1"/>
  </r>
  <r>
    <n v="2382"/>
    <s v="Geoffrey Saunders"/>
    <x v="2"/>
    <n v="0.06"/>
    <n v="122.99"/>
    <n v="19.989999999999998"/>
    <x v="1"/>
    <x v="0"/>
    <x v="2"/>
    <x v="5"/>
    <s v="Small Box"/>
    <s v="GBC Therma-A-Bind 250T Electric Binding System"/>
    <n v="0.37"/>
    <s v="United States"/>
    <s v="East"/>
    <x v="11"/>
    <s v="New York City"/>
    <n v="10024"/>
    <x v="123"/>
    <d v="2015-05-07T00:00:00"/>
    <x v="1327"/>
    <n v="48"/>
    <n v="5911.35"/>
    <n v="962"/>
    <n v="122.92999999999999"/>
    <x v="3"/>
  </r>
  <r>
    <n v="2382"/>
    <s v="Geoffrey Saunders"/>
    <x v="2"/>
    <n v="0.08"/>
    <n v="68.81"/>
    <n v="60"/>
    <x v="0"/>
    <x v="0"/>
    <x v="2"/>
    <x v="8"/>
    <s v="Jumbo Drum"/>
    <s v="Holmes Replacement Filter for HEPA Air Cleaner, Very Large Room, HEPA Filter"/>
    <n v="0.41"/>
    <s v="United States"/>
    <s v="East"/>
    <x v="11"/>
    <s v="New York City"/>
    <n v="10024"/>
    <x v="123"/>
    <d v="2015-05-07T00:00:00"/>
    <x v="1326"/>
    <n v="68"/>
    <n v="4649.8500000000004"/>
    <n v="962"/>
    <n v="68.73"/>
    <x v="3"/>
  </r>
  <r>
    <n v="1101"/>
    <s v="Kimberly McCarthy"/>
    <x v="4"/>
    <n v="0.02"/>
    <n v="15.14"/>
    <n v="4.53"/>
    <x v="1"/>
    <x v="0"/>
    <x v="2"/>
    <x v="6"/>
    <s v="Small Box"/>
    <s v="Eldon® Gobal File Keepers"/>
    <n v="0.81"/>
    <s v="United States"/>
    <s v="West"/>
    <x v="8"/>
    <s v="Oxnard"/>
    <n v="93030"/>
    <x v="123"/>
    <d v="2015-05-06T00:00:00"/>
    <x v="1328"/>
    <n v="3"/>
    <n v="51.02"/>
    <n v="91488"/>
    <n v="15.120000000000001"/>
    <x v="2"/>
  </r>
  <r>
    <n v="2509"/>
    <s v="Sidney Larson"/>
    <x v="4"/>
    <n v="0.05"/>
    <n v="30.98"/>
    <n v="9.18"/>
    <x v="1"/>
    <x v="2"/>
    <x v="2"/>
    <x v="7"/>
    <s v="Small Box"/>
    <s v="Xerox 1951"/>
    <n v="0.4"/>
    <s v="United States"/>
    <s v="East"/>
    <x v="29"/>
    <s v="South Portland"/>
    <n v="4106"/>
    <x v="123"/>
    <d v="2015-05-05T00:00:00"/>
    <x v="1329"/>
    <n v="15"/>
    <n v="462.57"/>
    <n v="87029"/>
    <n v="30.93"/>
    <x v="3"/>
  </r>
  <r>
    <n v="1979"/>
    <s v="Marianne Weiner Ennis"/>
    <x v="3"/>
    <n v="0.05"/>
    <n v="20.99"/>
    <n v="3.3"/>
    <x v="1"/>
    <x v="3"/>
    <x v="1"/>
    <x v="12"/>
    <s v="Small Pack"/>
    <s v="Accessory39"/>
    <n v="0.81"/>
    <s v="United States"/>
    <s v="West"/>
    <x v="3"/>
    <s v="Littleton"/>
    <n v="80122"/>
    <x v="123"/>
    <d v="2015-05-06T00:00:00"/>
    <x v="1330"/>
    <n v="4"/>
    <n v="72.75"/>
    <n v="87757"/>
    <n v="20.939999999999998"/>
    <x v="2"/>
  </r>
  <r>
    <n v="1416"/>
    <s v="Betsy Gibson"/>
    <x v="0"/>
    <n v="0.02"/>
    <n v="417.4"/>
    <n v="75.23"/>
    <x v="0"/>
    <x v="0"/>
    <x v="0"/>
    <x v="0"/>
    <s v="Jumbo Box"/>
    <s v="Bretford “Just In Time” Height-Adjustable Multi-Task Work Tables"/>
    <n v="0.79"/>
    <s v="United States"/>
    <s v="Central"/>
    <x v="2"/>
    <s v="Indianapolis"/>
    <n v="46203"/>
    <x v="124"/>
    <d v="2015-05-07T00:00:00"/>
    <x v="1331"/>
    <n v="1"/>
    <n v="471.21"/>
    <n v="90538"/>
    <n v="417.38"/>
    <x v="1"/>
  </r>
  <r>
    <n v="2420"/>
    <s v="Wesley Cho"/>
    <x v="1"/>
    <n v="0.04"/>
    <n v="9.11"/>
    <n v="2.15"/>
    <x v="1"/>
    <x v="1"/>
    <x v="2"/>
    <x v="7"/>
    <s v="Wrap Bag"/>
    <s v="Black Print Carbonless Snap-Off® Rapid Letter, 8 1/2&quot; x 7&quot;"/>
    <n v="0.4"/>
    <s v="United States"/>
    <s v="South"/>
    <x v="21"/>
    <s v="Richmond"/>
    <n v="23223"/>
    <x v="124"/>
    <d v="2015-05-06T00:00:00"/>
    <x v="1332"/>
    <n v="11"/>
    <n v="100.87"/>
    <n v="86752"/>
    <n v="9.07"/>
    <x v="0"/>
  </r>
  <r>
    <n v="1986"/>
    <s v="Lynda Rosenthal"/>
    <x v="3"/>
    <n v="0.01"/>
    <n v="15.31"/>
    <n v="8.7799999999999994"/>
    <x v="1"/>
    <x v="2"/>
    <x v="2"/>
    <x v="6"/>
    <s v="Small Box"/>
    <s v="Eldon Jumbo ProFile™ Portable File Boxes Graphite/Black"/>
    <n v="0.56999999999999995"/>
    <s v="United States"/>
    <s v="Central"/>
    <x v="18"/>
    <s v="Midland"/>
    <n v="79701"/>
    <x v="124"/>
    <d v="2015-05-07T00:00:00"/>
    <x v="1333"/>
    <n v="23"/>
    <n v="377"/>
    <n v="90888"/>
    <n v="15.3"/>
    <x v="1"/>
  </r>
  <r>
    <n v="1986"/>
    <s v="Lynda Rosenthal"/>
    <x v="3"/>
    <n v="0.05"/>
    <n v="7.99"/>
    <n v="5.03"/>
    <x v="2"/>
    <x v="2"/>
    <x v="1"/>
    <x v="12"/>
    <s v="Medium Box"/>
    <s v="Bell Sonecor JB700 Caller ID"/>
    <n v="0.6"/>
    <s v="United States"/>
    <s v="Central"/>
    <x v="18"/>
    <s v="Midland"/>
    <n v="79701"/>
    <x v="124"/>
    <d v="2015-05-08T00:00:00"/>
    <x v="1334"/>
    <n v="4"/>
    <n v="42.99"/>
    <n v="90888"/>
    <n v="7.94"/>
    <x v="1"/>
  </r>
  <r>
    <n v="1261"/>
    <s v="Vickie Gonzalez"/>
    <x v="0"/>
    <n v="0.02"/>
    <n v="73.98"/>
    <n v="14.52"/>
    <x v="1"/>
    <x v="2"/>
    <x v="1"/>
    <x v="1"/>
    <s v="Small Box"/>
    <s v="Keytronic French Keyboard"/>
    <n v="0.65"/>
    <s v="United States"/>
    <s v="West"/>
    <x v="3"/>
    <s v="Broomfield"/>
    <n v="80020"/>
    <x v="125"/>
    <d v="2015-05-10T00:00:00"/>
    <x v="1335"/>
    <n v="5"/>
    <n v="378.23"/>
    <n v="89730"/>
    <n v="73.960000000000008"/>
    <x v="2"/>
  </r>
  <r>
    <n v="1502"/>
    <s v="Renee Huang"/>
    <x v="0"/>
    <n v="0.08"/>
    <n v="3.69"/>
    <n v="0.5"/>
    <x v="1"/>
    <x v="0"/>
    <x v="2"/>
    <x v="13"/>
    <s v="Small Box"/>
    <s v="Avery 487"/>
    <n v="0.38"/>
    <s v="United States"/>
    <s v="South"/>
    <x v="12"/>
    <s v="Coral Springs"/>
    <n v="33065"/>
    <x v="125"/>
    <d v="2015-05-10T00:00:00"/>
    <x v="1336"/>
    <n v="38"/>
    <n v="129.43"/>
    <n v="89193"/>
    <n v="3.61"/>
    <x v="0"/>
  </r>
  <r>
    <n v="1725"/>
    <s v="Linda Blake"/>
    <x v="1"/>
    <n v="0.05"/>
    <n v="35.99"/>
    <n v="1.1000000000000001"/>
    <x v="1"/>
    <x v="3"/>
    <x v="1"/>
    <x v="12"/>
    <s v="Small Box"/>
    <s v="Accessory35"/>
    <n v="0.55000000000000004"/>
    <s v="United States"/>
    <s v="East"/>
    <x v="27"/>
    <s v="Hilliard"/>
    <n v="43026"/>
    <x v="125"/>
    <d v="2015-05-09T00:00:00"/>
    <x v="1337"/>
    <n v="9"/>
    <n v="261.56"/>
    <n v="87193"/>
    <n v="35.940000000000005"/>
    <x v="3"/>
  </r>
  <r>
    <n v="2962"/>
    <s v="Leonard Strauss"/>
    <x v="1"/>
    <n v="7.0000000000000007E-2"/>
    <n v="4.76"/>
    <n v="0.88"/>
    <x v="2"/>
    <x v="1"/>
    <x v="2"/>
    <x v="7"/>
    <s v="Wrap Bag"/>
    <s v="Wirebound Voice Message Log Book"/>
    <n v="0.39"/>
    <s v="United States"/>
    <s v="West"/>
    <x v="3"/>
    <s v="Louisville"/>
    <n v="80027"/>
    <x v="125"/>
    <d v="2015-05-09T00:00:00"/>
    <x v="1338"/>
    <n v="10"/>
    <n v="48.33"/>
    <n v="88611"/>
    <n v="4.6899999999999995"/>
    <x v="2"/>
  </r>
  <r>
    <n v="3248"/>
    <s v="Earl Donnelly"/>
    <x v="1"/>
    <n v="7.0000000000000007E-2"/>
    <n v="2.78"/>
    <n v="1.49"/>
    <x v="1"/>
    <x v="0"/>
    <x v="2"/>
    <x v="5"/>
    <s v="Small Box"/>
    <s v="Wilson Jones Suede Grain Vinyl Binders"/>
    <n v="0.36"/>
    <s v="United States"/>
    <s v="South"/>
    <x v="17"/>
    <s v="Slidell"/>
    <n v="70458"/>
    <x v="125"/>
    <d v="2015-05-08T00:00:00"/>
    <x v="1339"/>
    <n v="17"/>
    <n v="47.12"/>
    <n v="87297"/>
    <n v="2.71"/>
    <x v="0"/>
  </r>
  <r>
    <n v="3338"/>
    <s v="Constance Robertson"/>
    <x v="1"/>
    <n v="0.08"/>
    <n v="6.48"/>
    <n v="8.4"/>
    <x v="1"/>
    <x v="1"/>
    <x v="2"/>
    <x v="7"/>
    <s v="Small Box"/>
    <s v="Xerox 212"/>
    <n v="0.37"/>
    <s v="United States"/>
    <s v="South"/>
    <x v="12"/>
    <s v="Tampa"/>
    <n v="33614"/>
    <x v="125"/>
    <d v="2015-05-07T00:00:00"/>
    <x v="1340"/>
    <n v="7"/>
    <n v="45"/>
    <n v="85979"/>
    <n v="6.4"/>
    <x v="0"/>
  </r>
  <r>
    <n v="1997"/>
    <s v="Harriet Bowman"/>
    <x v="4"/>
    <n v="0.01"/>
    <n v="16.48"/>
    <n v="1.99"/>
    <x v="1"/>
    <x v="1"/>
    <x v="1"/>
    <x v="1"/>
    <s v="Small Pack"/>
    <s v="Maxell DVD-RAM Discs"/>
    <n v="0.42"/>
    <s v="United States"/>
    <s v="South"/>
    <x v="23"/>
    <s v="Hilton Head Island"/>
    <n v="29915"/>
    <x v="125"/>
    <d v="2015-05-08T00:00:00"/>
    <x v="1341"/>
    <n v="7"/>
    <n v="122.93"/>
    <n v="90334"/>
    <n v="16.47"/>
    <x v="0"/>
  </r>
  <r>
    <n v="3077"/>
    <s v="Lynne Reid"/>
    <x v="4"/>
    <n v="7.0000000000000007E-2"/>
    <n v="300.97000000000003"/>
    <n v="7.18"/>
    <x v="1"/>
    <x v="0"/>
    <x v="1"/>
    <x v="1"/>
    <s v="Small Box"/>
    <s v="Gyration Ultra Professional Cordless Optical Suite"/>
    <n v="0.48"/>
    <s v="United States"/>
    <s v="East"/>
    <x v="27"/>
    <s v="Strongsville"/>
    <n v="44136"/>
    <x v="125"/>
    <d v="2015-05-09T00:00:00"/>
    <x v="1342"/>
    <n v="2"/>
    <n v="582.20000000000005"/>
    <n v="88239"/>
    <n v="300.90000000000003"/>
    <x v="3"/>
  </r>
  <r>
    <n v="3079"/>
    <s v="Andrew Levine"/>
    <x v="4"/>
    <n v="7.0000000000000007E-2"/>
    <n v="300.97000000000003"/>
    <n v="7.18"/>
    <x v="1"/>
    <x v="0"/>
    <x v="1"/>
    <x v="1"/>
    <s v="Small Box"/>
    <s v="Gyration Ultra Professional Cordless Optical Suite"/>
    <n v="0.48"/>
    <s v="United States"/>
    <s v="East"/>
    <x v="28"/>
    <s v="Philadelphia"/>
    <n v="19112"/>
    <x v="125"/>
    <d v="2015-05-09T00:00:00"/>
    <x v="1342"/>
    <n v="7"/>
    <n v="2037.69"/>
    <n v="41253"/>
    <n v="300.90000000000003"/>
    <x v="3"/>
  </r>
  <r>
    <n v="2187"/>
    <s v="Joanne Spivey"/>
    <x v="1"/>
    <n v="0.09"/>
    <n v="16.98"/>
    <n v="12.39"/>
    <x v="1"/>
    <x v="3"/>
    <x v="2"/>
    <x v="15"/>
    <s v="Small Box"/>
    <s v="Brown Kraft Recycled Envelopes"/>
    <n v="0.35"/>
    <s v="United States"/>
    <s v="Central"/>
    <x v="6"/>
    <s v="Independence"/>
    <n v="64055"/>
    <x v="126"/>
    <d v="2015-05-10T00:00:00"/>
    <x v="1343"/>
    <n v="5"/>
    <n v="86.8"/>
    <n v="89440"/>
    <n v="16.89"/>
    <x v="1"/>
  </r>
  <r>
    <n v="2189"/>
    <s v="Frank Cross"/>
    <x v="1"/>
    <n v="0.09"/>
    <n v="16.98"/>
    <n v="12.39"/>
    <x v="1"/>
    <x v="3"/>
    <x v="2"/>
    <x v="15"/>
    <s v="Small Box"/>
    <s v="Brown Kraft Recycled Envelopes"/>
    <n v="0.35"/>
    <s v="United States"/>
    <s v="East"/>
    <x v="11"/>
    <s v="New York City"/>
    <n v="10177"/>
    <x v="126"/>
    <d v="2015-05-10T00:00:00"/>
    <x v="1343"/>
    <n v="22"/>
    <n v="381.91"/>
    <n v="7364"/>
    <n v="16.89"/>
    <x v="3"/>
  </r>
  <r>
    <n v="2063"/>
    <s v="Todd D Norris"/>
    <x v="2"/>
    <n v="0.06"/>
    <n v="300.97000000000003"/>
    <n v="7.18"/>
    <x v="1"/>
    <x v="3"/>
    <x v="1"/>
    <x v="1"/>
    <s v="Small Box"/>
    <s v="Gyration Ultra Professional Cordless Optical Suite"/>
    <n v="0.48"/>
    <s v="United States"/>
    <s v="South"/>
    <x v="21"/>
    <s v="Newport News"/>
    <n v="23602"/>
    <x v="126"/>
    <d v="2015-05-08T00:00:00"/>
    <x v="1344"/>
    <n v="1"/>
    <n v="291.39999999999998"/>
    <n v="87147"/>
    <n v="300.91000000000003"/>
    <x v="0"/>
  </r>
  <r>
    <n v="2880"/>
    <s v="Grace Black"/>
    <x v="2"/>
    <n v="0.09"/>
    <n v="243.98"/>
    <n v="43.32"/>
    <x v="0"/>
    <x v="0"/>
    <x v="0"/>
    <x v="9"/>
    <s v="Jumbo Drum"/>
    <s v="Hon Deluxe Fabric Upholstered Stacking Chairs, Rounded Back"/>
    <n v="0.55000000000000004"/>
    <s v="United States"/>
    <s v="South"/>
    <x v="12"/>
    <s v="North Miami Beach"/>
    <n v="33160"/>
    <x v="126"/>
    <d v="2015-05-13T00:00:00"/>
    <x v="1345"/>
    <n v="25"/>
    <n v="5587.89"/>
    <n v="88627"/>
    <n v="243.89"/>
    <x v="0"/>
  </r>
  <r>
    <n v="2991"/>
    <s v="Sean Herbert"/>
    <x v="2"/>
    <n v="0.05"/>
    <n v="70.97"/>
    <n v="3.5"/>
    <x v="1"/>
    <x v="2"/>
    <x v="2"/>
    <x v="8"/>
    <s v="Small Box"/>
    <s v="Tripp Lite Isotel 8 Ultra 8 Outlet Metal Surge"/>
    <n v="0.59"/>
    <s v="United States"/>
    <s v="Central"/>
    <x v="30"/>
    <s v="Racine"/>
    <n v="53402"/>
    <x v="126"/>
    <d v="2015-05-13T00:00:00"/>
    <x v="1346"/>
    <n v="2"/>
    <n v="141.59"/>
    <n v="91466"/>
    <n v="70.92"/>
    <x v="1"/>
  </r>
  <r>
    <n v="2992"/>
    <s v="Lindsay Webb"/>
    <x v="2"/>
    <n v="0"/>
    <n v="5.28"/>
    <n v="6.26"/>
    <x v="1"/>
    <x v="2"/>
    <x v="2"/>
    <x v="7"/>
    <s v="Small Box"/>
    <s v="Xerox 1928"/>
    <n v="0.4"/>
    <s v="United States"/>
    <s v="Central"/>
    <x v="30"/>
    <s v="Sheboygan"/>
    <n v="53081"/>
    <x v="126"/>
    <d v="2015-05-15T00:00:00"/>
    <x v="1347"/>
    <n v="36"/>
    <n v="203.05"/>
    <n v="91466"/>
    <n v="5.28"/>
    <x v="1"/>
  </r>
  <r>
    <n v="453"/>
    <s v="George Terry"/>
    <x v="3"/>
    <n v="0.03"/>
    <n v="29.34"/>
    <n v="7.87"/>
    <x v="1"/>
    <x v="3"/>
    <x v="0"/>
    <x v="11"/>
    <s v="Small Box"/>
    <s v="Seth Thomas 14&quot; Putty-Colored Wall Clock"/>
    <n v="0.54"/>
    <s v="United States"/>
    <s v="West"/>
    <x v="8"/>
    <s v="Los Gatos"/>
    <n v="95032"/>
    <x v="126"/>
    <d v="2015-05-10T00:00:00"/>
    <x v="1348"/>
    <n v="1"/>
    <n v="32.4"/>
    <n v="86011"/>
    <n v="29.31"/>
    <x v="2"/>
  </r>
  <r>
    <n v="1028"/>
    <s v="Marguerite Rodgers"/>
    <x v="3"/>
    <n v="0.05"/>
    <n v="83.1"/>
    <n v="6.13"/>
    <x v="2"/>
    <x v="0"/>
    <x v="1"/>
    <x v="1"/>
    <s v="Small Box"/>
    <s v="Micro Innovations Micro Digital Wireless Keyboard and Mouse, Gray"/>
    <n v="0.45"/>
    <s v="United States"/>
    <s v="East"/>
    <x v="11"/>
    <s v="Commack"/>
    <n v="11725"/>
    <x v="126"/>
    <d v="2015-05-09T00:00:00"/>
    <x v="1349"/>
    <n v="20"/>
    <n v="1670.33"/>
    <n v="89007"/>
    <n v="83.05"/>
    <x v="3"/>
  </r>
  <r>
    <n v="1080"/>
    <s v="Colleen Fletcher"/>
    <x v="3"/>
    <n v="0.08"/>
    <n v="13.9"/>
    <n v="7.59"/>
    <x v="1"/>
    <x v="3"/>
    <x v="2"/>
    <x v="16"/>
    <s v="Small Pack"/>
    <s v="Acme Hot Forged Carbon Steel Scissors with Nickel-Plated Handles, 3 7/8&quot; Cut, 8&quot;L"/>
    <n v="0.56000000000000005"/>
    <s v="United States"/>
    <s v="Central"/>
    <x v="10"/>
    <s v="Saint Charles"/>
    <n v="60174"/>
    <x v="126"/>
    <d v="2015-05-09T00:00:00"/>
    <x v="1350"/>
    <n v="14"/>
    <n v="196.41"/>
    <n v="88461"/>
    <n v="13.82"/>
    <x v="1"/>
  </r>
  <r>
    <n v="2882"/>
    <s v="Andrew Gonzalez"/>
    <x v="0"/>
    <n v="0.05"/>
    <n v="6.48"/>
    <n v="8.73"/>
    <x v="1"/>
    <x v="1"/>
    <x v="2"/>
    <x v="7"/>
    <s v="Small Box"/>
    <s v="Xerox 227"/>
    <n v="0.37"/>
    <s v="United States"/>
    <s v="South"/>
    <x v="9"/>
    <s v="Charlotte"/>
    <n v="28206"/>
    <x v="127"/>
    <d v="2015-05-09T00:00:00"/>
    <x v="1351"/>
    <n v="35"/>
    <n v="232.5"/>
    <n v="4839"/>
    <n v="6.4300000000000006"/>
    <x v="0"/>
  </r>
  <r>
    <n v="2883"/>
    <s v="Stuart Sharma"/>
    <x v="0"/>
    <n v="0.05"/>
    <n v="6.48"/>
    <n v="8.73"/>
    <x v="1"/>
    <x v="1"/>
    <x v="2"/>
    <x v="7"/>
    <s v="Small Box"/>
    <s v="Xerox 227"/>
    <n v="0.37"/>
    <s v="United States"/>
    <s v="East"/>
    <x v="27"/>
    <s v="North Olmsted"/>
    <n v="44070"/>
    <x v="127"/>
    <d v="2015-05-09T00:00:00"/>
    <x v="1352"/>
    <n v="9"/>
    <n v="59.79"/>
    <n v="87632"/>
    <n v="6.4300000000000006"/>
    <x v="3"/>
  </r>
  <r>
    <n v="62"/>
    <s v="Pam Gilbert"/>
    <x v="1"/>
    <n v="0.02"/>
    <n v="5.98"/>
    <n v="5.15"/>
    <x v="1"/>
    <x v="3"/>
    <x v="2"/>
    <x v="7"/>
    <s v="Small Box"/>
    <s v="Xerox 193"/>
    <n v="0.36"/>
    <s v="United States"/>
    <s v="Central"/>
    <x v="18"/>
    <s v="Round Rock"/>
    <n v="78664"/>
    <x v="127"/>
    <d v="2015-05-11T00:00:00"/>
    <x v="1353"/>
    <n v="3"/>
    <n v="22.85"/>
    <n v="87407"/>
    <n v="5.9600000000000009"/>
    <x v="1"/>
  </r>
  <r>
    <n v="1650"/>
    <s v="Dan Lamm"/>
    <x v="1"/>
    <n v="0.05"/>
    <n v="6.48"/>
    <n v="2.74"/>
    <x v="1"/>
    <x v="3"/>
    <x v="1"/>
    <x v="1"/>
    <s v="Small Pack"/>
    <s v="Sony MFD2HD Formatted Diskettes, 10/Pack"/>
    <n v="0.71"/>
    <s v="United States"/>
    <s v="South"/>
    <x v="9"/>
    <s v="Asheboro"/>
    <n v="27203"/>
    <x v="127"/>
    <d v="2015-05-09T00:00:00"/>
    <x v="1354"/>
    <n v="15"/>
    <n v="94.27"/>
    <n v="91042"/>
    <n v="6.4300000000000006"/>
    <x v="0"/>
  </r>
  <r>
    <n v="1650"/>
    <s v="Dan Lamm"/>
    <x v="1"/>
    <n v="0.09"/>
    <n v="12.53"/>
    <n v="0.5"/>
    <x v="1"/>
    <x v="3"/>
    <x v="2"/>
    <x v="13"/>
    <s v="Small Box"/>
    <s v="Avery 485"/>
    <n v="0.38"/>
    <s v="United States"/>
    <s v="South"/>
    <x v="9"/>
    <s v="Asheboro"/>
    <n v="27203"/>
    <x v="127"/>
    <d v="2015-05-10T00:00:00"/>
    <x v="1355"/>
    <n v="7"/>
    <n v="82.21"/>
    <n v="91042"/>
    <n v="12.44"/>
    <x v="0"/>
  </r>
  <r>
    <n v="1650"/>
    <s v="Dan Lamm"/>
    <x v="1"/>
    <n v="0.08"/>
    <n v="65.989999999999995"/>
    <n v="8.99"/>
    <x v="2"/>
    <x v="3"/>
    <x v="1"/>
    <x v="12"/>
    <s v="Small Box"/>
    <s v="i270"/>
    <n v="0.55000000000000004"/>
    <s v="United States"/>
    <s v="South"/>
    <x v="9"/>
    <s v="Asheboro"/>
    <n v="27203"/>
    <x v="127"/>
    <d v="2015-05-11T00:00:00"/>
    <x v="1356"/>
    <n v="8"/>
    <n v="417.47"/>
    <n v="91042"/>
    <n v="65.91"/>
    <x v="0"/>
  </r>
  <r>
    <n v="43"/>
    <s v="Theodore Moran"/>
    <x v="1"/>
    <n v="0"/>
    <n v="99.99"/>
    <n v="19.989999999999998"/>
    <x v="1"/>
    <x v="1"/>
    <x v="1"/>
    <x v="3"/>
    <s v="Small Box"/>
    <s v="AT&amp;T 2230 Dual Handset Phone With Caller ID/Call Waiting"/>
    <n v="0.52"/>
    <s v="United States"/>
    <s v="West"/>
    <x v="4"/>
    <s v="Redmond"/>
    <n v="98052"/>
    <x v="128"/>
    <d v="2015-05-11T00:00:00"/>
    <x v="1357"/>
    <n v="6"/>
    <n v="647.07000000000005"/>
    <n v="91454"/>
    <n v="99.99"/>
    <x v="2"/>
  </r>
  <r>
    <n v="1778"/>
    <s v="Ray Oakley"/>
    <x v="1"/>
    <n v="0.06"/>
    <n v="13.99"/>
    <n v="7.51"/>
    <x v="1"/>
    <x v="1"/>
    <x v="1"/>
    <x v="3"/>
    <s v="Medium Box"/>
    <s v="Sharp EL500L Fraction Calculator"/>
    <n v="0.39"/>
    <s v="United States"/>
    <s v="Central"/>
    <x v="2"/>
    <s v="West Lafayette"/>
    <n v="47906"/>
    <x v="128"/>
    <d v="2015-05-12T00:00:00"/>
    <x v="1358"/>
    <n v="21"/>
    <n v="287.99"/>
    <n v="89943"/>
    <n v="13.93"/>
    <x v="1"/>
  </r>
  <r>
    <n v="1778"/>
    <s v="Ray Oakley"/>
    <x v="1"/>
    <n v="0.06"/>
    <n v="15.04"/>
    <n v="1.97"/>
    <x v="1"/>
    <x v="1"/>
    <x v="2"/>
    <x v="7"/>
    <s v="Wrap Bag"/>
    <s v="White GlueTop Scratch Pads"/>
    <n v="0.39"/>
    <s v="United States"/>
    <s v="Central"/>
    <x v="2"/>
    <s v="West Lafayette"/>
    <n v="47906"/>
    <x v="128"/>
    <d v="2015-05-10T00:00:00"/>
    <x v="1359"/>
    <n v="3"/>
    <n v="46.86"/>
    <n v="89943"/>
    <n v="14.979999999999999"/>
    <x v="1"/>
  </r>
  <r>
    <n v="3283"/>
    <s v="William Woodard"/>
    <x v="1"/>
    <n v="0.03"/>
    <n v="17.48"/>
    <n v="1.99"/>
    <x v="1"/>
    <x v="3"/>
    <x v="1"/>
    <x v="1"/>
    <s v="Small Pack"/>
    <s v="Maxell Pro 80 Minute CD-R, 10/Pack"/>
    <n v="0.45"/>
    <s v="United States"/>
    <s v="South"/>
    <x v="12"/>
    <s v="Kendall"/>
    <n v="33156"/>
    <x v="128"/>
    <d v="2015-05-11T00:00:00"/>
    <x v="1360"/>
    <n v="31"/>
    <n v="537.79999999999995"/>
    <n v="90753"/>
    <n v="17.45"/>
    <x v="0"/>
  </r>
  <r>
    <n v="995"/>
    <s v="Lloyd Spencer"/>
    <x v="2"/>
    <n v="0.09"/>
    <n v="7.64"/>
    <n v="5.83"/>
    <x v="1"/>
    <x v="0"/>
    <x v="2"/>
    <x v="7"/>
    <s v="Wrap Bag"/>
    <s v="Rediform Wirebound &quot;Phone Memo&quot; Message Book, 11 x 5-3/4"/>
    <n v="0.36"/>
    <s v="United States"/>
    <s v="East"/>
    <x v="29"/>
    <s v="West Scarborough"/>
    <n v="4070"/>
    <x v="128"/>
    <d v="2015-05-15T00:00:00"/>
    <x v="1361"/>
    <n v="9"/>
    <n v="72.83"/>
    <n v="89434"/>
    <n v="7.55"/>
    <x v="3"/>
  </r>
  <r>
    <n v="2820"/>
    <s v="Laurence Simon"/>
    <x v="2"/>
    <n v="0.08"/>
    <n v="6.48"/>
    <n v="2.74"/>
    <x v="1"/>
    <x v="2"/>
    <x v="1"/>
    <x v="1"/>
    <s v="Small Pack"/>
    <s v="Sony MFD2HD Formatted Diskettes, 10/Pack"/>
    <n v="0.71"/>
    <s v="United States"/>
    <s v="Central"/>
    <x v="6"/>
    <s v="Oakville"/>
    <n v="63129"/>
    <x v="128"/>
    <d v="2015-05-12T00:00:00"/>
    <x v="1362"/>
    <n v="18"/>
    <n v="113.68"/>
    <n v="87899"/>
    <n v="6.4"/>
    <x v="1"/>
  </r>
  <r>
    <n v="1709"/>
    <s v="Dennis Bowen"/>
    <x v="4"/>
    <n v="0.04"/>
    <n v="95.43"/>
    <n v="19.989999999999998"/>
    <x v="1"/>
    <x v="0"/>
    <x v="2"/>
    <x v="6"/>
    <s v="Small Box"/>
    <s v="Fellowes Stor/Drawer® Steel Plus™ Storage Drawers"/>
    <n v="0.79"/>
    <s v="United States"/>
    <s v="East"/>
    <x v="28"/>
    <s v="Pottstown"/>
    <n v="19464"/>
    <x v="128"/>
    <d v="2015-05-12T00:00:00"/>
    <x v="1363"/>
    <n v="33"/>
    <n v="3251.76"/>
    <n v="88783"/>
    <n v="95.39"/>
    <x v="3"/>
  </r>
  <r>
    <n v="1595"/>
    <s v="Chad Henson"/>
    <x v="1"/>
    <n v="0.01"/>
    <n v="500.98"/>
    <n v="26"/>
    <x v="0"/>
    <x v="3"/>
    <x v="0"/>
    <x v="9"/>
    <s v="Jumbo Drum"/>
    <s v="Global Troy™ Executive Leather Low-Back Tilter"/>
    <n v="0.6"/>
    <s v="United States"/>
    <s v="East"/>
    <x v="44"/>
    <s v="Huntington"/>
    <n v="25705"/>
    <x v="129"/>
    <d v="2015-05-12T00:00:00"/>
    <x v="1364"/>
    <n v="14"/>
    <n v="7360.2"/>
    <n v="90796"/>
    <n v="500.97"/>
    <x v="3"/>
  </r>
  <r>
    <n v="1595"/>
    <s v="Chad Henson"/>
    <x v="1"/>
    <n v="0.08"/>
    <n v="9.77"/>
    <n v="6.02"/>
    <x v="1"/>
    <x v="3"/>
    <x v="0"/>
    <x v="11"/>
    <s v="Medium Box"/>
    <s v="DAX Solid Wood Frames"/>
    <n v="0.48"/>
    <s v="United States"/>
    <s v="East"/>
    <x v="44"/>
    <s v="Huntington"/>
    <n v="25705"/>
    <x v="129"/>
    <d v="2015-05-12T00:00:00"/>
    <x v="1365"/>
    <n v="9"/>
    <n v="89.06"/>
    <n v="90796"/>
    <n v="9.69"/>
    <x v="3"/>
  </r>
  <r>
    <n v="1595"/>
    <s v="Chad Henson"/>
    <x v="1"/>
    <n v="0.09"/>
    <n v="3.28"/>
    <n v="0.98"/>
    <x v="1"/>
    <x v="3"/>
    <x v="2"/>
    <x v="2"/>
    <s v="Wrap Bag"/>
    <s v="Newell 329"/>
    <n v="0.59"/>
    <s v="United States"/>
    <s v="East"/>
    <x v="44"/>
    <s v="Huntington"/>
    <n v="25705"/>
    <x v="129"/>
    <d v="2015-05-13T00:00:00"/>
    <x v="1366"/>
    <n v="42"/>
    <n v="134.97"/>
    <n v="90796"/>
    <n v="3.19"/>
    <x v="3"/>
  </r>
  <r>
    <n v="1609"/>
    <s v="Jerry Ennis"/>
    <x v="1"/>
    <n v="0.03"/>
    <n v="2.16"/>
    <n v="6.05"/>
    <x v="1"/>
    <x v="1"/>
    <x v="2"/>
    <x v="5"/>
    <s v="Small Box"/>
    <s v="Peel &amp; Stick Add-On Corner Pockets"/>
    <n v="0.37"/>
    <s v="United States"/>
    <s v="West"/>
    <x v="8"/>
    <s v="Sacramento"/>
    <n v="95823"/>
    <x v="129"/>
    <d v="2015-05-12T00:00:00"/>
    <x v="1367"/>
    <n v="7"/>
    <n v="17.309999999999999"/>
    <n v="87824"/>
    <n v="2.1300000000000003"/>
    <x v="2"/>
  </r>
  <r>
    <n v="1609"/>
    <s v="Jerry Ennis"/>
    <x v="1"/>
    <n v="0.03"/>
    <n v="9.7100000000000009"/>
    <n v="9.4499999999999993"/>
    <x v="1"/>
    <x v="1"/>
    <x v="2"/>
    <x v="6"/>
    <s v="Small Box"/>
    <s v="Filing/Storage Totes and Swivel Casters"/>
    <n v="0.6"/>
    <s v="United States"/>
    <s v="West"/>
    <x v="8"/>
    <s v="Sacramento"/>
    <n v="95823"/>
    <x v="129"/>
    <d v="2015-05-11T00:00:00"/>
    <x v="1368"/>
    <n v="2"/>
    <n v="23.56"/>
    <n v="87824"/>
    <n v="9.6800000000000015"/>
    <x v="2"/>
  </r>
  <r>
    <n v="2464"/>
    <s v="Joe George"/>
    <x v="1"/>
    <n v="0.09"/>
    <n v="1.74"/>
    <n v="4.08"/>
    <x v="2"/>
    <x v="1"/>
    <x v="0"/>
    <x v="11"/>
    <s v="Small Pack"/>
    <s v="Eldon Regeneration Recycled Desk Accessories, Smoke"/>
    <n v="0.53"/>
    <s v="United States"/>
    <s v="South"/>
    <x v="17"/>
    <s v="Bossier City"/>
    <n v="71111"/>
    <x v="129"/>
    <d v="2015-05-13T00:00:00"/>
    <x v="1369"/>
    <n v="4"/>
    <n v="10.41"/>
    <n v="88713"/>
    <n v="1.65"/>
    <x v="0"/>
  </r>
  <r>
    <n v="2464"/>
    <s v="Joe George"/>
    <x v="1"/>
    <n v="0.08"/>
    <n v="227.55"/>
    <n v="32.479999999999997"/>
    <x v="0"/>
    <x v="1"/>
    <x v="0"/>
    <x v="0"/>
    <s v="Jumbo Box"/>
    <s v="Hon Rectangular Conference Tables"/>
    <n v="0.68"/>
    <s v="United States"/>
    <s v="South"/>
    <x v="17"/>
    <s v="Bossier City"/>
    <n v="71111"/>
    <x v="129"/>
    <d v="2015-05-11T00:00:00"/>
    <x v="1370"/>
    <n v="16"/>
    <n v="2849.64"/>
    <n v="88713"/>
    <n v="227.47"/>
    <x v="0"/>
  </r>
  <r>
    <n v="1693"/>
    <s v="Melinda Thornton"/>
    <x v="2"/>
    <n v="0.01"/>
    <n v="15.67"/>
    <n v="1.39"/>
    <x v="2"/>
    <x v="1"/>
    <x v="2"/>
    <x v="15"/>
    <s v="Small Box"/>
    <s v="#10 White Business Envelopes,4 1/8 x 9 1/2"/>
    <n v="0.38"/>
    <s v="United States"/>
    <s v="South"/>
    <x v="21"/>
    <s v="Reston"/>
    <n v="20190"/>
    <x v="129"/>
    <d v="2015-05-11T00:00:00"/>
    <x v="1371"/>
    <n v="11"/>
    <n v="188.09"/>
    <n v="90190"/>
    <n v="15.66"/>
    <x v="0"/>
  </r>
  <r>
    <n v="2935"/>
    <s v="Shirley Riley"/>
    <x v="2"/>
    <n v="0.02"/>
    <n v="3.8"/>
    <n v="1.49"/>
    <x v="1"/>
    <x v="0"/>
    <x v="2"/>
    <x v="5"/>
    <s v="Small Box"/>
    <s v="Durable Pressboard Binders"/>
    <n v="0.38"/>
    <s v="United States"/>
    <s v="East"/>
    <x v="35"/>
    <s v="Boston"/>
    <n v="2215"/>
    <x v="129"/>
    <d v="2015-05-15T00:00:00"/>
    <x v="1372"/>
    <n v="5"/>
    <n v="20.46"/>
    <n v="87617"/>
    <n v="3.78"/>
    <x v="3"/>
  </r>
  <r>
    <n v="1671"/>
    <s v="Mitchell Ross"/>
    <x v="0"/>
    <n v="0.03"/>
    <n v="223.98"/>
    <n v="15.01"/>
    <x v="1"/>
    <x v="0"/>
    <x v="2"/>
    <x v="5"/>
    <s v="Small Box"/>
    <s v="GBC DocuBind TL200 Manual Binding Machine"/>
    <n v="0.38"/>
    <s v="United States"/>
    <s v="South"/>
    <x v="21"/>
    <s v="Burke"/>
    <n v="22015"/>
    <x v="130"/>
    <d v="2015-05-13T00:00:00"/>
    <x v="1373"/>
    <n v="21"/>
    <n v="4881.84"/>
    <n v="86725"/>
    <n v="223.95"/>
    <x v="0"/>
  </r>
  <r>
    <n v="14"/>
    <s v="Gwendolyn F Tyson"/>
    <x v="4"/>
    <n v="0.09"/>
    <n v="78.69"/>
    <n v="19.989999999999998"/>
    <x v="1"/>
    <x v="0"/>
    <x v="0"/>
    <x v="11"/>
    <s v="Small Box"/>
    <s v="Howard Miller 12-3/4 Diameter Accuwave DS ™ Wall Clock"/>
    <n v="0.43"/>
    <s v="United States"/>
    <s v="Central"/>
    <x v="7"/>
    <s v="Prior Lake"/>
    <n v="55372"/>
    <x v="130"/>
    <d v="2015-05-14T00:00:00"/>
    <x v="1374"/>
    <n v="16"/>
    <n v="1164.45"/>
    <n v="86838"/>
    <n v="78.599999999999994"/>
    <x v="1"/>
  </r>
  <r>
    <n v="14"/>
    <s v="Gwendolyn F Tyson"/>
    <x v="4"/>
    <n v="0.08"/>
    <n v="3.28"/>
    <n v="2.31"/>
    <x v="1"/>
    <x v="0"/>
    <x v="2"/>
    <x v="2"/>
    <s v="Wrap Bag"/>
    <s v="Newell 321"/>
    <n v="0.56000000000000005"/>
    <s v="United States"/>
    <s v="Central"/>
    <x v="7"/>
    <s v="Prior Lake"/>
    <n v="55372"/>
    <x v="130"/>
    <d v="2015-05-13T00:00:00"/>
    <x v="1375"/>
    <n v="7"/>
    <n v="22.23"/>
    <n v="86838"/>
    <n v="3.1999999999999997"/>
    <x v="1"/>
  </r>
  <r>
    <n v="14"/>
    <s v="Gwendolyn F Tyson"/>
    <x v="4"/>
    <n v="0.05"/>
    <n v="3.28"/>
    <n v="4.2"/>
    <x v="1"/>
    <x v="0"/>
    <x v="2"/>
    <x v="2"/>
    <s v="Wrap Bag"/>
    <s v="Newell 351"/>
    <n v="0.56000000000000005"/>
    <s v="United States"/>
    <s v="Central"/>
    <x v="7"/>
    <s v="Prior Lake"/>
    <n v="55372"/>
    <x v="130"/>
    <d v="2015-05-13T00:00:00"/>
    <x v="1376"/>
    <n v="4"/>
    <n v="13.99"/>
    <n v="86838"/>
    <n v="3.23"/>
    <x v="1"/>
  </r>
  <r>
    <n v="14"/>
    <s v="Gwendolyn F Tyson"/>
    <x v="4"/>
    <n v="0.05"/>
    <n v="3.58"/>
    <n v="1.63"/>
    <x v="1"/>
    <x v="0"/>
    <x v="2"/>
    <x v="14"/>
    <s v="Wrap Bag"/>
    <s v="OIC Colored Binder Clips, Assorted Sizes"/>
    <n v="0.36"/>
    <s v="United States"/>
    <s v="Central"/>
    <x v="7"/>
    <s v="Prior Lake"/>
    <n v="55372"/>
    <x v="130"/>
    <d v="2015-05-13T00:00:00"/>
    <x v="1377"/>
    <n v="4"/>
    <n v="14.26"/>
    <n v="86838"/>
    <n v="3.5300000000000002"/>
    <x v="1"/>
  </r>
  <r>
    <n v="1826"/>
    <s v="Kate Peck"/>
    <x v="4"/>
    <n v="0"/>
    <n v="9.27"/>
    <n v="4.3899999999999997"/>
    <x v="1"/>
    <x v="3"/>
    <x v="2"/>
    <x v="7"/>
    <s v="Wrap Bag"/>
    <s v="Wirebound Message Books, Four 2 3/4&quot; x 5&quot; Forms per Page, 600 Sets per Book"/>
    <n v="0.38"/>
    <s v="United States"/>
    <s v="Central"/>
    <x v="20"/>
    <s v="Bettendorf"/>
    <n v="52722"/>
    <x v="130"/>
    <d v="2015-05-14T00:00:00"/>
    <x v="1378"/>
    <n v="1"/>
    <n v="10.65"/>
    <n v="86959"/>
    <n v="9.27"/>
    <x v="1"/>
  </r>
  <r>
    <n v="1267"/>
    <s v="Rosemary Branch"/>
    <x v="3"/>
    <n v="0.04"/>
    <n v="5.98"/>
    <n v="4.38"/>
    <x v="1"/>
    <x v="3"/>
    <x v="1"/>
    <x v="1"/>
    <s v="Small Pack"/>
    <s v="Imation 3.5&quot; DS/HD IBM Formatted Diskettes, 10/Pack"/>
    <n v="0.75"/>
    <s v="United States"/>
    <s v="South"/>
    <x v="12"/>
    <s v="Boca Raton"/>
    <n v="33433"/>
    <x v="130"/>
    <d v="2015-05-14T00:00:00"/>
    <x v="1379"/>
    <n v="11"/>
    <n v="69.75"/>
    <n v="89515"/>
    <n v="5.94"/>
    <x v="0"/>
  </r>
  <r>
    <n v="1389"/>
    <s v="Jean Khan"/>
    <x v="1"/>
    <n v="0.08"/>
    <n v="2.62"/>
    <n v="0.8"/>
    <x v="2"/>
    <x v="0"/>
    <x v="2"/>
    <x v="14"/>
    <s v="Wrap Bag"/>
    <s v="Staples Metal Binder Clips"/>
    <n v="0.39"/>
    <s v="United States"/>
    <s v="West"/>
    <x v="8"/>
    <s v="Menlo Park"/>
    <n v="94025"/>
    <x v="131"/>
    <d v="2015-05-15T00:00:00"/>
    <x v="1380"/>
    <n v="12"/>
    <n v="31.55"/>
    <n v="88728"/>
    <n v="2.54"/>
    <x v="2"/>
  </r>
  <r>
    <n v="578"/>
    <s v="Evan K Bullard"/>
    <x v="4"/>
    <n v="0.03"/>
    <n v="162.93"/>
    <n v="19.989999999999998"/>
    <x v="1"/>
    <x v="3"/>
    <x v="2"/>
    <x v="15"/>
    <s v="Small Box"/>
    <s v="Multimedia Mailers"/>
    <n v="0.39"/>
    <s v="United States"/>
    <s v="East"/>
    <x v="22"/>
    <s v="Naugatuck"/>
    <n v="6770"/>
    <x v="131"/>
    <d v="2015-05-14T00:00:00"/>
    <x v="1381"/>
    <n v="3"/>
    <n v="515.88"/>
    <n v="88644"/>
    <n v="162.9"/>
    <x v="3"/>
  </r>
  <r>
    <n v="579"/>
    <s v="Marlene Abrams"/>
    <x v="4"/>
    <n v="0.01"/>
    <n v="11.58"/>
    <n v="5.72"/>
    <x v="1"/>
    <x v="3"/>
    <x v="2"/>
    <x v="15"/>
    <s v="Small Box"/>
    <s v="Peel &amp; Seel® Recycled Catalog Envelopes, Brown"/>
    <n v="0.35"/>
    <s v="United States"/>
    <s v="East"/>
    <x v="22"/>
    <s v="Seymour"/>
    <n v="6478"/>
    <x v="131"/>
    <d v="2015-05-15T00:00:00"/>
    <x v="1382"/>
    <n v="2"/>
    <n v="25.06"/>
    <n v="88644"/>
    <n v="11.57"/>
    <x v="3"/>
  </r>
  <r>
    <n v="580"/>
    <s v="Kathryn Patrick"/>
    <x v="4"/>
    <n v="0.01"/>
    <n v="55.99"/>
    <n v="5"/>
    <x v="1"/>
    <x v="3"/>
    <x v="1"/>
    <x v="12"/>
    <s v="Small Pack"/>
    <s v="Accessory6"/>
    <n v="0.8"/>
    <s v="United States"/>
    <s v="East"/>
    <x v="29"/>
    <s v="Auburn"/>
    <n v="4210"/>
    <x v="131"/>
    <d v="2015-05-14T00:00:00"/>
    <x v="1383"/>
    <n v="12"/>
    <n v="578.24"/>
    <n v="88644"/>
    <n v="55.980000000000004"/>
    <x v="3"/>
  </r>
  <r>
    <n v="585"/>
    <s v="William Larson"/>
    <x v="4"/>
    <n v="0.06"/>
    <n v="13.9"/>
    <n v="7.59"/>
    <x v="1"/>
    <x v="3"/>
    <x v="2"/>
    <x v="16"/>
    <s v="Small Pack"/>
    <s v="Acme Hot Forged Carbon Steel Scissors with Nickel-Plated Handles, 3 7/8&quot; Cut, 8&quot;L"/>
    <n v="0.56000000000000005"/>
    <s v="United States"/>
    <s v="East"/>
    <x v="47"/>
    <s v="Concord"/>
    <n v="3301"/>
    <x v="131"/>
    <d v="2015-05-14T00:00:00"/>
    <x v="1384"/>
    <n v="12"/>
    <n v="170.45"/>
    <n v="88644"/>
    <n v="13.84"/>
    <x v="3"/>
  </r>
  <r>
    <n v="3257"/>
    <s v="Sharon Marcus"/>
    <x v="4"/>
    <n v="0"/>
    <n v="25.38"/>
    <n v="8.99"/>
    <x v="1"/>
    <x v="1"/>
    <x v="0"/>
    <x v="11"/>
    <s v="Small Pack"/>
    <s v="Executive Impressions 13&quot; Chairman Wall Clock"/>
    <n v="0.5"/>
    <s v="United States"/>
    <s v="West"/>
    <x v="4"/>
    <s v="Longview"/>
    <n v="98632"/>
    <x v="131"/>
    <d v="2015-05-15T00:00:00"/>
    <x v="1385"/>
    <n v="26"/>
    <n v="700.41"/>
    <n v="88826"/>
    <n v="25.38"/>
    <x v="2"/>
  </r>
  <r>
    <n v="1085"/>
    <s v="Ted Dunlap"/>
    <x v="3"/>
    <n v="0.06"/>
    <n v="30.42"/>
    <n v="8.65"/>
    <x v="1"/>
    <x v="3"/>
    <x v="1"/>
    <x v="1"/>
    <s v="Small Box"/>
    <s v="Fellowes Internet Keyboard, Platinum"/>
    <n v="0.74"/>
    <s v="United States"/>
    <s v="East"/>
    <x v="11"/>
    <s v="Deer Park"/>
    <n v="11729"/>
    <x v="131"/>
    <d v="2015-05-15T00:00:00"/>
    <x v="1386"/>
    <n v="10"/>
    <n v="309.05"/>
    <n v="86124"/>
    <n v="30.360000000000003"/>
    <x v="3"/>
  </r>
  <r>
    <n v="1085"/>
    <s v="Ted Dunlap"/>
    <x v="3"/>
    <n v="0.02"/>
    <n v="37.94"/>
    <n v="5.08"/>
    <x v="1"/>
    <x v="3"/>
    <x v="2"/>
    <x v="7"/>
    <s v="Wrap Bag"/>
    <s v="Snap-A-Way® Black Print Carbonless Ruled Speed Letter, Triplicate"/>
    <n v="0.38"/>
    <s v="United States"/>
    <s v="East"/>
    <x v="11"/>
    <s v="Deer Park"/>
    <n v="11729"/>
    <x v="131"/>
    <d v="2015-05-14T00:00:00"/>
    <x v="1387"/>
    <n v="8"/>
    <n v="299.3"/>
    <n v="86124"/>
    <n v="37.919999999999995"/>
    <x v="3"/>
  </r>
  <r>
    <n v="156"/>
    <s v="Diana Xu"/>
    <x v="0"/>
    <n v="0.01"/>
    <n v="95.99"/>
    <n v="4.9000000000000004"/>
    <x v="1"/>
    <x v="3"/>
    <x v="1"/>
    <x v="12"/>
    <s v="Small Box"/>
    <s v="T60"/>
    <n v="0.56000000000000005"/>
    <s v="United States"/>
    <s v="West"/>
    <x v="3"/>
    <s v="Fort Collins"/>
    <n v="80525"/>
    <x v="132"/>
    <d v="2015-05-15T00:00:00"/>
    <x v="1388"/>
    <n v="13"/>
    <n v="1050.08"/>
    <n v="87671"/>
    <n v="95.97999999999999"/>
    <x v="2"/>
  </r>
  <r>
    <n v="497"/>
    <s v="Steve McKee"/>
    <x v="0"/>
    <n v="7.0000000000000007E-2"/>
    <n v="152.47999999999999"/>
    <n v="6.5"/>
    <x v="1"/>
    <x v="0"/>
    <x v="1"/>
    <x v="1"/>
    <s v="Small Box"/>
    <s v="Adesso Programmable 142-Key Keyboard"/>
    <n v="0.74"/>
    <s v="United States"/>
    <s v="South"/>
    <x v="34"/>
    <s v="Murfreesboro"/>
    <n v="37130"/>
    <x v="132"/>
    <d v="2015-05-16T00:00:00"/>
    <x v="1389"/>
    <n v="35"/>
    <n v="5062.49"/>
    <n v="90706"/>
    <n v="152.41"/>
    <x v="0"/>
  </r>
  <r>
    <n v="910"/>
    <s v="Carla Hauser"/>
    <x v="0"/>
    <n v="0"/>
    <n v="5.28"/>
    <n v="5.61"/>
    <x v="1"/>
    <x v="3"/>
    <x v="2"/>
    <x v="7"/>
    <s v="Small Box"/>
    <s v="Xerox 1954"/>
    <n v="0.4"/>
    <s v="United States"/>
    <s v="South"/>
    <x v="1"/>
    <s v="Texarkana"/>
    <n v="71854"/>
    <x v="132"/>
    <d v="2015-05-14T00:00:00"/>
    <x v="1390"/>
    <n v="15"/>
    <n v="85.26"/>
    <n v="90187"/>
    <n v="5.28"/>
    <x v="0"/>
  </r>
  <r>
    <n v="353"/>
    <s v="Bonnie Chambers"/>
    <x v="2"/>
    <n v="0.08"/>
    <n v="4.8899999999999997"/>
    <n v="4.93"/>
    <x v="2"/>
    <x v="2"/>
    <x v="1"/>
    <x v="1"/>
    <s v="Small Pack"/>
    <s v="Maxell 3.5&quot; DS/HD IBM-Formatted Diskettes, 10/Pack"/>
    <n v="0.66"/>
    <s v="United States"/>
    <s v="West"/>
    <x v="41"/>
    <s v="Glendale"/>
    <n v="85301"/>
    <x v="132"/>
    <d v="2015-05-14T00:00:00"/>
    <x v="1391"/>
    <n v="17"/>
    <n v="84.76"/>
    <n v="89647"/>
    <n v="4.8099999999999996"/>
    <x v="2"/>
  </r>
  <r>
    <n v="353"/>
    <s v="Bonnie Chambers"/>
    <x v="2"/>
    <n v="7.0000000000000007E-2"/>
    <n v="6.68"/>
    <n v="6.92"/>
    <x v="1"/>
    <x v="2"/>
    <x v="2"/>
    <x v="7"/>
    <s v="Small Box"/>
    <s v="Xerox 1898"/>
    <n v="0.37"/>
    <s v="United States"/>
    <s v="West"/>
    <x v="41"/>
    <s v="Glendale"/>
    <n v="85301"/>
    <x v="132"/>
    <d v="2015-05-21T00:00:00"/>
    <x v="1392"/>
    <n v="16"/>
    <n v="104.84"/>
    <n v="89647"/>
    <n v="6.6099999999999994"/>
    <x v="2"/>
  </r>
  <r>
    <n v="539"/>
    <s v="Alice Coley"/>
    <x v="4"/>
    <n v="0.05"/>
    <n v="59.78"/>
    <n v="10.29"/>
    <x v="1"/>
    <x v="0"/>
    <x v="2"/>
    <x v="5"/>
    <s v="Small Box"/>
    <s v="GBC Recycled Regency Composition Covers"/>
    <n v="0.39"/>
    <s v="United States"/>
    <s v="Central"/>
    <x v="10"/>
    <s v="Urbana"/>
    <n v="61801"/>
    <x v="132"/>
    <d v="2015-05-15T00:00:00"/>
    <x v="1393"/>
    <n v="7"/>
    <n v="414.49"/>
    <n v="91174"/>
    <n v="59.730000000000004"/>
    <x v="1"/>
  </r>
  <r>
    <n v="540"/>
    <s v="Ruth Lamm"/>
    <x v="4"/>
    <n v="0.08"/>
    <n v="20.99"/>
    <n v="1.25"/>
    <x v="1"/>
    <x v="0"/>
    <x v="1"/>
    <x v="12"/>
    <s v="Small Pack"/>
    <s v="Accessory29"/>
    <n v="0.83"/>
    <s v="United States"/>
    <s v="Central"/>
    <x v="10"/>
    <s v="Vernon Hills"/>
    <n v="60061"/>
    <x v="132"/>
    <d v="2015-05-16T00:00:00"/>
    <x v="1394"/>
    <n v="28"/>
    <n v="469.69"/>
    <n v="91174"/>
    <n v="20.91"/>
    <x v="1"/>
  </r>
  <r>
    <n v="1069"/>
    <s v="Pam Bennett"/>
    <x v="4"/>
    <n v="0.02"/>
    <n v="15.94"/>
    <n v="5.45"/>
    <x v="1"/>
    <x v="2"/>
    <x v="2"/>
    <x v="2"/>
    <s v="Small Pack"/>
    <s v="Boston 16701 Slimline Battery Pencil Sharpener"/>
    <n v="0.55000000000000004"/>
    <s v="United States"/>
    <s v="Central"/>
    <x v="10"/>
    <s v="Carbondale"/>
    <n v="62901"/>
    <x v="132"/>
    <d v="2015-05-15T00:00:00"/>
    <x v="1395"/>
    <n v="41"/>
    <n v="664.34"/>
    <n v="87110"/>
    <n v="15.92"/>
    <x v="1"/>
  </r>
  <r>
    <n v="1023"/>
    <s v="Glen Newman"/>
    <x v="0"/>
    <n v="0.02"/>
    <n v="39.06"/>
    <n v="10.55"/>
    <x v="1"/>
    <x v="0"/>
    <x v="2"/>
    <x v="5"/>
    <s v="Small Box"/>
    <s v="Ibico Recycled Linen-Style Covers"/>
    <n v="0.37"/>
    <s v="United States"/>
    <s v="East"/>
    <x v="28"/>
    <s v="Wilkinsburg"/>
    <n v="15221"/>
    <x v="133"/>
    <d v="2015-05-15T00:00:00"/>
    <x v="1396"/>
    <n v="16"/>
    <n v="640.71"/>
    <n v="88633"/>
    <n v="39.04"/>
    <x v="3"/>
  </r>
  <r>
    <n v="1023"/>
    <s v="Glen Newman"/>
    <x v="0"/>
    <n v="0.1"/>
    <n v="37.700000000000003"/>
    <n v="2.99"/>
    <x v="1"/>
    <x v="0"/>
    <x v="2"/>
    <x v="5"/>
    <s v="Small Box"/>
    <s v="Vinyl Sectional Post Binders"/>
    <n v="0.35"/>
    <s v="United States"/>
    <s v="East"/>
    <x v="28"/>
    <s v="Wilkinsburg"/>
    <n v="15221"/>
    <x v="133"/>
    <d v="2015-05-16T00:00:00"/>
    <x v="1397"/>
    <n v="18"/>
    <n v="659.6"/>
    <n v="88633"/>
    <n v="37.6"/>
    <x v="3"/>
  </r>
  <r>
    <n v="18"/>
    <s v="Laurie Hanna"/>
    <x v="1"/>
    <n v="0.05"/>
    <n v="26.48"/>
    <n v="6.93"/>
    <x v="1"/>
    <x v="0"/>
    <x v="0"/>
    <x v="11"/>
    <s v="Small Box"/>
    <s v="DAX Natural Wood-Tone Poster Frame"/>
    <n v="0.49"/>
    <s v="United States"/>
    <s v="West"/>
    <x v="24"/>
    <s v="Helena"/>
    <n v="59601"/>
    <x v="133"/>
    <d v="2015-05-16T00:00:00"/>
    <x v="1398"/>
    <n v="17"/>
    <n v="455.77"/>
    <n v="90031"/>
    <n v="26.43"/>
    <x v="2"/>
  </r>
  <r>
    <n v="21"/>
    <s v="Tony Wilkins Winters"/>
    <x v="1"/>
    <n v="0.05"/>
    <n v="26.48"/>
    <n v="6.93"/>
    <x v="1"/>
    <x v="0"/>
    <x v="0"/>
    <x v="11"/>
    <s v="Small Box"/>
    <s v="DAX Natural Wood-Tone Poster Frame"/>
    <n v="0.49"/>
    <s v="United States"/>
    <s v="East"/>
    <x v="11"/>
    <s v="New York City"/>
    <n v="10012"/>
    <x v="133"/>
    <d v="2015-05-16T00:00:00"/>
    <x v="1399"/>
    <n v="70"/>
    <n v="1876.69"/>
    <n v="41793"/>
    <n v="26.43"/>
    <x v="3"/>
  </r>
  <r>
    <n v="1989"/>
    <s v="David Weaver"/>
    <x v="1"/>
    <n v="0.01"/>
    <n v="30.98"/>
    <n v="6.5"/>
    <x v="1"/>
    <x v="3"/>
    <x v="1"/>
    <x v="1"/>
    <s v="Small Box"/>
    <s v="Belkin ErgoBoard™ Keyboard"/>
    <n v="0.64"/>
    <s v="United States"/>
    <s v="West"/>
    <x v="15"/>
    <s v="Holladay"/>
    <n v="84117"/>
    <x v="133"/>
    <d v="2015-05-16T00:00:00"/>
    <x v="1400"/>
    <n v="11"/>
    <n v="363.37"/>
    <n v="90001"/>
    <n v="30.97"/>
    <x v="2"/>
  </r>
  <r>
    <n v="1989"/>
    <s v="David Weaver"/>
    <x v="1"/>
    <n v="0.01"/>
    <n v="40.99"/>
    <n v="19.989999999999998"/>
    <x v="1"/>
    <x v="3"/>
    <x v="2"/>
    <x v="7"/>
    <s v="Small Box"/>
    <s v="White Dual Perf Computer Printout Paper, 2700 Sheets, 1 Part, Heavyweight, 20 lbs., 14 7/8 x 11"/>
    <n v="0.36"/>
    <s v="United States"/>
    <s v="West"/>
    <x v="15"/>
    <s v="Holladay"/>
    <n v="84117"/>
    <x v="133"/>
    <d v="2015-05-18T00:00:00"/>
    <x v="1401"/>
    <n v="11"/>
    <n v="480.75"/>
    <n v="90001"/>
    <n v="40.980000000000004"/>
    <x v="2"/>
  </r>
  <r>
    <n v="266"/>
    <s v="Ross Frederick"/>
    <x v="4"/>
    <n v="0.08"/>
    <n v="6.48"/>
    <n v="7.03"/>
    <x v="1"/>
    <x v="3"/>
    <x v="2"/>
    <x v="7"/>
    <s v="Small Box"/>
    <s v="Xerox 214"/>
    <n v="0.37"/>
    <s v="United States"/>
    <s v="Central"/>
    <x v="18"/>
    <s v="San Antonio"/>
    <n v="78207"/>
    <x v="133"/>
    <d v="2015-05-16T00:00:00"/>
    <x v="1402"/>
    <n v="10"/>
    <n v="67.86"/>
    <n v="90594"/>
    <n v="6.4"/>
    <x v="1"/>
  </r>
  <r>
    <n v="266"/>
    <s v="Ross Frederick"/>
    <x v="4"/>
    <n v="0.01"/>
    <n v="20.34"/>
    <n v="35"/>
    <x v="1"/>
    <x v="3"/>
    <x v="2"/>
    <x v="6"/>
    <s v="Large Box"/>
    <s v="Tennsco Commercial Shelving"/>
    <n v="0.84"/>
    <s v="United States"/>
    <s v="Central"/>
    <x v="18"/>
    <s v="San Antonio"/>
    <n v="78207"/>
    <x v="133"/>
    <d v="2015-05-16T00:00:00"/>
    <x v="1403"/>
    <n v="33"/>
    <n v="747.28"/>
    <n v="90594"/>
    <n v="20.329999999999998"/>
    <x v="1"/>
  </r>
  <r>
    <n v="491"/>
    <s v="Toni Swanson"/>
    <x v="4"/>
    <n v="0.08"/>
    <n v="2.94"/>
    <n v="0.96"/>
    <x v="1"/>
    <x v="1"/>
    <x v="2"/>
    <x v="2"/>
    <s v="Wrap Bag"/>
    <s v="Newell 343"/>
    <n v="0.57999999999999996"/>
    <s v="United States"/>
    <s v="East"/>
    <x v="11"/>
    <s v="New York City"/>
    <n v="10154"/>
    <x v="133"/>
    <d v="2015-05-17T00:00:00"/>
    <x v="1404"/>
    <n v="23"/>
    <n v="66.7"/>
    <n v="8353"/>
    <n v="2.86"/>
    <x v="3"/>
  </r>
  <r>
    <n v="494"/>
    <s v="Jimmy Alston Holder"/>
    <x v="4"/>
    <n v="0.06"/>
    <n v="8.32"/>
    <n v="2.38"/>
    <x v="1"/>
    <x v="1"/>
    <x v="1"/>
    <x v="1"/>
    <s v="Small Pack"/>
    <s v="Imation 3.5 IBM Formatted Diskettes, 10/Box"/>
    <n v="0.74"/>
    <s v="United States"/>
    <s v="West"/>
    <x v="4"/>
    <s v="Seattle"/>
    <n v="98115"/>
    <x v="133"/>
    <d v="2015-05-17T00:00:00"/>
    <x v="1405"/>
    <n v="12"/>
    <n v="101.26"/>
    <n v="88905"/>
    <n v="8.26"/>
    <x v="2"/>
  </r>
  <r>
    <n v="494"/>
    <s v="Jimmy Alston Holder"/>
    <x v="4"/>
    <n v="0.08"/>
    <n v="2.94"/>
    <n v="0.96"/>
    <x v="1"/>
    <x v="1"/>
    <x v="2"/>
    <x v="2"/>
    <s v="Wrap Bag"/>
    <s v="Newell 343"/>
    <n v="0.57999999999999996"/>
    <s v="United States"/>
    <s v="West"/>
    <x v="4"/>
    <s v="Seattle"/>
    <n v="98115"/>
    <x v="133"/>
    <d v="2015-05-17T00:00:00"/>
    <x v="1404"/>
    <n v="6"/>
    <n v="17.399999999999999"/>
    <n v="88905"/>
    <n v="2.86"/>
    <x v="2"/>
  </r>
  <r>
    <n v="3041"/>
    <s v="Carrie Duke"/>
    <x v="3"/>
    <n v="0.08"/>
    <n v="73.98"/>
    <n v="4"/>
    <x v="1"/>
    <x v="3"/>
    <x v="1"/>
    <x v="1"/>
    <s v="Small Box"/>
    <s v="Keytronic 105-Key Spanish Keyboard"/>
    <n v="0.77"/>
    <s v="United States"/>
    <s v="Central"/>
    <x v="38"/>
    <s v="Garden City"/>
    <n v="67846"/>
    <x v="133"/>
    <d v="2015-05-18T00:00:00"/>
    <x v="1406"/>
    <n v="17"/>
    <n v="1181.67"/>
    <n v="86102"/>
    <n v="73.900000000000006"/>
    <x v="1"/>
  </r>
  <r>
    <n v="3041"/>
    <s v="Carrie Duke"/>
    <x v="3"/>
    <n v="0.02"/>
    <n v="3.68"/>
    <n v="1.32"/>
    <x v="1"/>
    <x v="3"/>
    <x v="2"/>
    <x v="16"/>
    <s v="Wrap Bag"/>
    <s v="*Staples* vLetter Openers, 2/Pack"/>
    <n v="0.83"/>
    <s v="United States"/>
    <s v="Central"/>
    <x v="38"/>
    <s v="Garden City"/>
    <n v="67846"/>
    <x v="133"/>
    <d v="2015-05-17T00:00:00"/>
    <x v="1407"/>
    <n v="8"/>
    <n v="29.93"/>
    <n v="86102"/>
    <n v="3.66"/>
    <x v="1"/>
  </r>
  <r>
    <n v="136"/>
    <s v="Dale Gillespie"/>
    <x v="0"/>
    <n v="0.04"/>
    <n v="18.97"/>
    <n v="9.5399999999999991"/>
    <x v="1"/>
    <x v="0"/>
    <x v="2"/>
    <x v="7"/>
    <s v="Small Box"/>
    <s v="Xerox 1939"/>
    <n v="0.37"/>
    <s v="United States"/>
    <s v="West"/>
    <x v="8"/>
    <s v="Petaluma"/>
    <n v="94952"/>
    <x v="134"/>
    <d v="2015-05-17T00:00:00"/>
    <x v="1408"/>
    <n v="5"/>
    <n v="101.74"/>
    <n v="88534"/>
    <n v="18.93"/>
    <x v="2"/>
  </r>
  <r>
    <n v="136"/>
    <s v="Dale Gillespie"/>
    <x v="0"/>
    <n v="0.09"/>
    <n v="10.98"/>
    <n v="3.37"/>
    <x v="1"/>
    <x v="0"/>
    <x v="2"/>
    <x v="16"/>
    <s v="Small Pack"/>
    <s v="Fiskars® Softgrip Scissors"/>
    <n v="0.56999999999999995"/>
    <s v="United States"/>
    <s v="West"/>
    <x v="8"/>
    <s v="Petaluma"/>
    <n v="94952"/>
    <x v="134"/>
    <d v="2015-05-17T00:00:00"/>
    <x v="1409"/>
    <n v="8"/>
    <n v="84.52"/>
    <n v="88534"/>
    <n v="10.89"/>
    <x v="2"/>
  </r>
  <r>
    <n v="688"/>
    <s v="Ashley Reese"/>
    <x v="0"/>
    <n v="7.0000000000000007E-2"/>
    <n v="279.48"/>
    <n v="35"/>
    <x v="1"/>
    <x v="0"/>
    <x v="2"/>
    <x v="6"/>
    <s v="Large Box"/>
    <s v="Tennsco Snap-Together Open Shelving Units, Starter Sets and Add-On Units"/>
    <n v="0.8"/>
    <s v="United States"/>
    <s v="Central"/>
    <x v="6"/>
    <s v="Saint Louis"/>
    <n v="63116"/>
    <x v="134"/>
    <d v="2015-05-16T00:00:00"/>
    <x v="1410"/>
    <n v="10"/>
    <n v="2716.09"/>
    <n v="88503"/>
    <n v="279.41000000000003"/>
    <x v="1"/>
  </r>
  <r>
    <n v="1042"/>
    <s v="Jerome Burch"/>
    <x v="0"/>
    <n v="0"/>
    <n v="14.42"/>
    <n v="6.75"/>
    <x v="2"/>
    <x v="0"/>
    <x v="2"/>
    <x v="8"/>
    <s v="Medium Box"/>
    <s v="Holmes Odor Grabber"/>
    <n v="0.52"/>
    <s v="United States"/>
    <s v="West"/>
    <x v="8"/>
    <s v="Yuba City"/>
    <n v="95991"/>
    <x v="134"/>
    <d v="2015-05-17T00:00:00"/>
    <x v="1411"/>
    <n v="6"/>
    <n v="98.96"/>
    <n v="87847"/>
    <n v="14.42"/>
    <x v="2"/>
  </r>
  <r>
    <n v="1390"/>
    <s v="Hazel Jones"/>
    <x v="0"/>
    <n v="0.1"/>
    <n v="8.17"/>
    <n v="1.69"/>
    <x v="1"/>
    <x v="3"/>
    <x v="2"/>
    <x v="7"/>
    <s v="Wrap Bag"/>
    <s v="Wirebound Message Forms, Four 2 3/4 x 5 Forms per Page, Pink Paper"/>
    <n v="0.38"/>
    <s v="United States"/>
    <s v="West"/>
    <x v="8"/>
    <s v="Stockton"/>
    <n v="95207"/>
    <x v="134"/>
    <d v="2015-05-16T00:00:00"/>
    <x v="1412"/>
    <n v="19"/>
    <n v="145.36000000000001"/>
    <n v="88731"/>
    <n v="8.07"/>
    <x v="2"/>
  </r>
  <r>
    <n v="1390"/>
    <s v="Hazel Jones"/>
    <x v="0"/>
    <n v="0.03"/>
    <n v="110.99"/>
    <n v="2.5"/>
    <x v="1"/>
    <x v="3"/>
    <x v="1"/>
    <x v="12"/>
    <s v="Small Box"/>
    <s v="T18"/>
    <n v="0.56999999999999995"/>
    <s v="United States"/>
    <s v="West"/>
    <x v="8"/>
    <s v="Stockton"/>
    <n v="95207"/>
    <x v="134"/>
    <d v="2015-05-18T00:00:00"/>
    <x v="1413"/>
    <n v="38"/>
    <n v="3616.52"/>
    <n v="88731"/>
    <n v="110.96"/>
    <x v="2"/>
  </r>
  <r>
    <n v="1721"/>
    <s v="Jennifer Zimmerman"/>
    <x v="1"/>
    <n v="0.04"/>
    <n v="12.44"/>
    <n v="6.27"/>
    <x v="1"/>
    <x v="3"/>
    <x v="2"/>
    <x v="6"/>
    <s v="Medium Box"/>
    <s v="Eldon Simplefile® Box Office®"/>
    <n v="0.56999999999999995"/>
    <s v="United States"/>
    <s v="South"/>
    <x v="1"/>
    <s v="Jonesboro"/>
    <n v="72401"/>
    <x v="134"/>
    <d v="2015-05-17T00:00:00"/>
    <x v="1414"/>
    <n v="37"/>
    <n v="464.94"/>
    <n v="90787"/>
    <n v="12.4"/>
    <x v="0"/>
  </r>
  <r>
    <n v="1723"/>
    <s v="Constance Flowers"/>
    <x v="1"/>
    <n v="0.04"/>
    <n v="12.44"/>
    <n v="6.27"/>
    <x v="1"/>
    <x v="3"/>
    <x v="2"/>
    <x v="6"/>
    <s v="Medium Box"/>
    <s v="Eldon Simplefile® Box Office®"/>
    <n v="0.56999999999999995"/>
    <s v="United States"/>
    <s v="West"/>
    <x v="8"/>
    <s v="San Diego"/>
    <n v="92037"/>
    <x v="134"/>
    <d v="2015-05-17T00:00:00"/>
    <x v="1415"/>
    <n v="146"/>
    <n v="1834.61"/>
    <n v="32710"/>
    <n v="12.4"/>
    <x v="2"/>
  </r>
  <r>
    <n v="2610"/>
    <s v="Tommy Lutz"/>
    <x v="1"/>
    <n v="0.09"/>
    <n v="5.4"/>
    <n v="7.78"/>
    <x v="1"/>
    <x v="3"/>
    <x v="2"/>
    <x v="5"/>
    <s v="Small Box"/>
    <s v="3M Organizer Strips"/>
    <n v="0.37"/>
    <s v="United States"/>
    <s v="West"/>
    <x v="8"/>
    <s v="Davis"/>
    <n v="95616"/>
    <x v="134"/>
    <d v="2015-05-17T00:00:00"/>
    <x v="1416"/>
    <n v="9"/>
    <n v="49.24"/>
    <n v="86118"/>
    <n v="5.3100000000000005"/>
    <x v="2"/>
  </r>
  <r>
    <n v="3354"/>
    <s v="Sara Faulkner"/>
    <x v="1"/>
    <n v="0.03"/>
    <n v="28.53"/>
    <n v="1.49"/>
    <x v="1"/>
    <x v="3"/>
    <x v="2"/>
    <x v="5"/>
    <s v="Small Box"/>
    <s v="Lock-Up Easel 'Spel-Binder'"/>
    <n v="0.38"/>
    <s v="United States"/>
    <s v="West"/>
    <x v="8"/>
    <s v="Calexico"/>
    <n v="92231"/>
    <x v="134"/>
    <d v="2015-05-17T00:00:00"/>
    <x v="1417"/>
    <n v="7"/>
    <n v="199.53"/>
    <n v="88589"/>
    <n v="28.5"/>
    <x v="2"/>
  </r>
  <r>
    <n v="3354"/>
    <s v="Sara Faulkner"/>
    <x v="1"/>
    <n v="7.0000000000000007E-2"/>
    <n v="5.98"/>
    <n v="7.15"/>
    <x v="1"/>
    <x v="3"/>
    <x v="2"/>
    <x v="7"/>
    <s v="Small Box"/>
    <s v="Universal Premium White Copier/Laser Paper (20Lb. and 87 Bright)"/>
    <n v="0.36"/>
    <s v="United States"/>
    <s v="West"/>
    <x v="8"/>
    <s v="Calexico"/>
    <n v="92231"/>
    <x v="134"/>
    <d v="2015-05-18T00:00:00"/>
    <x v="1418"/>
    <n v="6"/>
    <n v="37.049999999999997"/>
    <n v="88589"/>
    <n v="5.91"/>
    <x v="2"/>
  </r>
  <r>
    <n v="2070"/>
    <s v="Kelly Collins"/>
    <x v="2"/>
    <n v="7.0000000000000007E-2"/>
    <n v="35.99"/>
    <n v="5.99"/>
    <x v="1"/>
    <x v="3"/>
    <x v="1"/>
    <x v="12"/>
    <s v="Wrap Bag"/>
    <s v="Accessory41"/>
    <n v="0.38"/>
    <s v="United States"/>
    <s v="Central"/>
    <x v="25"/>
    <s v="Eastpointe"/>
    <n v="48021"/>
    <x v="134"/>
    <d v="2015-05-20T00:00:00"/>
    <x v="1419"/>
    <n v="5"/>
    <n v="153.61000000000001"/>
    <n v="88558"/>
    <n v="35.92"/>
    <x v="1"/>
  </r>
  <r>
    <n v="2071"/>
    <s v="Victor Cherry"/>
    <x v="2"/>
    <n v="0.08"/>
    <n v="65.989999999999995"/>
    <n v="5.92"/>
    <x v="2"/>
    <x v="3"/>
    <x v="1"/>
    <x v="12"/>
    <s v="Small Box"/>
    <s v="i500plus"/>
    <n v="0.57999999999999996"/>
    <s v="United States"/>
    <s v="Central"/>
    <x v="25"/>
    <s v="Farmington Hills"/>
    <n v="48336"/>
    <x v="134"/>
    <d v="2015-05-23T00:00:00"/>
    <x v="1420"/>
    <n v="20"/>
    <n v="1063.81"/>
    <n v="88558"/>
    <n v="65.91"/>
    <x v="1"/>
  </r>
  <r>
    <n v="1984"/>
    <s v="Lynne Wilcox"/>
    <x v="3"/>
    <n v="0.1"/>
    <n v="7.37"/>
    <n v="5.53"/>
    <x v="1"/>
    <x v="1"/>
    <x v="1"/>
    <x v="1"/>
    <s v="Small Pack"/>
    <s v="Imation 3.5&quot; Unformatted DS/HD Diskettes, 10/Box"/>
    <n v="0.69"/>
    <s v="United States"/>
    <s v="South"/>
    <x v="23"/>
    <s v="Hilton Head Island"/>
    <n v="29915"/>
    <x v="134"/>
    <d v="2015-05-16T00:00:00"/>
    <x v="1421"/>
    <n v="38"/>
    <n v="269.33"/>
    <n v="91258"/>
    <n v="7.2700000000000005"/>
    <x v="0"/>
  </r>
  <r>
    <n v="91"/>
    <s v="Wallace Werner"/>
    <x v="1"/>
    <n v="7.0000000000000007E-2"/>
    <n v="19.84"/>
    <n v="4.0999999999999996"/>
    <x v="1"/>
    <x v="2"/>
    <x v="2"/>
    <x v="2"/>
    <s v="Wrap Bag"/>
    <s v="Prismacolor Color Pencil Set"/>
    <n v="0.44"/>
    <s v="United States"/>
    <s v="West"/>
    <x v="8"/>
    <s v="Vallejo"/>
    <n v="94591"/>
    <x v="135"/>
    <d v="2015-05-18T00:00:00"/>
    <x v="1422"/>
    <n v="9"/>
    <n v="170.8"/>
    <n v="87175"/>
    <n v="19.77"/>
    <x v="2"/>
  </r>
  <r>
    <n v="92"/>
    <s v="Victoria Baker Hoover"/>
    <x v="1"/>
    <n v="7.0000000000000007E-2"/>
    <n v="8.34"/>
    <n v="1.43"/>
    <x v="1"/>
    <x v="2"/>
    <x v="2"/>
    <x v="7"/>
    <s v="Wrap Bag"/>
    <s v="REDIFORM Incoming/Outgoing Call Register, 11&quot; X 8 1/2&quot;, 100 Messages"/>
    <n v="0.35"/>
    <s v="United States"/>
    <s v="South"/>
    <x v="17"/>
    <s v="Terrytown"/>
    <n v="70056"/>
    <x v="135"/>
    <d v="2015-05-19T00:00:00"/>
    <x v="1423"/>
    <n v="16"/>
    <n v="132.08000000000001"/>
    <n v="87175"/>
    <n v="8.27"/>
    <x v="0"/>
  </r>
  <r>
    <n v="92"/>
    <s v="Victoria Baker Hoover"/>
    <x v="1"/>
    <n v="0.09"/>
    <n v="4.9800000000000004"/>
    <n v="6.07"/>
    <x v="1"/>
    <x v="2"/>
    <x v="2"/>
    <x v="7"/>
    <s v="Small Box"/>
    <s v="Xerox 1897"/>
    <n v="0.36"/>
    <s v="United States"/>
    <s v="South"/>
    <x v="17"/>
    <s v="Terrytown"/>
    <n v="70056"/>
    <x v="135"/>
    <d v="2015-05-18T00:00:00"/>
    <x v="1424"/>
    <n v="9"/>
    <n v="45.34"/>
    <n v="87175"/>
    <n v="4.8900000000000006"/>
    <x v="0"/>
  </r>
  <r>
    <n v="772"/>
    <s v="Jean Webster"/>
    <x v="2"/>
    <n v="0.02"/>
    <n v="4.0599999999999996"/>
    <n v="6.89"/>
    <x v="2"/>
    <x v="0"/>
    <x v="2"/>
    <x v="8"/>
    <s v="Small Box"/>
    <s v="Eureka Disposable Bags for Sanitaire® Vibra Groomer I® Upright Vac"/>
    <n v="0.6"/>
    <s v="United States"/>
    <s v="East"/>
    <x v="28"/>
    <s v="Allentown"/>
    <n v="18103"/>
    <x v="135"/>
    <d v="2015-05-21T00:00:00"/>
    <x v="1425"/>
    <n v="12"/>
    <n v="64.41"/>
    <n v="88668"/>
    <n v="4.04"/>
    <x v="3"/>
  </r>
  <r>
    <n v="772"/>
    <s v="Jean Webster"/>
    <x v="2"/>
    <n v="7.0000000000000007E-2"/>
    <n v="9.49"/>
    <n v="5.76"/>
    <x v="1"/>
    <x v="0"/>
    <x v="1"/>
    <x v="3"/>
    <s v="Medium Box"/>
    <s v="Sharp EL501VB Scientific Calculator, Battery Operated, 10-Digit Display, Hard Case"/>
    <n v="0.39"/>
    <s v="United States"/>
    <s v="East"/>
    <x v="28"/>
    <s v="Allentown"/>
    <n v="18103"/>
    <x v="135"/>
    <d v="2015-05-21T00:00:00"/>
    <x v="1426"/>
    <n v="37"/>
    <n v="344.57"/>
    <n v="88668"/>
    <n v="9.42"/>
    <x v="3"/>
  </r>
  <r>
    <n v="1906"/>
    <s v="Penny Tuttle"/>
    <x v="2"/>
    <n v="7.0000000000000007E-2"/>
    <n v="172.99"/>
    <n v="19.989999999999998"/>
    <x v="1"/>
    <x v="3"/>
    <x v="2"/>
    <x v="5"/>
    <s v="Small Box"/>
    <s v="Ibico EB-19 Dual Function Manual Binding System"/>
    <n v="0.39"/>
    <s v="United States"/>
    <s v="East"/>
    <x v="27"/>
    <s v="Lima"/>
    <n v="45801"/>
    <x v="135"/>
    <d v="2015-05-17T00:00:00"/>
    <x v="1427"/>
    <n v="22"/>
    <n v="3627.08"/>
    <n v="86500"/>
    <n v="172.92000000000002"/>
    <x v="3"/>
  </r>
  <r>
    <n v="1907"/>
    <s v="Amy Hall"/>
    <x v="2"/>
    <n v="0.09"/>
    <n v="7.64"/>
    <n v="1.39"/>
    <x v="1"/>
    <x v="3"/>
    <x v="2"/>
    <x v="15"/>
    <s v="Small Box"/>
    <s v="#10- 4 1/8&quot; x 9 1/2&quot; Security-Tint Envelopes"/>
    <n v="0.36"/>
    <s v="United States"/>
    <s v="East"/>
    <x v="27"/>
    <s v="Lorain"/>
    <n v="44052"/>
    <x v="135"/>
    <d v="2015-05-26T00:00:00"/>
    <x v="1428"/>
    <n v="1"/>
    <n v="8.34"/>
    <n v="86500"/>
    <n v="7.55"/>
    <x v="3"/>
  </r>
  <r>
    <n v="2858"/>
    <s v="Jerry Webster"/>
    <x v="4"/>
    <n v="0.06"/>
    <n v="2.94"/>
    <n v="0.96"/>
    <x v="1"/>
    <x v="3"/>
    <x v="2"/>
    <x v="2"/>
    <s v="Wrap Bag"/>
    <s v="Newell 343"/>
    <n v="0.57999999999999996"/>
    <s v="United States"/>
    <s v="South"/>
    <x v="12"/>
    <s v="Fruit Cove"/>
    <n v="32259"/>
    <x v="135"/>
    <d v="2015-05-18T00:00:00"/>
    <x v="1429"/>
    <n v="3"/>
    <n v="8.7899999999999991"/>
    <n v="88279"/>
    <n v="2.88"/>
    <x v="0"/>
  </r>
  <r>
    <n v="3132"/>
    <s v="Anita Kang"/>
    <x v="4"/>
    <n v="0.04"/>
    <n v="62.05"/>
    <n v="3.99"/>
    <x v="1"/>
    <x v="3"/>
    <x v="2"/>
    <x v="8"/>
    <s v="Small Box"/>
    <s v="Acco Smartsocket™ Table Surge Protector, 6 Color-Coded Adapter Outlets"/>
    <n v="0.55000000000000004"/>
    <s v="United States"/>
    <s v="Central"/>
    <x v="10"/>
    <s v="Mundelein"/>
    <n v="60060"/>
    <x v="135"/>
    <d v="2015-05-18T00:00:00"/>
    <x v="1430"/>
    <n v="40"/>
    <n v="2382.7199999999998"/>
    <n v="86794"/>
    <n v="62.01"/>
    <x v="1"/>
  </r>
  <r>
    <n v="3113"/>
    <s v="Wayne English"/>
    <x v="3"/>
    <n v="7.0000000000000007E-2"/>
    <n v="34.54"/>
    <n v="14.72"/>
    <x v="1"/>
    <x v="3"/>
    <x v="2"/>
    <x v="5"/>
    <s v="Small Box"/>
    <s v="GBC Recycled Grain Textured Covers"/>
    <n v="0.37"/>
    <s v="United States"/>
    <s v="South"/>
    <x v="17"/>
    <s v="New Iberia"/>
    <n v="70560"/>
    <x v="135"/>
    <d v="2015-05-18T00:00:00"/>
    <x v="1431"/>
    <n v="17"/>
    <n v="574.97"/>
    <n v="86860"/>
    <n v="34.47"/>
    <x v="0"/>
  </r>
  <r>
    <n v="3113"/>
    <s v="Wayne English"/>
    <x v="3"/>
    <n v="0.02"/>
    <n v="12.28"/>
    <n v="6.47"/>
    <x v="1"/>
    <x v="3"/>
    <x v="2"/>
    <x v="7"/>
    <s v="Small Box"/>
    <s v="Xerox 1881"/>
    <n v="0.38"/>
    <s v="United States"/>
    <s v="South"/>
    <x v="17"/>
    <s v="New Iberia"/>
    <n v="70560"/>
    <x v="135"/>
    <d v="2015-05-17T00:00:00"/>
    <x v="1432"/>
    <n v="9"/>
    <n v="115.22"/>
    <n v="86860"/>
    <n v="12.26"/>
    <x v="0"/>
  </r>
  <r>
    <n v="3113"/>
    <s v="Wayne English"/>
    <x v="3"/>
    <n v="0.06"/>
    <n v="34.58"/>
    <n v="8.99"/>
    <x v="2"/>
    <x v="3"/>
    <x v="2"/>
    <x v="2"/>
    <s v="Small Pack"/>
    <s v="Panasonic KP-350BK Electric Pencil Sharpener with Auto Stop"/>
    <n v="0.56000000000000005"/>
    <s v="United States"/>
    <s v="South"/>
    <x v="17"/>
    <s v="New Iberia"/>
    <n v="70560"/>
    <x v="135"/>
    <d v="2015-05-19T00:00:00"/>
    <x v="1433"/>
    <n v="13"/>
    <n v="456.58"/>
    <n v="86860"/>
    <n v="34.519999999999996"/>
    <x v="0"/>
  </r>
  <r>
    <n v="2035"/>
    <s v="Jon Ward"/>
    <x v="0"/>
    <n v="0.1"/>
    <n v="1.89"/>
    <n v="0.76"/>
    <x v="1"/>
    <x v="1"/>
    <x v="2"/>
    <x v="14"/>
    <s v="Wrap Bag"/>
    <s v="Revere Boxed Rubber Bands by Revere"/>
    <n v="0.83"/>
    <s v="United States"/>
    <s v="South"/>
    <x v="12"/>
    <s v="Palm Beach Gardens"/>
    <n v="33403"/>
    <x v="136"/>
    <d v="2015-05-20T00:00:00"/>
    <x v="1434"/>
    <n v="20"/>
    <n v="36.72"/>
    <n v="87117"/>
    <n v="1.7899999999999998"/>
    <x v="0"/>
  </r>
  <r>
    <n v="1554"/>
    <s v="Joan Floyd"/>
    <x v="1"/>
    <n v="0.04"/>
    <n v="10.98"/>
    <n v="3.99"/>
    <x v="1"/>
    <x v="0"/>
    <x v="2"/>
    <x v="8"/>
    <s v="Small Box"/>
    <s v="Staples Surge Protector 6 outlet"/>
    <n v="0.57999999999999996"/>
    <s v="United States"/>
    <s v="South"/>
    <x v="0"/>
    <s v="Gulfport"/>
    <n v="39503"/>
    <x v="136"/>
    <d v="2015-05-18T00:00:00"/>
    <x v="1435"/>
    <n v="15"/>
    <n v="172.22"/>
    <n v="87485"/>
    <n v="10.940000000000001"/>
    <x v="0"/>
  </r>
  <r>
    <n v="3086"/>
    <s v="Ted Durham"/>
    <x v="1"/>
    <n v="0.05"/>
    <n v="39.99"/>
    <n v="10.25"/>
    <x v="2"/>
    <x v="1"/>
    <x v="1"/>
    <x v="1"/>
    <s v="Small Box"/>
    <s v="Zoom V.92 V.44 PCI Internal Controllerless FaxModem"/>
    <n v="0.55000000000000004"/>
    <s v="United States"/>
    <s v="South"/>
    <x v="12"/>
    <s v="North Port"/>
    <n v="34287"/>
    <x v="136"/>
    <d v="2015-05-19T00:00:00"/>
    <x v="1436"/>
    <n v="3"/>
    <n v="130.91"/>
    <n v="88380"/>
    <n v="39.940000000000005"/>
    <x v="0"/>
  </r>
  <r>
    <n v="487"/>
    <s v="Molly Vincent"/>
    <x v="4"/>
    <n v="0.1"/>
    <n v="3.36"/>
    <n v="6.27"/>
    <x v="2"/>
    <x v="3"/>
    <x v="2"/>
    <x v="5"/>
    <s v="Small Box"/>
    <s v="Cardinal Poly Pocket Divider Pockets for Ring Binders"/>
    <n v="0.4"/>
    <s v="United States"/>
    <s v="East"/>
    <x v="29"/>
    <s v="Sanford"/>
    <n v="4073"/>
    <x v="136"/>
    <d v="2015-05-19T00:00:00"/>
    <x v="1437"/>
    <n v="5"/>
    <n v="20.87"/>
    <n v="91063"/>
    <n v="3.26"/>
    <x v="3"/>
  </r>
  <r>
    <n v="488"/>
    <s v="Ronnie Creech"/>
    <x v="4"/>
    <n v="7.0000000000000007E-2"/>
    <n v="12.28"/>
    <n v="4.8600000000000003"/>
    <x v="1"/>
    <x v="3"/>
    <x v="2"/>
    <x v="7"/>
    <s v="Small Box"/>
    <s v="Xerox 1933"/>
    <n v="0.38"/>
    <s v="United States"/>
    <s v="East"/>
    <x v="29"/>
    <s v="South Portland"/>
    <n v="4106"/>
    <x v="136"/>
    <d v="2015-05-20T00:00:00"/>
    <x v="1438"/>
    <n v="2"/>
    <n v="25.7"/>
    <n v="91063"/>
    <n v="12.209999999999999"/>
    <x v="3"/>
  </r>
  <r>
    <n v="489"/>
    <s v="Eileen Cheek"/>
    <x v="4"/>
    <n v="0.09"/>
    <n v="20.99"/>
    <n v="0.99"/>
    <x v="1"/>
    <x v="3"/>
    <x v="1"/>
    <x v="12"/>
    <s v="Wrap Bag"/>
    <s v="Accessory25"/>
    <n v="0.56999999999999995"/>
    <s v="United States"/>
    <s v="East"/>
    <x v="35"/>
    <s v="Norwood"/>
    <n v="2062"/>
    <x v="136"/>
    <d v="2015-05-18T00:00:00"/>
    <x v="1439"/>
    <n v="14"/>
    <n v="229.57"/>
    <n v="91063"/>
    <n v="20.9"/>
    <x v="3"/>
  </r>
  <r>
    <n v="266"/>
    <s v="Ross Frederick"/>
    <x v="3"/>
    <n v="0"/>
    <n v="73.98"/>
    <n v="12.14"/>
    <x v="2"/>
    <x v="3"/>
    <x v="1"/>
    <x v="1"/>
    <s v="Small Box"/>
    <s v="Keytronic 105-Key Spanish Keyboard"/>
    <n v="0.67"/>
    <s v="United States"/>
    <s v="Central"/>
    <x v="18"/>
    <s v="San Antonio"/>
    <n v="78207"/>
    <x v="136"/>
    <d v="2015-05-20T00:00:00"/>
    <x v="1440"/>
    <n v="17"/>
    <n v="1300.81"/>
    <n v="90593"/>
    <n v="73.98"/>
    <x v="1"/>
  </r>
  <r>
    <n v="1433"/>
    <s v="Frances Jackson"/>
    <x v="1"/>
    <n v="7.0000000000000007E-2"/>
    <n v="300.98"/>
    <n v="64.73"/>
    <x v="0"/>
    <x v="3"/>
    <x v="0"/>
    <x v="9"/>
    <s v="Jumbo Drum"/>
    <s v="Global Leather and Oak Executive Chair, Black"/>
    <n v="0.56000000000000005"/>
    <s v="United States"/>
    <s v="Central"/>
    <x v="2"/>
    <s v="Jeffersonville"/>
    <n v="47130"/>
    <x v="137"/>
    <d v="2015-05-21T00:00:00"/>
    <x v="1441"/>
    <n v="14"/>
    <n v="4285.5600000000004"/>
    <n v="86828"/>
    <n v="300.91000000000003"/>
    <x v="1"/>
  </r>
  <r>
    <n v="1433"/>
    <s v="Frances Jackson"/>
    <x v="1"/>
    <n v="0.01"/>
    <n v="20.98"/>
    <n v="45"/>
    <x v="0"/>
    <x v="3"/>
    <x v="2"/>
    <x v="6"/>
    <s v="Jumbo Drum"/>
    <s v="Tennsco Lockers, Sand"/>
    <n v="0.61"/>
    <s v="United States"/>
    <s v="Central"/>
    <x v="2"/>
    <s v="Jeffersonville"/>
    <n v="47130"/>
    <x v="137"/>
    <d v="2015-05-19T00:00:00"/>
    <x v="1442"/>
    <n v="28"/>
    <n v="631.37"/>
    <n v="86828"/>
    <n v="20.97"/>
    <x v="1"/>
  </r>
  <r>
    <n v="2431"/>
    <s v="Troy Cassidy"/>
    <x v="1"/>
    <n v="7.0000000000000007E-2"/>
    <n v="155.06"/>
    <n v="7.07"/>
    <x v="1"/>
    <x v="1"/>
    <x v="2"/>
    <x v="6"/>
    <s v="Small Box"/>
    <s v="Dual Level, Single-Width Filing Carts"/>
    <n v="0.59"/>
    <s v="United States"/>
    <s v="West"/>
    <x v="8"/>
    <s v="Los Angeles"/>
    <n v="90004"/>
    <x v="137"/>
    <d v="2015-05-19T00:00:00"/>
    <x v="1443"/>
    <n v="14"/>
    <n v="2039.07"/>
    <n v="5920"/>
    <n v="154.99"/>
    <x v="2"/>
  </r>
  <r>
    <n v="2432"/>
    <s v="Lindsay Tate"/>
    <x v="1"/>
    <n v="7.0000000000000007E-2"/>
    <n v="155.06"/>
    <n v="7.07"/>
    <x v="1"/>
    <x v="1"/>
    <x v="2"/>
    <x v="6"/>
    <s v="Small Box"/>
    <s v="Dual Level, Single-Width Filing Carts"/>
    <n v="0.59"/>
    <s v="United States"/>
    <s v="Central"/>
    <x v="19"/>
    <s v="Midwest City"/>
    <n v="73110"/>
    <x v="137"/>
    <d v="2015-05-19T00:00:00"/>
    <x v="1444"/>
    <n v="3"/>
    <n v="436.94"/>
    <n v="89096"/>
    <n v="154.99"/>
    <x v="1"/>
  </r>
  <r>
    <n v="3264"/>
    <s v="Becky Puckett"/>
    <x v="4"/>
    <n v="0.04"/>
    <n v="9.99"/>
    <n v="11.59"/>
    <x v="1"/>
    <x v="3"/>
    <x v="2"/>
    <x v="7"/>
    <s v="Small Box"/>
    <s v="Hammermill Color Copier Paper (28Lb. and 96 Bright)"/>
    <n v="0.4"/>
    <s v="United States"/>
    <s v="West"/>
    <x v="8"/>
    <s v="Eureka"/>
    <n v="95501"/>
    <x v="137"/>
    <d v="2015-05-21T00:00:00"/>
    <x v="1445"/>
    <n v="5"/>
    <n v="52.09"/>
    <n v="89835"/>
    <n v="9.9500000000000011"/>
    <x v="2"/>
  </r>
  <r>
    <n v="918"/>
    <s v="Kerry Jernigan"/>
    <x v="0"/>
    <n v="0.09"/>
    <n v="58.14"/>
    <n v="36.61"/>
    <x v="0"/>
    <x v="3"/>
    <x v="0"/>
    <x v="10"/>
    <s v="Jumbo Box"/>
    <s v="O'Sullivan 3-Shelf Heavy-Duty Bookcases"/>
    <n v="0.61"/>
    <s v="United States"/>
    <s v="West"/>
    <x v="8"/>
    <s v="Rancho Cucamonga"/>
    <n v="91730"/>
    <x v="138"/>
    <d v="2015-05-21T00:00:00"/>
    <x v="1446"/>
    <n v="39"/>
    <n v="2115.06"/>
    <n v="90493"/>
    <n v="58.05"/>
    <x v="2"/>
  </r>
  <r>
    <n v="2973"/>
    <s v="Sally Liu"/>
    <x v="0"/>
    <n v="0.1"/>
    <n v="442.14"/>
    <n v="14.7"/>
    <x v="0"/>
    <x v="2"/>
    <x v="1"/>
    <x v="3"/>
    <s v="Jumbo Drum"/>
    <s v="Okidata ML390 Turbo Dot Matrix Printers"/>
    <n v="0.56000000000000005"/>
    <s v="United States"/>
    <s v="Central"/>
    <x v="30"/>
    <s v="New Berlin"/>
    <n v="53151"/>
    <x v="138"/>
    <d v="2015-05-21T00:00:00"/>
    <x v="1447"/>
    <n v="6"/>
    <n v="2411.4299999999998"/>
    <n v="87187"/>
    <n v="442.03999999999996"/>
    <x v="1"/>
  </r>
  <r>
    <n v="1159"/>
    <s v="Arlene Weeks"/>
    <x v="1"/>
    <n v="0.04"/>
    <n v="100.98"/>
    <n v="35.840000000000003"/>
    <x v="0"/>
    <x v="1"/>
    <x v="0"/>
    <x v="10"/>
    <s v="Jumbo Box"/>
    <s v="Bush Westfield Collection Bookcases, Fully Assembled"/>
    <n v="0.62"/>
    <s v="United States"/>
    <s v="East"/>
    <x v="33"/>
    <s v="Union City"/>
    <n v="7086"/>
    <x v="138"/>
    <d v="2015-05-21T00:00:00"/>
    <x v="1448"/>
    <n v="1"/>
    <n v="110.75"/>
    <n v="90854"/>
    <n v="100.94"/>
    <x v="3"/>
  </r>
  <r>
    <n v="2346"/>
    <s v="Sylvia Kumar"/>
    <x v="1"/>
    <n v="0.1"/>
    <n v="218.75"/>
    <n v="69.64"/>
    <x v="0"/>
    <x v="3"/>
    <x v="0"/>
    <x v="0"/>
    <s v="Jumbo Box"/>
    <s v="BoxOffice By Design Rectangular and Half-Moon Meeting Room Tables"/>
    <n v="0.77"/>
    <s v="United States"/>
    <s v="South"/>
    <x v="32"/>
    <s v="Pleasure Ridge Park"/>
    <n v="40258"/>
    <x v="138"/>
    <d v="2015-05-21T00:00:00"/>
    <x v="1449"/>
    <n v="17"/>
    <n v="2805.18"/>
    <n v="89505"/>
    <n v="218.65"/>
    <x v="0"/>
  </r>
  <r>
    <n v="2825"/>
    <s v="Carole Rosen"/>
    <x v="2"/>
    <n v="0.02"/>
    <n v="27.48"/>
    <n v="4"/>
    <x v="1"/>
    <x v="1"/>
    <x v="1"/>
    <x v="1"/>
    <s v="Small Box"/>
    <s v="Belkin MediaBoard 104- Keyboard"/>
    <n v="0.75"/>
    <s v="United States"/>
    <s v="West"/>
    <x v="37"/>
    <s v="Boise"/>
    <n v="83701"/>
    <x v="138"/>
    <d v="2015-05-27T00:00:00"/>
    <x v="1450"/>
    <n v="3"/>
    <n v="87.21"/>
    <n v="89497"/>
    <n v="27.46"/>
    <x v="2"/>
  </r>
  <r>
    <n v="2825"/>
    <s v="Carole Rosen"/>
    <x v="2"/>
    <n v="0.08"/>
    <n v="10.06"/>
    <n v="2.06"/>
    <x v="1"/>
    <x v="1"/>
    <x v="2"/>
    <x v="7"/>
    <s v="Wrap Bag"/>
    <s v="Riverleaf Stik-Withit® Designer Note Cubes®"/>
    <n v="0.39"/>
    <s v="United States"/>
    <s v="West"/>
    <x v="37"/>
    <s v="Boise"/>
    <n v="83701"/>
    <x v="138"/>
    <d v="2015-05-24T00:00:00"/>
    <x v="1451"/>
    <n v="4"/>
    <n v="40.15"/>
    <n v="89497"/>
    <n v="9.98"/>
    <x v="2"/>
  </r>
  <r>
    <n v="699"/>
    <s v="Jenny Gold"/>
    <x v="4"/>
    <n v="0.1"/>
    <n v="4.26"/>
    <n v="1.2"/>
    <x v="1"/>
    <x v="1"/>
    <x v="2"/>
    <x v="2"/>
    <s v="Wrap Bag"/>
    <s v="Dixon Prang® Watercolor Pencils, 10-Color Set with Brush"/>
    <n v="0.44"/>
    <s v="United States"/>
    <s v="West"/>
    <x v="8"/>
    <s v="Los Angeles"/>
    <n v="90041"/>
    <x v="138"/>
    <d v="2015-05-21T00:00:00"/>
    <x v="1452"/>
    <n v="88"/>
    <n v="351.56"/>
    <n v="3042"/>
    <n v="4.16"/>
    <x v="2"/>
  </r>
  <r>
    <n v="700"/>
    <s v="Joseph Grossman"/>
    <x v="4"/>
    <n v="0.1"/>
    <n v="4.26"/>
    <n v="1.2"/>
    <x v="1"/>
    <x v="1"/>
    <x v="2"/>
    <x v="2"/>
    <s v="Wrap Bag"/>
    <s v="Dixon Prang® Watercolor Pencils, 10-Color Set with Brush"/>
    <n v="0.44"/>
    <s v="United States"/>
    <s v="West"/>
    <x v="8"/>
    <s v="Santa Maria"/>
    <n v="93454"/>
    <x v="138"/>
    <d v="2015-05-21T00:00:00"/>
    <x v="1453"/>
    <n v="22"/>
    <n v="87.89"/>
    <n v="87980"/>
    <n v="4.16"/>
    <x v="2"/>
  </r>
  <r>
    <n v="1106"/>
    <s v="Maxine Collier Grady"/>
    <x v="4"/>
    <n v="0.04"/>
    <n v="6.35"/>
    <n v="1.02"/>
    <x v="1"/>
    <x v="0"/>
    <x v="2"/>
    <x v="7"/>
    <s v="Wrap Bag"/>
    <s v="Telephone Message Books with Fax/Mobile Section, 5 1/2&quot; x 3 3/16&quot;"/>
    <n v="0.39"/>
    <s v="United States"/>
    <s v="Central"/>
    <x v="18"/>
    <s v="Dallas"/>
    <n v="75220"/>
    <x v="138"/>
    <d v="2015-05-23T00:00:00"/>
    <x v="1454"/>
    <n v="52"/>
    <n v="318.47000000000003"/>
    <n v="20261"/>
    <n v="6.31"/>
    <x v="1"/>
  </r>
  <r>
    <n v="1108"/>
    <s v="Dwight Bishop"/>
    <x v="4"/>
    <n v="0.09"/>
    <n v="31.74"/>
    <n v="12.62"/>
    <x v="2"/>
    <x v="0"/>
    <x v="2"/>
    <x v="5"/>
    <s v="Small Box"/>
    <s v="GBC Wire Binding Strips"/>
    <n v="0.37"/>
    <s v="United States"/>
    <s v="Central"/>
    <x v="18"/>
    <s v="Lancaster"/>
    <n v="75146"/>
    <x v="138"/>
    <d v="2015-05-20T00:00:00"/>
    <x v="1455"/>
    <n v="9"/>
    <n v="270.55"/>
    <n v="86409"/>
    <n v="31.65"/>
    <x v="1"/>
  </r>
  <r>
    <n v="1108"/>
    <s v="Dwight Bishop"/>
    <x v="4"/>
    <n v="0.04"/>
    <n v="6.35"/>
    <n v="1.02"/>
    <x v="1"/>
    <x v="0"/>
    <x v="2"/>
    <x v="7"/>
    <s v="Wrap Bag"/>
    <s v="Telephone Message Books with Fax/Mobile Section, 5 1/2&quot; x 3 3/16&quot;"/>
    <n v="0.39"/>
    <s v="United States"/>
    <s v="Central"/>
    <x v="18"/>
    <s v="Lancaster"/>
    <n v="75146"/>
    <x v="138"/>
    <d v="2015-05-23T00:00:00"/>
    <x v="1456"/>
    <n v="13"/>
    <n v="79.62"/>
    <n v="86409"/>
    <n v="6.31"/>
    <x v="1"/>
  </r>
  <r>
    <n v="1108"/>
    <s v="Dwight Bishop"/>
    <x v="4"/>
    <n v="0.02"/>
    <n v="65.989999999999995"/>
    <n v="8.99"/>
    <x v="2"/>
    <x v="0"/>
    <x v="1"/>
    <x v="12"/>
    <s v="Small Box"/>
    <s v="Talkabout T8367"/>
    <n v="0.56000000000000005"/>
    <s v="United States"/>
    <s v="Central"/>
    <x v="18"/>
    <s v="Lancaster"/>
    <n v="75146"/>
    <x v="138"/>
    <d v="2015-05-21T00:00:00"/>
    <x v="1457"/>
    <n v="8"/>
    <n v="479.79"/>
    <n v="86409"/>
    <n v="65.97"/>
    <x v="1"/>
  </r>
  <r>
    <n v="1974"/>
    <s v="Robert Brantley"/>
    <x v="4"/>
    <n v="0.09"/>
    <n v="20.48"/>
    <n v="6.32"/>
    <x v="1"/>
    <x v="1"/>
    <x v="2"/>
    <x v="8"/>
    <s v="Small Box"/>
    <s v="Kensington 6 Outlet Guardian Standard Surge Protector"/>
    <n v="0.57999999999999996"/>
    <s v="United States"/>
    <s v="Central"/>
    <x v="25"/>
    <s v="Dearborn Heights"/>
    <n v="48127"/>
    <x v="138"/>
    <d v="2015-05-21T00:00:00"/>
    <x v="1458"/>
    <n v="5"/>
    <n v="99.02"/>
    <n v="89040"/>
    <n v="20.39"/>
    <x v="1"/>
  </r>
  <r>
    <n v="1974"/>
    <s v="Robert Brantley"/>
    <x v="4"/>
    <n v="0.06"/>
    <n v="15.67"/>
    <n v="1.39"/>
    <x v="1"/>
    <x v="1"/>
    <x v="2"/>
    <x v="15"/>
    <s v="Small Box"/>
    <s v="#10 White Business Envelopes,4 1/8 x 9 1/2"/>
    <n v="0.38"/>
    <s v="United States"/>
    <s v="Central"/>
    <x v="25"/>
    <s v="Dearborn Heights"/>
    <n v="48127"/>
    <x v="138"/>
    <d v="2015-05-21T00:00:00"/>
    <x v="1459"/>
    <n v="3"/>
    <n v="46.4"/>
    <n v="89040"/>
    <n v="15.61"/>
    <x v="1"/>
  </r>
  <r>
    <n v="2159"/>
    <s v="Wesley Field"/>
    <x v="4"/>
    <n v="0.08"/>
    <n v="30.98"/>
    <n v="8.74"/>
    <x v="1"/>
    <x v="3"/>
    <x v="2"/>
    <x v="7"/>
    <s v="Small Box"/>
    <s v="Xerox 1979"/>
    <n v="0.4"/>
    <s v="United States"/>
    <s v="Central"/>
    <x v="25"/>
    <s v="Westland"/>
    <n v="48185"/>
    <x v="138"/>
    <d v="2015-05-21T00:00:00"/>
    <x v="1460"/>
    <n v="25"/>
    <n v="727.2"/>
    <n v="90387"/>
    <n v="30.900000000000002"/>
    <x v="1"/>
  </r>
  <r>
    <n v="2162"/>
    <s v="Brenda Jain"/>
    <x v="4"/>
    <n v="0.09"/>
    <n v="159.31"/>
    <n v="60"/>
    <x v="0"/>
    <x v="3"/>
    <x v="0"/>
    <x v="0"/>
    <s v="Jumbo Drum"/>
    <s v="Hon Non-Folding Utility Tables"/>
    <n v="0.55000000000000004"/>
    <s v="United States"/>
    <s v="East"/>
    <x v="28"/>
    <s v="Sharon"/>
    <n v="16146"/>
    <x v="138"/>
    <d v="2015-05-22T00:00:00"/>
    <x v="1461"/>
    <n v="41"/>
    <n v="6173.42"/>
    <n v="90387"/>
    <n v="159.22"/>
    <x v="3"/>
  </r>
  <r>
    <n v="2162"/>
    <s v="Brenda Jain"/>
    <x v="4"/>
    <n v="0.06"/>
    <n v="55.99"/>
    <n v="5"/>
    <x v="1"/>
    <x v="3"/>
    <x v="1"/>
    <x v="12"/>
    <s v="Small Pack"/>
    <s v="Accessory36"/>
    <n v="0.83"/>
    <s v="United States"/>
    <s v="East"/>
    <x v="28"/>
    <s v="Sharon"/>
    <n v="16146"/>
    <x v="138"/>
    <d v="2015-05-22T00:00:00"/>
    <x v="1462"/>
    <n v="33"/>
    <n v="1553.7"/>
    <n v="90387"/>
    <n v="55.93"/>
    <x v="3"/>
  </r>
  <r>
    <n v="871"/>
    <s v="Sandy Ellington"/>
    <x v="3"/>
    <n v="0.01"/>
    <n v="5.94"/>
    <n v="9.92"/>
    <x v="1"/>
    <x v="2"/>
    <x v="2"/>
    <x v="5"/>
    <s v="Small Box"/>
    <s v="Storex Dura Pro™ Binders"/>
    <n v="0.38"/>
    <s v="United States"/>
    <s v="West"/>
    <x v="26"/>
    <s v="Reno"/>
    <n v="89502"/>
    <x v="138"/>
    <d v="2015-05-23T00:00:00"/>
    <x v="1463"/>
    <n v="12"/>
    <n v="74.77"/>
    <n v="90578"/>
    <n v="5.9300000000000006"/>
    <x v="2"/>
  </r>
  <r>
    <n v="871"/>
    <s v="Sandy Ellington"/>
    <x v="3"/>
    <n v="0"/>
    <n v="6.48"/>
    <n v="5.1100000000000003"/>
    <x v="1"/>
    <x v="2"/>
    <x v="2"/>
    <x v="7"/>
    <s v="Small Box"/>
    <s v="Xerox 231"/>
    <n v="0.37"/>
    <s v="United States"/>
    <s v="West"/>
    <x v="26"/>
    <s v="Reno"/>
    <n v="89502"/>
    <x v="138"/>
    <d v="2015-05-22T00:00:00"/>
    <x v="1464"/>
    <n v="18"/>
    <n v="127.81"/>
    <n v="90578"/>
    <n v="6.48"/>
    <x v="2"/>
  </r>
  <r>
    <n v="922"/>
    <s v="Dolores Abrams"/>
    <x v="3"/>
    <n v="0.01"/>
    <n v="65.989999999999995"/>
    <n v="8.99"/>
    <x v="2"/>
    <x v="0"/>
    <x v="1"/>
    <x v="12"/>
    <s v="Small Box"/>
    <s v="5180"/>
    <n v="0.56000000000000005"/>
    <s v="United States"/>
    <s v="West"/>
    <x v="8"/>
    <s v="Rancho Cucamonga"/>
    <n v="91730"/>
    <x v="138"/>
    <d v="2015-05-21T00:00:00"/>
    <x v="1465"/>
    <n v="14"/>
    <n v="782"/>
    <n v="87135"/>
    <n v="65.97999999999999"/>
    <x v="2"/>
  </r>
  <r>
    <n v="1708"/>
    <s v="Lillian Day"/>
    <x v="3"/>
    <n v="0.03"/>
    <n v="205.99"/>
    <n v="3"/>
    <x v="1"/>
    <x v="0"/>
    <x v="1"/>
    <x v="12"/>
    <s v="Small Box"/>
    <s v="6185"/>
    <n v="0.57999999999999996"/>
    <s v="United States"/>
    <s v="East"/>
    <x v="27"/>
    <s v="Shaker Heights"/>
    <n v="44118"/>
    <x v="138"/>
    <d v="2015-05-21T00:00:00"/>
    <x v="1466"/>
    <n v="29"/>
    <n v="5319.35"/>
    <n v="88784"/>
    <n v="205.96"/>
    <x v="3"/>
  </r>
  <r>
    <n v="276"/>
    <s v="Lucille Rankin"/>
    <x v="0"/>
    <n v="0.04"/>
    <n v="1.98"/>
    <n v="0.7"/>
    <x v="2"/>
    <x v="3"/>
    <x v="2"/>
    <x v="14"/>
    <s v="Wrap Bag"/>
    <s v="Brites Rubber Bands, 1 1/2 oz. Box"/>
    <n v="0.83"/>
    <s v="United States"/>
    <s v="East"/>
    <x v="22"/>
    <s v="Newington"/>
    <n v="6111"/>
    <x v="139"/>
    <d v="2015-05-22T00:00:00"/>
    <x v="1467"/>
    <n v="3"/>
    <n v="8.3000000000000007"/>
    <n v="89291"/>
    <n v="1.94"/>
    <x v="3"/>
  </r>
  <r>
    <n v="282"/>
    <s v="Vickie Andrews"/>
    <x v="0"/>
    <n v="0.03"/>
    <n v="55.99"/>
    <n v="5"/>
    <x v="1"/>
    <x v="3"/>
    <x v="1"/>
    <x v="12"/>
    <s v="Small Pack"/>
    <s v="Accessory36"/>
    <n v="0.83"/>
    <s v="United States"/>
    <s v="East"/>
    <x v="33"/>
    <s v="Belleville"/>
    <n v="7109"/>
    <x v="139"/>
    <d v="2015-05-22T00:00:00"/>
    <x v="1468"/>
    <n v="9"/>
    <n v="416.95"/>
    <n v="89291"/>
    <n v="55.96"/>
    <x v="3"/>
  </r>
  <r>
    <n v="825"/>
    <s v="Marvin Hunt"/>
    <x v="0"/>
    <n v="0"/>
    <n v="11.97"/>
    <n v="4.9800000000000004"/>
    <x v="1"/>
    <x v="2"/>
    <x v="2"/>
    <x v="8"/>
    <s v="Small Box"/>
    <s v="Staples 6 Outlet Surge"/>
    <n v="0.57999999999999996"/>
    <s v="United States"/>
    <s v="Central"/>
    <x v="18"/>
    <s v="Abilene"/>
    <n v="79605"/>
    <x v="139"/>
    <d v="2015-05-24T00:00:00"/>
    <x v="1469"/>
    <n v="4"/>
    <n v="53.3"/>
    <n v="89258"/>
    <n v="11.97"/>
    <x v="1"/>
  </r>
  <r>
    <n v="406"/>
    <s v="June Frank Hammond"/>
    <x v="1"/>
    <n v="0.03"/>
    <n v="4.9800000000000004"/>
    <n v="0.8"/>
    <x v="1"/>
    <x v="0"/>
    <x v="2"/>
    <x v="7"/>
    <s v="Wrap Bag"/>
    <s v="Rediform S.O.S. Phone Message Books"/>
    <n v="0.36"/>
    <s v="United States"/>
    <s v="East"/>
    <x v="33"/>
    <s v="South Vineland"/>
    <n v="8360"/>
    <x v="139"/>
    <d v="2015-05-22T00:00:00"/>
    <x v="1470"/>
    <n v="15"/>
    <n v="72.760000000000005"/>
    <n v="87804"/>
    <n v="4.95"/>
    <x v="3"/>
  </r>
  <r>
    <n v="1106"/>
    <s v="Maxine Collier Grady"/>
    <x v="1"/>
    <n v="0.01"/>
    <n v="9.31"/>
    <n v="3.98"/>
    <x v="1"/>
    <x v="0"/>
    <x v="2"/>
    <x v="16"/>
    <s v="Small Pack"/>
    <s v="Acme® Forged Steel Scissors with Black Enamel Handles"/>
    <n v="0.56000000000000005"/>
    <s v="United States"/>
    <s v="Central"/>
    <x v="18"/>
    <s v="Dallas"/>
    <n v="75220"/>
    <x v="139"/>
    <d v="2015-05-22T00:00:00"/>
    <x v="1471"/>
    <n v="61"/>
    <n v="586.96"/>
    <n v="646"/>
    <n v="9.3000000000000007"/>
    <x v="1"/>
  </r>
  <r>
    <n v="1107"/>
    <s v="Joanna Keith"/>
    <x v="1"/>
    <n v="0.01"/>
    <n v="9.31"/>
    <n v="3.98"/>
    <x v="1"/>
    <x v="0"/>
    <x v="2"/>
    <x v="16"/>
    <s v="Small Pack"/>
    <s v="Acme® Forged Steel Scissors with Black Enamel Handles"/>
    <n v="0.56000000000000005"/>
    <s v="United States"/>
    <s v="Central"/>
    <x v="18"/>
    <s v="Lake Jackson"/>
    <n v="77566"/>
    <x v="139"/>
    <d v="2015-05-22T00:00:00"/>
    <x v="1472"/>
    <n v="15"/>
    <n v="144.33000000000001"/>
    <n v="86411"/>
    <n v="9.3000000000000007"/>
    <x v="1"/>
  </r>
  <r>
    <n v="820"/>
    <s v="Catherine Mullins"/>
    <x v="2"/>
    <n v="0.09"/>
    <n v="5.84"/>
    <n v="0.83"/>
    <x v="1"/>
    <x v="0"/>
    <x v="2"/>
    <x v="2"/>
    <s v="Wrap Bag"/>
    <s v="Avery Hi-Liter® Smear-Safe Highlighters"/>
    <n v="0.49"/>
    <s v="United States"/>
    <s v="West"/>
    <x v="4"/>
    <s v="Walla Walla"/>
    <n v="99362"/>
    <x v="139"/>
    <d v="2015-05-25T00:00:00"/>
    <x v="1473"/>
    <n v="1"/>
    <n v="5.9"/>
    <n v="90244"/>
    <n v="5.75"/>
    <x v="2"/>
  </r>
  <r>
    <n v="1527"/>
    <s v="Neil Parker"/>
    <x v="2"/>
    <n v="0.09"/>
    <n v="50.98"/>
    <n v="6.5"/>
    <x v="1"/>
    <x v="2"/>
    <x v="1"/>
    <x v="1"/>
    <s v="Small Box"/>
    <s v="Microsoft Natural Multimedia Keyboard"/>
    <n v="0.73"/>
    <s v="United States"/>
    <s v="South"/>
    <x v="16"/>
    <s v="Decatur"/>
    <n v="35601"/>
    <x v="139"/>
    <d v="2015-05-28T00:00:00"/>
    <x v="1474"/>
    <n v="28"/>
    <n v="1395.41"/>
    <n v="86815"/>
    <n v="50.889999999999993"/>
    <x v="0"/>
  </r>
  <r>
    <n v="3319"/>
    <s v="Marlene Davidson"/>
    <x v="2"/>
    <n v="0.03"/>
    <n v="20.98"/>
    <n v="1.49"/>
    <x v="1"/>
    <x v="0"/>
    <x v="2"/>
    <x v="5"/>
    <s v="Small Box"/>
    <s v="Avery Legal 4-Ring Binder"/>
    <n v="0.35"/>
    <s v="United States"/>
    <s v="South"/>
    <x v="34"/>
    <s v="Hendersonville"/>
    <n v="37075"/>
    <x v="139"/>
    <d v="2015-05-21T00:00:00"/>
    <x v="1475"/>
    <n v="20"/>
    <n v="431.43"/>
    <n v="90104"/>
    <n v="20.95"/>
    <x v="0"/>
  </r>
  <r>
    <n v="1129"/>
    <s v="Pam Patton"/>
    <x v="4"/>
    <n v="0.02"/>
    <n v="7.64"/>
    <n v="1.39"/>
    <x v="1"/>
    <x v="2"/>
    <x v="2"/>
    <x v="15"/>
    <s v="Small Box"/>
    <s v="#10- 4 1/8&quot; x 9 1/2&quot; Security-Tint Envelopes"/>
    <n v="0.36"/>
    <s v="United States"/>
    <s v="East"/>
    <x v="35"/>
    <s v="Boston"/>
    <n v="2118"/>
    <x v="139"/>
    <d v="2015-05-23T00:00:00"/>
    <x v="1476"/>
    <n v="52"/>
    <n v="406.91"/>
    <n v="13735"/>
    <n v="7.62"/>
    <x v="3"/>
  </r>
  <r>
    <n v="1131"/>
    <s v="Benjamin Strauss"/>
    <x v="4"/>
    <n v="0.02"/>
    <n v="7.64"/>
    <n v="1.39"/>
    <x v="1"/>
    <x v="2"/>
    <x v="2"/>
    <x v="15"/>
    <s v="Small Box"/>
    <s v="#10- 4 1/8&quot; x 9 1/2&quot; Security-Tint Envelopes"/>
    <n v="0.36"/>
    <s v="United States"/>
    <s v="Central"/>
    <x v="18"/>
    <s v="El Paso"/>
    <n v="79907"/>
    <x v="139"/>
    <d v="2015-05-23T00:00:00"/>
    <x v="1477"/>
    <n v="13"/>
    <n v="101.73"/>
    <n v="88103"/>
    <n v="7.62"/>
    <x v="1"/>
  </r>
  <r>
    <n v="1254"/>
    <s v="Anne Bland"/>
    <x v="4"/>
    <n v="0.04"/>
    <n v="2.08"/>
    <n v="1.49"/>
    <x v="1"/>
    <x v="2"/>
    <x v="2"/>
    <x v="5"/>
    <s v="Small Box"/>
    <s v="Economy Binders"/>
    <n v="0.36"/>
    <s v="United States"/>
    <s v="Central"/>
    <x v="18"/>
    <s v="Channelview"/>
    <n v="77530"/>
    <x v="139"/>
    <d v="2015-05-23T00:00:00"/>
    <x v="1478"/>
    <n v="16"/>
    <n v="33.770000000000003"/>
    <n v="89982"/>
    <n v="2.04"/>
    <x v="1"/>
  </r>
  <r>
    <n v="19"/>
    <s v="Jim Rodgers"/>
    <x v="3"/>
    <n v="7.0000000000000007E-2"/>
    <n v="12.99"/>
    <n v="9.44"/>
    <x v="1"/>
    <x v="0"/>
    <x v="1"/>
    <x v="3"/>
    <s v="Medium Box"/>
    <s v="Hewlett Packard 6S Scientific Calculator"/>
    <n v="0.39"/>
    <s v="United States"/>
    <s v="West"/>
    <x v="24"/>
    <s v="Missoula"/>
    <n v="59801"/>
    <x v="139"/>
    <d v="2015-05-23T00:00:00"/>
    <x v="1479"/>
    <n v="18"/>
    <n v="231.79"/>
    <n v="90032"/>
    <n v="12.92"/>
    <x v="2"/>
  </r>
  <r>
    <n v="21"/>
    <s v="Tony Wilkins Winters"/>
    <x v="3"/>
    <n v="0.08"/>
    <n v="5"/>
    <n v="3.39"/>
    <x v="1"/>
    <x v="0"/>
    <x v="2"/>
    <x v="14"/>
    <s v="Wrap Bag"/>
    <s v="Advantus Plastic Paper Clips"/>
    <n v="0.37"/>
    <s v="United States"/>
    <s v="East"/>
    <x v="11"/>
    <s v="New York City"/>
    <n v="10012"/>
    <x v="139"/>
    <d v="2015-05-22T00:00:00"/>
    <x v="1480"/>
    <n v="58"/>
    <n v="293.06"/>
    <n v="42949"/>
    <n v="4.92"/>
    <x v="3"/>
  </r>
  <r>
    <n v="21"/>
    <s v="Tony Wilkins Winters"/>
    <x v="3"/>
    <n v="7.0000000000000007E-2"/>
    <n v="12.99"/>
    <n v="9.44"/>
    <x v="1"/>
    <x v="0"/>
    <x v="1"/>
    <x v="3"/>
    <s v="Medium Box"/>
    <s v="Hewlett Packard 6S Scientific Calculator"/>
    <n v="0.39"/>
    <s v="United States"/>
    <s v="East"/>
    <x v="11"/>
    <s v="New York City"/>
    <n v="10012"/>
    <x v="139"/>
    <d v="2015-05-23T00:00:00"/>
    <x v="1479"/>
    <n v="71"/>
    <n v="914.29"/>
    <n v="42949"/>
    <n v="12.92"/>
    <x v="3"/>
  </r>
  <r>
    <n v="3206"/>
    <s v="Dana Rankin"/>
    <x v="3"/>
    <n v="0.06"/>
    <n v="218.08"/>
    <n v="18.059999999999999"/>
    <x v="2"/>
    <x v="1"/>
    <x v="0"/>
    <x v="9"/>
    <s v="Large Box"/>
    <s v="Lifetime Advantage™ Folding Chairs, 4/Carton"/>
    <n v="0.56999999999999995"/>
    <s v="United States"/>
    <s v="West"/>
    <x v="37"/>
    <s v="Twin Falls"/>
    <n v="83301"/>
    <x v="139"/>
    <d v="2015-05-23T00:00:00"/>
    <x v="1481"/>
    <n v="7"/>
    <n v="1488.51"/>
    <n v="87934"/>
    <n v="218.02"/>
    <x v="2"/>
  </r>
  <r>
    <n v="2385"/>
    <s v="Janice Frye"/>
    <x v="0"/>
    <n v="0.1"/>
    <n v="130.97999999999999"/>
    <n v="30"/>
    <x v="0"/>
    <x v="0"/>
    <x v="0"/>
    <x v="9"/>
    <s v="Jumbo Drum"/>
    <s v="Office Star - Contemporary Task Swivel chair with 2-way adjustable arms, Plum"/>
    <n v="0.78"/>
    <s v="United States"/>
    <s v="West"/>
    <x v="43"/>
    <s v="Las Cruces"/>
    <n v="88001"/>
    <x v="140"/>
    <d v="2015-05-24T00:00:00"/>
    <x v="1482"/>
    <n v="18"/>
    <n v="2259.9899999999998"/>
    <n v="89184"/>
    <n v="130.88"/>
    <x v="2"/>
  </r>
  <r>
    <n v="2699"/>
    <s v="Marcia Greenberg"/>
    <x v="0"/>
    <n v="0.06"/>
    <n v="4.9800000000000004"/>
    <n v="4.95"/>
    <x v="1"/>
    <x v="3"/>
    <x v="2"/>
    <x v="5"/>
    <s v="Small Box"/>
    <s v="Cardinal Holdit Business Card Pockets"/>
    <n v="0.37"/>
    <s v="United States"/>
    <s v="West"/>
    <x v="41"/>
    <s v="Bullhead City"/>
    <n v="86442"/>
    <x v="140"/>
    <d v="2015-05-24T00:00:00"/>
    <x v="1483"/>
    <n v="16"/>
    <n v="78.989999999999995"/>
    <n v="87677"/>
    <n v="4.9200000000000008"/>
    <x v="2"/>
  </r>
  <r>
    <n v="181"/>
    <s v="Wesley Waller"/>
    <x v="1"/>
    <n v="7.0000000000000007E-2"/>
    <n v="1.68"/>
    <n v="1.57"/>
    <x v="1"/>
    <x v="3"/>
    <x v="2"/>
    <x v="2"/>
    <s v="Wrap Bag"/>
    <s v="Newell 323"/>
    <n v="0.59"/>
    <s v="United States"/>
    <s v="West"/>
    <x v="8"/>
    <s v="San Francisco"/>
    <n v="94122"/>
    <x v="140"/>
    <d v="2015-05-23T00:00:00"/>
    <x v="1484"/>
    <n v="116"/>
    <n v="186.59"/>
    <n v="3585"/>
    <n v="1.6099999999999999"/>
    <x v="2"/>
  </r>
  <r>
    <n v="188"/>
    <s v="Alex Harrell"/>
    <x v="1"/>
    <n v="7.0000000000000007E-2"/>
    <n v="10.06"/>
    <n v="2.06"/>
    <x v="1"/>
    <x v="3"/>
    <x v="2"/>
    <x v="7"/>
    <s v="Wrap Bag"/>
    <s v="Riverleaf Stik-Withit® Designer Note Cubes®"/>
    <n v="0.39"/>
    <s v="United States"/>
    <s v="Central"/>
    <x v="18"/>
    <s v="Gainesville"/>
    <n v="76240"/>
    <x v="140"/>
    <d v="2015-05-22T00:00:00"/>
    <x v="1485"/>
    <n v="23"/>
    <n v="221.24"/>
    <n v="88361"/>
    <n v="9.99"/>
    <x v="1"/>
  </r>
  <r>
    <n v="188"/>
    <s v="Alex Harrell"/>
    <x v="1"/>
    <n v="7.0000000000000007E-2"/>
    <n v="1.68"/>
    <n v="1.57"/>
    <x v="1"/>
    <x v="3"/>
    <x v="2"/>
    <x v="2"/>
    <s v="Wrap Bag"/>
    <s v="Newell 323"/>
    <n v="0.59"/>
    <s v="United States"/>
    <s v="Central"/>
    <x v="18"/>
    <s v="Gainesville"/>
    <n v="76240"/>
    <x v="140"/>
    <d v="2015-05-23T00:00:00"/>
    <x v="1486"/>
    <n v="29"/>
    <n v="46.65"/>
    <n v="88361"/>
    <n v="1.6099999999999999"/>
    <x v="1"/>
  </r>
  <r>
    <n v="1246"/>
    <s v="Lois Hansen"/>
    <x v="2"/>
    <n v="0.03"/>
    <n v="256.99"/>
    <n v="11.25"/>
    <x v="1"/>
    <x v="2"/>
    <x v="1"/>
    <x v="1"/>
    <s v="Small Box"/>
    <s v="Hayes Optima 56K V.90 Internal Voice Modem"/>
    <n v="0.51"/>
    <s v="United States"/>
    <s v="East"/>
    <x v="11"/>
    <s v="New York City"/>
    <n v="10009"/>
    <x v="140"/>
    <d v="2015-05-22T00:00:00"/>
    <x v="1487"/>
    <n v="32"/>
    <n v="8216.2800000000007"/>
    <n v="46853"/>
    <n v="256.96000000000004"/>
    <x v="3"/>
  </r>
  <r>
    <n v="1257"/>
    <s v="Ryan Foster"/>
    <x v="4"/>
    <n v="0.01"/>
    <n v="115.99"/>
    <n v="56.14"/>
    <x v="0"/>
    <x v="2"/>
    <x v="1"/>
    <x v="3"/>
    <s v="Jumbo Drum"/>
    <s v="Hewlett-Packard Deskjet 5550 Color Inkjet Printer"/>
    <n v="0.4"/>
    <s v="United States"/>
    <s v="West"/>
    <x v="3"/>
    <s v="Aurora"/>
    <n v="80013"/>
    <x v="140"/>
    <d v="2015-05-23T00:00:00"/>
    <x v="1488"/>
    <n v="5"/>
    <n v="604.35"/>
    <n v="86535"/>
    <n v="115.97999999999999"/>
    <x v="2"/>
  </r>
  <r>
    <n v="2976"/>
    <s v="Fred Barber"/>
    <x v="4"/>
    <n v="0.01"/>
    <n v="35.99"/>
    <n v="0.99"/>
    <x v="1"/>
    <x v="0"/>
    <x v="1"/>
    <x v="12"/>
    <s v="Small Pack"/>
    <s v="Accessory31"/>
    <n v="0.35"/>
    <s v="United States"/>
    <s v="Central"/>
    <x v="30"/>
    <s v="Oak Creek"/>
    <n v="53154"/>
    <x v="140"/>
    <d v="2015-05-23T00:00:00"/>
    <x v="1489"/>
    <n v="41"/>
    <n v="1278.96"/>
    <n v="89047"/>
    <n v="35.980000000000004"/>
    <x v="1"/>
  </r>
  <r>
    <n v="2198"/>
    <s v="Lester Woodward Maynard"/>
    <x v="3"/>
    <n v="0.03"/>
    <n v="25.98"/>
    <n v="4.08"/>
    <x v="1"/>
    <x v="0"/>
    <x v="2"/>
    <x v="2"/>
    <s v="Small Pack"/>
    <s v="Boston 1799 Powerhouse™ Electric Pencil Sharpener"/>
    <n v="0.56999999999999995"/>
    <s v="United States"/>
    <s v="East"/>
    <x v="11"/>
    <s v="Lindenhurst"/>
    <n v="11757"/>
    <x v="140"/>
    <d v="2015-05-25T00:00:00"/>
    <x v="1490"/>
    <n v="16"/>
    <n v="428.85"/>
    <n v="89174"/>
    <n v="25.95"/>
    <x v="3"/>
  </r>
  <r>
    <n v="2198"/>
    <s v="Lester Woodward Maynard"/>
    <x v="3"/>
    <n v="0.1"/>
    <n v="20.98"/>
    <n v="53.03"/>
    <x v="0"/>
    <x v="0"/>
    <x v="2"/>
    <x v="6"/>
    <s v="Jumbo Drum"/>
    <s v="Tennsco Lockers, Gray"/>
    <n v="0.78"/>
    <s v="United States"/>
    <s v="East"/>
    <x v="11"/>
    <s v="Lindenhurst"/>
    <n v="11757"/>
    <x v="140"/>
    <d v="2015-05-22T00:00:00"/>
    <x v="1491"/>
    <n v="16"/>
    <n v="342.54"/>
    <n v="89174"/>
    <n v="20.88"/>
    <x v="3"/>
  </r>
  <r>
    <n v="2526"/>
    <s v="Derek Sweeney"/>
    <x v="0"/>
    <n v="0.01"/>
    <n v="2.16"/>
    <n v="6.05"/>
    <x v="1"/>
    <x v="3"/>
    <x v="2"/>
    <x v="5"/>
    <s v="Small Box"/>
    <s v="Peel &amp; Stick Add-On Corner Pockets"/>
    <n v="0.37"/>
    <s v="United States"/>
    <s v="South"/>
    <x v="17"/>
    <s v="Lafayette"/>
    <n v="70506"/>
    <x v="141"/>
    <d v="2015-05-25T00:00:00"/>
    <x v="1492"/>
    <n v="24"/>
    <n v="58.05"/>
    <n v="87208"/>
    <n v="2.1500000000000004"/>
    <x v="0"/>
  </r>
  <r>
    <n v="2527"/>
    <s v="Gretchen Orr"/>
    <x v="0"/>
    <n v="7.0000000000000007E-2"/>
    <n v="21.38"/>
    <n v="8.99"/>
    <x v="1"/>
    <x v="3"/>
    <x v="2"/>
    <x v="2"/>
    <s v="Small Pack"/>
    <s v="Boston 1730 StandUp Electric Pencil Sharpener"/>
    <n v="0.59"/>
    <s v="United States"/>
    <s v="South"/>
    <x v="17"/>
    <s v="Lake Charles"/>
    <n v="70601"/>
    <x v="141"/>
    <d v="2015-05-25T00:00:00"/>
    <x v="1493"/>
    <n v="3"/>
    <n v="68.64"/>
    <n v="87208"/>
    <n v="21.31"/>
    <x v="0"/>
  </r>
  <r>
    <n v="1182"/>
    <s v="Jesse Williamson"/>
    <x v="1"/>
    <n v="7.0000000000000007E-2"/>
    <n v="2.61"/>
    <n v="0.5"/>
    <x v="1"/>
    <x v="2"/>
    <x v="2"/>
    <x v="13"/>
    <s v="Small Box"/>
    <s v="Avery 494"/>
    <n v="0.39"/>
    <s v="United States"/>
    <s v="West"/>
    <x v="15"/>
    <s v="Spanish Fork"/>
    <n v="84660"/>
    <x v="141"/>
    <d v="2015-05-23T00:00:00"/>
    <x v="1494"/>
    <n v="15"/>
    <n v="39.15"/>
    <n v="86913"/>
    <n v="2.54"/>
    <x v="2"/>
  </r>
  <r>
    <n v="3249"/>
    <s v="Nicole Goldstein"/>
    <x v="1"/>
    <n v="0.03"/>
    <n v="42.8"/>
    <n v="2.99"/>
    <x v="1"/>
    <x v="3"/>
    <x v="2"/>
    <x v="5"/>
    <s v="Small Box"/>
    <s v="Wilson Jones Elliptical Ring 3 1/2&quot; Capacity Binders, 800 sheets"/>
    <n v="0.36"/>
    <s v="United States"/>
    <s v="East"/>
    <x v="36"/>
    <s v="Annapolis"/>
    <n v="21403"/>
    <x v="141"/>
    <d v="2015-05-24T00:00:00"/>
    <x v="1495"/>
    <n v="16"/>
    <n v="670.9"/>
    <n v="87298"/>
    <n v="42.769999999999996"/>
    <x v="3"/>
  </r>
  <r>
    <n v="460"/>
    <s v="Anne Armstrong"/>
    <x v="2"/>
    <n v="7.0000000000000007E-2"/>
    <n v="16.91"/>
    <n v="6.25"/>
    <x v="1"/>
    <x v="2"/>
    <x v="2"/>
    <x v="6"/>
    <s v="Small Box"/>
    <s v="Tenex Personal Self-Stacking Standard File Box, Black/Gray"/>
    <n v="0.57999999999999996"/>
    <s v="United States"/>
    <s v="East"/>
    <x v="33"/>
    <s v="Millville"/>
    <n v="8332"/>
    <x v="141"/>
    <d v="2015-05-30T00:00:00"/>
    <x v="1496"/>
    <n v="31"/>
    <n v="492.9"/>
    <n v="86014"/>
    <n v="16.84"/>
    <x v="3"/>
  </r>
  <r>
    <n v="2858"/>
    <s v="Jerry Webster"/>
    <x v="2"/>
    <n v="0.04"/>
    <n v="67.28"/>
    <n v="19.989999999999998"/>
    <x v="1"/>
    <x v="3"/>
    <x v="2"/>
    <x v="5"/>
    <s v="Small Box"/>
    <s v="Catalog Binders with Expanding Posts"/>
    <n v="0.4"/>
    <s v="United States"/>
    <s v="South"/>
    <x v="12"/>
    <s v="Fruit Cove"/>
    <n v="32259"/>
    <x v="141"/>
    <d v="2015-05-28T00:00:00"/>
    <x v="1497"/>
    <n v="30"/>
    <n v="2051.6799999999998"/>
    <n v="88282"/>
    <n v="67.239999999999995"/>
    <x v="0"/>
  </r>
  <r>
    <n v="2858"/>
    <s v="Jerry Webster"/>
    <x v="2"/>
    <n v="0.1"/>
    <n v="130.97999999999999"/>
    <n v="54.74"/>
    <x v="0"/>
    <x v="3"/>
    <x v="0"/>
    <x v="10"/>
    <s v="Jumbo Box"/>
    <s v="O'Sullivan Elevations Bookcase, Cherry Finish"/>
    <n v="0.69"/>
    <s v="United States"/>
    <s v="South"/>
    <x v="12"/>
    <s v="Fruit Cove"/>
    <n v="32259"/>
    <x v="141"/>
    <d v="2015-05-23T00:00:00"/>
    <x v="1498"/>
    <n v="42"/>
    <n v="5295.03"/>
    <n v="88282"/>
    <n v="130.88"/>
    <x v="0"/>
  </r>
  <r>
    <n v="2858"/>
    <s v="Jerry Webster"/>
    <x v="2"/>
    <n v="0.04"/>
    <n v="2.78"/>
    <n v="1.25"/>
    <x v="1"/>
    <x v="3"/>
    <x v="2"/>
    <x v="2"/>
    <s v="Wrap Bag"/>
    <s v="Newell 318"/>
    <n v="0.59"/>
    <s v="United States"/>
    <s v="South"/>
    <x v="12"/>
    <s v="Fruit Cove"/>
    <n v="32259"/>
    <x v="141"/>
    <d v="2015-05-23T00:00:00"/>
    <x v="1499"/>
    <n v="28"/>
    <n v="80.27"/>
    <n v="88282"/>
    <n v="2.7399999999999998"/>
    <x v="0"/>
  </r>
  <r>
    <n v="398"/>
    <s v="Bruce Stark"/>
    <x v="4"/>
    <n v="0.05"/>
    <n v="63.94"/>
    <n v="14.48"/>
    <x v="1"/>
    <x v="3"/>
    <x v="0"/>
    <x v="11"/>
    <s v="Small Box"/>
    <s v="Howard Miller 16&quot; Diameter Gallery Wall Clock"/>
    <n v="0.46"/>
    <s v="United States"/>
    <s v="East"/>
    <x v="27"/>
    <s v="Dayton"/>
    <n v="45406"/>
    <x v="141"/>
    <d v="2015-05-25T00:00:00"/>
    <x v="1500"/>
    <n v="31"/>
    <n v="1989.32"/>
    <n v="89320"/>
    <n v="63.89"/>
    <x v="3"/>
  </r>
  <r>
    <n v="540"/>
    <s v="Ruth Lamm"/>
    <x v="4"/>
    <n v="0.05"/>
    <n v="204.1"/>
    <n v="13.99"/>
    <x v="1"/>
    <x v="0"/>
    <x v="1"/>
    <x v="3"/>
    <s v="Medium Box"/>
    <s v="Soundgear Copyboard Conference Phone, Optional Battery"/>
    <n v="0.37"/>
    <s v="United States"/>
    <s v="Central"/>
    <x v="10"/>
    <s v="Vernon Hills"/>
    <n v="60061"/>
    <x v="141"/>
    <d v="2015-05-25T00:00:00"/>
    <x v="1501"/>
    <n v="41"/>
    <n v="8585.67"/>
    <n v="91175"/>
    <n v="204.04999999999998"/>
    <x v="1"/>
  </r>
  <r>
    <n v="2458"/>
    <s v="Troy Casey"/>
    <x v="4"/>
    <n v="0.05"/>
    <n v="12.88"/>
    <n v="4.59"/>
    <x v="1"/>
    <x v="2"/>
    <x v="2"/>
    <x v="16"/>
    <s v="Wrap Bag"/>
    <s v="Martin-Yale Premier Letter Opener"/>
    <n v="0.82"/>
    <s v="United States"/>
    <s v="Central"/>
    <x v="7"/>
    <s v="Edina"/>
    <n v="55410"/>
    <x v="141"/>
    <d v="2015-05-25T00:00:00"/>
    <x v="1502"/>
    <n v="3"/>
    <n v="42.35"/>
    <n v="91286"/>
    <n v="12.83"/>
    <x v="1"/>
  </r>
  <r>
    <n v="1814"/>
    <s v="Albert Tyson"/>
    <x v="3"/>
    <n v="0.09"/>
    <n v="77.510000000000005"/>
    <n v="4"/>
    <x v="2"/>
    <x v="2"/>
    <x v="1"/>
    <x v="1"/>
    <s v="Small Box"/>
    <s v="Micro Innovations Media Access Pro Keyboard"/>
    <n v="0.76"/>
    <s v="United States"/>
    <s v="South"/>
    <x v="0"/>
    <s v="Olive Branch"/>
    <n v="38654"/>
    <x v="141"/>
    <d v="2015-05-25T00:00:00"/>
    <x v="1503"/>
    <n v="17"/>
    <n v="1300.54"/>
    <n v="90524"/>
    <n v="77.42"/>
    <x v="0"/>
  </r>
  <r>
    <n v="1814"/>
    <s v="Albert Tyson"/>
    <x v="3"/>
    <n v="0"/>
    <n v="2.88"/>
    <n v="0.7"/>
    <x v="1"/>
    <x v="2"/>
    <x v="2"/>
    <x v="2"/>
    <s v="Wrap Bag"/>
    <s v="Newell 340"/>
    <n v="0.56000000000000005"/>
    <s v="United States"/>
    <s v="South"/>
    <x v="0"/>
    <s v="Olive Branch"/>
    <n v="38654"/>
    <x v="141"/>
    <d v="2015-05-25T00:00:00"/>
    <x v="1504"/>
    <n v="13"/>
    <n v="38.06"/>
    <n v="90524"/>
    <n v="2.88"/>
    <x v="0"/>
  </r>
  <r>
    <n v="2450"/>
    <s v="Tonya Miller"/>
    <x v="3"/>
    <n v="0.08"/>
    <n v="4.13"/>
    <n v="1.17"/>
    <x v="1"/>
    <x v="2"/>
    <x v="2"/>
    <x v="2"/>
    <s v="Wrap Bag"/>
    <s v="Newell 31"/>
    <n v="0.56999999999999995"/>
    <s v="United States"/>
    <s v="Central"/>
    <x v="30"/>
    <s v="Janesville"/>
    <n v="53545"/>
    <x v="141"/>
    <d v="2015-05-25T00:00:00"/>
    <x v="1505"/>
    <n v="1"/>
    <n v="4.21"/>
    <n v="90322"/>
    <n v="4.05"/>
    <x v="1"/>
  </r>
  <r>
    <n v="357"/>
    <s v="Barbara McNamara"/>
    <x v="0"/>
    <n v="7.0000000000000007E-2"/>
    <n v="124.49"/>
    <n v="51.94"/>
    <x v="0"/>
    <x v="3"/>
    <x v="0"/>
    <x v="0"/>
    <s v="Jumbo Box"/>
    <s v="Bevis 36 x 72 Conference Tables"/>
    <n v="0.63"/>
    <s v="United States"/>
    <s v="West"/>
    <x v="41"/>
    <s v="Kingman"/>
    <n v="86401"/>
    <x v="142"/>
    <d v="2015-05-25T00:00:00"/>
    <x v="1506"/>
    <n v="14"/>
    <n v="1714.93"/>
    <n v="91131"/>
    <n v="124.42"/>
    <x v="2"/>
  </r>
  <r>
    <n v="885"/>
    <s v="Malcolm Robertson"/>
    <x v="0"/>
    <n v="0.06"/>
    <n v="25.98"/>
    <n v="14.36"/>
    <x v="0"/>
    <x v="3"/>
    <x v="0"/>
    <x v="9"/>
    <s v="Jumbo Drum"/>
    <s v="Global Stack Chair without Arms, Black"/>
    <n v="0.6"/>
    <s v="United States"/>
    <s v="Central"/>
    <x v="18"/>
    <s v="Amarillo"/>
    <n v="79109"/>
    <x v="142"/>
    <d v="2015-05-25T00:00:00"/>
    <x v="1507"/>
    <n v="41"/>
    <n v="1033.56"/>
    <n v="89537"/>
    <n v="25.92"/>
    <x v="1"/>
  </r>
  <r>
    <n v="1623"/>
    <s v="Patrick Adcock"/>
    <x v="1"/>
    <n v="0.06"/>
    <n v="15.01"/>
    <n v="8.4"/>
    <x v="1"/>
    <x v="0"/>
    <x v="2"/>
    <x v="5"/>
    <s v="Small Box"/>
    <s v="GBC Prepunched Paper, 19-Hole, for Binding Systems, 24-lb"/>
    <n v="0.39"/>
    <s v="United States"/>
    <s v="Central"/>
    <x v="2"/>
    <s v="Schererville"/>
    <n v="46375"/>
    <x v="142"/>
    <d v="2015-05-26T00:00:00"/>
    <x v="1508"/>
    <n v="22"/>
    <n v="333.04"/>
    <n v="87611"/>
    <n v="14.95"/>
    <x v="1"/>
  </r>
  <r>
    <n v="1623"/>
    <s v="Patrick Adcock"/>
    <x v="1"/>
    <n v="0.09"/>
    <n v="40.479999999999997"/>
    <n v="19.989999999999998"/>
    <x v="1"/>
    <x v="0"/>
    <x v="1"/>
    <x v="1"/>
    <s v="Small Box"/>
    <s v="Keytronic Designer 104- Key Black Keyboard"/>
    <n v="0.77"/>
    <s v="United States"/>
    <s v="Central"/>
    <x v="2"/>
    <s v="Schererville"/>
    <n v="46375"/>
    <x v="142"/>
    <d v="2015-05-26T00:00:00"/>
    <x v="1509"/>
    <n v="12"/>
    <n v="472.44"/>
    <n v="87611"/>
    <n v="40.389999999999993"/>
    <x v="1"/>
  </r>
  <r>
    <n v="1623"/>
    <s v="Patrick Adcock"/>
    <x v="1"/>
    <n v="0.05"/>
    <n v="12.28"/>
    <n v="6.13"/>
    <x v="1"/>
    <x v="0"/>
    <x v="2"/>
    <x v="6"/>
    <s v="Small Box"/>
    <s v="Recycled Eldon Regeneration Jumbo File"/>
    <n v="0.56999999999999995"/>
    <s v="United States"/>
    <s v="Central"/>
    <x v="2"/>
    <s v="Schererville"/>
    <n v="46375"/>
    <x v="142"/>
    <d v="2015-05-25T00:00:00"/>
    <x v="1510"/>
    <n v="1"/>
    <n v="18.73"/>
    <n v="87611"/>
    <n v="12.229999999999999"/>
    <x v="1"/>
  </r>
  <r>
    <n v="3096"/>
    <s v="Mike Howard"/>
    <x v="1"/>
    <n v="0.08"/>
    <n v="40.98"/>
    <n v="7.2"/>
    <x v="2"/>
    <x v="1"/>
    <x v="2"/>
    <x v="8"/>
    <s v="Small Box"/>
    <s v="Kensington 6 Outlet SmartSocket Surge Protector"/>
    <n v="0.6"/>
    <s v="United States"/>
    <s v="East"/>
    <x v="27"/>
    <s v="Hilliard"/>
    <n v="43026"/>
    <x v="142"/>
    <d v="2015-05-25T00:00:00"/>
    <x v="1511"/>
    <n v="3"/>
    <n v="119.86"/>
    <n v="86221"/>
    <n v="40.9"/>
    <x v="3"/>
  </r>
  <r>
    <n v="3096"/>
    <s v="Mike Howard"/>
    <x v="1"/>
    <n v="0.08"/>
    <n v="8.1199999999999992"/>
    <n v="2.83"/>
    <x v="2"/>
    <x v="1"/>
    <x v="1"/>
    <x v="1"/>
    <s v="Small Pack"/>
    <s v="Imation Neon Mac Format Diskettes, 10/Pack"/>
    <n v="0.77"/>
    <s v="United States"/>
    <s v="East"/>
    <x v="27"/>
    <s v="Hilliard"/>
    <n v="43026"/>
    <x v="142"/>
    <d v="2015-05-25T00:00:00"/>
    <x v="1512"/>
    <n v="12"/>
    <n v="98.77"/>
    <n v="86221"/>
    <n v="8.0399999999999991"/>
    <x v="3"/>
  </r>
  <r>
    <n v="3096"/>
    <s v="Mike Howard"/>
    <x v="1"/>
    <n v="0.02"/>
    <n v="262.11"/>
    <n v="62.74"/>
    <x v="0"/>
    <x v="1"/>
    <x v="0"/>
    <x v="0"/>
    <s v="Jumbo Box"/>
    <s v="Bevis Boat-Shaped Conference Table"/>
    <n v="0.75"/>
    <s v="United States"/>
    <s v="East"/>
    <x v="27"/>
    <s v="Hilliard"/>
    <n v="43026"/>
    <x v="142"/>
    <d v="2015-05-25T00:00:00"/>
    <x v="1513"/>
    <n v="9"/>
    <n v="2495.35"/>
    <n v="86221"/>
    <n v="262.09000000000003"/>
    <x v="3"/>
  </r>
  <r>
    <n v="3366"/>
    <s v="Dana Boyle"/>
    <x v="2"/>
    <n v="0.1"/>
    <n v="80.97"/>
    <n v="33.6"/>
    <x v="0"/>
    <x v="2"/>
    <x v="1"/>
    <x v="3"/>
    <s v="Jumbo Drum"/>
    <s v="Lexmark Z25 Color Inkjet Printer"/>
    <n v="0.37"/>
    <s v="United States"/>
    <s v="East"/>
    <x v="27"/>
    <s v="Troy"/>
    <n v="45373"/>
    <x v="142"/>
    <d v="2015-05-29T00:00:00"/>
    <x v="1514"/>
    <n v="11"/>
    <n v="837.57"/>
    <n v="90501"/>
    <n v="80.87"/>
    <x v="3"/>
  </r>
  <r>
    <n v="3366"/>
    <s v="Dana Boyle"/>
    <x v="2"/>
    <n v="0.02"/>
    <n v="6.48"/>
    <n v="5.1100000000000003"/>
    <x v="1"/>
    <x v="2"/>
    <x v="2"/>
    <x v="7"/>
    <s v="Small Box"/>
    <s v="Xerox 231"/>
    <n v="0.37"/>
    <s v="United States"/>
    <s v="East"/>
    <x v="27"/>
    <s v="Troy"/>
    <n v="45373"/>
    <x v="142"/>
    <d v="2015-05-28T00:00:00"/>
    <x v="1515"/>
    <n v="8"/>
    <n v="56.22"/>
    <n v="90501"/>
    <n v="6.4600000000000009"/>
    <x v="3"/>
  </r>
  <r>
    <n v="1450"/>
    <s v="Veronica Peck"/>
    <x v="4"/>
    <n v="0.1"/>
    <n v="218.08"/>
    <n v="18.059999999999999"/>
    <x v="2"/>
    <x v="1"/>
    <x v="0"/>
    <x v="9"/>
    <s v="Large Box"/>
    <s v="Lifetime Advantage™ Folding Chairs, 4/Carton"/>
    <n v="0.56999999999999995"/>
    <s v="United States"/>
    <s v="West"/>
    <x v="8"/>
    <s v="South Lake Tahoe"/>
    <n v="96150"/>
    <x v="142"/>
    <d v="2015-05-25T00:00:00"/>
    <x v="1516"/>
    <n v="12"/>
    <n v="2366.5100000000002"/>
    <n v="86735"/>
    <n v="217.98000000000002"/>
    <x v="2"/>
  </r>
  <r>
    <n v="2422"/>
    <s v="Arlene Wiggins Dalton"/>
    <x v="3"/>
    <n v="0.05"/>
    <n v="150.97999999999999"/>
    <n v="43.71"/>
    <x v="0"/>
    <x v="2"/>
    <x v="0"/>
    <x v="9"/>
    <s v="Jumbo Drum"/>
    <s v="Global Airflow Leather Mesh Back Chair, Black"/>
    <n v="0.55000000000000004"/>
    <s v="United States"/>
    <s v="Central"/>
    <x v="18"/>
    <s v="Huntsville"/>
    <n v="77340"/>
    <x v="142"/>
    <d v="2015-05-25T00:00:00"/>
    <x v="1517"/>
    <n v="12"/>
    <n v="1857.08"/>
    <n v="89053"/>
    <n v="150.92999999999998"/>
    <x v="1"/>
  </r>
  <r>
    <n v="3063"/>
    <s v="Ann Steele"/>
    <x v="3"/>
    <n v="0.03"/>
    <n v="20.99"/>
    <n v="0.99"/>
    <x v="1"/>
    <x v="1"/>
    <x v="1"/>
    <x v="12"/>
    <s v="Wrap Bag"/>
    <s v="Accessory25"/>
    <n v="0.56999999999999995"/>
    <s v="United States"/>
    <s v="West"/>
    <x v="4"/>
    <s v="Kirkland"/>
    <n v="98034"/>
    <x v="142"/>
    <d v="2015-05-26T00:00:00"/>
    <x v="1518"/>
    <n v="9"/>
    <n v="158.87"/>
    <n v="88449"/>
    <n v="20.959999999999997"/>
    <x v="2"/>
  </r>
  <r>
    <n v="444"/>
    <s v="Thelma Abrams"/>
    <x v="0"/>
    <n v="0"/>
    <n v="7.59"/>
    <n v="4"/>
    <x v="1"/>
    <x v="0"/>
    <x v="0"/>
    <x v="11"/>
    <s v="Wrap Bag"/>
    <s v="Master Giant Foot® Doorstop, Safety Yellow"/>
    <n v="0.42"/>
    <s v="United States"/>
    <s v="Central"/>
    <x v="10"/>
    <s v="Urbana"/>
    <n v="61801"/>
    <x v="143"/>
    <d v="2015-05-28T00:00:00"/>
    <x v="1519"/>
    <n v="43"/>
    <n v="355.92"/>
    <n v="88085"/>
    <n v="7.59"/>
    <x v="1"/>
  </r>
  <r>
    <n v="526"/>
    <s v="April Hu"/>
    <x v="1"/>
    <n v="0.09"/>
    <n v="17.98"/>
    <n v="8.51"/>
    <x v="1"/>
    <x v="2"/>
    <x v="1"/>
    <x v="3"/>
    <s v="Medium Box"/>
    <s v="Canon P1-DHIII Palm Printing Calculator"/>
    <n v="0.4"/>
    <s v="United States"/>
    <s v="West"/>
    <x v="41"/>
    <s v="Mesa"/>
    <n v="85204"/>
    <x v="143"/>
    <d v="2015-05-27T00:00:00"/>
    <x v="1520"/>
    <n v="12"/>
    <n v="211.13"/>
    <n v="90026"/>
    <n v="17.89"/>
    <x v="2"/>
  </r>
  <r>
    <n v="1008"/>
    <s v="Priscilla Frank"/>
    <x v="1"/>
    <n v="0.01"/>
    <n v="3.15"/>
    <n v="0.49"/>
    <x v="1"/>
    <x v="2"/>
    <x v="2"/>
    <x v="13"/>
    <s v="Small Box"/>
    <s v="Self-Adhesive Removable Labels"/>
    <n v="0.37"/>
    <s v="United States"/>
    <s v="East"/>
    <x v="29"/>
    <s v="Gorham"/>
    <n v="4038"/>
    <x v="143"/>
    <d v="2015-05-27T00:00:00"/>
    <x v="1521"/>
    <n v="8"/>
    <n v="25.37"/>
    <n v="88371"/>
    <n v="3.14"/>
    <x v="3"/>
  </r>
  <r>
    <n v="744"/>
    <s v="Joy Maxwell"/>
    <x v="2"/>
    <n v="0.09"/>
    <n v="125.99"/>
    <n v="8.99"/>
    <x v="1"/>
    <x v="1"/>
    <x v="1"/>
    <x v="12"/>
    <s v="Small Box"/>
    <s v="SC7868i"/>
    <n v="0.55000000000000004"/>
    <s v="United States"/>
    <s v="West"/>
    <x v="41"/>
    <s v="Oro Valley"/>
    <n v="85737"/>
    <x v="143"/>
    <d v="2015-06-02T00:00:00"/>
    <x v="1522"/>
    <n v="20"/>
    <n v="2104.9899999999998"/>
    <n v="87727"/>
    <n v="125.89999999999999"/>
    <x v="2"/>
  </r>
  <r>
    <n v="3287"/>
    <s v="Mary Norman"/>
    <x v="2"/>
    <n v="0.08"/>
    <n v="30.56"/>
    <n v="2.99"/>
    <x v="1"/>
    <x v="0"/>
    <x v="2"/>
    <x v="5"/>
    <s v="Small Box"/>
    <s v="Surelock™ Post Binders"/>
    <n v="0.35"/>
    <s v="United States"/>
    <s v="West"/>
    <x v="8"/>
    <s v="Granite Bay"/>
    <n v="95746"/>
    <x v="143"/>
    <d v="2015-05-27T00:00:00"/>
    <x v="1523"/>
    <n v="17"/>
    <n v="511.42"/>
    <n v="89897"/>
    <n v="30.48"/>
    <x v="2"/>
  </r>
  <r>
    <n v="827"/>
    <s v="Sheryl Marsh"/>
    <x v="4"/>
    <n v="0.01"/>
    <n v="6.98"/>
    <n v="1.6"/>
    <x v="1"/>
    <x v="2"/>
    <x v="2"/>
    <x v="7"/>
    <s v="Wrap Bag"/>
    <s v="Adams Phone Message Book, Professional, 400 Message Capacity, 5 3/6” x 11”"/>
    <n v="0.38"/>
    <s v="United States"/>
    <s v="Central"/>
    <x v="18"/>
    <s v="Amarillo"/>
    <n v="79109"/>
    <x v="143"/>
    <d v="2015-05-26T00:00:00"/>
    <x v="1524"/>
    <n v="3"/>
    <n v="21.93"/>
    <n v="89259"/>
    <n v="6.9700000000000006"/>
    <x v="1"/>
  </r>
  <r>
    <n v="1237"/>
    <s v="Eva Simpson"/>
    <x v="4"/>
    <n v="0.05"/>
    <n v="300.98"/>
    <n v="13.99"/>
    <x v="1"/>
    <x v="3"/>
    <x v="1"/>
    <x v="3"/>
    <s v="Medium Box"/>
    <s v="Polycom VoiceStation 100"/>
    <n v="0.39"/>
    <s v="United States"/>
    <s v="Central"/>
    <x v="18"/>
    <s v="Carrollton"/>
    <n v="75007"/>
    <x v="143"/>
    <d v="2015-05-26T00:00:00"/>
    <x v="1525"/>
    <n v="20"/>
    <n v="5775.81"/>
    <n v="86077"/>
    <n v="300.93"/>
    <x v="1"/>
  </r>
  <r>
    <n v="1237"/>
    <s v="Eva Simpson"/>
    <x v="4"/>
    <n v="0.04"/>
    <n v="205.99"/>
    <n v="5"/>
    <x v="2"/>
    <x v="3"/>
    <x v="1"/>
    <x v="12"/>
    <s v="Small Box"/>
    <s v="Phone 918"/>
    <n v="0.59"/>
    <s v="United States"/>
    <s v="Central"/>
    <x v="18"/>
    <s v="Carrollton"/>
    <n v="75007"/>
    <x v="143"/>
    <d v="2015-05-26T00:00:00"/>
    <x v="1526"/>
    <n v="11"/>
    <n v="1878.24"/>
    <n v="86077"/>
    <n v="205.95000000000002"/>
    <x v="1"/>
  </r>
  <r>
    <n v="1472"/>
    <s v="Tommy Ellis Ritchie"/>
    <x v="4"/>
    <n v="0.05"/>
    <n v="20.27"/>
    <n v="3.99"/>
    <x v="1"/>
    <x v="2"/>
    <x v="2"/>
    <x v="8"/>
    <s v="Small Box"/>
    <s v="Fellowes Mighty 8 Compact Surge Protector"/>
    <n v="0.56999999999999995"/>
    <s v="United States"/>
    <s v="East"/>
    <x v="27"/>
    <s v="Westlake"/>
    <n v="44145"/>
    <x v="143"/>
    <d v="2015-05-26T00:00:00"/>
    <x v="1527"/>
    <n v="30"/>
    <n v="621.55999999999995"/>
    <n v="87079"/>
    <n v="20.22"/>
    <x v="3"/>
  </r>
  <r>
    <n v="2339"/>
    <s v="Gordon Boswell"/>
    <x v="4"/>
    <n v="0.05"/>
    <n v="11.58"/>
    <n v="6.97"/>
    <x v="1"/>
    <x v="2"/>
    <x v="2"/>
    <x v="15"/>
    <s v="Small Box"/>
    <s v="Peel &amp; Seel® Recycled Catalog Envelopes, Brown"/>
    <n v="0.35"/>
    <s v="United States"/>
    <s v="Central"/>
    <x v="18"/>
    <s v="Cloverleaf"/>
    <n v="77015"/>
    <x v="143"/>
    <d v="2015-05-28T00:00:00"/>
    <x v="1528"/>
    <n v="6"/>
    <n v="73.959999999999994"/>
    <n v="91482"/>
    <n v="11.53"/>
    <x v="1"/>
  </r>
  <r>
    <n v="2652"/>
    <s v="Brenda Ross"/>
    <x v="4"/>
    <n v="0.06"/>
    <n v="47.9"/>
    <n v="5.86"/>
    <x v="1"/>
    <x v="1"/>
    <x v="2"/>
    <x v="7"/>
    <s v="Small Box"/>
    <s v="Xerox 1938"/>
    <n v="0.37"/>
    <s v="United States"/>
    <s v="West"/>
    <x v="8"/>
    <s v="Bakersfield"/>
    <n v="93309"/>
    <x v="143"/>
    <d v="2015-05-27T00:00:00"/>
    <x v="1529"/>
    <n v="2"/>
    <n v="94.2"/>
    <n v="89361"/>
    <n v="47.839999999999996"/>
    <x v="2"/>
  </r>
  <r>
    <n v="129"/>
    <s v="Kara Allison"/>
    <x v="3"/>
    <n v="7.0000000000000007E-2"/>
    <n v="15.74"/>
    <n v="1.39"/>
    <x v="1"/>
    <x v="0"/>
    <x v="2"/>
    <x v="15"/>
    <s v="Small Box"/>
    <s v="#10-4 1/8&quot; x 9 1/2&quot; Premium Diagonal Seam Envelopes"/>
    <n v="0.4"/>
    <s v="United States"/>
    <s v="Central"/>
    <x v="10"/>
    <s v="Alton"/>
    <n v="62002"/>
    <x v="143"/>
    <d v="2015-05-26T00:00:00"/>
    <x v="1530"/>
    <n v="14"/>
    <n v="217.23"/>
    <n v="86694"/>
    <n v="15.67"/>
    <x v="1"/>
  </r>
  <r>
    <n v="1054"/>
    <s v="Keith R Atkinson"/>
    <x v="3"/>
    <n v="0.03"/>
    <n v="5.44"/>
    <n v="7.46"/>
    <x v="2"/>
    <x v="3"/>
    <x v="2"/>
    <x v="5"/>
    <s v="Small Box"/>
    <s v="Wilson Jones Custom Binder Spines &amp; Labels"/>
    <n v="0.36"/>
    <s v="United States"/>
    <s v="West"/>
    <x v="41"/>
    <s v="Surprise"/>
    <n v="85374"/>
    <x v="143"/>
    <d v="2015-05-27T00:00:00"/>
    <x v="1531"/>
    <n v="4"/>
    <n v="26.31"/>
    <n v="90069"/>
    <n v="5.41"/>
    <x v="2"/>
  </r>
  <r>
    <n v="1054"/>
    <s v="Keith R Atkinson"/>
    <x v="3"/>
    <n v="0.08"/>
    <n v="26.38"/>
    <n v="5.58"/>
    <x v="1"/>
    <x v="3"/>
    <x v="2"/>
    <x v="7"/>
    <s v="Small Box"/>
    <s v="Xerox 1883"/>
    <n v="0.39"/>
    <s v="United States"/>
    <s v="West"/>
    <x v="41"/>
    <s v="Surprise"/>
    <n v="85374"/>
    <x v="143"/>
    <d v="2015-05-26T00:00:00"/>
    <x v="1532"/>
    <n v="8"/>
    <n v="209.78"/>
    <n v="90069"/>
    <n v="26.3"/>
    <x v="2"/>
  </r>
  <r>
    <n v="1054"/>
    <s v="Keith R Atkinson"/>
    <x v="3"/>
    <n v="0.06"/>
    <n v="20.99"/>
    <n v="2.5"/>
    <x v="1"/>
    <x v="3"/>
    <x v="1"/>
    <x v="12"/>
    <s v="Wrap Bag"/>
    <s v="Accessory37"/>
    <n v="0.81"/>
    <s v="United States"/>
    <s v="West"/>
    <x v="41"/>
    <s v="Surprise"/>
    <n v="85374"/>
    <x v="143"/>
    <d v="2015-05-27T00:00:00"/>
    <x v="1533"/>
    <n v="1"/>
    <n v="17.829999999999998"/>
    <n v="90069"/>
    <n v="20.93"/>
    <x v="2"/>
  </r>
  <r>
    <n v="2391"/>
    <s v="Jacob McNeill"/>
    <x v="3"/>
    <n v="0.06"/>
    <n v="4.7699999999999996"/>
    <n v="2.39"/>
    <x v="1"/>
    <x v="3"/>
    <x v="1"/>
    <x v="1"/>
    <s v="Small Pack"/>
    <s v="Imation Primaris 3.5&quot; 2HD Unformatted Diskettes, 10/Pack"/>
    <n v="0.72"/>
    <s v="United States"/>
    <s v="East"/>
    <x v="11"/>
    <s v="Oceanside"/>
    <n v="11572"/>
    <x v="143"/>
    <d v="2015-05-26T00:00:00"/>
    <x v="1534"/>
    <n v="9"/>
    <n v="42.46"/>
    <n v="91122"/>
    <n v="4.71"/>
    <x v="3"/>
  </r>
  <r>
    <n v="2391"/>
    <s v="Jacob McNeill"/>
    <x v="3"/>
    <n v="0.1"/>
    <n v="27.18"/>
    <n v="8.23"/>
    <x v="1"/>
    <x v="3"/>
    <x v="2"/>
    <x v="15"/>
    <s v="Small Box"/>
    <s v="Tyvek ® Top-Opening Peel &amp; Seel Envelopes, Plain White"/>
    <n v="0.38"/>
    <s v="United States"/>
    <s v="East"/>
    <x v="11"/>
    <s v="Oceanside"/>
    <n v="11572"/>
    <x v="143"/>
    <d v="2015-05-27T00:00:00"/>
    <x v="1535"/>
    <n v="12"/>
    <n v="314.06"/>
    <n v="91122"/>
    <n v="27.08"/>
    <x v="3"/>
  </r>
  <r>
    <n v="2868"/>
    <s v="Eugene Clayton"/>
    <x v="3"/>
    <n v="0.08"/>
    <n v="15.99"/>
    <n v="13.18"/>
    <x v="2"/>
    <x v="3"/>
    <x v="2"/>
    <x v="5"/>
    <s v="Small Box"/>
    <s v="GBC Pre-Punched Binding Paper, Plastic, White, 8-1/2&quot; x 11&quot;"/>
    <n v="0.37"/>
    <s v="United States"/>
    <s v="West"/>
    <x v="4"/>
    <s v="Edmonds"/>
    <n v="98026"/>
    <x v="143"/>
    <d v="2015-05-27T00:00:00"/>
    <x v="1536"/>
    <n v="4"/>
    <n v="66.02"/>
    <n v="85828"/>
    <n v="15.91"/>
    <x v="2"/>
  </r>
  <r>
    <n v="2266"/>
    <s v="Brandon Beach"/>
    <x v="0"/>
    <n v="0.02"/>
    <n v="11.33"/>
    <n v="6.12"/>
    <x v="1"/>
    <x v="3"/>
    <x v="2"/>
    <x v="8"/>
    <s v="Medium Box"/>
    <s v="Holmes Replacement Filter for HEPA Air Cleaner, Medium Room"/>
    <n v="0.42"/>
    <s v="United States"/>
    <s v="Central"/>
    <x v="6"/>
    <s v="Kirkwood"/>
    <n v="63122"/>
    <x v="144"/>
    <d v="2015-05-28T00:00:00"/>
    <x v="1537"/>
    <n v="3"/>
    <n v="35.35"/>
    <n v="86610"/>
    <n v="11.31"/>
    <x v="1"/>
  </r>
  <r>
    <n v="2266"/>
    <s v="Brandon Beach"/>
    <x v="0"/>
    <n v="0.01"/>
    <n v="15.67"/>
    <n v="1.39"/>
    <x v="1"/>
    <x v="3"/>
    <x v="2"/>
    <x v="15"/>
    <s v="Small Box"/>
    <s v="#10 White Business Envelopes,4 1/8 x 9 1/2"/>
    <n v="0.38"/>
    <s v="United States"/>
    <s v="Central"/>
    <x v="6"/>
    <s v="Kirkwood"/>
    <n v="63122"/>
    <x v="144"/>
    <d v="2015-05-27T00:00:00"/>
    <x v="1538"/>
    <n v="16"/>
    <n v="248.21"/>
    <n v="86610"/>
    <n v="15.66"/>
    <x v="1"/>
  </r>
  <r>
    <n v="2928"/>
    <s v="Leslie Woodard"/>
    <x v="0"/>
    <n v="0.02"/>
    <n v="5.58"/>
    <n v="2.99"/>
    <x v="1"/>
    <x v="1"/>
    <x v="2"/>
    <x v="5"/>
    <s v="Small Box"/>
    <s v="Avery Heavy-Duty EZD ™ Binder With Locking Rings"/>
    <n v="0.37"/>
    <s v="United States"/>
    <s v="South"/>
    <x v="23"/>
    <s v="Charleston"/>
    <n v="29418"/>
    <x v="144"/>
    <d v="2015-05-28T00:00:00"/>
    <x v="1539"/>
    <n v="42"/>
    <n v="236.83"/>
    <n v="90218"/>
    <n v="5.5600000000000005"/>
    <x v="0"/>
  </r>
  <r>
    <n v="2928"/>
    <s v="Leslie Woodard"/>
    <x v="0"/>
    <n v="0.02"/>
    <n v="54.1"/>
    <n v="19.989999999999998"/>
    <x v="1"/>
    <x v="1"/>
    <x v="2"/>
    <x v="6"/>
    <s v="Small Box"/>
    <s v="Desktop 3-Pocket Hot File®"/>
    <n v="0.59"/>
    <s v="United States"/>
    <s v="South"/>
    <x v="23"/>
    <s v="Charleston"/>
    <n v="29418"/>
    <x v="144"/>
    <d v="2015-05-27T00:00:00"/>
    <x v="1540"/>
    <n v="36"/>
    <n v="1944.87"/>
    <n v="90218"/>
    <n v="54.08"/>
    <x v="0"/>
  </r>
  <r>
    <n v="2941"/>
    <s v="Leah Pollock"/>
    <x v="0"/>
    <n v="0.05"/>
    <n v="2.62"/>
    <n v="0.8"/>
    <x v="1"/>
    <x v="0"/>
    <x v="2"/>
    <x v="14"/>
    <s v="Wrap Bag"/>
    <s v="Staples Metal Binder Clips"/>
    <n v="0.39"/>
    <s v="United States"/>
    <s v="East"/>
    <x v="33"/>
    <s v="Morristown"/>
    <n v="7960"/>
    <x v="144"/>
    <d v="2015-05-27T00:00:00"/>
    <x v="1541"/>
    <n v="8"/>
    <n v="21.41"/>
    <n v="87618"/>
    <n v="2.5700000000000003"/>
    <x v="3"/>
  </r>
  <r>
    <n v="241"/>
    <s v="Amy Ellis Holder"/>
    <x v="2"/>
    <n v="0.01"/>
    <n v="5.94"/>
    <n v="9.92"/>
    <x v="1"/>
    <x v="0"/>
    <x v="2"/>
    <x v="5"/>
    <s v="Small Box"/>
    <s v="Storex Dura Pro™ Binders"/>
    <n v="0.38"/>
    <s v="United States"/>
    <s v="West"/>
    <x v="3"/>
    <s v="Grand Junction"/>
    <n v="81503"/>
    <x v="144"/>
    <d v="2015-06-02T00:00:00"/>
    <x v="1542"/>
    <n v="13"/>
    <n v="79.930000000000007"/>
    <n v="90480"/>
    <n v="5.9300000000000006"/>
    <x v="2"/>
  </r>
  <r>
    <n v="241"/>
    <s v="Amy Ellis Holder"/>
    <x v="2"/>
    <n v="0.02"/>
    <n v="125.99"/>
    <n v="3"/>
    <x v="1"/>
    <x v="0"/>
    <x v="1"/>
    <x v="12"/>
    <s v="Small Box"/>
    <s v="270c"/>
    <n v="0.59"/>
    <s v="United States"/>
    <s v="West"/>
    <x v="3"/>
    <s v="Grand Junction"/>
    <n v="81503"/>
    <x v="144"/>
    <d v="2015-05-26T00:00:00"/>
    <x v="1543"/>
    <n v="8"/>
    <n v="873.18"/>
    <n v="90480"/>
    <n v="125.97"/>
    <x v="2"/>
  </r>
  <r>
    <n v="451"/>
    <s v="Joyce Murray"/>
    <x v="0"/>
    <n v="0.04"/>
    <n v="37.700000000000003"/>
    <n v="2.99"/>
    <x v="1"/>
    <x v="2"/>
    <x v="2"/>
    <x v="5"/>
    <s v="Small Box"/>
    <s v="Vinyl Sectional Post Binders"/>
    <n v="0.35"/>
    <s v="United States"/>
    <s v="West"/>
    <x v="8"/>
    <s v="Los Altos"/>
    <n v="94024"/>
    <x v="145"/>
    <d v="2015-05-28T00:00:00"/>
    <x v="1544"/>
    <n v="12"/>
    <n v="434.31"/>
    <n v="86012"/>
    <n v="37.660000000000004"/>
    <x v="2"/>
  </r>
  <r>
    <n v="452"/>
    <s v="Leslie Rowland"/>
    <x v="0"/>
    <n v="0.01"/>
    <n v="55.99"/>
    <n v="5"/>
    <x v="1"/>
    <x v="2"/>
    <x v="1"/>
    <x v="12"/>
    <s v="Small Pack"/>
    <s v="Accessory36"/>
    <n v="0.83"/>
    <s v="United States"/>
    <s v="West"/>
    <x v="8"/>
    <s v="Los Banos"/>
    <n v="93635"/>
    <x v="145"/>
    <d v="2015-05-28T00:00:00"/>
    <x v="1545"/>
    <n v="1"/>
    <n v="51.83"/>
    <n v="86012"/>
    <n v="55.980000000000004"/>
    <x v="2"/>
  </r>
  <r>
    <n v="865"/>
    <s v="Dana Burgess"/>
    <x v="0"/>
    <n v="0.03"/>
    <n v="14.2"/>
    <n v="5.3"/>
    <x v="1"/>
    <x v="3"/>
    <x v="0"/>
    <x v="11"/>
    <s v="Wrap Bag"/>
    <s v="Coloredge Poster Frame"/>
    <n v="0.46"/>
    <s v="United States"/>
    <s v="Central"/>
    <x v="2"/>
    <s v="East Chicago"/>
    <n v="46312"/>
    <x v="145"/>
    <d v="2015-05-28T00:00:00"/>
    <x v="1546"/>
    <n v="18"/>
    <n v="267.2"/>
    <n v="90674"/>
    <n v="14.17"/>
    <x v="1"/>
  </r>
  <r>
    <n v="370"/>
    <s v="Sam Oh"/>
    <x v="3"/>
    <n v="0.02"/>
    <n v="20.99"/>
    <n v="4.8099999999999996"/>
    <x v="1"/>
    <x v="3"/>
    <x v="1"/>
    <x v="12"/>
    <s v="Medium Box"/>
    <s v="1726 Digital Answering Machine"/>
    <n v="0.57999999999999996"/>
    <s v="United States"/>
    <s v="East"/>
    <x v="29"/>
    <s v="Lewiston"/>
    <n v="4240"/>
    <x v="145"/>
    <d v="2015-05-29T00:00:00"/>
    <x v="1547"/>
    <n v="15"/>
    <n v="266.39"/>
    <n v="90291"/>
    <n v="20.97"/>
    <x v="3"/>
  </r>
  <r>
    <n v="371"/>
    <s v="Roberta Mullins Peters"/>
    <x v="3"/>
    <n v="0.05"/>
    <n v="5.4"/>
    <n v="7.78"/>
    <x v="2"/>
    <x v="3"/>
    <x v="2"/>
    <x v="5"/>
    <s v="Small Box"/>
    <s v="3M Organizer Strips"/>
    <n v="0.37"/>
    <s v="United States"/>
    <s v="East"/>
    <x v="35"/>
    <s v="Everett"/>
    <n v="2149"/>
    <x v="145"/>
    <d v="2015-05-29T00:00:00"/>
    <x v="1548"/>
    <n v="9"/>
    <n v="51.82"/>
    <n v="90291"/>
    <n v="5.3500000000000005"/>
    <x v="3"/>
  </r>
  <r>
    <n v="250"/>
    <s v="Brenda Nelson Blanchard"/>
    <x v="0"/>
    <n v="0.02"/>
    <n v="2.58"/>
    <n v="1.3"/>
    <x v="2"/>
    <x v="3"/>
    <x v="2"/>
    <x v="2"/>
    <s v="Wrap Bag"/>
    <s v="DIXON Oriole® Pencils"/>
    <n v="0.59"/>
    <s v="United States"/>
    <s v="Central"/>
    <x v="7"/>
    <s v="Richfield"/>
    <n v="55423"/>
    <x v="146"/>
    <d v="2015-05-29T00:00:00"/>
    <x v="1549"/>
    <n v="39"/>
    <n v="109.74"/>
    <n v="87214"/>
    <n v="2.56"/>
    <x v="1"/>
  </r>
  <r>
    <n v="250"/>
    <s v="Brenda Nelson Blanchard"/>
    <x v="0"/>
    <n v="0.02"/>
    <n v="65.989999999999995"/>
    <n v="3.9"/>
    <x v="1"/>
    <x v="3"/>
    <x v="1"/>
    <x v="12"/>
    <s v="Small Box"/>
    <s v="StarTAC Series"/>
    <n v="0.55000000000000004"/>
    <s v="United States"/>
    <s v="Central"/>
    <x v="7"/>
    <s v="Richfield"/>
    <n v="55423"/>
    <x v="146"/>
    <d v="2015-05-29T00:00:00"/>
    <x v="1550"/>
    <n v="27"/>
    <n v="1543.55"/>
    <n v="87214"/>
    <n v="65.97"/>
    <x v="1"/>
  </r>
  <r>
    <n v="3011"/>
    <s v="Tammy Raynor"/>
    <x v="0"/>
    <n v="0.03"/>
    <n v="5.98"/>
    <n v="5.35"/>
    <x v="1"/>
    <x v="3"/>
    <x v="2"/>
    <x v="7"/>
    <s v="Small Box"/>
    <s v="Xerox 1947"/>
    <n v="0.4"/>
    <s v="United States"/>
    <s v="East"/>
    <x v="35"/>
    <s v="Boston"/>
    <n v="2113"/>
    <x v="146"/>
    <d v="2015-05-29T00:00:00"/>
    <x v="1551"/>
    <n v="16"/>
    <n v="107.08"/>
    <n v="56486"/>
    <n v="5.95"/>
    <x v="3"/>
  </r>
  <r>
    <n v="3154"/>
    <s v="Faye Manning"/>
    <x v="0"/>
    <n v="0.03"/>
    <n v="17.7"/>
    <n v="9.4700000000000006"/>
    <x v="1"/>
    <x v="1"/>
    <x v="2"/>
    <x v="6"/>
    <s v="Small Box"/>
    <s v="Portfile® Personal File Boxes"/>
    <n v="0.59"/>
    <s v="United States"/>
    <s v="South"/>
    <x v="12"/>
    <s v="Saint Petersburg"/>
    <n v="33710"/>
    <x v="146"/>
    <d v="2015-05-30T00:00:00"/>
    <x v="1552"/>
    <n v="11"/>
    <n v="201.77"/>
    <n v="86900"/>
    <n v="17.669999999999998"/>
    <x v="0"/>
  </r>
  <r>
    <n v="1627"/>
    <s v="Aaron Day"/>
    <x v="1"/>
    <n v="0.06"/>
    <n v="43.57"/>
    <n v="16.36"/>
    <x v="1"/>
    <x v="3"/>
    <x v="2"/>
    <x v="6"/>
    <s v="Small Box"/>
    <s v="Trav-L-File Heavy-Duty Shuttle II, Black"/>
    <n v="0.55000000000000004"/>
    <s v="United States"/>
    <s v="South"/>
    <x v="34"/>
    <s v="Greeneville"/>
    <n v="37743"/>
    <x v="146"/>
    <d v="2015-05-30T00:00:00"/>
    <x v="1553"/>
    <n v="17"/>
    <n v="710.16"/>
    <n v="90602"/>
    <n v="43.51"/>
    <x v="0"/>
  </r>
  <r>
    <n v="2765"/>
    <s v="Tracy Schultz"/>
    <x v="2"/>
    <n v="0.03"/>
    <n v="5.85"/>
    <n v="2.27"/>
    <x v="1"/>
    <x v="3"/>
    <x v="2"/>
    <x v="2"/>
    <s v="Wrap Bag"/>
    <s v="Dixon My First Ticonderoga Pencil, #2"/>
    <n v="0.56000000000000005"/>
    <s v="United States"/>
    <s v="East"/>
    <x v="33"/>
    <s v="Lindenwold"/>
    <n v="8021"/>
    <x v="146"/>
    <d v="2015-05-30T00:00:00"/>
    <x v="1554"/>
    <n v="7"/>
    <n v="41.4"/>
    <n v="90725"/>
    <n v="5.8199999999999994"/>
    <x v="3"/>
  </r>
  <r>
    <n v="15"/>
    <s v="Timothy Reese"/>
    <x v="4"/>
    <n v="0.01"/>
    <n v="35.94"/>
    <n v="6.66"/>
    <x v="1"/>
    <x v="0"/>
    <x v="2"/>
    <x v="15"/>
    <s v="Small Box"/>
    <s v="Tyvek ® Top-Opening Peel &amp; Seel ® Envelopes, Gray"/>
    <n v="0.4"/>
    <s v="United States"/>
    <s v="East"/>
    <x v="11"/>
    <s v="Smithtown"/>
    <n v="11787"/>
    <x v="146"/>
    <d v="2015-05-28T00:00:00"/>
    <x v="1555"/>
    <n v="10"/>
    <n v="379.53"/>
    <n v="86839"/>
    <n v="35.93"/>
    <x v="3"/>
  </r>
  <r>
    <n v="2709"/>
    <s v="Stanley Steele"/>
    <x v="4"/>
    <n v="7.0000000000000007E-2"/>
    <n v="60.97"/>
    <n v="4.5"/>
    <x v="1"/>
    <x v="1"/>
    <x v="2"/>
    <x v="8"/>
    <s v="Small Box"/>
    <s v="Tripp Lite Isotel 6 Outlet Surge Protector with Fax/Modem Protection"/>
    <n v="0.56000000000000005"/>
    <s v="United States"/>
    <s v="East"/>
    <x v="36"/>
    <s v="Ellicott City"/>
    <n v="21042"/>
    <x v="146"/>
    <d v="2015-05-30T00:00:00"/>
    <x v="1556"/>
    <n v="1"/>
    <n v="57.84"/>
    <n v="89240"/>
    <n v="60.9"/>
    <x v="3"/>
  </r>
  <r>
    <n v="2709"/>
    <s v="Stanley Steele"/>
    <x v="4"/>
    <n v="0"/>
    <n v="90.98"/>
    <n v="56.2"/>
    <x v="1"/>
    <x v="1"/>
    <x v="0"/>
    <x v="11"/>
    <s v="Medium Box"/>
    <s v="Eldon ClusterMat Chair Mat with Cordless Antistatic Protection"/>
    <n v="0.74"/>
    <s v="United States"/>
    <s v="East"/>
    <x v="36"/>
    <s v="Ellicott City"/>
    <n v="21042"/>
    <x v="146"/>
    <d v="2015-05-30T00:00:00"/>
    <x v="1557"/>
    <n v="15"/>
    <n v="1425.71"/>
    <n v="89240"/>
    <n v="90.98"/>
    <x v="3"/>
  </r>
  <r>
    <n v="3206"/>
    <s v="Dana Rankin"/>
    <x v="3"/>
    <n v="0.05"/>
    <n v="35.44"/>
    <n v="5.09"/>
    <x v="1"/>
    <x v="1"/>
    <x v="2"/>
    <x v="7"/>
    <s v="Small Box"/>
    <s v="Xerox 1932"/>
    <n v="0.38"/>
    <s v="United States"/>
    <s v="West"/>
    <x v="37"/>
    <s v="Twin Falls"/>
    <n v="83301"/>
    <x v="146"/>
    <d v="2015-05-29T00:00:00"/>
    <x v="1558"/>
    <n v="23"/>
    <n v="801.93"/>
    <n v="87935"/>
    <n v="35.39"/>
    <x v="2"/>
  </r>
  <r>
    <n v="663"/>
    <s v="Hilda Bennett"/>
    <x v="0"/>
    <n v="0.02"/>
    <n v="14.58"/>
    <n v="7.4"/>
    <x v="1"/>
    <x v="2"/>
    <x v="0"/>
    <x v="11"/>
    <s v="Small Box"/>
    <s v="DAX Clear Channel Poster Frame"/>
    <n v="0.48"/>
    <s v="United States"/>
    <s v="East"/>
    <x v="27"/>
    <s v="Steubenville"/>
    <n v="43952"/>
    <x v="147"/>
    <d v="2015-06-01T00:00:00"/>
    <x v="1559"/>
    <n v="17"/>
    <n v="261.33999999999997"/>
    <n v="90922"/>
    <n v="14.56"/>
    <x v="3"/>
  </r>
  <r>
    <n v="1026"/>
    <s v="Eugene Kerr"/>
    <x v="1"/>
    <n v="0.1"/>
    <n v="5.98"/>
    <n v="3.85"/>
    <x v="1"/>
    <x v="0"/>
    <x v="1"/>
    <x v="1"/>
    <s v="Small Pack"/>
    <s v="Imation 3.5&quot; IBM-Formatted Diskettes, 10/Pack"/>
    <n v="0.68"/>
    <s v="United States"/>
    <s v="East"/>
    <x v="11"/>
    <s v="Central Islip"/>
    <n v="11722"/>
    <x v="147"/>
    <d v="2015-05-30T00:00:00"/>
    <x v="1560"/>
    <n v="26"/>
    <n v="151.55000000000001"/>
    <n v="89008"/>
    <n v="5.8800000000000008"/>
    <x v="3"/>
  </r>
  <r>
    <n v="1026"/>
    <s v="Eugene Kerr"/>
    <x v="1"/>
    <n v="7.0000000000000007E-2"/>
    <n v="2.61"/>
    <n v="0.5"/>
    <x v="1"/>
    <x v="0"/>
    <x v="2"/>
    <x v="13"/>
    <s v="Small Box"/>
    <s v="Avery 494"/>
    <n v="0.39"/>
    <s v="United States"/>
    <s v="East"/>
    <x v="11"/>
    <s v="Central Islip"/>
    <n v="11722"/>
    <x v="147"/>
    <d v="2015-06-01T00:00:00"/>
    <x v="1561"/>
    <n v="22"/>
    <n v="57.03"/>
    <n v="89008"/>
    <n v="2.54"/>
    <x v="3"/>
  </r>
  <r>
    <n v="1713"/>
    <s v="Rosemary Stark"/>
    <x v="1"/>
    <n v="0.01"/>
    <n v="23.99"/>
    <n v="6.3"/>
    <x v="1"/>
    <x v="3"/>
    <x v="1"/>
    <x v="3"/>
    <s v="Medium Box"/>
    <s v="TI 36X Solar Scientific Calculator"/>
    <n v="0.38"/>
    <s v="United States"/>
    <s v="South"/>
    <x v="5"/>
    <s v="Newnan"/>
    <n v="30265"/>
    <x v="147"/>
    <d v="2015-05-31T00:00:00"/>
    <x v="1562"/>
    <n v="11"/>
    <n v="284.39"/>
    <n v="87748"/>
    <n v="23.979999999999997"/>
    <x v="0"/>
  </r>
  <r>
    <n v="2670"/>
    <s v="Yvonne Mann"/>
    <x v="1"/>
    <n v="0.05"/>
    <n v="165.2"/>
    <n v="19.989999999999998"/>
    <x v="1"/>
    <x v="2"/>
    <x v="2"/>
    <x v="6"/>
    <s v="Small Box"/>
    <s v="Economy Rollaway Files"/>
    <n v="0.59"/>
    <s v="United States"/>
    <s v="West"/>
    <x v="8"/>
    <s v="Los Angeles"/>
    <n v="90049"/>
    <x v="147"/>
    <d v="2015-05-29T00:00:00"/>
    <x v="1563"/>
    <n v="167"/>
    <n v="27587.55"/>
    <n v="37924"/>
    <n v="165.14999999999998"/>
    <x v="2"/>
  </r>
  <r>
    <n v="2670"/>
    <s v="Yvonne Mann"/>
    <x v="1"/>
    <n v="0.09"/>
    <n v="17.989999999999998"/>
    <n v="8.65"/>
    <x v="1"/>
    <x v="2"/>
    <x v="2"/>
    <x v="2"/>
    <s v="Small Box"/>
    <s v="Model L Table or Wall-Mount Pencil Sharpener"/>
    <n v="0.56999999999999995"/>
    <s v="United States"/>
    <s v="West"/>
    <x v="8"/>
    <s v="Los Angeles"/>
    <n v="90049"/>
    <x v="147"/>
    <d v="2015-05-29T00:00:00"/>
    <x v="1564"/>
    <n v="71"/>
    <n v="1191.58"/>
    <n v="37924"/>
    <n v="17.899999999999999"/>
    <x v="2"/>
  </r>
  <r>
    <n v="2671"/>
    <s v="Lloyd Fuller"/>
    <x v="1"/>
    <n v="0.05"/>
    <n v="165.2"/>
    <n v="19.989999999999998"/>
    <x v="1"/>
    <x v="2"/>
    <x v="2"/>
    <x v="6"/>
    <s v="Small Box"/>
    <s v="Economy Rollaway Files"/>
    <n v="0.59"/>
    <s v="United States"/>
    <s v="South"/>
    <x v="34"/>
    <s v="Brentwood"/>
    <n v="37027"/>
    <x v="147"/>
    <d v="2015-05-29T00:00:00"/>
    <x v="1565"/>
    <n v="42"/>
    <n v="6938.19"/>
    <n v="90551"/>
    <n v="165.14999999999998"/>
    <x v="0"/>
  </r>
  <r>
    <n v="759"/>
    <s v="Bernice F Day"/>
    <x v="2"/>
    <n v="0"/>
    <n v="20.99"/>
    <n v="3.3"/>
    <x v="1"/>
    <x v="0"/>
    <x v="1"/>
    <x v="12"/>
    <s v="Small Pack"/>
    <s v="Accessory39"/>
    <n v="0.81"/>
    <s v="United States"/>
    <s v="Central"/>
    <x v="10"/>
    <s v="Quincy"/>
    <n v="62301"/>
    <x v="147"/>
    <d v="2015-06-05T00:00:00"/>
    <x v="1566"/>
    <n v="5"/>
    <n v="92.96"/>
    <n v="86639"/>
    <n v="20.99"/>
    <x v="1"/>
  </r>
  <r>
    <n v="649"/>
    <s v="Roger Meyer"/>
    <x v="4"/>
    <n v="0.02"/>
    <n v="3.78"/>
    <n v="0.71"/>
    <x v="1"/>
    <x v="2"/>
    <x v="2"/>
    <x v="14"/>
    <s v="Wrap Bag"/>
    <s v="Staples Bulldog Clip"/>
    <n v="0.39"/>
    <s v="United States"/>
    <s v="Central"/>
    <x v="10"/>
    <s v="Buffalo Grove"/>
    <n v="60089"/>
    <x v="147"/>
    <d v="2015-05-30T00:00:00"/>
    <x v="1567"/>
    <n v="40"/>
    <n v="154.71"/>
    <n v="91366"/>
    <n v="3.76"/>
    <x v="1"/>
  </r>
  <r>
    <n v="2393"/>
    <s v="Debbie Dillon"/>
    <x v="4"/>
    <n v="0.02"/>
    <n v="6.48"/>
    <n v="7.91"/>
    <x v="1"/>
    <x v="3"/>
    <x v="2"/>
    <x v="7"/>
    <s v="Small Box"/>
    <s v="Xerox 216"/>
    <n v="0.37"/>
    <s v="United States"/>
    <s v="South"/>
    <x v="5"/>
    <s v="Roswell"/>
    <n v="30076"/>
    <x v="147"/>
    <d v="2015-05-31T00:00:00"/>
    <x v="1568"/>
    <n v="2"/>
    <n v="16.5"/>
    <n v="86950"/>
    <n v="6.4600000000000009"/>
    <x v="0"/>
  </r>
  <r>
    <n v="1060"/>
    <s v="Gene Gilliam"/>
    <x v="2"/>
    <n v="7.0000000000000007E-2"/>
    <n v="6.3"/>
    <n v="0.5"/>
    <x v="1"/>
    <x v="0"/>
    <x v="2"/>
    <x v="13"/>
    <s v="Small Box"/>
    <s v="Avery 51"/>
    <n v="0.39"/>
    <s v="United States"/>
    <s v="South"/>
    <x v="5"/>
    <s v="Atlanta"/>
    <n v="30318"/>
    <x v="148"/>
    <d v="2015-05-30T00:00:00"/>
    <x v="1569"/>
    <n v="20"/>
    <n v="121.87"/>
    <n v="57061"/>
    <n v="6.2299999999999995"/>
    <x v="0"/>
  </r>
  <r>
    <n v="1062"/>
    <s v="Willie Robinson"/>
    <x v="2"/>
    <n v="0.04"/>
    <n v="22.38"/>
    <n v="15.1"/>
    <x v="1"/>
    <x v="0"/>
    <x v="2"/>
    <x v="5"/>
    <s v="Small Box"/>
    <s v="Avery Flip-Chart Easel Binder, Black"/>
    <n v="0.38"/>
    <s v="United States"/>
    <s v="East"/>
    <x v="11"/>
    <s v="Coram"/>
    <n v="11727"/>
    <x v="148"/>
    <d v="2015-06-07T00:00:00"/>
    <x v="1570"/>
    <n v="18"/>
    <n v="403.53"/>
    <n v="91355"/>
    <n v="22.34"/>
    <x v="3"/>
  </r>
  <r>
    <n v="1062"/>
    <s v="Willie Robinson"/>
    <x v="2"/>
    <n v="0.06"/>
    <n v="17.78"/>
    <n v="5.03"/>
    <x v="1"/>
    <x v="0"/>
    <x v="0"/>
    <x v="11"/>
    <s v="Small Box"/>
    <s v="Seth Thomas 13 1/2&quot; Wall Clock"/>
    <n v="0.54"/>
    <s v="United States"/>
    <s v="East"/>
    <x v="11"/>
    <s v="Coram"/>
    <n v="11727"/>
    <x v="148"/>
    <d v="2015-06-02T00:00:00"/>
    <x v="1571"/>
    <n v="3"/>
    <n v="55.17"/>
    <n v="91355"/>
    <n v="17.720000000000002"/>
    <x v="3"/>
  </r>
  <r>
    <n v="1934"/>
    <s v="Scott Moore"/>
    <x v="2"/>
    <n v="0.04"/>
    <n v="180.98"/>
    <n v="30"/>
    <x v="0"/>
    <x v="2"/>
    <x v="0"/>
    <x v="9"/>
    <s v="Jumbo Drum"/>
    <s v="Office Star - Ergonomic Mid Back Chair with 2-Way Adjustable Arms"/>
    <n v="0.69"/>
    <s v="United States"/>
    <s v="Central"/>
    <x v="18"/>
    <s v="Georgetown"/>
    <n v="78626"/>
    <x v="148"/>
    <d v="2015-05-30T00:00:00"/>
    <x v="1572"/>
    <n v="3"/>
    <n v="561.65"/>
    <n v="86688"/>
    <n v="180.94"/>
    <x v="1"/>
  </r>
  <r>
    <n v="1935"/>
    <s v="Diana Coble Hubbard"/>
    <x v="2"/>
    <n v="0.06"/>
    <n v="3.25"/>
    <n v="49"/>
    <x v="1"/>
    <x v="2"/>
    <x v="2"/>
    <x v="8"/>
    <s v="Large Box"/>
    <s v="Bravo II™ Megaboss® 12-Amp Hard Body Upright, Replacement Belts, 2 Belts per Pack"/>
    <n v="0.56000000000000005"/>
    <s v="United States"/>
    <s v="Central"/>
    <x v="18"/>
    <s v="Grand Prairie"/>
    <n v="75051"/>
    <x v="148"/>
    <d v="2015-06-05T00:00:00"/>
    <x v="1573"/>
    <n v="2"/>
    <n v="55.6"/>
    <n v="86688"/>
    <n v="3.19"/>
    <x v="1"/>
  </r>
  <r>
    <n v="1935"/>
    <s v="Diana Coble Hubbard"/>
    <x v="2"/>
    <n v="0.01"/>
    <n v="110.98"/>
    <n v="13.99"/>
    <x v="1"/>
    <x v="2"/>
    <x v="0"/>
    <x v="11"/>
    <s v="Medium Box"/>
    <s v="Rubbermaid ClusterMat Chairmats, Mat Size- 66&quot; x 60&quot;, Lip 20&quot; x 11&quot; -90 Degree Angle"/>
    <n v="0.69"/>
    <s v="United States"/>
    <s v="Central"/>
    <x v="18"/>
    <s v="Grand Prairie"/>
    <n v="75051"/>
    <x v="148"/>
    <d v="2015-06-04T00:00:00"/>
    <x v="1574"/>
    <n v="19"/>
    <n v="2099.61"/>
    <n v="86688"/>
    <n v="110.97"/>
    <x v="1"/>
  </r>
  <r>
    <n v="1935"/>
    <s v="Diana Coble Hubbard"/>
    <x v="2"/>
    <n v="0.05"/>
    <n v="3.95"/>
    <n v="2"/>
    <x v="2"/>
    <x v="2"/>
    <x v="2"/>
    <x v="14"/>
    <s v="Wrap Bag"/>
    <s v="Advantus Map Pennant Flags and Round Head Tacks"/>
    <n v="0.53"/>
    <s v="United States"/>
    <s v="Central"/>
    <x v="18"/>
    <s v="Grand Prairie"/>
    <n v="75051"/>
    <x v="148"/>
    <d v="2015-06-07T00:00:00"/>
    <x v="1575"/>
    <n v="23"/>
    <n v="96.6"/>
    <n v="86688"/>
    <n v="3.9000000000000004"/>
    <x v="1"/>
  </r>
  <r>
    <n v="2980"/>
    <s v="Joanna Kenney"/>
    <x v="2"/>
    <n v="0.04"/>
    <n v="2.88"/>
    <n v="1.01"/>
    <x v="1"/>
    <x v="3"/>
    <x v="2"/>
    <x v="2"/>
    <s v="Wrap Bag"/>
    <s v="Sanford Colorific Colored Pencils, 12/Box"/>
    <n v="0.55000000000000004"/>
    <s v="United States"/>
    <s v="East"/>
    <x v="27"/>
    <s v="Sandusky"/>
    <n v="44870"/>
    <x v="148"/>
    <d v="2015-06-04T00:00:00"/>
    <x v="1576"/>
    <n v="39"/>
    <n v="111.92"/>
    <n v="86548"/>
    <n v="2.84"/>
    <x v="3"/>
  </r>
  <r>
    <n v="3124"/>
    <s v="Neil Barbee"/>
    <x v="3"/>
    <n v="0.05"/>
    <n v="120.98"/>
    <n v="9.07"/>
    <x v="1"/>
    <x v="2"/>
    <x v="2"/>
    <x v="5"/>
    <s v="Small Box"/>
    <s v="GBC VeloBinder Electric Binding Machine"/>
    <n v="0.35"/>
    <s v="United States"/>
    <s v="Central"/>
    <x v="10"/>
    <s v="Moline"/>
    <n v="61265"/>
    <x v="148"/>
    <d v="2015-05-31T00:00:00"/>
    <x v="1577"/>
    <n v="11"/>
    <n v="1276.8800000000001"/>
    <n v="87286"/>
    <n v="120.93"/>
    <x v="1"/>
  </r>
  <r>
    <n v="1802"/>
    <s v="Jack Morse"/>
    <x v="0"/>
    <n v="0.04"/>
    <n v="3.68"/>
    <n v="1.32"/>
    <x v="1"/>
    <x v="3"/>
    <x v="2"/>
    <x v="16"/>
    <s v="Wrap Bag"/>
    <s v="*Staples* vLetter Openers, 2/Pack"/>
    <n v="0.83"/>
    <s v="United States"/>
    <s v="South"/>
    <x v="12"/>
    <s v="Dunedin"/>
    <n v="34698"/>
    <x v="149"/>
    <d v="2015-06-02T00:00:00"/>
    <x v="1578"/>
    <n v="11"/>
    <n v="41.29"/>
    <n v="91543"/>
    <n v="3.64"/>
    <x v="0"/>
  </r>
  <r>
    <n v="2817"/>
    <s v="Paul W French"/>
    <x v="1"/>
    <n v="0.05"/>
    <n v="4.71"/>
    <n v="0.7"/>
    <x v="2"/>
    <x v="3"/>
    <x v="2"/>
    <x v="14"/>
    <s v="Wrap Bag"/>
    <s v="Plymouth Boxed Rubber Bands by Plymouth"/>
    <n v="0.8"/>
    <s v="United States"/>
    <s v="East"/>
    <x v="27"/>
    <s v="Newark"/>
    <n v="43055"/>
    <x v="149"/>
    <d v="2015-06-02T00:00:00"/>
    <x v="1579"/>
    <n v="2"/>
    <n v="12.16"/>
    <n v="89743"/>
    <n v="4.66"/>
    <x v="3"/>
  </r>
  <r>
    <n v="2817"/>
    <s v="Paul W French"/>
    <x v="1"/>
    <n v="0.04"/>
    <n v="55.99"/>
    <n v="1.25"/>
    <x v="2"/>
    <x v="3"/>
    <x v="1"/>
    <x v="12"/>
    <s v="Small Pack"/>
    <s v="Accessory32"/>
    <n v="0.35"/>
    <s v="United States"/>
    <s v="East"/>
    <x v="27"/>
    <s v="Newark"/>
    <n v="43055"/>
    <x v="149"/>
    <d v="2015-06-02T00:00:00"/>
    <x v="1580"/>
    <n v="3"/>
    <n v="147.56"/>
    <n v="89743"/>
    <n v="55.95"/>
    <x v="3"/>
  </r>
  <r>
    <n v="3069"/>
    <s v="Tiffany Merrill"/>
    <x v="1"/>
    <n v="0.03"/>
    <n v="120.98"/>
    <n v="30"/>
    <x v="0"/>
    <x v="1"/>
    <x v="0"/>
    <x v="9"/>
    <s v="Jumbo Drum"/>
    <s v="Hon Every-Day® Chair Series Swivel Task Chairs"/>
    <n v="0.64"/>
    <s v="United States"/>
    <s v="Central"/>
    <x v="7"/>
    <s v="Oakdale"/>
    <n v="55128"/>
    <x v="149"/>
    <d v="2015-06-03T00:00:00"/>
    <x v="1581"/>
    <n v="15"/>
    <n v="1894.45"/>
    <n v="88191"/>
    <n v="120.95"/>
    <x v="1"/>
  </r>
  <r>
    <n v="3069"/>
    <s v="Tiffany Merrill"/>
    <x v="1"/>
    <n v="0.01"/>
    <n v="15.68"/>
    <n v="3.73"/>
    <x v="1"/>
    <x v="1"/>
    <x v="0"/>
    <x v="11"/>
    <s v="Small Pack"/>
    <s v="Artistic Insta-Plaque"/>
    <n v="0.46"/>
    <s v="United States"/>
    <s v="Central"/>
    <x v="7"/>
    <s v="Oakdale"/>
    <n v="55128"/>
    <x v="149"/>
    <d v="2015-06-03T00:00:00"/>
    <x v="1582"/>
    <n v="12"/>
    <n v="200.72"/>
    <n v="88191"/>
    <n v="15.67"/>
    <x v="1"/>
  </r>
  <r>
    <n v="3141"/>
    <s v="Jerome McIntosh"/>
    <x v="2"/>
    <n v="0.09"/>
    <n v="6.84"/>
    <n v="8.3699999999999992"/>
    <x v="1"/>
    <x v="1"/>
    <x v="2"/>
    <x v="16"/>
    <s v="Small Pack"/>
    <s v="Acme Design Line 8&quot; Stainless Steel Bent Scissors w/Champagne Handles, 3-1/8&quot; Cut"/>
    <n v="0.57999999999999996"/>
    <s v="United States"/>
    <s v="Central"/>
    <x v="18"/>
    <s v="Pasadena"/>
    <n v="77506"/>
    <x v="149"/>
    <d v="2015-06-08T00:00:00"/>
    <x v="1583"/>
    <n v="13"/>
    <n v="87.1"/>
    <n v="86369"/>
    <n v="6.75"/>
    <x v="1"/>
  </r>
  <r>
    <n v="3141"/>
    <s v="Jerome McIntosh"/>
    <x v="2"/>
    <n v="7.0000000000000007E-2"/>
    <n v="48.91"/>
    <n v="35"/>
    <x v="2"/>
    <x v="1"/>
    <x v="2"/>
    <x v="6"/>
    <s v="Large Box"/>
    <s v="Tennsco Industrial Shelving"/>
    <n v="0.83"/>
    <s v="United States"/>
    <s v="Central"/>
    <x v="18"/>
    <s v="Pasadena"/>
    <n v="77506"/>
    <x v="149"/>
    <d v="2015-06-03T00:00:00"/>
    <x v="1584"/>
    <n v="15"/>
    <n v="736.86"/>
    <n v="86369"/>
    <n v="48.839999999999996"/>
    <x v="1"/>
  </r>
  <r>
    <n v="2737"/>
    <s v="Rachel Bates"/>
    <x v="4"/>
    <n v="0.03"/>
    <n v="15.31"/>
    <n v="8.7799999999999994"/>
    <x v="1"/>
    <x v="0"/>
    <x v="2"/>
    <x v="6"/>
    <s v="Small Box"/>
    <s v="Eldon Jumbo ProFile™ Portable File Boxes Graphite/Black"/>
    <n v="0.56999999999999995"/>
    <s v="United States"/>
    <s v="East"/>
    <x v="42"/>
    <s v="Rutland"/>
    <n v="5701"/>
    <x v="149"/>
    <d v="2015-06-02T00:00:00"/>
    <x v="1585"/>
    <n v="12"/>
    <n v="194.08"/>
    <n v="89019"/>
    <n v="15.280000000000001"/>
    <x v="3"/>
  </r>
  <r>
    <n v="2828"/>
    <s v="Monica Howard"/>
    <x v="4"/>
    <n v="7.0000000000000007E-2"/>
    <n v="39.479999999999997"/>
    <n v="1.99"/>
    <x v="1"/>
    <x v="3"/>
    <x v="1"/>
    <x v="1"/>
    <s v="Small Pack"/>
    <s v="80 Minute CD-R Spindle, 100/Pack - Staples"/>
    <n v="0.54"/>
    <s v="United States"/>
    <s v="West"/>
    <x v="8"/>
    <s v="El Centro"/>
    <n v="92243"/>
    <x v="149"/>
    <d v="2015-06-02T00:00:00"/>
    <x v="1586"/>
    <n v="12"/>
    <n v="467.03"/>
    <n v="87721"/>
    <n v="39.409999999999997"/>
    <x v="2"/>
  </r>
  <r>
    <n v="797"/>
    <s v="Eileen Riddle"/>
    <x v="3"/>
    <n v="0.04"/>
    <n v="9.11"/>
    <n v="2.25"/>
    <x v="1"/>
    <x v="3"/>
    <x v="2"/>
    <x v="2"/>
    <s v="Wrap Bag"/>
    <s v="Dixon Ticonderoga Core-Lock Colored Pencils"/>
    <n v="0.52"/>
    <s v="United States"/>
    <s v="West"/>
    <x v="15"/>
    <s v="Roy"/>
    <n v="84067"/>
    <x v="149"/>
    <d v="2015-06-04T00:00:00"/>
    <x v="1587"/>
    <n v="2"/>
    <n v="18.59"/>
    <n v="86868"/>
    <n v="9.07"/>
    <x v="2"/>
  </r>
  <r>
    <n v="797"/>
    <s v="Eileen Riddle"/>
    <x v="3"/>
    <n v="7.0000000000000007E-2"/>
    <n v="64.650000000000006"/>
    <n v="35"/>
    <x v="1"/>
    <x v="3"/>
    <x v="2"/>
    <x v="6"/>
    <s v="Large Box"/>
    <s v="Space Solutions Commercial Steel Shelving"/>
    <n v="0.8"/>
    <s v="United States"/>
    <s v="West"/>
    <x v="15"/>
    <s v="Roy"/>
    <n v="84067"/>
    <x v="149"/>
    <d v="2015-06-03T00:00:00"/>
    <x v="1588"/>
    <n v="13"/>
    <n v="834.08"/>
    <n v="86868"/>
    <n v="64.580000000000013"/>
    <x v="2"/>
  </r>
  <r>
    <n v="1556"/>
    <s v="Carol Wood"/>
    <x v="3"/>
    <n v="0.06"/>
    <n v="2.89"/>
    <n v="0.99"/>
    <x v="1"/>
    <x v="1"/>
    <x v="2"/>
    <x v="13"/>
    <s v="Small Box"/>
    <s v="Avery 482"/>
    <n v="0.38"/>
    <s v="United States"/>
    <s v="South"/>
    <x v="21"/>
    <s v="Alexandria"/>
    <n v="22304"/>
    <x v="149"/>
    <d v="2015-06-03T00:00:00"/>
    <x v="1589"/>
    <n v="6"/>
    <n v="16.670000000000002"/>
    <n v="87425"/>
    <n v="2.83"/>
    <x v="0"/>
  </r>
  <r>
    <n v="1556"/>
    <s v="Carol Wood"/>
    <x v="3"/>
    <n v="0.08"/>
    <n v="22.84"/>
    <n v="11.54"/>
    <x v="1"/>
    <x v="1"/>
    <x v="2"/>
    <x v="7"/>
    <s v="Small Box"/>
    <s v="Xerox 1964"/>
    <n v="0.39"/>
    <s v="United States"/>
    <s v="South"/>
    <x v="21"/>
    <s v="Alexandria"/>
    <n v="22304"/>
    <x v="149"/>
    <d v="2015-06-03T00:00:00"/>
    <x v="1590"/>
    <n v="9"/>
    <n v="195.16"/>
    <n v="87425"/>
    <n v="22.76"/>
    <x v="0"/>
  </r>
  <r>
    <n v="1690"/>
    <s v="Neil Bailey"/>
    <x v="3"/>
    <n v="0.09"/>
    <n v="95.43"/>
    <n v="19.989999999999998"/>
    <x v="1"/>
    <x v="3"/>
    <x v="2"/>
    <x v="6"/>
    <s v="Small Box"/>
    <s v="Fellowes Stor/Drawer® Steel Plus™ Storage Drawers"/>
    <n v="0.79"/>
    <s v="United States"/>
    <s v="East"/>
    <x v="28"/>
    <s v="Harrisburg"/>
    <n v="17112"/>
    <x v="149"/>
    <d v="2015-06-02T00:00:00"/>
    <x v="1591"/>
    <n v="22"/>
    <n v="2053.6"/>
    <n v="91078"/>
    <n v="95.34"/>
    <x v="3"/>
  </r>
  <r>
    <n v="2443"/>
    <s v="Danny Richmond"/>
    <x v="3"/>
    <n v="0.06"/>
    <n v="2.2799999999999998"/>
    <n v="5.2"/>
    <x v="1"/>
    <x v="3"/>
    <x v="2"/>
    <x v="2"/>
    <s v="Wrap Bag"/>
    <s v="Binney &amp; Smith inkTank™ Erasable Pocket Highlighter, Chisel Tip, Yellow"/>
    <n v="0.41"/>
    <s v="United States"/>
    <s v="South"/>
    <x v="12"/>
    <s v="Miami"/>
    <n v="33142"/>
    <x v="149"/>
    <d v="2015-06-03T00:00:00"/>
    <x v="1592"/>
    <n v="13"/>
    <n v="30.47"/>
    <n v="89301"/>
    <n v="2.2199999999999998"/>
    <x v="0"/>
  </r>
  <r>
    <n v="142"/>
    <s v="Brooke Weeks Taylor"/>
    <x v="0"/>
    <n v="0.03"/>
    <n v="22.84"/>
    <n v="11.54"/>
    <x v="1"/>
    <x v="0"/>
    <x v="2"/>
    <x v="7"/>
    <s v="Small Box"/>
    <s v="Xerox 1964"/>
    <n v="0.39"/>
    <s v="United States"/>
    <s v="East"/>
    <x v="22"/>
    <s v="Ansonia"/>
    <n v="6401"/>
    <x v="150"/>
    <d v="2015-06-03T00:00:00"/>
    <x v="1593"/>
    <n v="13"/>
    <n v="312.58999999999997"/>
    <n v="91087"/>
    <n v="22.81"/>
    <x v="3"/>
  </r>
  <r>
    <n v="144"/>
    <s v="Marguerite Moss"/>
    <x v="0"/>
    <n v="0.05"/>
    <n v="10.98"/>
    <n v="3.37"/>
    <x v="1"/>
    <x v="0"/>
    <x v="2"/>
    <x v="16"/>
    <s v="Small Pack"/>
    <s v="Fiskars® Softgrip Scissors"/>
    <n v="0.56999999999999995"/>
    <s v="United States"/>
    <s v="East"/>
    <x v="35"/>
    <s v="Yarmouth"/>
    <n v="2664"/>
    <x v="150"/>
    <d v="2015-06-03T00:00:00"/>
    <x v="1594"/>
    <n v="6"/>
    <n v="64.400000000000006"/>
    <n v="91087"/>
    <n v="10.93"/>
    <x v="3"/>
  </r>
  <r>
    <n v="1461"/>
    <s v="Norman Adams"/>
    <x v="1"/>
    <n v="0.05"/>
    <n v="12.95"/>
    <n v="4.9800000000000004"/>
    <x v="1"/>
    <x v="1"/>
    <x v="2"/>
    <x v="5"/>
    <s v="Small Box"/>
    <s v="GBC Binding covers"/>
    <n v="0.4"/>
    <s v="United States"/>
    <s v="Central"/>
    <x v="2"/>
    <s v="Lafayette"/>
    <n v="47905"/>
    <x v="150"/>
    <d v="2015-06-04T00:00:00"/>
    <x v="1595"/>
    <n v="19"/>
    <n v="252.36"/>
    <n v="86397"/>
    <n v="12.899999999999999"/>
    <x v="1"/>
  </r>
  <r>
    <n v="1997"/>
    <s v="Harriet Bowman"/>
    <x v="2"/>
    <n v="0"/>
    <n v="24.92"/>
    <n v="12.98"/>
    <x v="1"/>
    <x v="1"/>
    <x v="2"/>
    <x v="5"/>
    <s v="Small Box"/>
    <s v="GBC Standard Therm-A-Bind Covers"/>
    <n v="0.39"/>
    <s v="United States"/>
    <s v="South"/>
    <x v="23"/>
    <s v="Hilton Head Island"/>
    <n v="29915"/>
    <x v="150"/>
    <d v="2015-06-02T00:00:00"/>
    <x v="1596"/>
    <n v="1"/>
    <n v="32.659999999999997"/>
    <n v="90335"/>
    <n v="24.92"/>
    <x v="0"/>
  </r>
  <r>
    <n v="2334"/>
    <s v="Stephanie Hawkins"/>
    <x v="2"/>
    <n v="0.06"/>
    <n v="3.74"/>
    <n v="0.94"/>
    <x v="1"/>
    <x v="2"/>
    <x v="2"/>
    <x v="14"/>
    <s v="Wrap Bag"/>
    <s v="Rubber Band Ball"/>
    <n v="0.83"/>
    <s v="United States"/>
    <s v="Central"/>
    <x v="30"/>
    <s v="Greenfield"/>
    <n v="53220"/>
    <x v="150"/>
    <d v="2015-06-09T00:00:00"/>
    <x v="1597"/>
    <n v="12"/>
    <n v="44.75"/>
    <n v="89610"/>
    <n v="3.68"/>
    <x v="1"/>
  </r>
  <r>
    <n v="210"/>
    <s v="Floyd Dale"/>
    <x v="4"/>
    <n v="0.09"/>
    <n v="5.4"/>
    <n v="7.78"/>
    <x v="2"/>
    <x v="2"/>
    <x v="2"/>
    <x v="5"/>
    <s v="Small Box"/>
    <s v="3M Organizer Strips"/>
    <n v="0.37"/>
    <s v="United States"/>
    <s v="East"/>
    <x v="11"/>
    <s v="Troy"/>
    <n v="12180"/>
    <x v="150"/>
    <d v="2015-06-02T00:00:00"/>
    <x v="1598"/>
    <n v="4"/>
    <n v="27.3"/>
    <n v="85966"/>
    <n v="5.3100000000000005"/>
    <x v="3"/>
  </r>
  <r>
    <n v="210"/>
    <s v="Floyd Dale"/>
    <x v="4"/>
    <n v="0.02"/>
    <n v="20.28"/>
    <n v="6.68"/>
    <x v="1"/>
    <x v="2"/>
    <x v="0"/>
    <x v="11"/>
    <s v="Small Box"/>
    <s v="Seth Thomas 8 1/2&quot; Cubicle Clock"/>
    <n v="0.53"/>
    <s v="United States"/>
    <s v="East"/>
    <x v="11"/>
    <s v="Troy"/>
    <n v="12180"/>
    <x v="150"/>
    <d v="2015-06-02T00:00:00"/>
    <x v="1599"/>
    <n v="3"/>
    <n v="64.75"/>
    <n v="85966"/>
    <n v="20.260000000000002"/>
    <x v="3"/>
  </r>
  <r>
    <n v="210"/>
    <s v="Floyd Dale"/>
    <x v="4"/>
    <n v="0"/>
    <n v="11.55"/>
    <n v="2.36"/>
    <x v="1"/>
    <x v="2"/>
    <x v="2"/>
    <x v="2"/>
    <s v="Wrap Bag"/>
    <s v="Newell 309"/>
    <n v="0.55000000000000004"/>
    <s v="United States"/>
    <s v="East"/>
    <x v="11"/>
    <s v="Troy"/>
    <n v="12180"/>
    <x v="150"/>
    <d v="2015-06-03T00:00:00"/>
    <x v="1600"/>
    <n v="5"/>
    <n v="62.98"/>
    <n v="85966"/>
    <n v="11.55"/>
    <x v="3"/>
  </r>
  <r>
    <n v="211"/>
    <s v="Anna Wood"/>
    <x v="4"/>
    <n v="0.05"/>
    <n v="2.08"/>
    <n v="2.56"/>
    <x v="1"/>
    <x v="2"/>
    <x v="2"/>
    <x v="16"/>
    <s v="Small Pack"/>
    <s v="Kleencut® Forged Office Shears by Acme United Corporation"/>
    <n v="0.55000000000000004"/>
    <s v="United States"/>
    <s v="East"/>
    <x v="11"/>
    <s v="Utica"/>
    <n v="13501"/>
    <x v="150"/>
    <d v="2015-06-03T00:00:00"/>
    <x v="1601"/>
    <n v="20"/>
    <n v="42.29"/>
    <n v="85966"/>
    <n v="2.0300000000000002"/>
    <x v="3"/>
  </r>
  <r>
    <n v="3374"/>
    <s v="Jamie Ward"/>
    <x v="4"/>
    <n v="0.01"/>
    <n v="179.29"/>
    <n v="29.21"/>
    <x v="0"/>
    <x v="3"/>
    <x v="0"/>
    <x v="0"/>
    <s v="Jumbo Box"/>
    <s v="Bevis Round Conference Table Top, X-Base"/>
    <n v="0.76"/>
    <s v="United States"/>
    <s v="East"/>
    <x v="36"/>
    <s v="Odenton"/>
    <n v="21113"/>
    <x v="150"/>
    <d v="2015-06-04T00:00:00"/>
    <x v="1602"/>
    <n v="8"/>
    <n v="1487.9"/>
    <n v="87473"/>
    <n v="179.28"/>
    <x v="3"/>
  </r>
  <r>
    <n v="1170"/>
    <s v="Jessie Houston"/>
    <x v="3"/>
    <n v="0.09"/>
    <n v="9.7799999999999994"/>
    <n v="1.39"/>
    <x v="1"/>
    <x v="1"/>
    <x v="2"/>
    <x v="15"/>
    <s v="Small Box"/>
    <s v="Staples #10 Laser &amp; Inkjet Envelopes, 4 1/8&quot; x 9 1/2&quot;, 100/Box"/>
    <n v="0.39"/>
    <s v="United States"/>
    <s v="East"/>
    <x v="48"/>
    <s v="Newark"/>
    <n v="19711"/>
    <x v="150"/>
    <d v="2015-06-03T00:00:00"/>
    <x v="1603"/>
    <n v="19"/>
    <n v="181.46"/>
    <n v="87520"/>
    <n v="9.69"/>
    <x v="3"/>
  </r>
  <r>
    <n v="1170"/>
    <s v="Jessie Houston"/>
    <x v="3"/>
    <n v="0"/>
    <n v="200.99"/>
    <n v="8.08"/>
    <x v="1"/>
    <x v="1"/>
    <x v="1"/>
    <x v="12"/>
    <s v="Small Box"/>
    <s v="5125"/>
    <n v="0.59"/>
    <s v="United States"/>
    <s v="East"/>
    <x v="48"/>
    <s v="Newark"/>
    <n v="19711"/>
    <x v="150"/>
    <d v="2015-06-04T00:00:00"/>
    <x v="1604"/>
    <n v="6"/>
    <n v="1076.3"/>
    <n v="87520"/>
    <n v="200.99"/>
    <x v="3"/>
  </r>
  <r>
    <n v="2487"/>
    <s v="Michelle Bryant Phillips"/>
    <x v="3"/>
    <n v="0.02"/>
    <n v="136.97999999999999"/>
    <n v="24.49"/>
    <x v="2"/>
    <x v="0"/>
    <x v="0"/>
    <x v="11"/>
    <s v="Large Box"/>
    <s v="3M Polarizing Task Lamp with Clamp Arm, Light Gray"/>
    <n v="0.59"/>
    <s v="United States"/>
    <s v="South"/>
    <x v="5"/>
    <s v="Tucker"/>
    <n v="30084"/>
    <x v="150"/>
    <d v="2015-06-03T00:00:00"/>
    <x v="1605"/>
    <n v="8"/>
    <n v="1140.95"/>
    <n v="91417"/>
    <n v="136.95999999999998"/>
    <x v="0"/>
  </r>
  <r>
    <n v="1389"/>
    <s v="Jean Khan"/>
    <x v="1"/>
    <n v="0.09"/>
    <n v="2.61"/>
    <n v="0.5"/>
    <x v="1"/>
    <x v="1"/>
    <x v="2"/>
    <x v="13"/>
    <s v="Small Box"/>
    <s v="Avery 494"/>
    <n v="0.39"/>
    <s v="United States"/>
    <s v="West"/>
    <x v="8"/>
    <s v="Menlo Park"/>
    <n v="94025"/>
    <x v="151"/>
    <d v="2015-06-05T00:00:00"/>
    <x v="1606"/>
    <n v="17"/>
    <n v="42.58"/>
    <n v="88729"/>
    <n v="2.52"/>
    <x v="2"/>
  </r>
  <r>
    <n v="87"/>
    <s v="Norman Shields"/>
    <x v="2"/>
    <n v="0.05"/>
    <n v="161.55000000000001"/>
    <n v="19.989999999999998"/>
    <x v="1"/>
    <x v="3"/>
    <x v="2"/>
    <x v="6"/>
    <s v="Small Box"/>
    <s v="Fellowes Super Stor/Drawer® Files"/>
    <n v="0.66"/>
    <s v="United States"/>
    <s v="West"/>
    <x v="8"/>
    <s v="Vacaville"/>
    <n v="95687"/>
    <x v="151"/>
    <d v="2015-06-08T00:00:00"/>
    <x v="1607"/>
    <n v="19"/>
    <n v="3127.69"/>
    <n v="90596"/>
    <n v="161.5"/>
    <x v="2"/>
  </r>
  <r>
    <n v="2268"/>
    <s v="Carlos Adkins"/>
    <x v="2"/>
    <n v="0.08"/>
    <n v="259.70999999999998"/>
    <n v="66.67"/>
    <x v="0"/>
    <x v="0"/>
    <x v="0"/>
    <x v="0"/>
    <s v="Jumbo Box"/>
    <s v="Bevis Round Bullnose 29&quot; High Table Top"/>
    <n v="0.61"/>
    <s v="United States"/>
    <s v="South"/>
    <x v="12"/>
    <s v="Land O Lakes"/>
    <n v="34639"/>
    <x v="151"/>
    <d v="2015-06-07T00:00:00"/>
    <x v="1608"/>
    <n v="17"/>
    <n v="4086.5"/>
    <n v="89571"/>
    <n v="259.63"/>
    <x v="0"/>
  </r>
  <r>
    <n v="1357"/>
    <s v="Marguerite Yu"/>
    <x v="4"/>
    <n v="0.03"/>
    <n v="125.99"/>
    <n v="7.69"/>
    <x v="1"/>
    <x v="2"/>
    <x v="1"/>
    <x v="12"/>
    <s v="Small Box"/>
    <s v="Timeport L7089"/>
    <n v="0.57999999999999996"/>
    <s v="United States"/>
    <s v="Central"/>
    <x v="18"/>
    <s v="Weslaco"/>
    <n v="78596"/>
    <x v="151"/>
    <d v="2015-06-05T00:00:00"/>
    <x v="1609"/>
    <n v="9"/>
    <n v="981.65"/>
    <n v="88184"/>
    <n v="125.96"/>
    <x v="1"/>
  </r>
  <r>
    <n v="1737"/>
    <s v="Danielle Myers"/>
    <x v="3"/>
    <n v="0.09"/>
    <n v="30.93"/>
    <n v="3.92"/>
    <x v="1"/>
    <x v="3"/>
    <x v="0"/>
    <x v="11"/>
    <s v="Small Pack"/>
    <s v="Advantus Employee of the Month Certificate Frame, 11 x 13-1/2"/>
    <n v="0.44"/>
    <s v="United States"/>
    <s v="South"/>
    <x v="9"/>
    <s v="Garner"/>
    <n v="27529"/>
    <x v="151"/>
    <d v="2015-06-05T00:00:00"/>
    <x v="1610"/>
    <n v="16"/>
    <n v="451.83"/>
    <n v="85866"/>
    <n v="30.84"/>
    <x v="0"/>
  </r>
  <r>
    <n v="1737"/>
    <s v="Danielle Myers"/>
    <x v="3"/>
    <n v="0.03"/>
    <n v="1.68"/>
    <n v="0.7"/>
    <x v="2"/>
    <x v="3"/>
    <x v="2"/>
    <x v="2"/>
    <s v="Wrap Bag"/>
    <s v="Newell 308"/>
    <n v="0.6"/>
    <s v="United States"/>
    <s v="South"/>
    <x v="9"/>
    <s v="Garner"/>
    <n v="27529"/>
    <x v="151"/>
    <d v="2015-06-05T00:00:00"/>
    <x v="1611"/>
    <n v="11"/>
    <n v="20.239999999999998"/>
    <n v="85866"/>
    <n v="1.65"/>
    <x v="0"/>
  </r>
  <r>
    <n v="1998"/>
    <s v="Judy Frazier"/>
    <x v="3"/>
    <n v="0.06"/>
    <n v="4.42"/>
    <n v="4.99"/>
    <x v="1"/>
    <x v="3"/>
    <x v="2"/>
    <x v="15"/>
    <s v="Small Box"/>
    <s v="Grip Seal Envelopes"/>
    <n v="0.38"/>
    <s v="United States"/>
    <s v="East"/>
    <x v="11"/>
    <s v="East Massapequa"/>
    <n v="11758"/>
    <x v="151"/>
    <d v="2015-06-05T00:00:00"/>
    <x v="1612"/>
    <n v="3"/>
    <n v="14.85"/>
    <n v="90568"/>
    <n v="4.3600000000000003"/>
    <x v="3"/>
  </r>
  <r>
    <n v="3151"/>
    <s v="Glenda Hunter"/>
    <x v="3"/>
    <n v="0.01"/>
    <n v="145.97999999999999"/>
    <n v="46.2"/>
    <x v="0"/>
    <x v="3"/>
    <x v="0"/>
    <x v="0"/>
    <s v="Jumbo Box"/>
    <s v="Bevis Rectangular Conference Tables"/>
    <n v="0.69"/>
    <s v="United States"/>
    <s v="West"/>
    <x v="8"/>
    <s v="Twentynine Palms"/>
    <n v="92277"/>
    <x v="151"/>
    <d v="2015-06-03T00:00:00"/>
    <x v="1613"/>
    <n v="9"/>
    <n v="1370.79"/>
    <n v="88543"/>
    <n v="145.97"/>
    <x v="2"/>
  </r>
  <r>
    <n v="754"/>
    <s v="Helen Lyons"/>
    <x v="1"/>
    <n v="0.06"/>
    <n v="218.75"/>
    <n v="69.64"/>
    <x v="0"/>
    <x v="3"/>
    <x v="0"/>
    <x v="0"/>
    <s v="Jumbo Box"/>
    <s v="BoxOffice By Design Rectangular and Half-Moon Meeting Room Tables"/>
    <n v="0.77"/>
    <s v="United States"/>
    <s v="West"/>
    <x v="41"/>
    <s v="Prescott Valley"/>
    <n v="86314"/>
    <x v="152"/>
    <d v="2015-06-05T00:00:00"/>
    <x v="1614"/>
    <n v="4"/>
    <n v="905.4"/>
    <n v="90437"/>
    <n v="218.69"/>
    <x v="2"/>
  </r>
  <r>
    <n v="1233"/>
    <s v="Gary Hester"/>
    <x v="1"/>
    <n v="0.09"/>
    <n v="99.99"/>
    <n v="19.989999999999998"/>
    <x v="1"/>
    <x v="1"/>
    <x v="1"/>
    <x v="1"/>
    <s v="Small Box"/>
    <s v="US Robotics 56K V.92 External Faxmodem"/>
    <n v="0.52"/>
    <s v="United States"/>
    <s v="Central"/>
    <x v="18"/>
    <s v="Flower Mound"/>
    <n v="75028"/>
    <x v="152"/>
    <d v="2015-06-06T00:00:00"/>
    <x v="1615"/>
    <n v="1"/>
    <n v="97.65"/>
    <n v="89376"/>
    <n v="99.899999999999991"/>
    <x v="1"/>
  </r>
  <r>
    <n v="1233"/>
    <s v="Gary Hester"/>
    <x v="1"/>
    <n v="0.04"/>
    <n v="205.99"/>
    <n v="5.26"/>
    <x v="1"/>
    <x v="1"/>
    <x v="1"/>
    <x v="12"/>
    <s v="Small Box"/>
    <s v="i470"/>
    <n v="0.56000000000000005"/>
    <s v="United States"/>
    <s v="Central"/>
    <x v="18"/>
    <s v="Flower Mound"/>
    <n v="75028"/>
    <x v="152"/>
    <d v="2015-06-05T00:00:00"/>
    <x v="1616"/>
    <n v="6"/>
    <n v="1018.61"/>
    <n v="89376"/>
    <n v="205.95000000000002"/>
    <x v="1"/>
  </r>
  <r>
    <n v="3238"/>
    <s v="Kathleen P Bloom"/>
    <x v="2"/>
    <n v="0.06"/>
    <n v="115.99"/>
    <n v="5.92"/>
    <x v="1"/>
    <x v="3"/>
    <x v="1"/>
    <x v="12"/>
    <s v="Small Box"/>
    <s v="8890"/>
    <n v="0.57999999999999996"/>
    <s v="United States"/>
    <s v="West"/>
    <x v="14"/>
    <s v="Corvallis"/>
    <n v="97330"/>
    <x v="152"/>
    <d v="2015-06-06T00:00:00"/>
    <x v="1617"/>
    <n v="5"/>
    <n v="495.82"/>
    <n v="89564"/>
    <n v="115.92999999999999"/>
    <x v="2"/>
  </r>
  <r>
    <n v="2391"/>
    <s v="Jacob McNeill"/>
    <x v="3"/>
    <n v="0"/>
    <n v="999.99"/>
    <n v="13.99"/>
    <x v="1"/>
    <x v="3"/>
    <x v="1"/>
    <x v="3"/>
    <s v="Medium Box"/>
    <s v="Polycom Soundstation EX Audio-Conferencing Telephone, Black"/>
    <n v="0.36"/>
    <s v="United States"/>
    <s v="East"/>
    <x v="11"/>
    <s v="Oceanside"/>
    <n v="11572"/>
    <x v="152"/>
    <d v="2015-06-06T00:00:00"/>
    <x v="1618"/>
    <n v="1"/>
    <n v="1009.99"/>
    <n v="91123"/>
    <n v="999.99"/>
    <x v="3"/>
  </r>
  <r>
    <n v="2391"/>
    <s v="Jacob McNeill"/>
    <x v="3"/>
    <n v="0.05"/>
    <n v="6.48"/>
    <n v="5.14"/>
    <x v="2"/>
    <x v="3"/>
    <x v="2"/>
    <x v="7"/>
    <s v="Small Box"/>
    <s v="Xerox 23"/>
    <n v="0.37"/>
    <s v="United States"/>
    <s v="East"/>
    <x v="11"/>
    <s v="Oceanside"/>
    <n v="11572"/>
    <x v="152"/>
    <d v="2015-06-05T00:00:00"/>
    <x v="1619"/>
    <n v="13"/>
    <n v="92.16"/>
    <n v="91123"/>
    <n v="6.4300000000000006"/>
    <x v="3"/>
  </r>
  <r>
    <n v="2548"/>
    <s v="Wayne Bass"/>
    <x v="3"/>
    <n v="0.09"/>
    <n v="5.98"/>
    <n v="1.67"/>
    <x v="1"/>
    <x v="0"/>
    <x v="2"/>
    <x v="2"/>
    <s v="Wrap Bag"/>
    <s v="Dixon Ticonderoga® Erasable Colored Pencil Set, 12-Color"/>
    <n v="0.51"/>
    <s v="United States"/>
    <s v="West"/>
    <x v="8"/>
    <s v="Los Angeles"/>
    <n v="90068"/>
    <x v="152"/>
    <d v="2015-06-07T00:00:00"/>
    <x v="1620"/>
    <n v="81"/>
    <n v="448.26"/>
    <n v="29889"/>
    <n v="5.8900000000000006"/>
    <x v="2"/>
  </r>
  <r>
    <n v="2549"/>
    <s v="Martha Bowers"/>
    <x v="3"/>
    <n v="0.09"/>
    <n v="5.98"/>
    <n v="1.67"/>
    <x v="1"/>
    <x v="0"/>
    <x v="2"/>
    <x v="2"/>
    <s v="Wrap Bag"/>
    <s v="Dixon Ticonderoga® Erasable Colored Pencil Set, 12-Color"/>
    <n v="0.51"/>
    <s v="United States"/>
    <s v="East"/>
    <x v="27"/>
    <s v="Whitehall"/>
    <n v="43213"/>
    <x v="152"/>
    <d v="2015-06-07T00:00:00"/>
    <x v="1621"/>
    <n v="20"/>
    <n v="110.68"/>
    <n v="88658"/>
    <n v="5.8900000000000006"/>
    <x v="3"/>
  </r>
  <r>
    <n v="2882"/>
    <s v="Andrew Gonzalez"/>
    <x v="1"/>
    <n v="0.09"/>
    <n v="363.25"/>
    <n v="19.989999999999998"/>
    <x v="1"/>
    <x v="1"/>
    <x v="2"/>
    <x v="8"/>
    <s v="Small Box"/>
    <s v="Hoover WindTunnel™ Plus Canister Vacuum"/>
    <n v="0.56999999999999995"/>
    <s v="United States"/>
    <s v="South"/>
    <x v="9"/>
    <s v="Charlotte"/>
    <n v="28206"/>
    <x v="153"/>
    <d v="2015-06-06T00:00:00"/>
    <x v="1622"/>
    <n v="21"/>
    <n v="7497.05"/>
    <n v="21958"/>
    <n v="363.16"/>
    <x v="0"/>
  </r>
  <r>
    <n v="2884"/>
    <s v="Stuart C Robinson"/>
    <x v="1"/>
    <n v="0.09"/>
    <n v="363.25"/>
    <n v="19.989999999999998"/>
    <x v="1"/>
    <x v="1"/>
    <x v="2"/>
    <x v="8"/>
    <s v="Small Box"/>
    <s v="Hoover WindTunnel™ Plus Canister Vacuum"/>
    <n v="0.56999999999999995"/>
    <s v="United States"/>
    <s v="East"/>
    <x v="27"/>
    <s v="North Ridgeville"/>
    <n v="44039"/>
    <x v="153"/>
    <d v="2015-06-06T00:00:00"/>
    <x v="1623"/>
    <n v="5"/>
    <n v="1785.01"/>
    <n v="87633"/>
    <n v="363.16"/>
    <x v="3"/>
  </r>
  <r>
    <n v="269"/>
    <s v="Calvin Boyette"/>
    <x v="2"/>
    <n v="0.09"/>
    <n v="35.94"/>
    <n v="6.66"/>
    <x v="1"/>
    <x v="2"/>
    <x v="2"/>
    <x v="15"/>
    <s v="Small Box"/>
    <s v="Tyvek ® Top-Opening Peel &amp; Seel ® Envelopes, Gray"/>
    <n v="0.4"/>
    <s v="United States"/>
    <s v="West"/>
    <x v="41"/>
    <s v="Gilbert"/>
    <n v="85234"/>
    <x v="153"/>
    <d v="2015-06-10T00:00:00"/>
    <x v="1624"/>
    <n v="6"/>
    <n v="209.12"/>
    <n v="88942"/>
    <n v="35.849999999999994"/>
    <x v="2"/>
  </r>
  <r>
    <n v="269"/>
    <s v="Calvin Boyette"/>
    <x v="2"/>
    <n v="0"/>
    <n v="170.98"/>
    <n v="13.99"/>
    <x v="1"/>
    <x v="2"/>
    <x v="0"/>
    <x v="11"/>
    <s v="Medium Box"/>
    <s v="Tenex Antistatic Computer Chair Mats"/>
    <n v="0.75"/>
    <s v="United States"/>
    <s v="West"/>
    <x v="41"/>
    <s v="Gilbert"/>
    <n v="85234"/>
    <x v="153"/>
    <d v="2015-06-12T00:00:00"/>
    <x v="1625"/>
    <n v="7"/>
    <n v="1287.17"/>
    <n v="88942"/>
    <n v="170.98"/>
    <x v="2"/>
  </r>
  <r>
    <n v="269"/>
    <s v="Calvin Boyette"/>
    <x v="2"/>
    <n v="0.09"/>
    <n v="4.9800000000000004"/>
    <n v="7.44"/>
    <x v="1"/>
    <x v="2"/>
    <x v="2"/>
    <x v="7"/>
    <s v="Small Box"/>
    <s v="Xerox 1922"/>
    <n v="0.36"/>
    <s v="United States"/>
    <s v="West"/>
    <x v="41"/>
    <s v="Gilbert"/>
    <n v="85234"/>
    <x v="153"/>
    <d v="2015-06-07T00:00:00"/>
    <x v="1626"/>
    <n v="9"/>
    <n v="46.17"/>
    <n v="88942"/>
    <n v="4.8900000000000006"/>
    <x v="2"/>
  </r>
  <r>
    <n v="272"/>
    <s v="Eleanor Swain"/>
    <x v="2"/>
    <n v="0.09"/>
    <n v="35.94"/>
    <n v="6.66"/>
    <x v="1"/>
    <x v="2"/>
    <x v="2"/>
    <x v="15"/>
    <s v="Small Box"/>
    <s v="Tyvek ® Top-Opening Peel &amp; Seel ® Envelopes, Gray"/>
    <n v="0.4"/>
    <s v="United States"/>
    <s v="South"/>
    <x v="9"/>
    <s v="Charlotte"/>
    <n v="28204"/>
    <x v="153"/>
    <d v="2015-06-10T00:00:00"/>
    <x v="1627"/>
    <n v="24"/>
    <n v="836.47"/>
    <n v="36069"/>
    <n v="35.849999999999994"/>
    <x v="0"/>
  </r>
  <r>
    <n v="272"/>
    <s v="Eleanor Swain"/>
    <x v="2"/>
    <n v="0.09"/>
    <n v="4.9800000000000004"/>
    <n v="7.44"/>
    <x v="1"/>
    <x v="2"/>
    <x v="2"/>
    <x v="7"/>
    <s v="Small Box"/>
    <s v="Xerox 1922"/>
    <n v="0.36"/>
    <s v="United States"/>
    <s v="South"/>
    <x v="9"/>
    <s v="Charlotte"/>
    <n v="28204"/>
    <x v="153"/>
    <d v="2015-06-07T00:00:00"/>
    <x v="1628"/>
    <n v="37"/>
    <n v="189.83"/>
    <n v="36069"/>
    <n v="4.8900000000000006"/>
    <x v="0"/>
  </r>
  <r>
    <n v="518"/>
    <s v="Mark Ritchie"/>
    <x v="2"/>
    <n v="7.0000000000000007E-2"/>
    <n v="12.64"/>
    <n v="4.9800000000000004"/>
    <x v="1"/>
    <x v="2"/>
    <x v="0"/>
    <x v="11"/>
    <s v="Small Pack"/>
    <s v="Nu-Dell Executive Frame"/>
    <n v="0.48"/>
    <s v="United States"/>
    <s v="Central"/>
    <x v="6"/>
    <s v="Clayton"/>
    <n v="63105"/>
    <x v="153"/>
    <d v="2015-06-12T00:00:00"/>
    <x v="1629"/>
    <n v="16"/>
    <n v="199.76"/>
    <n v="90867"/>
    <n v="12.57"/>
    <x v="1"/>
  </r>
  <r>
    <n v="2506"/>
    <s v="Alfred Harmon"/>
    <x v="4"/>
    <n v="0.02"/>
    <n v="6.48"/>
    <n v="8.74"/>
    <x v="1"/>
    <x v="2"/>
    <x v="2"/>
    <x v="7"/>
    <s v="Small Box"/>
    <s v="Xerox 1984"/>
    <n v="0.36"/>
    <s v="United States"/>
    <s v="East"/>
    <x v="22"/>
    <s v="Cheshire"/>
    <n v="6408"/>
    <x v="153"/>
    <d v="2015-06-07T00:00:00"/>
    <x v="1630"/>
    <n v="1"/>
    <n v="10.72"/>
    <n v="87033"/>
    <n v="6.4600000000000009"/>
    <x v="3"/>
  </r>
  <r>
    <n v="2507"/>
    <s v="Jeanette Davies"/>
    <x v="4"/>
    <n v="0.06"/>
    <n v="699.99"/>
    <n v="24.49"/>
    <x v="2"/>
    <x v="2"/>
    <x v="1"/>
    <x v="4"/>
    <s v="Large Box"/>
    <s v="Canon PC1060 Personal Laser Copier"/>
    <n v="0.41"/>
    <s v="United States"/>
    <s v="East"/>
    <x v="29"/>
    <s v="Bangor"/>
    <n v="4401"/>
    <x v="153"/>
    <d v="2015-06-07T00:00:00"/>
    <x v="1631"/>
    <n v="15"/>
    <n v="10180.01"/>
    <n v="87033"/>
    <n v="699.93000000000006"/>
    <x v="3"/>
  </r>
  <r>
    <n v="2516"/>
    <s v="Leo E Underwood"/>
    <x v="4"/>
    <n v="0.02"/>
    <n v="17.149999999999999"/>
    <n v="4.96"/>
    <x v="1"/>
    <x v="2"/>
    <x v="2"/>
    <x v="6"/>
    <s v="Small Box"/>
    <s v="Advantus Rolling Storage Box"/>
    <n v="0.57999999999999996"/>
    <s v="United States"/>
    <s v="East"/>
    <x v="33"/>
    <s v="Englewood"/>
    <n v="7631"/>
    <x v="153"/>
    <d v="2015-06-07T00:00:00"/>
    <x v="1632"/>
    <n v="11"/>
    <n v="190.85"/>
    <n v="87033"/>
    <n v="17.13"/>
    <x v="3"/>
  </r>
  <r>
    <n v="2520"/>
    <s v="Sandy Mueller"/>
    <x v="4"/>
    <n v="7.0000000000000007E-2"/>
    <n v="30.98"/>
    <n v="8.74"/>
    <x v="1"/>
    <x v="2"/>
    <x v="2"/>
    <x v="7"/>
    <s v="Small Box"/>
    <s v="Xerox 1979"/>
    <n v="0.4"/>
    <s v="United States"/>
    <s v="East"/>
    <x v="40"/>
    <s v="Providence"/>
    <n v="2908"/>
    <x v="153"/>
    <d v="2015-06-06T00:00:00"/>
    <x v="1633"/>
    <n v="12"/>
    <n v="370.68"/>
    <n v="87033"/>
    <n v="30.91"/>
    <x v="3"/>
  </r>
  <r>
    <n v="2522"/>
    <s v="Harriet Wooten"/>
    <x v="4"/>
    <n v="0.04"/>
    <n v="1360.14"/>
    <n v="14.7"/>
    <x v="0"/>
    <x v="2"/>
    <x v="1"/>
    <x v="3"/>
    <s v="Jumbo Drum"/>
    <s v="Okidata ML395C Color Dot Matrix Printer"/>
    <n v="0.59"/>
    <s v="United States"/>
    <s v="East"/>
    <x v="42"/>
    <s v="Burlington"/>
    <n v="5401"/>
    <x v="153"/>
    <d v="2015-06-08T00:00:00"/>
    <x v="1634"/>
    <n v="6"/>
    <n v="7303.05"/>
    <n v="87033"/>
    <n v="1360.1000000000001"/>
    <x v="3"/>
  </r>
  <r>
    <n v="699"/>
    <s v="Jenny Gold"/>
    <x v="0"/>
    <n v="0.02"/>
    <n v="6.47"/>
    <n v="1.22"/>
    <x v="1"/>
    <x v="1"/>
    <x v="2"/>
    <x v="2"/>
    <s v="Wrap Bag"/>
    <s v="Staples Pen Style Liquid Stix; Assorted (yellow, pink, green, blue, orange), 5/Pack"/>
    <n v="0.4"/>
    <s v="United States"/>
    <s v="West"/>
    <x v="8"/>
    <s v="Los Angeles"/>
    <n v="90041"/>
    <x v="154"/>
    <d v="2015-06-07T00:00:00"/>
    <x v="1635"/>
    <n v="30"/>
    <n v="193.95"/>
    <n v="55392"/>
    <n v="6.45"/>
    <x v="2"/>
  </r>
  <r>
    <n v="699"/>
    <s v="Jenny Gold"/>
    <x v="0"/>
    <n v="7.0000000000000007E-2"/>
    <n v="2.84"/>
    <n v="0.93"/>
    <x v="1"/>
    <x v="1"/>
    <x v="2"/>
    <x v="2"/>
    <s v="Wrap Bag"/>
    <s v="SANFORD Liquid Accent™ Tank-Style Highlighters"/>
    <n v="0.54"/>
    <s v="United States"/>
    <s v="West"/>
    <x v="8"/>
    <s v="Los Angeles"/>
    <n v="90041"/>
    <x v="154"/>
    <d v="2015-06-08T00:00:00"/>
    <x v="1636"/>
    <n v="59"/>
    <n v="158.80000000000001"/>
    <n v="55392"/>
    <n v="2.77"/>
    <x v="2"/>
  </r>
  <r>
    <n v="711"/>
    <s v="Pam Anthony"/>
    <x v="0"/>
    <n v="7.0000000000000007E-2"/>
    <n v="2.84"/>
    <n v="0.93"/>
    <x v="1"/>
    <x v="1"/>
    <x v="2"/>
    <x v="2"/>
    <s v="Wrap Bag"/>
    <s v="SANFORD Liquid Accent™ Tank-Style Highlighters"/>
    <n v="0.54"/>
    <s v="United States"/>
    <s v="East"/>
    <x v="35"/>
    <s v="Winthrop"/>
    <n v="2152"/>
    <x v="154"/>
    <d v="2015-06-08T00:00:00"/>
    <x v="1637"/>
    <n v="15"/>
    <n v="40.369999999999997"/>
    <n v="87978"/>
    <n v="2.77"/>
    <x v="3"/>
  </r>
  <r>
    <n v="3045"/>
    <s v="Jordan Beard"/>
    <x v="1"/>
    <n v="0"/>
    <n v="6.48"/>
    <n v="5.19"/>
    <x v="1"/>
    <x v="0"/>
    <x v="2"/>
    <x v="7"/>
    <s v="Small Box"/>
    <s v="Xerox 1995"/>
    <n v="0.37"/>
    <s v="United States"/>
    <s v="Central"/>
    <x v="38"/>
    <s v="Leavenworth"/>
    <n v="66048"/>
    <x v="154"/>
    <d v="2015-06-07T00:00:00"/>
    <x v="1638"/>
    <n v="12"/>
    <n v="84.04"/>
    <n v="86104"/>
    <n v="6.48"/>
    <x v="1"/>
  </r>
  <r>
    <n v="1142"/>
    <s v="Russell Chan"/>
    <x v="4"/>
    <n v="0.01"/>
    <n v="18.97"/>
    <n v="9.5399999999999991"/>
    <x v="1"/>
    <x v="2"/>
    <x v="2"/>
    <x v="7"/>
    <s v="Small Box"/>
    <s v="Xerox 1939"/>
    <n v="0.37"/>
    <s v="United States"/>
    <s v="Central"/>
    <x v="18"/>
    <s v="Waco"/>
    <n v="76706"/>
    <x v="154"/>
    <d v="2015-06-09T00:00:00"/>
    <x v="1639"/>
    <n v="11"/>
    <n v="227.67"/>
    <n v="86575"/>
    <n v="18.959999999999997"/>
    <x v="1"/>
  </r>
  <r>
    <n v="2107"/>
    <s v="Leigh Burnette Hurley"/>
    <x v="4"/>
    <n v="0.05"/>
    <n v="399.98"/>
    <n v="12.06"/>
    <x v="0"/>
    <x v="3"/>
    <x v="1"/>
    <x v="3"/>
    <s v="Jumbo Box"/>
    <s v="Okidata ML320 Series Turbo Dot Matrix Printers"/>
    <n v="0.56000000000000005"/>
    <s v="United States"/>
    <s v="Central"/>
    <x v="10"/>
    <s v="Chicago"/>
    <n v="60601"/>
    <x v="154"/>
    <d v="2015-06-06T00:00:00"/>
    <x v="1640"/>
    <n v="24"/>
    <n v="9666.7199999999993"/>
    <n v="39015"/>
    <n v="399.93"/>
    <x v="1"/>
  </r>
  <r>
    <n v="2107"/>
    <s v="Leigh Burnette Hurley"/>
    <x v="4"/>
    <n v="7.0000000000000007E-2"/>
    <n v="6.48"/>
    <n v="5.74"/>
    <x v="1"/>
    <x v="3"/>
    <x v="2"/>
    <x v="7"/>
    <s v="Small Box"/>
    <s v="Xerox 1994"/>
    <n v="0.37"/>
    <s v="United States"/>
    <s v="Central"/>
    <x v="10"/>
    <s v="Chicago"/>
    <n v="60601"/>
    <x v="154"/>
    <d v="2015-06-06T00:00:00"/>
    <x v="835"/>
    <n v="20"/>
    <n v="134.58000000000001"/>
    <n v="39015"/>
    <n v="6.41"/>
    <x v="1"/>
  </r>
  <r>
    <n v="2108"/>
    <s v="Alfred Barber"/>
    <x v="4"/>
    <n v="7.0000000000000007E-2"/>
    <n v="6.48"/>
    <n v="5.74"/>
    <x v="1"/>
    <x v="3"/>
    <x v="2"/>
    <x v="7"/>
    <s v="Small Box"/>
    <s v="Xerox 1994"/>
    <n v="0.37"/>
    <s v="United States"/>
    <s v="Central"/>
    <x v="6"/>
    <s v="Mehlville"/>
    <n v="63129"/>
    <x v="154"/>
    <d v="2015-06-06T00:00:00"/>
    <x v="1641"/>
    <n v="5"/>
    <n v="33.65"/>
    <n v="87862"/>
    <n v="6.41"/>
    <x v="1"/>
  </r>
  <r>
    <n v="2848"/>
    <s v="Eileen Dalton"/>
    <x v="4"/>
    <n v="0"/>
    <n v="49.99"/>
    <n v="19.989999999999998"/>
    <x v="1"/>
    <x v="3"/>
    <x v="1"/>
    <x v="1"/>
    <s v="Small Box"/>
    <s v="Zoom V.92 USB External Faxmodem"/>
    <n v="0.41"/>
    <s v="United States"/>
    <s v="South"/>
    <x v="34"/>
    <s v="Columbia"/>
    <n v="38401"/>
    <x v="154"/>
    <d v="2015-06-08T00:00:00"/>
    <x v="1642"/>
    <n v="16"/>
    <n v="832.97"/>
    <n v="85929"/>
    <n v="49.99"/>
    <x v="0"/>
  </r>
  <r>
    <n v="1106"/>
    <s v="Maxine Collier Grady"/>
    <x v="3"/>
    <n v="0.08"/>
    <n v="140.81"/>
    <n v="24.49"/>
    <x v="1"/>
    <x v="1"/>
    <x v="0"/>
    <x v="9"/>
    <s v="Large Box"/>
    <s v="Hon Olson Stacker Stools"/>
    <n v="0.56999999999999995"/>
    <s v="United States"/>
    <s v="Central"/>
    <x v="18"/>
    <s v="Dallas"/>
    <n v="75220"/>
    <x v="154"/>
    <d v="2015-06-08T00:00:00"/>
    <x v="1643"/>
    <n v="81"/>
    <n v="11272.77"/>
    <n v="45824"/>
    <n v="140.72999999999999"/>
    <x v="1"/>
  </r>
  <r>
    <n v="1340"/>
    <s v="Marie Bass"/>
    <x v="3"/>
    <n v="7.0000000000000007E-2"/>
    <n v="3.98"/>
    <n v="0.83"/>
    <x v="1"/>
    <x v="2"/>
    <x v="2"/>
    <x v="2"/>
    <s v="Wrap Bag"/>
    <s v="Fluorescent Highlighters by Dixon"/>
    <n v="0.51"/>
    <s v="United States"/>
    <s v="East"/>
    <x v="11"/>
    <s v="New York City"/>
    <n v="10170"/>
    <x v="154"/>
    <d v="2015-06-09T00:00:00"/>
    <x v="1644"/>
    <n v="76"/>
    <n v="282.85000000000002"/>
    <n v="24455"/>
    <n v="3.91"/>
    <x v="3"/>
  </r>
  <r>
    <n v="1341"/>
    <s v="Edward Bynum"/>
    <x v="3"/>
    <n v="0"/>
    <n v="20.89"/>
    <n v="1.99"/>
    <x v="1"/>
    <x v="2"/>
    <x v="1"/>
    <x v="1"/>
    <s v="Small Pack"/>
    <s v="IBM 80 Minute CD-R Spindle, 50/Pack"/>
    <n v="0.48"/>
    <s v="United States"/>
    <s v="East"/>
    <x v="28"/>
    <s v="Chambersburg"/>
    <n v="17201"/>
    <x v="154"/>
    <d v="2015-06-08T00:00:00"/>
    <x v="1645"/>
    <n v="4"/>
    <n v="84.56"/>
    <n v="91245"/>
    <n v="20.89"/>
    <x v="3"/>
  </r>
  <r>
    <n v="1341"/>
    <s v="Edward Bynum"/>
    <x v="3"/>
    <n v="7.0000000000000007E-2"/>
    <n v="3.98"/>
    <n v="0.83"/>
    <x v="1"/>
    <x v="2"/>
    <x v="2"/>
    <x v="2"/>
    <s v="Wrap Bag"/>
    <s v="Fluorescent Highlighters by Dixon"/>
    <n v="0.51"/>
    <s v="United States"/>
    <s v="East"/>
    <x v="28"/>
    <s v="Chambersburg"/>
    <n v="17201"/>
    <x v="154"/>
    <d v="2015-06-09T00:00:00"/>
    <x v="1646"/>
    <n v="19"/>
    <n v="70.709999999999994"/>
    <n v="91245"/>
    <n v="3.91"/>
    <x v="3"/>
  </r>
  <r>
    <n v="2432"/>
    <s v="Lindsay Tate"/>
    <x v="3"/>
    <n v="0.09"/>
    <n v="5.4"/>
    <n v="7.78"/>
    <x v="2"/>
    <x v="1"/>
    <x v="2"/>
    <x v="5"/>
    <s v="Small Box"/>
    <s v="3M Organizer Strips"/>
    <n v="0.37"/>
    <s v="United States"/>
    <s v="Central"/>
    <x v="19"/>
    <s v="Midwest City"/>
    <n v="73110"/>
    <x v="154"/>
    <d v="2015-06-08T00:00:00"/>
    <x v="1647"/>
    <n v="6"/>
    <n v="37.380000000000003"/>
    <n v="89097"/>
    <n v="5.3100000000000005"/>
    <x v="1"/>
  </r>
  <r>
    <n v="1374"/>
    <s v="Earl Buck"/>
    <x v="0"/>
    <n v="0.06"/>
    <n v="44.01"/>
    <n v="3.5"/>
    <x v="1"/>
    <x v="2"/>
    <x v="2"/>
    <x v="8"/>
    <s v="Small Box"/>
    <s v="Acco Smartsocket® Color-Coded Six-Outlet AC Adapter Model Surge Protectors"/>
    <n v="0.59"/>
    <s v="United States"/>
    <s v="West"/>
    <x v="8"/>
    <s v="Stockton"/>
    <n v="95207"/>
    <x v="155"/>
    <d v="2015-06-08T00:00:00"/>
    <x v="1648"/>
    <n v="1"/>
    <n v="46.94"/>
    <n v="88212"/>
    <n v="43.949999999999996"/>
    <x v="2"/>
  </r>
  <r>
    <n v="2794"/>
    <s v="Connie Bunn"/>
    <x v="1"/>
    <n v="7.0000000000000007E-2"/>
    <n v="4.76"/>
    <n v="0.88"/>
    <x v="1"/>
    <x v="3"/>
    <x v="2"/>
    <x v="7"/>
    <s v="Wrap Bag"/>
    <s v="Wirebound Voice Message Log Book"/>
    <n v="0.39"/>
    <s v="United States"/>
    <s v="Central"/>
    <x v="20"/>
    <s v="Marshalltown"/>
    <n v="50158"/>
    <x v="155"/>
    <d v="2015-06-07T00:00:00"/>
    <x v="1649"/>
    <n v="5"/>
    <n v="22.92"/>
    <n v="87555"/>
    <n v="4.6899999999999995"/>
    <x v="1"/>
  </r>
  <r>
    <n v="737"/>
    <s v="Danny Vaughn"/>
    <x v="2"/>
    <n v="0.02"/>
    <n v="48.04"/>
    <n v="5.79"/>
    <x v="1"/>
    <x v="1"/>
    <x v="2"/>
    <x v="7"/>
    <s v="Small Box"/>
    <s v="Xerox 1937"/>
    <n v="0.37"/>
    <s v="United States"/>
    <s v="East"/>
    <x v="33"/>
    <s v="Bloomfield"/>
    <n v="7003"/>
    <x v="155"/>
    <d v="2015-06-14T00:00:00"/>
    <x v="1650"/>
    <n v="12"/>
    <n v="612.25"/>
    <n v="90360"/>
    <n v="48.019999999999996"/>
    <x v="3"/>
  </r>
  <r>
    <n v="1384"/>
    <s v="George McLamb"/>
    <x v="2"/>
    <n v="0.02"/>
    <n v="70.97"/>
    <n v="3.5"/>
    <x v="1"/>
    <x v="1"/>
    <x v="2"/>
    <x v="8"/>
    <s v="Small Box"/>
    <s v="Tripp Lite Isotel 8 Ultra 8 Outlet Metal Surge"/>
    <n v="0.59"/>
    <s v="United States"/>
    <s v="South"/>
    <x v="21"/>
    <s v="Alexandria"/>
    <n v="22304"/>
    <x v="155"/>
    <d v="2015-06-14T00:00:00"/>
    <x v="526"/>
    <n v="21"/>
    <n v="1533.59"/>
    <n v="89408"/>
    <n v="70.95"/>
    <x v="0"/>
  </r>
  <r>
    <n v="1672"/>
    <s v="Sidney Scarborough"/>
    <x v="2"/>
    <n v="0.02"/>
    <n v="284.98"/>
    <n v="69.55"/>
    <x v="0"/>
    <x v="0"/>
    <x v="0"/>
    <x v="9"/>
    <s v="Jumbo Drum"/>
    <s v="Global Commerce™ Series High-Back Swivel/Tilt Chairs"/>
    <n v="0.6"/>
    <s v="United States"/>
    <s v="South"/>
    <x v="21"/>
    <s v="Charlottesville"/>
    <n v="22901"/>
    <x v="155"/>
    <d v="2015-06-12T00:00:00"/>
    <x v="1651"/>
    <n v="3"/>
    <n v="926.3"/>
    <n v="86723"/>
    <n v="284.96000000000004"/>
    <x v="0"/>
  </r>
  <r>
    <n v="1672"/>
    <s v="Sidney Scarborough"/>
    <x v="2"/>
    <n v="0.08"/>
    <n v="55.48"/>
    <n v="14.3"/>
    <x v="1"/>
    <x v="0"/>
    <x v="2"/>
    <x v="7"/>
    <s v="Small Box"/>
    <s v="Xerox 194"/>
    <n v="0.37"/>
    <s v="United States"/>
    <s v="South"/>
    <x v="21"/>
    <s v="Charlottesville"/>
    <n v="22901"/>
    <x v="155"/>
    <d v="2015-06-09T00:00:00"/>
    <x v="1652"/>
    <n v="17"/>
    <n v="942.53"/>
    <n v="86723"/>
    <n v="55.4"/>
    <x v="0"/>
  </r>
  <r>
    <n v="3397"/>
    <s v="Andrea Shaw"/>
    <x v="2"/>
    <n v="0"/>
    <n v="1270.99"/>
    <n v="19.989999999999998"/>
    <x v="1"/>
    <x v="0"/>
    <x v="2"/>
    <x v="5"/>
    <s v="Small Box"/>
    <s v="Fellowes PB500 Electric Punch Plastic Comb Binding Machine with Manual Bind"/>
    <n v="0.35"/>
    <s v="United States"/>
    <s v="Central"/>
    <x v="10"/>
    <s v="Danville"/>
    <n v="61832"/>
    <x v="155"/>
    <d v="2015-06-09T00:00:00"/>
    <x v="1653"/>
    <n v="7"/>
    <n v="9252.81"/>
    <n v="87535"/>
    <n v="1270.99"/>
    <x v="1"/>
  </r>
  <r>
    <n v="92"/>
    <s v="Victoria Baker Hoover"/>
    <x v="4"/>
    <n v="0.04"/>
    <n v="12.98"/>
    <n v="3.14"/>
    <x v="2"/>
    <x v="3"/>
    <x v="2"/>
    <x v="16"/>
    <s v="Small Pack"/>
    <s v="Acme® 8&quot; Straight Scissors"/>
    <n v="0.6"/>
    <s v="United States"/>
    <s v="South"/>
    <x v="17"/>
    <s v="Terrytown"/>
    <n v="70056"/>
    <x v="155"/>
    <d v="2015-06-09T00:00:00"/>
    <x v="1654"/>
    <n v="16"/>
    <n v="216.04"/>
    <n v="87178"/>
    <n v="12.940000000000001"/>
    <x v="0"/>
  </r>
  <r>
    <n v="2583"/>
    <s v="Wendy Pridgen Pearce"/>
    <x v="4"/>
    <n v="0.04"/>
    <n v="510.14"/>
    <n v="14.7"/>
    <x v="0"/>
    <x v="2"/>
    <x v="1"/>
    <x v="3"/>
    <s v="Jumbo Drum"/>
    <s v="Okidata ML520 Series Dot Matrix Printers"/>
    <n v="0.56000000000000005"/>
    <s v="United States"/>
    <s v="Central"/>
    <x v="25"/>
    <s v="Holland"/>
    <n v="49423"/>
    <x v="155"/>
    <d v="2015-06-09T00:00:00"/>
    <x v="1655"/>
    <n v="3"/>
    <n v="1527.97"/>
    <n v="89657"/>
    <n v="510.09999999999997"/>
    <x v="1"/>
  </r>
  <r>
    <n v="2583"/>
    <s v="Wendy Pridgen Pearce"/>
    <x v="4"/>
    <n v="0"/>
    <n v="4.76"/>
    <n v="3.01"/>
    <x v="1"/>
    <x v="2"/>
    <x v="2"/>
    <x v="7"/>
    <s v="Wrap Bag"/>
    <s v="TOPS Voice Message Log Book, Flash Format"/>
    <n v="0.36"/>
    <s v="United States"/>
    <s v="Central"/>
    <x v="25"/>
    <s v="Holland"/>
    <n v="49423"/>
    <x v="155"/>
    <d v="2015-06-09T00:00:00"/>
    <x v="1656"/>
    <n v="23"/>
    <n v="110.86"/>
    <n v="89657"/>
    <n v="4.76"/>
    <x v="1"/>
  </r>
  <r>
    <n v="2920"/>
    <s v="Ernest Peele"/>
    <x v="4"/>
    <n v="0.05"/>
    <n v="535.64"/>
    <n v="14.7"/>
    <x v="0"/>
    <x v="2"/>
    <x v="1"/>
    <x v="3"/>
    <s v="Jumbo Drum"/>
    <s v="Epson LQ-870 Dot Matrix Printer"/>
    <n v="0.59"/>
    <s v="United States"/>
    <s v="Central"/>
    <x v="10"/>
    <s v="Chicago"/>
    <n v="60603"/>
    <x v="155"/>
    <d v="2015-06-09T00:00:00"/>
    <x v="1657"/>
    <n v="2"/>
    <n v="1068.5999999999999"/>
    <n v="59365"/>
    <n v="535.59"/>
    <x v="1"/>
  </r>
  <r>
    <n v="3005"/>
    <s v="Teresa Watts"/>
    <x v="0"/>
    <n v="0.05"/>
    <n v="122.99"/>
    <n v="19.989999999999998"/>
    <x v="2"/>
    <x v="3"/>
    <x v="2"/>
    <x v="5"/>
    <s v="Small Box"/>
    <s v="GBC Therma-A-Bind 250T Electric Binding System"/>
    <n v="0.37"/>
    <s v="United States"/>
    <s v="West"/>
    <x v="37"/>
    <s v="Coeur D Alene"/>
    <n v="83814"/>
    <x v="156"/>
    <d v="2015-06-11T00:00:00"/>
    <x v="1658"/>
    <n v="12"/>
    <n v="1506.89"/>
    <n v="91389"/>
    <n v="122.94"/>
    <x v="2"/>
  </r>
  <r>
    <n v="2638"/>
    <s v="Alicia Wood Shah"/>
    <x v="2"/>
    <n v="0.05"/>
    <n v="100.97"/>
    <n v="7.18"/>
    <x v="2"/>
    <x v="1"/>
    <x v="1"/>
    <x v="1"/>
    <s v="Small Box"/>
    <s v="Gyration Ultra Cordless Optical Suite"/>
    <n v="0.46"/>
    <s v="United States"/>
    <s v="West"/>
    <x v="37"/>
    <s v="Boise"/>
    <n v="83704"/>
    <x v="156"/>
    <d v="2015-06-08T00:00:00"/>
    <x v="1659"/>
    <n v="13"/>
    <n v="1277.49"/>
    <n v="90951"/>
    <n v="100.92"/>
    <x v="2"/>
  </r>
  <r>
    <n v="3137"/>
    <s v="Alison Sharp"/>
    <x v="3"/>
    <n v="0.09"/>
    <n v="304.99"/>
    <n v="19.989999999999998"/>
    <x v="1"/>
    <x v="3"/>
    <x v="2"/>
    <x v="5"/>
    <s v="Small Box"/>
    <s v="Ibico Hi-Tech Manual Binding System"/>
    <n v="0.4"/>
    <s v="United States"/>
    <s v="East"/>
    <x v="47"/>
    <s v="Laconia"/>
    <n v="3246"/>
    <x v="156"/>
    <d v="2015-06-09T00:00:00"/>
    <x v="1660"/>
    <n v="8"/>
    <n v="2353.5500000000002"/>
    <n v="86795"/>
    <n v="304.90000000000003"/>
    <x v="3"/>
  </r>
  <r>
    <n v="349"/>
    <s v="Kim Weiss"/>
    <x v="0"/>
    <n v="0"/>
    <n v="8.34"/>
    <n v="2.64"/>
    <x v="2"/>
    <x v="2"/>
    <x v="2"/>
    <x v="16"/>
    <s v="Small Pack"/>
    <s v="Acme® Elite Stainless Steel Scissors"/>
    <n v="0.59"/>
    <s v="United States"/>
    <s v="South"/>
    <x v="12"/>
    <s v="Miami"/>
    <n v="33132"/>
    <x v="157"/>
    <d v="2015-06-11T00:00:00"/>
    <x v="1661"/>
    <n v="23"/>
    <n v="212.89"/>
    <n v="17446"/>
    <n v="8.34"/>
    <x v="0"/>
  </r>
  <r>
    <n v="351"/>
    <s v="Juanita Coley Knox"/>
    <x v="0"/>
    <n v="0"/>
    <n v="8.34"/>
    <n v="2.64"/>
    <x v="2"/>
    <x v="2"/>
    <x v="2"/>
    <x v="16"/>
    <s v="Small Pack"/>
    <s v="Acme® Elite Stainless Steel Scissors"/>
    <n v="0.59"/>
    <s v="United States"/>
    <s v="East"/>
    <x v="11"/>
    <s v="Watertown"/>
    <n v="13601"/>
    <x v="157"/>
    <d v="2015-06-11T00:00:00"/>
    <x v="1662"/>
    <n v="6"/>
    <n v="55.54"/>
    <n v="88685"/>
    <n v="8.34"/>
    <x v="3"/>
  </r>
  <r>
    <n v="2584"/>
    <s v="Seth Matthews"/>
    <x v="0"/>
    <n v="0.04"/>
    <n v="6.3"/>
    <n v="0.5"/>
    <x v="1"/>
    <x v="2"/>
    <x v="2"/>
    <x v="13"/>
    <s v="Small Box"/>
    <s v="Avery 48"/>
    <n v="0.39"/>
    <s v="United States"/>
    <s v="Central"/>
    <x v="25"/>
    <s v="Inkster"/>
    <n v="48141"/>
    <x v="157"/>
    <d v="2015-06-11T00:00:00"/>
    <x v="1663"/>
    <n v="15"/>
    <n v="97.98"/>
    <n v="89658"/>
    <n v="6.26"/>
    <x v="1"/>
  </r>
  <r>
    <n v="1151"/>
    <s v="Edna Huang"/>
    <x v="2"/>
    <n v="0.05"/>
    <n v="7.59"/>
    <n v="4"/>
    <x v="1"/>
    <x v="3"/>
    <x v="0"/>
    <x v="11"/>
    <s v="Wrap Bag"/>
    <s v="Master Giant Foot® Doorstop, Safety Yellow"/>
    <n v="0.42"/>
    <s v="United States"/>
    <s v="East"/>
    <x v="35"/>
    <s v="South Hadley"/>
    <n v="1075"/>
    <x v="157"/>
    <d v="2015-06-09T00:00:00"/>
    <x v="1664"/>
    <n v="1"/>
    <n v="8.83"/>
    <n v="91344"/>
    <n v="7.54"/>
    <x v="3"/>
  </r>
  <r>
    <n v="218"/>
    <s v="Frances Saunders"/>
    <x v="4"/>
    <n v="0.05"/>
    <n v="119.99"/>
    <n v="56.14"/>
    <x v="0"/>
    <x v="1"/>
    <x v="1"/>
    <x v="3"/>
    <s v="Jumbo Box"/>
    <s v="Hewlett-Packard 2600DN Business Color Inkjet Printer"/>
    <n v="0.39"/>
    <s v="United States"/>
    <s v="West"/>
    <x v="15"/>
    <s v="Murray"/>
    <n v="84107"/>
    <x v="157"/>
    <d v="2015-06-11T00:00:00"/>
    <x v="1665"/>
    <n v="6"/>
    <n v="730.37"/>
    <n v="88048"/>
    <n v="119.94"/>
    <x v="2"/>
  </r>
  <r>
    <n v="3361"/>
    <s v="Oscar Kenney"/>
    <x v="4"/>
    <n v="0.03"/>
    <n v="4.9800000000000004"/>
    <n v="4.95"/>
    <x v="1"/>
    <x v="2"/>
    <x v="2"/>
    <x v="5"/>
    <s v="Small Box"/>
    <s v="Cardinal Holdit Business Card Pockets"/>
    <n v="0.37"/>
    <s v="United States"/>
    <s v="Central"/>
    <x v="30"/>
    <s v="West Bend"/>
    <n v="53095"/>
    <x v="157"/>
    <d v="2015-06-11T00:00:00"/>
    <x v="1666"/>
    <n v="19"/>
    <n v="95"/>
    <n v="91438"/>
    <n v="4.95"/>
    <x v="1"/>
  </r>
  <r>
    <n v="326"/>
    <s v="Brenda May"/>
    <x v="3"/>
    <n v="0.06"/>
    <n v="7.99"/>
    <n v="5.03"/>
    <x v="1"/>
    <x v="1"/>
    <x v="1"/>
    <x v="12"/>
    <s v="Medium Box"/>
    <s v="Bell Sonecor JB700 Caller ID"/>
    <n v="0.6"/>
    <s v="United States"/>
    <s v="Central"/>
    <x v="10"/>
    <s v="Batavia"/>
    <n v="60510"/>
    <x v="157"/>
    <d v="2015-06-10T00:00:00"/>
    <x v="1667"/>
    <n v="4"/>
    <n v="28.46"/>
    <n v="90973"/>
    <n v="7.9300000000000006"/>
    <x v="1"/>
  </r>
  <r>
    <n v="3079"/>
    <s v="Andrew Levine"/>
    <x v="0"/>
    <n v="0"/>
    <n v="2.21"/>
    <n v="1"/>
    <x v="2"/>
    <x v="0"/>
    <x v="2"/>
    <x v="2"/>
    <s v="Wrap Bag"/>
    <s v="Quartet Alpha® White Chalk, 12/Pack"/>
    <n v="0.38"/>
    <s v="United States"/>
    <s v="East"/>
    <x v="28"/>
    <s v="Philadelphia"/>
    <n v="19112"/>
    <x v="158"/>
    <d v="2015-06-11T00:00:00"/>
    <x v="1668"/>
    <n v="33"/>
    <n v="87.18"/>
    <n v="48483"/>
    <n v="2.21"/>
    <x v="3"/>
  </r>
  <r>
    <n v="3243"/>
    <s v="Marlene Phillips"/>
    <x v="1"/>
    <n v="0"/>
    <n v="7.28"/>
    <n v="3.52"/>
    <x v="1"/>
    <x v="0"/>
    <x v="1"/>
    <x v="1"/>
    <s v="Small Pack"/>
    <s v="Imation 3.5&quot; DS-HD Macintosh Formatted Diskettes, 10/Pack"/>
    <n v="0.68"/>
    <s v="United States"/>
    <s v="East"/>
    <x v="22"/>
    <s v="Bristol"/>
    <n v="6010"/>
    <x v="158"/>
    <d v="2015-06-10T00:00:00"/>
    <x v="1669"/>
    <n v="3"/>
    <n v="24.44"/>
    <n v="88329"/>
    <n v="7.28"/>
    <x v="3"/>
  </r>
  <r>
    <n v="254"/>
    <s v="Brett Hawkins"/>
    <x v="4"/>
    <n v="0.1"/>
    <n v="280.98"/>
    <n v="35.67"/>
    <x v="0"/>
    <x v="2"/>
    <x v="0"/>
    <x v="0"/>
    <s v="Jumbo Box"/>
    <s v="Global Adaptabilities™ Conference Tables"/>
    <n v="0.66"/>
    <s v="United States"/>
    <s v="West"/>
    <x v="3"/>
    <s v="Highlands Ranch"/>
    <n v="80126"/>
    <x v="158"/>
    <d v="2015-06-11T00:00:00"/>
    <x v="1670"/>
    <n v="5"/>
    <n v="1332.82"/>
    <n v="86268"/>
    <n v="280.88"/>
    <x v="2"/>
  </r>
  <r>
    <n v="597"/>
    <s v="Alexandra Wise"/>
    <x v="3"/>
    <n v="0.1"/>
    <n v="6.48"/>
    <n v="5.9"/>
    <x v="1"/>
    <x v="0"/>
    <x v="2"/>
    <x v="7"/>
    <s v="Small Box"/>
    <s v="Xerox 1976"/>
    <n v="0.37"/>
    <s v="United States"/>
    <s v="Central"/>
    <x v="2"/>
    <s v="Columbus"/>
    <n v="47201"/>
    <x v="158"/>
    <d v="2015-06-10T00:00:00"/>
    <x v="1671"/>
    <n v="19"/>
    <n v="116.8"/>
    <n v="86310"/>
    <n v="6.3800000000000008"/>
    <x v="1"/>
  </r>
  <r>
    <n v="2431"/>
    <s v="Troy Cassidy"/>
    <x v="3"/>
    <n v="0.05"/>
    <n v="8.85"/>
    <n v="5.6"/>
    <x v="1"/>
    <x v="1"/>
    <x v="2"/>
    <x v="5"/>
    <s v="Small Box"/>
    <s v="GBC Standard Plastic Binding Systems Combs"/>
    <n v="0.36"/>
    <s v="United States"/>
    <s v="West"/>
    <x v="8"/>
    <s v="Los Angeles"/>
    <n v="90004"/>
    <x v="158"/>
    <d v="2015-06-11T00:00:00"/>
    <x v="1672"/>
    <n v="21"/>
    <n v="199.08"/>
    <n v="24869"/>
    <n v="8.7999999999999989"/>
    <x v="2"/>
  </r>
  <r>
    <n v="2433"/>
    <s v="Debra P May"/>
    <x v="3"/>
    <n v="0.05"/>
    <n v="8.85"/>
    <n v="5.6"/>
    <x v="1"/>
    <x v="1"/>
    <x v="2"/>
    <x v="5"/>
    <s v="Small Box"/>
    <s v="GBC Standard Plastic Binding Systems Combs"/>
    <n v="0.36"/>
    <s v="United States"/>
    <s v="Central"/>
    <x v="19"/>
    <s v="Moore"/>
    <n v="73160"/>
    <x v="158"/>
    <d v="2015-06-11T00:00:00"/>
    <x v="1673"/>
    <n v="5"/>
    <n v="47.4"/>
    <n v="89095"/>
    <n v="8.7999999999999989"/>
    <x v="1"/>
  </r>
  <r>
    <n v="1265"/>
    <s v="Danielle Kramer"/>
    <x v="0"/>
    <n v="0.05"/>
    <n v="5.28"/>
    <n v="6.26"/>
    <x v="1"/>
    <x v="2"/>
    <x v="2"/>
    <x v="7"/>
    <s v="Small Box"/>
    <s v="Xerox 1928"/>
    <n v="0.4"/>
    <s v="United States"/>
    <s v="Central"/>
    <x v="19"/>
    <s v="Altus"/>
    <n v="73521"/>
    <x v="159"/>
    <d v="2015-06-12T00:00:00"/>
    <x v="1674"/>
    <n v="1"/>
    <n v="7.15"/>
    <n v="89729"/>
    <n v="5.23"/>
    <x v="1"/>
  </r>
  <r>
    <n v="2779"/>
    <s v="Jacob Burgess"/>
    <x v="0"/>
    <n v="0.01"/>
    <n v="35.99"/>
    <n v="5.99"/>
    <x v="1"/>
    <x v="3"/>
    <x v="1"/>
    <x v="12"/>
    <s v="Wrap Bag"/>
    <s v="Accessory41"/>
    <n v="0.38"/>
    <s v="United States"/>
    <s v="South"/>
    <x v="9"/>
    <s v="Wilson"/>
    <n v="27893"/>
    <x v="159"/>
    <d v="2015-06-12T00:00:00"/>
    <x v="1675"/>
    <n v="11"/>
    <n v="345.07"/>
    <n v="87161"/>
    <n v="35.980000000000004"/>
    <x v="0"/>
  </r>
  <r>
    <n v="3251"/>
    <s v="Peter Brooks"/>
    <x v="0"/>
    <n v="0.02"/>
    <n v="5.28"/>
    <n v="6.26"/>
    <x v="1"/>
    <x v="3"/>
    <x v="2"/>
    <x v="7"/>
    <s v="Small Box"/>
    <s v="Xerox 1928"/>
    <n v="0.4"/>
    <s v="United States"/>
    <s v="East"/>
    <x v="11"/>
    <s v="New York City"/>
    <n v="10112"/>
    <x v="159"/>
    <d v="2015-06-12T00:00:00"/>
    <x v="1676"/>
    <n v="76"/>
    <n v="412.72"/>
    <n v="39076"/>
    <n v="5.2600000000000007"/>
    <x v="3"/>
  </r>
  <r>
    <n v="3252"/>
    <s v="Milton Harrell"/>
    <x v="0"/>
    <n v="0.02"/>
    <n v="5.28"/>
    <n v="6.26"/>
    <x v="1"/>
    <x v="3"/>
    <x v="2"/>
    <x v="7"/>
    <s v="Small Box"/>
    <s v="Xerox 1928"/>
    <n v="0.4"/>
    <s v="United States"/>
    <s v="East"/>
    <x v="11"/>
    <s v="Rotterdam"/>
    <n v="12306"/>
    <x v="159"/>
    <d v="2015-06-12T00:00:00"/>
    <x v="1677"/>
    <n v="19"/>
    <n v="103.18"/>
    <n v="87299"/>
    <n v="5.2600000000000007"/>
    <x v="3"/>
  </r>
  <r>
    <n v="1466"/>
    <s v="Wesley Reid"/>
    <x v="1"/>
    <n v="0"/>
    <n v="65.989999999999995"/>
    <n v="8.99"/>
    <x v="1"/>
    <x v="0"/>
    <x v="1"/>
    <x v="12"/>
    <s v="Small Box"/>
    <s v="5180"/>
    <n v="0.56000000000000005"/>
    <s v="United States"/>
    <s v="Central"/>
    <x v="13"/>
    <s v="Columbus"/>
    <n v="68601"/>
    <x v="159"/>
    <d v="2015-06-13T00:00:00"/>
    <x v="1678"/>
    <n v="10"/>
    <n v="575.07000000000005"/>
    <n v="91115"/>
    <n v="65.989999999999995"/>
    <x v="1"/>
  </r>
  <r>
    <n v="2649"/>
    <s v="Leo J Olson"/>
    <x v="1"/>
    <n v="0.01"/>
    <n v="39.979999999999997"/>
    <n v="4"/>
    <x v="1"/>
    <x v="3"/>
    <x v="1"/>
    <x v="1"/>
    <s v="Small Box"/>
    <s v="Microsoft Natural Keyboard Elite"/>
    <n v="0.7"/>
    <s v="United States"/>
    <s v="East"/>
    <x v="36"/>
    <s v="Edgewood"/>
    <n v="21040"/>
    <x v="159"/>
    <d v="2015-06-12T00:00:00"/>
    <x v="1679"/>
    <n v="5"/>
    <n v="203.29"/>
    <n v="88814"/>
    <n v="39.97"/>
    <x v="3"/>
  </r>
  <r>
    <n v="3008"/>
    <s v="Penny Rich"/>
    <x v="1"/>
    <n v="0.01"/>
    <n v="12.28"/>
    <n v="6.47"/>
    <x v="1"/>
    <x v="2"/>
    <x v="2"/>
    <x v="7"/>
    <s v="Small Box"/>
    <s v="Xerox 1881"/>
    <n v="0.38"/>
    <s v="United States"/>
    <s v="Central"/>
    <x v="7"/>
    <s v="Minnetonka Mills"/>
    <n v="55343"/>
    <x v="159"/>
    <d v="2015-06-12T00:00:00"/>
    <x v="1680"/>
    <n v="12"/>
    <n v="160.66"/>
    <n v="89415"/>
    <n v="12.27"/>
    <x v="1"/>
  </r>
  <r>
    <n v="2543"/>
    <s v="Josephine Dalton"/>
    <x v="4"/>
    <n v="0.05"/>
    <n v="15.68"/>
    <n v="3.73"/>
    <x v="1"/>
    <x v="0"/>
    <x v="0"/>
    <x v="11"/>
    <s v="Small Pack"/>
    <s v="Artistic Insta-Plaque"/>
    <n v="0.46"/>
    <s v="United States"/>
    <s v="South"/>
    <x v="21"/>
    <s v="Richmond"/>
    <n v="23223"/>
    <x v="159"/>
    <d v="2015-06-12T00:00:00"/>
    <x v="1681"/>
    <n v="17"/>
    <n v="257.48"/>
    <n v="87917"/>
    <n v="15.629999999999999"/>
    <x v="0"/>
  </r>
  <r>
    <n v="2543"/>
    <s v="Josephine Dalton"/>
    <x v="4"/>
    <n v="0.02"/>
    <n v="195.99"/>
    <n v="4.2"/>
    <x v="1"/>
    <x v="0"/>
    <x v="1"/>
    <x v="12"/>
    <s v="Small Box"/>
    <s v="T65"/>
    <n v="0.56000000000000005"/>
    <s v="United States"/>
    <s v="South"/>
    <x v="21"/>
    <s v="Richmond"/>
    <n v="23223"/>
    <x v="159"/>
    <d v="2015-06-12T00:00:00"/>
    <x v="1682"/>
    <n v="19"/>
    <n v="3194.99"/>
    <n v="87917"/>
    <n v="195.97"/>
    <x v="0"/>
  </r>
  <r>
    <n v="2840"/>
    <s v="Bob Berg"/>
    <x v="4"/>
    <n v="0.05"/>
    <n v="15.68"/>
    <n v="3.73"/>
    <x v="1"/>
    <x v="3"/>
    <x v="0"/>
    <x v="11"/>
    <s v="Small Pack"/>
    <s v="Artistic Insta-Plaque"/>
    <n v="0.46"/>
    <s v="United States"/>
    <s v="South"/>
    <x v="12"/>
    <s v="North Miami"/>
    <n v="33161"/>
    <x v="159"/>
    <d v="2015-06-13T00:00:00"/>
    <x v="1683"/>
    <n v="17"/>
    <n v="260.01"/>
    <n v="87885"/>
    <n v="15.629999999999999"/>
    <x v="0"/>
  </r>
  <r>
    <n v="2840"/>
    <s v="Bob Berg"/>
    <x v="4"/>
    <n v="0"/>
    <n v="14.98"/>
    <n v="8.99"/>
    <x v="1"/>
    <x v="3"/>
    <x v="0"/>
    <x v="11"/>
    <s v="Small Pack"/>
    <s v="GE 4 Foot Flourescent Tube, 40 Watt"/>
    <n v="0.39"/>
    <s v="United States"/>
    <s v="South"/>
    <x v="12"/>
    <s v="North Miami"/>
    <n v="33161"/>
    <x v="159"/>
    <d v="2015-06-12T00:00:00"/>
    <x v="1684"/>
    <n v="18"/>
    <n v="273.79000000000002"/>
    <n v="87885"/>
    <n v="14.98"/>
    <x v="0"/>
  </r>
  <r>
    <n v="2840"/>
    <s v="Bob Berg"/>
    <x v="4"/>
    <n v="0.02"/>
    <n v="38.76"/>
    <n v="13.26"/>
    <x v="1"/>
    <x v="3"/>
    <x v="2"/>
    <x v="7"/>
    <s v="Small Box"/>
    <s v="Xerox 1892"/>
    <n v="0.36"/>
    <s v="United States"/>
    <s v="South"/>
    <x v="12"/>
    <s v="North Miami"/>
    <n v="33161"/>
    <x v="159"/>
    <d v="2015-06-12T00:00:00"/>
    <x v="1685"/>
    <n v="1"/>
    <n v="44.62"/>
    <n v="87885"/>
    <n v="38.739999999999995"/>
    <x v="0"/>
  </r>
  <r>
    <n v="3078"/>
    <s v="Kate McKenna"/>
    <x v="3"/>
    <n v="0.04"/>
    <n v="35.44"/>
    <n v="5.09"/>
    <x v="1"/>
    <x v="0"/>
    <x v="2"/>
    <x v="7"/>
    <s v="Small Box"/>
    <s v="Xerox 1932"/>
    <n v="0.38"/>
    <s v="United States"/>
    <s v="East"/>
    <x v="27"/>
    <s v="Toledo"/>
    <n v="43615"/>
    <x v="159"/>
    <d v="2015-06-11T00:00:00"/>
    <x v="1686"/>
    <n v="5"/>
    <n v="171.93"/>
    <n v="88240"/>
    <n v="35.4"/>
    <x v="3"/>
  </r>
  <r>
    <n v="3078"/>
    <s v="Kate McKenna"/>
    <x v="3"/>
    <n v="0.08"/>
    <n v="3.98"/>
    <n v="0.7"/>
    <x v="1"/>
    <x v="0"/>
    <x v="2"/>
    <x v="2"/>
    <s v="Wrap Bag"/>
    <s v="4009® Highlighters by Sanford"/>
    <n v="0.52"/>
    <s v="United States"/>
    <s v="East"/>
    <x v="27"/>
    <s v="Toledo"/>
    <n v="43615"/>
    <x v="159"/>
    <d v="2015-06-14T00:00:00"/>
    <x v="1687"/>
    <n v="9"/>
    <n v="35.19"/>
    <n v="88240"/>
    <n v="3.9"/>
    <x v="3"/>
  </r>
  <r>
    <n v="3079"/>
    <s v="Andrew Levine"/>
    <x v="3"/>
    <n v="0.04"/>
    <n v="35.44"/>
    <n v="5.09"/>
    <x v="1"/>
    <x v="0"/>
    <x v="2"/>
    <x v="7"/>
    <s v="Small Box"/>
    <s v="Xerox 1932"/>
    <n v="0.38"/>
    <s v="United States"/>
    <s v="East"/>
    <x v="28"/>
    <s v="Philadelphia"/>
    <n v="19112"/>
    <x v="159"/>
    <d v="2015-06-11T00:00:00"/>
    <x v="1688"/>
    <n v="21"/>
    <n v="722.1"/>
    <n v="53476"/>
    <n v="35.4"/>
    <x v="3"/>
  </r>
  <r>
    <n v="3079"/>
    <s v="Andrew Levine"/>
    <x v="3"/>
    <n v="0.08"/>
    <n v="3.98"/>
    <n v="0.7"/>
    <x v="1"/>
    <x v="0"/>
    <x v="2"/>
    <x v="2"/>
    <s v="Wrap Bag"/>
    <s v="4009® Highlighters by Sanford"/>
    <n v="0.52"/>
    <s v="United States"/>
    <s v="East"/>
    <x v="28"/>
    <s v="Philadelphia"/>
    <n v="19112"/>
    <x v="159"/>
    <d v="2015-06-14T00:00:00"/>
    <x v="1689"/>
    <n v="36"/>
    <n v="140.78"/>
    <n v="53476"/>
    <n v="3.9"/>
    <x v="3"/>
  </r>
  <r>
    <n v="3079"/>
    <s v="Andrew Levine"/>
    <x v="3"/>
    <n v="0.01"/>
    <n v="1.76"/>
    <n v="0.7"/>
    <x v="1"/>
    <x v="0"/>
    <x v="2"/>
    <x v="2"/>
    <s v="Wrap Bag"/>
    <s v="Newell 310"/>
    <n v="0.56000000000000005"/>
    <s v="United States"/>
    <s v="East"/>
    <x v="28"/>
    <s v="Philadelphia"/>
    <n v="19112"/>
    <x v="159"/>
    <d v="2015-06-12T00:00:00"/>
    <x v="1690"/>
    <n v="71"/>
    <n v="129.72"/>
    <n v="53476"/>
    <n v="1.75"/>
    <x v="3"/>
  </r>
  <r>
    <n v="3079"/>
    <s v="Andrew Levine"/>
    <x v="3"/>
    <n v="0.01"/>
    <n v="193.17"/>
    <n v="19.989999999999998"/>
    <x v="2"/>
    <x v="0"/>
    <x v="2"/>
    <x v="6"/>
    <s v="Small Box"/>
    <s v="Fellowes Staxonsteel® Drawer Files"/>
    <n v="0.71"/>
    <s v="United States"/>
    <s v="East"/>
    <x v="28"/>
    <s v="Philadelphia"/>
    <n v="19112"/>
    <x v="159"/>
    <d v="2015-06-11T00:00:00"/>
    <x v="1691"/>
    <n v="63"/>
    <n v="12190.98"/>
    <n v="53476"/>
    <n v="193.16"/>
    <x v="3"/>
  </r>
  <r>
    <n v="2046"/>
    <s v="Eileen Schwartz"/>
    <x v="0"/>
    <n v="0.04"/>
    <n v="4.28"/>
    <n v="5.68"/>
    <x v="1"/>
    <x v="3"/>
    <x v="2"/>
    <x v="7"/>
    <s v="Small Box"/>
    <s v="Xerox 199"/>
    <n v="0.4"/>
    <s v="United States"/>
    <s v="Central"/>
    <x v="38"/>
    <s v="Liberal"/>
    <n v="67901"/>
    <x v="160"/>
    <d v="2015-06-14T00:00:00"/>
    <x v="1692"/>
    <n v="7"/>
    <n v="31.54"/>
    <n v="88219"/>
    <n v="4.24"/>
    <x v="1"/>
  </r>
  <r>
    <n v="2046"/>
    <s v="Eileen Schwartz"/>
    <x v="0"/>
    <n v="0.06"/>
    <n v="376.13"/>
    <n v="85.63"/>
    <x v="0"/>
    <x v="3"/>
    <x v="0"/>
    <x v="0"/>
    <s v="Jumbo Box"/>
    <s v="Bretford Rectangular Conference Table Tops"/>
    <n v="0.74"/>
    <s v="United States"/>
    <s v="Central"/>
    <x v="38"/>
    <s v="Liberal"/>
    <n v="67901"/>
    <x v="160"/>
    <d v="2015-06-14T00:00:00"/>
    <x v="1693"/>
    <n v="13"/>
    <n v="4634.6899999999996"/>
    <n v="88219"/>
    <n v="376.07"/>
    <x v="1"/>
  </r>
  <r>
    <n v="2046"/>
    <s v="Eileen Schwartz"/>
    <x v="0"/>
    <n v="0.06"/>
    <n v="424.21"/>
    <n v="110.2"/>
    <x v="0"/>
    <x v="3"/>
    <x v="0"/>
    <x v="0"/>
    <s v="Jumbo Box"/>
    <s v="Bush Advantage Collection® Racetrack Conference Table"/>
    <n v="0.67"/>
    <s v="United States"/>
    <s v="Central"/>
    <x v="38"/>
    <s v="Liberal"/>
    <n v="67901"/>
    <x v="160"/>
    <d v="2015-06-13T00:00:00"/>
    <x v="1694"/>
    <n v="17"/>
    <n v="7304.03"/>
    <n v="88219"/>
    <n v="424.15"/>
    <x v="1"/>
  </r>
  <r>
    <n v="2046"/>
    <s v="Eileen Schwartz"/>
    <x v="0"/>
    <n v="0.06"/>
    <n v="195.99"/>
    <n v="8.99"/>
    <x v="1"/>
    <x v="3"/>
    <x v="1"/>
    <x v="12"/>
    <s v="Small Box"/>
    <s v="T28 WORLD"/>
    <n v="0.6"/>
    <s v="United States"/>
    <s v="Central"/>
    <x v="38"/>
    <s v="Liberal"/>
    <n v="67901"/>
    <x v="160"/>
    <d v="2015-06-14T00:00:00"/>
    <x v="1695"/>
    <n v="4"/>
    <n v="632.65"/>
    <n v="88219"/>
    <n v="195.93"/>
    <x v="1"/>
  </r>
  <r>
    <n v="62"/>
    <s v="Pam Gilbert"/>
    <x v="1"/>
    <n v="0.04"/>
    <n v="29.14"/>
    <n v="4.8600000000000003"/>
    <x v="1"/>
    <x v="3"/>
    <x v="2"/>
    <x v="7"/>
    <s v="Wrap Bag"/>
    <s v="Snap-A-Way® Black Print Carbonless Speed Message, No Reply Area, Duplicate"/>
    <n v="0.38"/>
    <s v="United States"/>
    <s v="Central"/>
    <x v="18"/>
    <s v="Round Rock"/>
    <n v="78664"/>
    <x v="160"/>
    <d v="2015-06-14T00:00:00"/>
    <x v="1696"/>
    <n v="17"/>
    <n v="506.39"/>
    <n v="87408"/>
    <n v="29.1"/>
    <x v="1"/>
  </r>
  <r>
    <n v="387"/>
    <s v="Angela Howe"/>
    <x v="1"/>
    <n v="0.1"/>
    <n v="8.8800000000000008"/>
    <n v="6.28"/>
    <x v="2"/>
    <x v="3"/>
    <x v="2"/>
    <x v="5"/>
    <s v="Small Box"/>
    <s v="GBC Instant Index™ System for Binding Systems"/>
    <n v="0.35"/>
    <s v="United States"/>
    <s v="Central"/>
    <x v="13"/>
    <s v="Grand Island"/>
    <n v="68801"/>
    <x v="160"/>
    <d v="2015-06-14T00:00:00"/>
    <x v="1697"/>
    <n v="15"/>
    <n v="126.9"/>
    <n v="90339"/>
    <n v="8.7800000000000011"/>
    <x v="1"/>
  </r>
  <r>
    <n v="1016"/>
    <s v="Francis Sherrill"/>
    <x v="1"/>
    <n v="0.02"/>
    <n v="6.48"/>
    <n v="7.86"/>
    <x v="2"/>
    <x v="2"/>
    <x v="2"/>
    <x v="7"/>
    <s v="Small Box"/>
    <s v="Xerox 213"/>
    <n v="0.37"/>
    <s v="United States"/>
    <s v="South"/>
    <x v="9"/>
    <s v="Asheville"/>
    <n v="28806"/>
    <x v="160"/>
    <d v="2015-06-13T00:00:00"/>
    <x v="1698"/>
    <n v="1"/>
    <n v="11.41"/>
    <n v="88389"/>
    <n v="6.4600000000000009"/>
    <x v="0"/>
  </r>
  <r>
    <n v="1745"/>
    <s v="Herbert Holden"/>
    <x v="1"/>
    <n v="0.04"/>
    <n v="124.49"/>
    <n v="51.94"/>
    <x v="0"/>
    <x v="1"/>
    <x v="0"/>
    <x v="0"/>
    <s v="Jumbo Box"/>
    <s v="Bevis 36 x 72 Conference Tables"/>
    <n v="0.63"/>
    <s v="United States"/>
    <s v="South"/>
    <x v="5"/>
    <s v="Atlanta"/>
    <n v="30305"/>
    <x v="160"/>
    <d v="2015-06-14T00:00:00"/>
    <x v="1699"/>
    <n v="4"/>
    <n v="605.82000000000005"/>
    <n v="12224"/>
    <n v="124.44999999999999"/>
    <x v="0"/>
  </r>
  <r>
    <n v="1745"/>
    <s v="Herbert Holden"/>
    <x v="1"/>
    <n v="0.1"/>
    <n v="35.99"/>
    <n v="5"/>
    <x v="1"/>
    <x v="1"/>
    <x v="1"/>
    <x v="12"/>
    <s v="Wrap Bag"/>
    <s v="Accessory17"/>
    <n v="0.82"/>
    <s v="United States"/>
    <s v="South"/>
    <x v="5"/>
    <s v="Atlanta"/>
    <n v="30305"/>
    <x v="160"/>
    <d v="2015-06-12T00:00:00"/>
    <x v="1700"/>
    <n v="54"/>
    <n v="1569"/>
    <n v="12224"/>
    <n v="35.89"/>
    <x v="0"/>
  </r>
  <r>
    <n v="1748"/>
    <s v="Helen Simpson"/>
    <x v="1"/>
    <n v="0.04"/>
    <n v="124.49"/>
    <n v="51.94"/>
    <x v="0"/>
    <x v="1"/>
    <x v="0"/>
    <x v="0"/>
    <s v="Jumbo Box"/>
    <s v="Bevis 36 x 72 Conference Tables"/>
    <n v="0.63"/>
    <s v="United States"/>
    <s v="Central"/>
    <x v="19"/>
    <s v="Enid"/>
    <n v="73703"/>
    <x v="160"/>
    <d v="2015-06-14T00:00:00"/>
    <x v="1701"/>
    <n v="1"/>
    <n v="151.46"/>
    <n v="87245"/>
    <n v="124.44999999999999"/>
    <x v="1"/>
  </r>
  <r>
    <n v="1781"/>
    <s v="Jackie Capps"/>
    <x v="1"/>
    <n v="0"/>
    <n v="55.48"/>
    <n v="14.3"/>
    <x v="1"/>
    <x v="3"/>
    <x v="2"/>
    <x v="7"/>
    <s v="Small Box"/>
    <s v="Xerox 194"/>
    <n v="0.37"/>
    <s v="United States"/>
    <s v="West"/>
    <x v="8"/>
    <s v="San Carlos"/>
    <n v="94070"/>
    <x v="160"/>
    <d v="2015-06-14T00:00:00"/>
    <x v="1702"/>
    <n v="11"/>
    <n v="658.62"/>
    <n v="89857"/>
    <n v="55.48"/>
    <x v="2"/>
  </r>
  <r>
    <n v="2257"/>
    <s v="Bernard Thompson"/>
    <x v="1"/>
    <n v="0.06"/>
    <n v="6.68"/>
    <n v="6.93"/>
    <x v="1"/>
    <x v="3"/>
    <x v="2"/>
    <x v="7"/>
    <s v="Small Box"/>
    <s v="HP Office Paper (20Lb. and 87 Bright)"/>
    <n v="0.37"/>
    <s v="United States"/>
    <s v="South"/>
    <x v="9"/>
    <s v="Raleigh"/>
    <n v="27604"/>
    <x v="160"/>
    <d v="2015-06-13T00:00:00"/>
    <x v="1703"/>
    <n v="14"/>
    <n v="91.92"/>
    <n v="87965"/>
    <n v="6.62"/>
    <x v="0"/>
  </r>
  <r>
    <n v="1466"/>
    <s v="Wesley Reid"/>
    <x v="2"/>
    <n v="0.04"/>
    <n v="130.97999999999999"/>
    <n v="54.74"/>
    <x v="0"/>
    <x v="0"/>
    <x v="0"/>
    <x v="10"/>
    <s v="Jumbo Box"/>
    <s v="O'Sullivan Elevations Bookcase, Cherry Finish"/>
    <n v="0.69"/>
    <s v="United States"/>
    <s v="Central"/>
    <x v="13"/>
    <s v="Columbus"/>
    <n v="68601"/>
    <x v="160"/>
    <d v="2015-06-12T00:00:00"/>
    <x v="1704"/>
    <n v="14"/>
    <n v="1781.66"/>
    <n v="91116"/>
    <n v="130.94"/>
    <x v="1"/>
  </r>
  <r>
    <n v="1469"/>
    <s v="Vicki Zhu Daniels"/>
    <x v="2"/>
    <n v="0.04"/>
    <n v="105.29"/>
    <n v="10.119999999999999"/>
    <x v="1"/>
    <x v="0"/>
    <x v="0"/>
    <x v="11"/>
    <s v="Large Box"/>
    <s v="Eldon Antistatic Chair Mats for Low to Medium Pile Carpets"/>
    <n v="0.79"/>
    <s v="United States"/>
    <s v="West"/>
    <x v="15"/>
    <s v="Clearfield"/>
    <n v="84015"/>
    <x v="160"/>
    <d v="2015-06-16T00:00:00"/>
    <x v="1705"/>
    <n v="9"/>
    <n v="940.64"/>
    <n v="91116"/>
    <n v="105.25"/>
    <x v="2"/>
  </r>
  <r>
    <n v="1469"/>
    <s v="Vicki Zhu Daniels"/>
    <x v="2"/>
    <n v="7.0000000000000007E-2"/>
    <n v="31.76"/>
    <n v="45.51"/>
    <x v="0"/>
    <x v="0"/>
    <x v="0"/>
    <x v="0"/>
    <s v="Jumbo Box"/>
    <s v="Hon iLevel™ Computer Training Table"/>
    <n v="0.65"/>
    <s v="United States"/>
    <s v="West"/>
    <x v="15"/>
    <s v="Clearfield"/>
    <n v="84015"/>
    <x v="160"/>
    <d v="2015-06-14T00:00:00"/>
    <x v="1706"/>
    <n v="18"/>
    <n v="439.27"/>
    <n v="91116"/>
    <n v="31.69"/>
    <x v="2"/>
  </r>
  <r>
    <n v="3179"/>
    <s v="Marie Pittman"/>
    <x v="2"/>
    <n v="7.0000000000000007E-2"/>
    <n v="35.44"/>
    <n v="7.5"/>
    <x v="1"/>
    <x v="3"/>
    <x v="2"/>
    <x v="7"/>
    <s v="Small Box"/>
    <s v="Xerox 1906"/>
    <n v="0.38"/>
    <s v="United States"/>
    <s v="Central"/>
    <x v="7"/>
    <s v="Owatonna"/>
    <n v="55060"/>
    <x v="160"/>
    <d v="2015-06-19T00:00:00"/>
    <x v="1707"/>
    <n v="11"/>
    <n v="380"/>
    <n v="86989"/>
    <n v="35.369999999999997"/>
    <x v="1"/>
  </r>
  <r>
    <n v="550"/>
    <s v="Edna Monroe Talley"/>
    <x v="4"/>
    <n v="0.06"/>
    <n v="549.99"/>
    <n v="49"/>
    <x v="0"/>
    <x v="3"/>
    <x v="1"/>
    <x v="4"/>
    <s v="Jumbo Drum"/>
    <s v="Sharp 1540cs Digital Laser Copier"/>
    <n v="0.35"/>
    <s v="United States"/>
    <s v="Central"/>
    <x v="18"/>
    <s v="Seguin"/>
    <n v="78155"/>
    <x v="160"/>
    <d v="2015-06-13T00:00:00"/>
    <x v="1708"/>
    <n v="13"/>
    <n v="6720.88"/>
    <n v="90910"/>
    <n v="549.93000000000006"/>
    <x v="1"/>
  </r>
  <r>
    <n v="550"/>
    <s v="Edna Monroe Talley"/>
    <x v="4"/>
    <n v="0.08"/>
    <n v="115.99"/>
    <n v="5.99"/>
    <x v="2"/>
    <x v="3"/>
    <x v="1"/>
    <x v="12"/>
    <s v="Small Box"/>
    <s v="2160"/>
    <n v="0.56999999999999995"/>
    <s v="United States"/>
    <s v="Central"/>
    <x v="18"/>
    <s v="Seguin"/>
    <n v="78155"/>
    <x v="160"/>
    <d v="2015-06-13T00:00:00"/>
    <x v="1709"/>
    <n v="1"/>
    <n v="102.21"/>
    <n v="90910"/>
    <n v="115.91"/>
    <x v="1"/>
  </r>
  <r>
    <n v="3230"/>
    <s v="Monica Stuart"/>
    <x v="0"/>
    <n v="0.06"/>
    <n v="4.91"/>
    <n v="5.68"/>
    <x v="2"/>
    <x v="0"/>
    <x v="2"/>
    <x v="5"/>
    <s v="Small Box"/>
    <s v="Acco Pressboard Covers with Storage Hooks, 14 7/8&quot; x 11&quot;, Light Blue"/>
    <n v="0.36"/>
    <s v="United States"/>
    <s v="Central"/>
    <x v="30"/>
    <s v="Waukesha"/>
    <n v="53186"/>
    <x v="161"/>
    <d v="2015-06-13T00:00:00"/>
    <x v="1710"/>
    <n v="10"/>
    <n v="53.89"/>
    <n v="87436"/>
    <n v="4.8500000000000005"/>
    <x v="1"/>
  </r>
  <r>
    <n v="3230"/>
    <s v="Monica Stuart"/>
    <x v="0"/>
    <n v="7.0000000000000007E-2"/>
    <n v="48.94"/>
    <n v="5.86"/>
    <x v="2"/>
    <x v="0"/>
    <x v="2"/>
    <x v="7"/>
    <s v="Small Box"/>
    <s v="Xerox 1916"/>
    <n v="0.35"/>
    <s v="United States"/>
    <s v="Central"/>
    <x v="30"/>
    <s v="Waukesha"/>
    <n v="53186"/>
    <x v="161"/>
    <d v="2015-06-14T00:00:00"/>
    <x v="1711"/>
    <n v="21"/>
    <n v="1001.02"/>
    <n v="87436"/>
    <n v="48.87"/>
    <x v="1"/>
  </r>
  <r>
    <n v="2143"/>
    <s v="Lester Sawyer"/>
    <x v="1"/>
    <n v="0.08"/>
    <n v="17.149999999999999"/>
    <n v="4.96"/>
    <x v="1"/>
    <x v="2"/>
    <x v="2"/>
    <x v="6"/>
    <s v="Small Box"/>
    <s v="Advantus Rolling Storage Box"/>
    <n v="0.57999999999999996"/>
    <s v="United States"/>
    <s v="South"/>
    <x v="21"/>
    <s v="Fairfax"/>
    <n v="20151"/>
    <x v="161"/>
    <d v="2015-06-16T00:00:00"/>
    <x v="1712"/>
    <n v="12"/>
    <n v="200.61"/>
    <n v="87569"/>
    <n v="17.07"/>
    <x v="0"/>
  </r>
  <r>
    <n v="2771"/>
    <s v="Kevin Wolfe"/>
    <x v="1"/>
    <n v="7.0000000000000007E-2"/>
    <n v="177.98"/>
    <n v="0.99"/>
    <x v="1"/>
    <x v="3"/>
    <x v="2"/>
    <x v="8"/>
    <s v="Small Box"/>
    <s v="Kensington 7 Outlet MasterPiece Power Center"/>
    <n v="0.56000000000000005"/>
    <s v="United States"/>
    <s v="South"/>
    <x v="5"/>
    <s v="East Point"/>
    <n v="30344"/>
    <x v="161"/>
    <d v="2015-06-13T00:00:00"/>
    <x v="1713"/>
    <n v="3"/>
    <n v="536.29"/>
    <n v="88974"/>
    <n v="177.91"/>
    <x v="0"/>
  </r>
  <r>
    <n v="1129"/>
    <s v="Pam Patton"/>
    <x v="2"/>
    <n v="0.03"/>
    <n v="30.98"/>
    <n v="6.5"/>
    <x v="1"/>
    <x v="3"/>
    <x v="1"/>
    <x v="1"/>
    <s v="Small Box"/>
    <s v="Logitech Internet Navigator Keyboard"/>
    <n v="0.79"/>
    <s v="United States"/>
    <s v="East"/>
    <x v="35"/>
    <s v="Boston"/>
    <n v="2118"/>
    <x v="161"/>
    <d v="2015-06-17T00:00:00"/>
    <x v="1714"/>
    <n v="44"/>
    <n v="1332.09"/>
    <n v="39430"/>
    <n v="30.95"/>
    <x v="3"/>
  </r>
  <r>
    <n v="1132"/>
    <s v="Michael Robbins"/>
    <x v="2"/>
    <n v="0.03"/>
    <n v="30.98"/>
    <n v="6.5"/>
    <x v="1"/>
    <x v="3"/>
    <x v="1"/>
    <x v="1"/>
    <s v="Small Box"/>
    <s v="Logitech Internet Navigator Keyboard"/>
    <n v="0.79"/>
    <s v="United States"/>
    <s v="Central"/>
    <x v="18"/>
    <s v="Euless"/>
    <n v="76039"/>
    <x v="161"/>
    <d v="2015-06-17T00:00:00"/>
    <x v="1715"/>
    <n v="11"/>
    <n v="333.02"/>
    <n v="88104"/>
    <n v="30.95"/>
    <x v="1"/>
  </r>
  <r>
    <n v="1505"/>
    <s v="Kay Schultz"/>
    <x v="2"/>
    <n v="0"/>
    <n v="85.99"/>
    <n v="0.99"/>
    <x v="1"/>
    <x v="0"/>
    <x v="1"/>
    <x v="12"/>
    <s v="Wrap Bag"/>
    <s v="Accessory4"/>
    <n v="0.85"/>
    <s v="United States"/>
    <s v="Central"/>
    <x v="18"/>
    <s v="College Station"/>
    <n v="77840"/>
    <x v="161"/>
    <d v="2015-06-18T00:00:00"/>
    <x v="1716"/>
    <n v="6"/>
    <n v="464.86"/>
    <n v="86181"/>
    <n v="85.99"/>
    <x v="1"/>
  </r>
  <r>
    <n v="5"/>
    <s v="Ronnie Proctor"/>
    <x v="3"/>
    <n v="0.02"/>
    <n v="500.98"/>
    <n v="26"/>
    <x v="0"/>
    <x v="2"/>
    <x v="0"/>
    <x v="9"/>
    <s v="Jumbo Drum"/>
    <s v="Global Troy™ Executive Leather Low-Back Tilter"/>
    <n v="0.6"/>
    <s v="United States"/>
    <s v="West"/>
    <x v="8"/>
    <s v="San Gabriel"/>
    <n v="91776"/>
    <x v="161"/>
    <d v="2015-06-15T00:00:00"/>
    <x v="1717"/>
    <n v="12"/>
    <n v="6362.85"/>
    <n v="90193"/>
    <n v="500.96000000000004"/>
    <x v="2"/>
  </r>
  <r>
    <n v="1044"/>
    <s v="Erin Ballard"/>
    <x v="0"/>
    <n v="0.02"/>
    <n v="209.84"/>
    <n v="21.21"/>
    <x v="1"/>
    <x v="2"/>
    <x v="0"/>
    <x v="11"/>
    <s v="Large Box"/>
    <s v="Luxo Professional Fluorescent Magnifier Lamp with Clamp-Mount Base"/>
    <n v="0.59"/>
    <s v="United States"/>
    <s v="West"/>
    <x v="8"/>
    <s v="Los Angeles"/>
    <n v="90004"/>
    <x v="162"/>
    <d v="2015-06-14T00:00:00"/>
    <x v="1718"/>
    <n v="62"/>
    <n v="13546.94"/>
    <n v="28001"/>
    <n v="209.82"/>
    <x v="2"/>
  </r>
  <r>
    <n v="1044"/>
    <s v="Erin Ballard"/>
    <x v="0"/>
    <n v="0.01"/>
    <n v="194.3"/>
    <n v="11.54"/>
    <x v="1"/>
    <x v="2"/>
    <x v="0"/>
    <x v="11"/>
    <s v="Large Box"/>
    <s v="Electrix Halogen Magnifier Lamp"/>
    <n v="0.59"/>
    <s v="United States"/>
    <s v="West"/>
    <x v="8"/>
    <s v="Los Angeles"/>
    <n v="90004"/>
    <x v="162"/>
    <d v="2015-06-16T00:00:00"/>
    <x v="1719"/>
    <n v="32"/>
    <n v="6401.65"/>
    <n v="28001"/>
    <n v="194.29000000000002"/>
    <x v="2"/>
  </r>
  <r>
    <n v="1519"/>
    <s v="Randall Boykin"/>
    <x v="0"/>
    <n v="0.06"/>
    <n v="55.48"/>
    <n v="4.8499999999999996"/>
    <x v="1"/>
    <x v="1"/>
    <x v="2"/>
    <x v="7"/>
    <s v="Small Box"/>
    <s v="Xerox 1888"/>
    <n v="0.37"/>
    <s v="United States"/>
    <s v="East"/>
    <x v="29"/>
    <s v="Auburn"/>
    <n v="4210"/>
    <x v="162"/>
    <d v="2015-06-14T00:00:00"/>
    <x v="1720"/>
    <n v="19"/>
    <n v="1030.51"/>
    <n v="89957"/>
    <n v="55.419999999999995"/>
    <x v="3"/>
  </r>
  <r>
    <n v="1522"/>
    <s v="Earl Watts"/>
    <x v="0"/>
    <n v="0.1"/>
    <n v="122.99"/>
    <n v="70.2"/>
    <x v="0"/>
    <x v="1"/>
    <x v="0"/>
    <x v="9"/>
    <s v="Jumbo Drum"/>
    <s v="Global High-Back Leather Tilter, Burgundy"/>
    <n v="0.74"/>
    <s v="United States"/>
    <s v="Central"/>
    <x v="7"/>
    <s v="Hopkins"/>
    <n v="55305"/>
    <x v="162"/>
    <d v="2015-06-15T00:00:00"/>
    <x v="1721"/>
    <n v="17"/>
    <n v="2026.91"/>
    <n v="89957"/>
    <n v="122.89"/>
    <x v="1"/>
  </r>
  <r>
    <n v="3339"/>
    <s v="Lester Copeland"/>
    <x v="1"/>
    <n v="0.03"/>
    <n v="2.61"/>
    <n v="0.5"/>
    <x v="1"/>
    <x v="1"/>
    <x v="2"/>
    <x v="13"/>
    <s v="Small Box"/>
    <s v="Avery 494"/>
    <n v="0.39"/>
    <s v="United States"/>
    <s v="South"/>
    <x v="12"/>
    <s v="Titusville"/>
    <n v="32780"/>
    <x v="162"/>
    <d v="2015-06-15T00:00:00"/>
    <x v="1722"/>
    <n v="7"/>
    <n v="19.02"/>
    <n v="85981"/>
    <n v="2.58"/>
    <x v="0"/>
  </r>
  <r>
    <n v="3339"/>
    <s v="Lester Copeland"/>
    <x v="1"/>
    <n v="0.01"/>
    <n v="11.66"/>
    <n v="7.95"/>
    <x v="1"/>
    <x v="1"/>
    <x v="2"/>
    <x v="2"/>
    <s v="Small Pack"/>
    <s v="Hunt BOSTON® Vista® Battery-Operated Pencil Sharpener, Black"/>
    <n v="0.57999999999999996"/>
    <s v="United States"/>
    <s v="South"/>
    <x v="12"/>
    <s v="Titusville"/>
    <n v="32780"/>
    <x v="162"/>
    <d v="2015-06-15T00:00:00"/>
    <x v="1723"/>
    <n v="16"/>
    <n v="193.87"/>
    <n v="85981"/>
    <n v="11.65"/>
    <x v="0"/>
  </r>
  <r>
    <n v="1644"/>
    <s v="Sam Woodward"/>
    <x v="2"/>
    <n v="0.09"/>
    <n v="107.53"/>
    <n v="5.81"/>
    <x v="1"/>
    <x v="0"/>
    <x v="0"/>
    <x v="11"/>
    <s v="Medium Box"/>
    <s v="Tenex Contemporary Contur Chairmats for Low and Medium Pile Carpet, Computer, 39&quot; x 49&quot;"/>
    <n v="0.65"/>
    <s v="United States"/>
    <s v="Central"/>
    <x v="18"/>
    <s v="Friendswood"/>
    <n v="77546"/>
    <x v="162"/>
    <d v="2015-06-16T00:00:00"/>
    <x v="1724"/>
    <n v="1"/>
    <n v="100.79"/>
    <n v="87342"/>
    <n v="107.44"/>
    <x v="1"/>
  </r>
  <r>
    <n v="1738"/>
    <s v="Dean Solomon"/>
    <x v="2"/>
    <n v="0.04"/>
    <n v="35.44"/>
    <n v="19.989999999999998"/>
    <x v="1"/>
    <x v="3"/>
    <x v="2"/>
    <x v="7"/>
    <s v="Small Box"/>
    <s v="Xerox 1880"/>
    <n v="0.38"/>
    <s v="United States"/>
    <s v="South"/>
    <x v="9"/>
    <s v="Gastonia"/>
    <n v="28052"/>
    <x v="162"/>
    <d v="2015-06-21T00:00:00"/>
    <x v="1725"/>
    <n v="11"/>
    <n v="406.26"/>
    <n v="85868"/>
    <n v="35.4"/>
    <x v="0"/>
  </r>
  <r>
    <n v="1775"/>
    <s v="Marlene Kirk"/>
    <x v="2"/>
    <n v="0.09"/>
    <n v="12.95"/>
    <n v="4.9800000000000004"/>
    <x v="1"/>
    <x v="1"/>
    <x v="2"/>
    <x v="5"/>
    <s v="Small Box"/>
    <s v="GBC Binding covers"/>
    <n v="0.4"/>
    <s v="United States"/>
    <s v="Central"/>
    <x v="2"/>
    <s v="South Bend"/>
    <n v="46614"/>
    <x v="162"/>
    <d v="2015-06-21T00:00:00"/>
    <x v="1726"/>
    <n v="21"/>
    <n v="269.54000000000002"/>
    <n v="89944"/>
    <n v="12.86"/>
    <x v="1"/>
  </r>
  <r>
    <n v="547"/>
    <s v="Henry Ball"/>
    <x v="3"/>
    <n v="0.03"/>
    <n v="13.73"/>
    <n v="6.85"/>
    <x v="2"/>
    <x v="3"/>
    <x v="0"/>
    <x v="11"/>
    <s v="Wrap Bag"/>
    <s v="DAX Wood Document Frame."/>
    <n v="0.54"/>
    <s v="United States"/>
    <s v="East"/>
    <x v="44"/>
    <s v="Morgantown"/>
    <n v="26501"/>
    <x v="162"/>
    <d v="2015-06-15T00:00:00"/>
    <x v="1727"/>
    <n v="4"/>
    <n v="57.37"/>
    <n v="86250"/>
    <n v="13.700000000000001"/>
    <x v="3"/>
  </r>
  <r>
    <n v="2979"/>
    <s v="Lloyd Dolan"/>
    <x v="3"/>
    <n v="0.01"/>
    <n v="5.84"/>
    <n v="0.83"/>
    <x v="1"/>
    <x v="3"/>
    <x v="2"/>
    <x v="2"/>
    <s v="Wrap Bag"/>
    <s v="Avery Hi-Liter® Smear-Safe Highlighters"/>
    <n v="0.49"/>
    <s v="United States"/>
    <s v="Central"/>
    <x v="39"/>
    <s v="Dickinson"/>
    <n v="58601"/>
    <x v="162"/>
    <d v="2015-06-16T00:00:00"/>
    <x v="1728"/>
    <n v="4"/>
    <n v="23.89"/>
    <n v="86546"/>
    <n v="5.83"/>
    <x v="1"/>
  </r>
  <r>
    <n v="3120"/>
    <s v="Daniel Christian"/>
    <x v="3"/>
    <n v="0.08"/>
    <n v="315.98"/>
    <n v="19.989999999999998"/>
    <x v="1"/>
    <x v="2"/>
    <x v="2"/>
    <x v="5"/>
    <s v="Small Box"/>
    <s v="GBC ProClick™ 150 Presentation Binding System"/>
    <n v="0.38"/>
    <s v="United States"/>
    <s v="South"/>
    <x v="17"/>
    <s v="New Orleans"/>
    <n v="70117"/>
    <x v="162"/>
    <d v="2015-06-14T00:00:00"/>
    <x v="1729"/>
    <n v="9"/>
    <n v="2642.48"/>
    <n v="90160"/>
    <n v="315.90000000000003"/>
    <x v="0"/>
  </r>
  <r>
    <n v="1860"/>
    <s v="Gina B Hess"/>
    <x v="0"/>
    <n v="0.09"/>
    <n v="5.98"/>
    <n v="1.49"/>
    <x v="1"/>
    <x v="2"/>
    <x v="2"/>
    <x v="5"/>
    <s v="Small Box"/>
    <s v="Avery Hanging File Binders"/>
    <n v="0.39"/>
    <s v="United States"/>
    <s v="East"/>
    <x v="35"/>
    <s v="Webster"/>
    <n v="1570"/>
    <x v="163"/>
    <d v="2015-06-17T00:00:00"/>
    <x v="1730"/>
    <n v="5"/>
    <n v="28.01"/>
    <n v="86846"/>
    <n v="5.8900000000000006"/>
    <x v="3"/>
  </r>
  <r>
    <n v="33"/>
    <s v="Ricky Hensley"/>
    <x v="3"/>
    <n v="0.03"/>
    <n v="4.24"/>
    <n v="5.41"/>
    <x v="1"/>
    <x v="3"/>
    <x v="2"/>
    <x v="5"/>
    <s v="Small Box"/>
    <s v="Storex DuraTech Recycled Plastic Frosted Binders"/>
    <n v="0.35"/>
    <s v="United States"/>
    <s v="West"/>
    <x v="14"/>
    <s v="Gresham"/>
    <n v="97030"/>
    <x v="163"/>
    <d v="2015-06-17T00:00:00"/>
    <x v="1731"/>
    <n v="13"/>
    <n v="58.68"/>
    <n v="89201"/>
    <n v="4.21"/>
    <x v="2"/>
  </r>
  <r>
    <n v="33"/>
    <s v="Ricky Hensley"/>
    <x v="3"/>
    <n v="0.04"/>
    <n v="2.94"/>
    <n v="0.7"/>
    <x v="1"/>
    <x v="3"/>
    <x v="2"/>
    <x v="2"/>
    <s v="Wrap Bag"/>
    <s v="Newell 338"/>
    <n v="0.57999999999999996"/>
    <s v="United States"/>
    <s v="West"/>
    <x v="14"/>
    <s v="Gresham"/>
    <n v="97030"/>
    <x v="163"/>
    <d v="2015-06-16T00:00:00"/>
    <x v="1732"/>
    <n v="18"/>
    <n v="53.1"/>
    <n v="89201"/>
    <n v="2.9"/>
    <x v="2"/>
  </r>
  <r>
    <n v="736"/>
    <s v="Meredith Walters"/>
    <x v="3"/>
    <n v="0.06"/>
    <n v="350.98"/>
    <n v="30"/>
    <x v="0"/>
    <x v="1"/>
    <x v="0"/>
    <x v="9"/>
    <s v="Jumbo Drum"/>
    <s v="Office Star - Professional Matrix Back Chair with 2-to-1 Synchro Tilt and Mesh Fabric Seat"/>
    <n v="0.61"/>
    <s v="United States"/>
    <s v="East"/>
    <x v="47"/>
    <s v="Salem"/>
    <n v="3079"/>
    <x v="163"/>
    <d v="2015-06-17T00:00:00"/>
    <x v="1733"/>
    <n v="6"/>
    <n v="2016.32"/>
    <n v="90361"/>
    <n v="350.92"/>
    <x v="3"/>
  </r>
  <r>
    <n v="738"/>
    <s v="Peggy Rowe"/>
    <x v="3"/>
    <n v="0.02"/>
    <n v="70.98"/>
    <n v="46.74"/>
    <x v="0"/>
    <x v="1"/>
    <x v="0"/>
    <x v="10"/>
    <s v="Jumbo Box"/>
    <s v="Hon Metal Bookcases, Putty"/>
    <n v="0.56000000000000005"/>
    <s v="United States"/>
    <s v="East"/>
    <x v="33"/>
    <s v="Cranford"/>
    <n v="7016"/>
    <x v="163"/>
    <d v="2015-06-16T00:00:00"/>
    <x v="1734"/>
    <n v="4"/>
    <n v="313.63"/>
    <n v="90361"/>
    <n v="70.960000000000008"/>
    <x v="3"/>
  </r>
  <r>
    <n v="741"/>
    <s v="Stacey Hale"/>
    <x v="3"/>
    <n v="0.04"/>
    <n v="27.48"/>
    <n v="4"/>
    <x v="1"/>
    <x v="1"/>
    <x v="1"/>
    <x v="1"/>
    <s v="Small Box"/>
    <s v="Belkin MediaBoard 104- Keyboard"/>
    <n v="0.75"/>
    <s v="United States"/>
    <s v="East"/>
    <x v="33"/>
    <s v="Summit"/>
    <n v="7901"/>
    <x v="163"/>
    <d v="2015-06-17T00:00:00"/>
    <x v="1735"/>
    <n v="15"/>
    <n v="397.17"/>
    <n v="90361"/>
    <n v="27.44"/>
    <x v="3"/>
  </r>
  <r>
    <n v="2183"/>
    <s v="Sheryl Reese"/>
    <x v="3"/>
    <n v="0"/>
    <n v="1.48"/>
    <n v="0.7"/>
    <x v="1"/>
    <x v="2"/>
    <x v="2"/>
    <x v="14"/>
    <s v="Wrap Bag"/>
    <s v="Binder Clips by OIC"/>
    <n v="0.37"/>
    <s v="United States"/>
    <s v="South"/>
    <x v="32"/>
    <s v="Owensboro"/>
    <n v="42301"/>
    <x v="163"/>
    <d v="2015-06-17T00:00:00"/>
    <x v="1736"/>
    <n v="12"/>
    <n v="19.32"/>
    <n v="91571"/>
    <n v="1.48"/>
    <x v="0"/>
  </r>
  <r>
    <n v="2512"/>
    <s v="Frances Holt"/>
    <x v="3"/>
    <n v="0.04"/>
    <n v="6.48"/>
    <n v="9.5399999999999991"/>
    <x v="1"/>
    <x v="2"/>
    <x v="2"/>
    <x v="7"/>
    <s v="Small Box"/>
    <s v="Xerox 1905"/>
    <n v="0.37"/>
    <s v="United States"/>
    <s v="East"/>
    <x v="35"/>
    <s v="Cambridge"/>
    <n v="2138"/>
    <x v="163"/>
    <d v="2015-06-17T00:00:00"/>
    <x v="1737"/>
    <n v="19"/>
    <n v="125.37"/>
    <n v="87030"/>
    <n v="6.44"/>
    <x v="3"/>
  </r>
  <r>
    <n v="1038"/>
    <s v="Jon Hale"/>
    <x v="0"/>
    <n v="0.1"/>
    <n v="7.64"/>
    <n v="5.83"/>
    <x v="1"/>
    <x v="3"/>
    <x v="2"/>
    <x v="7"/>
    <s v="Wrap Bag"/>
    <s v="Rediform Wirebound &quot;Phone Memo&quot; Message Book, 11 x 5-3/4"/>
    <n v="0.36"/>
    <s v="United States"/>
    <s v="South"/>
    <x v="12"/>
    <s v="Belle Glade"/>
    <n v="33430"/>
    <x v="164"/>
    <d v="2015-06-17T00:00:00"/>
    <x v="1738"/>
    <n v="5"/>
    <n v="39.36"/>
    <n v="90641"/>
    <n v="7.54"/>
    <x v="0"/>
  </r>
  <r>
    <n v="2677"/>
    <s v="Geoffrey Rivera"/>
    <x v="0"/>
    <n v="0.03"/>
    <n v="41.32"/>
    <n v="58.66"/>
    <x v="2"/>
    <x v="0"/>
    <x v="0"/>
    <x v="11"/>
    <s v="Medium Box"/>
    <s v="Deflect-o EconoMat Studded, No Bevel Mat for Low Pile Carpeting"/>
    <n v="0.76"/>
    <s v="United States"/>
    <s v="South"/>
    <x v="21"/>
    <s v="Winchester"/>
    <n v="22601"/>
    <x v="164"/>
    <d v="2015-06-17T00:00:00"/>
    <x v="1739"/>
    <n v="10"/>
    <n v="419.27"/>
    <n v="86633"/>
    <n v="41.29"/>
    <x v="0"/>
  </r>
  <r>
    <n v="2677"/>
    <s v="Geoffrey Rivera"/>
    <x v="0"/>
    <n v="0"/>
    <n v="6.88"/>
    <n v="2"/>
    <x v="1"/>
    <x v="0"/>
    <x v="2"/>
    <x v="7"/>
    <s v="Wrap Bag"/>
    <s v="Adams Phone Message Book, 200 Message Capacity, 8 1/16” x 11”"/>
    <n v="0.39"/>
    <s v="United States"/>
    <s v="South"/>
    <x v="21"/>
    <s v="Winchester"/>
    <n v="22601"/>
    <x v="164"/>
    <d v="2015-06-16T00:00:00"/>
    <x v="1740"/>
    <n v="5"/>
    <n v="36"/>
    <n v="86633"/>
    <n v="6.88"/>
    <x v="0"/>
  </r>
  <r>
    <n v="2720"/>
    <s v="Donna Block"/>
    <x v="0"/>
    <n v="0"/>
    <n v="40.479999999999997"/>
    <n v="19.989999999999998"/>
    <x v="1"/>
    <x v="0"/>
    <x v="1"/>
    <x v="1"/>
    <s v="Small Box"/>
    <s v="Keytronic Designer 104- Key Black Keyboard"/>
    <n v="0.77"/>
    <s v="United States"/>
    <s v="South"/>
    <x v="5"/>
    <s v="Dalton"/>
    <n v="30721"/>
    <x v="164"/>
    <d v="2015-06-17T00:00:00"/>
    <x v="1741"/>
    <n v="6"/>
    <n v="264.95"/>
    <n v="88766"/>
    <n v="40.479999999999997"/>
    <x v="0"/>
  </r>
  <r>
    <n v="1492"/>
    <s v="Don Beard"/>
    <x v="1"/>
    <n v="0.04"/>
    <n v="119.99"/>
    <n v="14"/>
    <x v="0"/>
    <x v="3"/>
    <x v="1"/>
    <x v="3"/>
    <s v="Jumbo Drum"/>
    <s v="Epson C82 Color Inkjet Printer"/>
    <n v="0.36"/>
    <s v="United States"/>
    <s v="Central"/>
    <x v="6"/>
    <s v="Ozark"/>
    <n v="65721"/>
    <x v="164"/>
    <d v="2015-06-18T00:00:00"/>
    <x v="1742"/>
    <n v="6"/>
    <n v="739.07"/>
    <n v="88004"/>
    <n v="119.94999999999999"/>
    <x v="1"/>
  </r>
  <r>
    <n v="2355"/>
    <s v="Clyde Burnett"/>
    <x v="4"/>
    <n v="0.06"/>
    <n v="146.34"/>
    <n v="43.75"/>
    <x v="0"/>
    <x v="1"/>
    <x v="0"/>
    <x v="0"/>
    <s v="Jumbo Box"/>
    <s v="Bevis Round Conference Table Top &amp; Single Column Base"/>
    <n v="0.65"/>
    <s v="United States"/>
    <s v="West"/>
    <x v="8"/>
    <s v="Coachella"/>
    <n v="92236"/>
    <x v="164"/>
    <d v="2015-06-18T00:00:00"/>
    <x v="1743"/>
    <n v="12"/>
    <n v="1721.24"/>
    <n v="91306"/>
    <n v="146.28"/>
    <x v="2"/>
  </r>
  <r>
    <n v="3096"/>
    <s v="Mike Howard"/>
    <x v="0"/>
    <n v="0.04"/>
    <n v="33.89"/>
    <n v="5.0999999999999996"/>
    <x v="2"/>
    <x v="1"/>
    <x v="2"/>
    <x v="6"/>
    <s v="Small Box"/>
    <s v="File Shuttle II and Handi-File, Black"/>
    <n v="0.6"/>
    <s v="United States"/>
    <s v="East"/>
    <x v="27"/>
    <s v="Hilliard"/>
    <n v="43026"/>
    <x v="165"/>
    <d v="2015-06-18T00:00:00"/>
    <x v="1744"/>
    <n v="6"/>
    <n v="200.83"/>
    <n v="86222"/>
    <n v="33.85"/>
    <x v="3"/>
  </r>
  <r>
    <n v="283"/>
    <s v="Pauline Boyette"/>
    <x v="1"/>
    <n v="0.1"/>
    <n v="1.68"/>
    <n v="1.57"/>
    <x v="1"/>
    <x v="3"/>
    <x v="2"/>
    <x v="2"/>
    <s v="Wrap Bag"/>
    <s v="Newell 323"/>
    <n v="0.59"/>
    <s v="United States"/>
    <s v="East"/>
    <x v="33"/>
    <s v="Newark"/>
    <n v="7101"/>
    <x v="165"/>
    <d v="2015-06-18T00:00:00"/>
    <x v="1745"/>
    <n v="11"/>
    <n v="18.71"/>
    <n v="89293"/>
    <n v="1.5799999999999998"/>
    <x v="3"/>
  </r>
  <r>
    <n v="286"/>
    <s v="Virginia Gay"/>
    <x v="2"/>
    <n v="0"/>
    <n v="4.13"/>
    <n v="5.34"/>
    <x v="1"/>
    <x v="0"/>
    <x v="2"/>
    <x v="5"/>
    <s v="Small Box"/>
    <s v="ACCOHIDE® Binder by Acco"/>
    <n v="0.38"/>
    <s v="United States"/>
    <s v="Central"/>
    <x v="38"/>
    <s v="Shawnee"/>
    <n v="66203"/>
    <x v="165"/>
    <d v="2015-06-21T00:00:00"/>
    <x v="1746"/>
    <n v="9"/>
    <n v="40.950000000000003"/>
    <n v="89761"/>
    <n v="4.13"/>
    <x v="1"/>
  </r>
  <r>
    <n v="286"/>
    <s v="Virginia Gay"/>
    <x v="2"/>
    <n v="0.1"/>
    <n v="130.97999999999999"/>
    <n v="54.74"/>
    <x v="0"/>
    <x v="0"/>
    <x v="0"/>
    <x v="10"/>
    <s v="Jumbo Box"/>
    <s v="O'Sullivan Elevations Bookcase, Cherry Finish"/>
    <n v="0.69"/>
    <s v="United States"/>
    <s v="Central"/>
    <x v="38"/>
    <s v="Shawnee"/>
    <n v="66203"/>
    <x v="165"/>
    <d v="2015-06-21T00:00:00"/>
    <x v="1747"/>
    <n v="9"/>
    <n v="1155.73"/>
    <n v="89761"/>
    <n v="130.88"/>
    <x v="1"/>
  </r>
  <r>
    <n v="646"/>
    <s v="Robin High"/>
    <x v="2"/>
    <n v="0.03"/>
    <n v="51.75"/>
    <n v="19.989999999999998"/>
    <x v="1"/>
    <x v="3"/>
    <x v="0"/>
    <x v="11"/>
    <s v="Small Box"/>
    <s v="Howard Miller 13-3/4&quot; Diameter Brushed Chrome Round Wall Clock"/>
    <n v="0.55000000000000004"/>
    <s v="United States"/>
    <s v="Central"/>
    <x v="7"/>
    <s v="Shakopee"/>
    <n v="55379"/>
    <x v="165"/>
    <d v="2015-06-22T00:00:00"/>
    <x v="1748"/>
    <n v="16"/>
    <n v="818.81"/>
    <n v="90735"/>
    <n v="51.72"/>
    <x v="1"/>
  </r>
  <r>
    <n v="1189"/>
    <s v="Dwight Stephenson"/>
    <x v="2"/>
    <n v="0.06"/>
    <n v="10.89"/>
    <n v="4.5"/>
    <x v="1"/>
    <x v="1"/>
    <x v="2"/>
    <x v="8"/>
    <s v="Small Box"/>
    <s v="Belkin 6 Outlet Metallic Surge Strip"/>
    <n v="0.59"/>
    <s v="United States"/>
    <s v="West"/>
    <x v="8"/>
    <s v="Huntington Beach"/>
    <n v="92646"/>
    <x v="165"/>
    <d v="2015-06-22T00:00:00"/>
    <x v="1749"/>
    <n v="14"/>
    <n v="149.32"/>
    <n v="87584"/>
    <n v="10.83"/>
    <x v="2"/>
  </r>
  <r>
    <n v="1189"/>
    <s v="Dwight Stephenson"/>
    <x v="2"/>
    <n v="0.03"/>
    <n v="10.64"/>
    <n v="5.16"/>
    <x v="1"/>
    <x v="1"/>
    <x v="0"/>
    <x v="11"/>
    <s v="Small Box"/>
    <s v="Eldon Expressions Punched Metal &amp; Wood Desk Accessories, Pewter &amp; Cherry"/>
    <n v="0.56999999999999995"/>
    <s v="United States"/>
    <s v="West"/>
    <x v="8"/>
    <s v="Huntington Beach"/>
    <n v="92646"/>
    <x v="165"/>
    <d v="2015-06-22T00:00:00"/>
    <x v="1750"/>
    <n v="16"/>
    <n v="177.01"/>
    <n v="87584"/>
    <n v="10.610000000000001"/>
    <x v="2"/>
  </r>
  <r>
    <n v="1189"/>
    <s v="Dwight Stephenson"/>
    <x v="2"/>
    <n v="0.03"/>
    <n v="7.96"/>
    <n v="4.95"/>
    <x v="1"/>
    <x v="1"/>
    <x v="0"/>
    <x v="11"/>
    <s v="Small Box"/>
    <s v="Staples Plastic Wall Frames"/>
    <n v="0.41"/>
    <s v="United States"/>
    <s v="West"/>
    <x v="8"/>
    <s v="Huntington Beach"/>
    <n v="92646"/>
    <x v="165"/>
    <d v="2015-06-19T00:00:00"/>
    <x v="1751"/>
    <n v="4"/>
    <n v="35.159999999999997"/>
    <n v="87584"/>
    <n v="7.93"/>
    <x v="2"/>
  </r>
  <r>
    <n v="1193"/>
    <s v="Louis Parrish"/>
    <x v="2"/>
    <n v="0.03"/>
    <n v="10.64"/>
    <n v="5.16"/>
    <x v="1"/>
    <x v="1"/>
    <x v="0"/>
    <x v="11"/>
    <s v="Small Box"/>
    <s v="Eldon Expressions Punched Metal &amp; Wood Desk Accessories, Pewter &amp; Cherry"/>
    <n v="0.56999999999999995"/>
    <s v="United States"/>
    <s v="East"/>
    <x v="31"/>
    <s v="Washington"/>
    <n v="20016"/>
    <x v="165"/>
    <d v="2015-06-22T00:00:00"/>
    <x v="1752"/>
    <n v="63"/>
    <n v="696.96"/>
    <n v="5984"/>
    <n v="10.610000000000001"/>
    <x v="3"/>
  </r>
  <r>
    <n v="1193"/>
    <s v="Louis Parrish"/>
    <x v="2"/>
    <n v="0.03"/>
    <n v="7.96"/>
    <n v="4.95"/>
    <x v="1"/>
    <x v="1"/>
    <x v="0"/>
    <x v="11"/>
    <s v="Small Box"/>
    <s v="Staples Plastic Wall Frames"/>
    <n v="0.41"/>
    <s v="United States"/>
    <s v="East"/>
    <x v="31"/>
    <s v="Washington"/>
    <n v="20016"/>
    <x v="165"/>
    <d v="2015-06-19T00:00:00"/>
    <x v="1753"/>
    <n v="17"/>
    <n v="149.41"/>
    <n v="5984"/>
    <n v="7.93"/>
    <x v="3"/>
  </r>
  <r>
    <n v="3098"/>
    <s v="Lorraine Boykin"/>
    <x v="2"/>
    <n v="0"/>
    <n v="11.7"/>
    <n v="6.96"/>
    <x v="2"/>
    <x v="1"/>
    <x v="2"/>
    <x v="8"/>
    <s v="Medium Box"/>
    <s v="Harmony HEPA Quiet Air Purifiers"/>
    <n v="0.5"/>
    <s v="United States"/>
    <s v="East"/>
    <x v="11"/>
    <s v="Shirley"/>
    <n v="11967"/>
    <x v="165"/>
    <d v="2015-06-19T00:00:00"/>
    <x v="1754"/>
    <n v="10"/>
    <n v="131.69"/>
    <n v="89315"/>
    <n v="11.7"/>
    <x v="3"/>
  </r>
  <r>
    <n v="907"/>
    <s v="Rachel Casey"/>
    <x v="4"/>
    <n v="0.09"/>
    <n v="2.6"/>
    <n v="2.4"/>
    <x v="1"/>
    <x v="2"/>
    <x v="2"/>
    <x v="2"/>
    <s v="Wrap Bag"/>
    <s v="12 Colored Short Pencils"/>
    <n v="0.57999999999999996"/>
    <s v="United States"/>
    <s v="South"/>
    <x v="32"/>
    <s v="Henderson"/>
    <n v="42420"/>
    <x v="165"/>
    <d v="2015-06-19T00:00:00"/>
    <x v="1755"/>
    <n v="12"/>
    <n v="31.73"/>
    <n v="86460"/>
    <n v="2.5100000000000002"/>
    <x v="0"/>
  </r>
  <r>
    <n v="317"/>
    <s v="Katherine Kearney"/>
    <x v="3"/>
    <n v="0.09"/>
    <n v="7.38"/>
    <n v="5.21"/>
    <x v="1"/>
    <x v="3"/>
    <x v="0"/>
    <x v="11"/>
    <s v="Small Box"/>
    <s v="Eldon® Expressions™ Wood Desk Accessories, Oak"/>
    <n v="0.56000000000000005"/>
    <s v="United States"/>
    <s v="West"/>
    <x v="8"/>
    <s v="Lemon Grove"/>
    <n v="91945"/>
    <x v="165"/>
    <d v="2015-06-18T00:00:00"/>
    <x v="1756"/>
    <n v="9"/>
    <n v="66.55"/>
    <n v="86041"/>
    <n v="7.29"/>
    <x v="2"/>
  </r>
  <r>
    <n v="317"/>
    <s v="Katherine Kearney"/>
    <x v="3"/>
    <n v="0.04"/>
    <n v="5.98"/>
    <n v="5.15"/>
    <x v="1"/>
    <x v="3"/>
    <x v="2"/>
    <x v="7"/>
    <s v="Small Box"/>
    <s v="Xerox 193"/>
    <n v="0.36"/>
    <s v="United States"/>
    <s v="West"/>
    <x v="8"/>
    <s v="Lemon Grove"/>
    <n v="91945"/>
    <x v="165"/>
    <d v="2015-06-18T00:00:00"/>
    <x v="1757"/>
    <n v="17"/>
    <n v="103.49"/>
    <n v="86041"/>
    <n v="5.94"/>
    <x v="2"/>
  </r>
  <r>
    <n v="317"/>
    <s v="Katherine Kearney"/>
    <x v="3"/>
    <n v="0.04"/>
    <n v="15.42"/>
    <n v="10.68"/>
    <x v="1"/>
    <x v="3"/>
    <x v="2"/>
    <x v="6"/>
    <s v="Small Box"/>
    <s v="Decoflex Hanging Personal Folder File, Blue"/>
    <n v="0.57999999999999996"/>
    <s v="United States"/>
    <s v="West"/>
    <x v="8"/>
    <s v="Lemon Grove"/>
    <n v="91945"/>
    <x v="165"/>
    <d v="2015-06-18T00:00:00"/>
    <x v="1758"/>
    <n v="12"/>
    <n v="192.18"/>
    <n v="86041"/>
    <n v="15.38"/>
    <x v="2"/>
  </r>
  <r>
    <n v="395"/>
    <s v="Monica McCormick"/>
    <x v="0"/>
    <n v="0.04"/>
    <n v="15.98"/>
    <n v="4"/>
    <x v="1"/>
    <x v="3"/>
    <x v="1"/>
    <x v="1"/>
    <s v="Small Box"/>
    <s v="Logitech Access Keyboard"/>
    <n v="0.37"/>
    <s v="United States"/>
    <s v="South"/>
    <x v="9"/>
    <s v="Albemarle"/>
    <n v="28001"/>
    <x v="166"/>
    <d v="2015-06-19T00:00:00"/>
    <x v="1759"/>
    <n v="4"/>
    <n v="64.59"/>
    <n v="86384"/>
    <n v="15.940000000000001"/>
    <x v="0"/>
  </r>
  <r>
    <n v="395"/>
    <s v="Monica McCormick"/>
    <x v="0"/>
    <n v="0.06"/>
    <n v="22.84"/>
    <n v="5.47"/>
    <x v="1"/>
    <x v="3"/>
    <x v="2"/>
    <x v="7"/>
    <s v="Small Box"/>
    <s v="Xerox 1929"/>
    <n v="0.39"/>
    <s v="United States"/>
    <s v="South"/>
    <x v="9"/>
    <s v="Albemarle"/>
    <n v="28001"/>
    <x v="166"/>
    <d v="2015-06-20T00:00:00"/>
    <x v="1760"/>
    <n v="20"/>
    <n v="461.94"/>
    <n v="86384"/>
    <n v="22.78"/>
    <x v="0"/>
  </r>
  <r>
    <n v="152"/>
    <s v="Kent Kerr"/>
    <x v="2"/>
    <n v="0.1"/>
    <n v="39.979999999999997"/>
    <n v="4"/>
    <x v="1"/>
    <x v="0"/>
    <x v="1"/>
    <x v="1"/>
    <s v="Small Box"/>
    <s v="Microsoft Natural Keyboard Elite"/>
    <n v="0.7"/>
    <s v="United States"/>
    <s v="South"/>
    <x v="34"/>
    <s v="Knoxville"/>
    <n v="37918"/>
    <x v="166"/>
    <d v="2015-06-22T00:00:00"/>
    <x v="1761"/>
    <n v="21"/>
    <n v="772.56"/>
    <n v="89525"/>
    <n v="39.879999999999995"/>
    <x v="0"/>
  </r>
  <r>
    <n v="1958"/>
    <s v="Vickie Martinez"/>
    <x v="2"/>
    <n v="0.09"/>
    <n v="30.98"/>
    <n v="6.5"/>
    <x v="2"/>
    <x v="1"/>
    <x v="1"/>
    <x v="1"/>
    <s v="Small Box"/>
    <s v="Belkin ErgoBoard™ Keyboard"/>
    <n v="0.64"/>
    <s v="United States"/>
    <s v="West"/>
    <x v="14"/>
    <s v="West Linn"/>
    <n v="97068"/>
    <x v="166"/>
    <d v="2015-06-22T00:00:00"/>
    <x v="1762"/>
    <n v="7"/>
    <n v="204.34"/>
    <n v="89819"/>
    <n v="30.89"/>
    <x v="2"/>
  </r>
  <r>
    <n v="2954"/>
    <s v="William Sharma"/>
    <x v="2"/>
    <n v="0.09"/>
    <n v="12.22"/>
    <n v="2.85"/>
    <x v="1"/>
    <x v="1"/>
    <x v="0"/>
    <x v="11"/>
    <s v="Small Pack"/>
    <s v="Aluminum Document Frame"/>
    <n v="0.55000000000000004"/>
    <s v="United States"/>
    <s v="Central"/>
    <x v="7"/>
    <s v="Maplewood"/>
    <n v="55119"/>
    <x v="166"/>
    <d v="2015-06-25T00:00:00"/>
    <x v="1763"/>
    <n v="9"/>
    <n v="102.43"/>
    <n v="86427"/>
    <n v="12.13"/>
    <x v="1"/>
  </r>
  <r>
    <n v="553"/>
    <s v="Kristine Connolly"/>
    <x v="4"/>
    <n v="0.08"/>
    <n v="124.49"/>
    <n v="51.94"/>
    <x v="0"/>
    <x v="3"/>
    <x v="0"/>
    <x v="0"/>
    <s v="Jumbo Box"/>
    <s v="Bevis 36 x 72 Conference Tables"/>
    <n v="0.63"/>
    <s v="United States"/>
    <s v="West"/>
    <x v="8"/>
    <s v="Los Angeles"/>
    <n v="90008"/>
    <x v="166"/>
    <d v="2015-06-19T00:00:00"/>
    <x v="1764"/>
    <n v="56"/>
    <n v="6831.37"/>
    <n v="359"/>
    <n v="124.41"/>
    <x v="2"/>
  </r>
  <r>
    <n v="555"/>
    <s v="Walter Young"/>
    <x v="4"/>
    <n v="0.08"/>
    <n v="124.49"/>
    <n v="51.94"/>
    <x v="0"/>
    <x v="3"/>
    <x v="0"/>
    <x v="0"/>
    <s v="Jumbo Box"/>
    <s v="Bevis 36 x 72 Conference Tables"/>
    <n v="0.63"/>
    <s v="United States"/>
    <s v="West"/>
    <x v="15"/>
    <s v="Pleasant Grove"/>
    <n v="84062"/>
    <x v="166"/>
    <d v="2015-06-19T00:00:00"/>
    <x v="1765"/>
    <n v="14"/>
    <n v="1707.84"/>
    <n v="86192"/>
    <n v="124.41"/>
    <x v="2"/>
  </r>
  <r>
    <n v="2016"/>
    <s v="Wayne Bean"/>
    <x v="4"/>
    <n v="0.1"/>
    <n v="10.48"/>
    <n v="2.89"/>
    <x v="1"/>
    <x v="3"/>
    <x v="2"/>
    <x v="2"/>
    <s v="Small Pack"/>
    <s v="Staples Battery-Operated Desktop Pencil Sharpener"/>
    <n v="0.6"/>
    <s v="United States"/>
    <s v="Central"/>
    <x v="25"/>
    <s v="Southgate"/>
    <n v="48195"/>
    <x v="166"/>
    <d v="2015-06-19T00:00:00"/>
    <x v="1766"/>
    <n v="4"/>
    <n v="40.29"/>
    <n v="86874"/>
    <n v="10.38"/>
    <x v="1"/>
  </r>
  <r>
    <n v="594"/>
    <s v="Charlie Moore"/>
    <x v="0"/>
    <n v="0.04"/>
    <n v="39.479999999999997"/>
    <n v="1.99"/>
    <x v="1"/>
    <x v="1"/>
    <x v="1"/>
    <x v="1"/>
    <s v="Small Pack"/>
    <s v="80 Minute CD-R Spindle, 100/Pack - Staples"/>
    <n v="0.54"/>
    <s v="United States"/>
    <s v="Central"/>
    <x v="2"/>
    <s v="Anderson"/>
    <n v="46016"/>
    <x v="167"/>
    <d v="2015-06-22T00:00:00"/>
    <x v="1767"/>
    <n v="18"/>
    <n v="702.68"/>
    <n v="86311"/>
    <n v="39.44"/>
    <x v="1"/>
  </r>
  <r>
    <n v="594"/>
    <s v="Charlie Moore"/>
    <x v="0"/>
    <n v="0.04"/>
    <n v="3.7"/>
    <n v="1.61"/>
    <x v="1"/>
    <x v="1"/>
    <x v="0"/>
    <x v="11"/>
    <s v="Wrap Bag"/>
    <s v="3M Hangers With Command Adhesive"/>
    <n v="0.44"/>
    <s v="United States"/>
    <s v="Central"/>
    <x v="2"/>
    <s v="Anderson"/>
    <n v="46016"/>
    <x v="167"/>
    <d v="2015-06-20T00:00:00"/>
    <x v="1768"/>
    <n v="18"/>
    <n v="67.239999999999995"/>
    <n v="86311"/>
    <n v="3.66"/>
    <x v="1"/>
  </r>
  <r>
    <n v="1009"/>
    <s v="Kristin George"/>
    <x v="1"/>
    <n v="0.1"/>
    <n v="550.98"/>
    <n v="45.7"/>
    <x v="0"/>
    <x v="3"/>
    <x v="0"/>
    <x v="0"/>
    <s v="Jumbo Box"/>
    <s v="Chromcraft Bull-Nose Wood Oval Conference Tables &amp; Bases"/>
    <n v="0.71"/>
    <s v="United States"/>
    <s v="East"/>
    <x v="29"/>
    <s v="Saco"/>
    <n v="4072"/>
    <x v="167"/>
    <d v="2015-06-21T00:00:00"/>
    <x v="1769"/>
    <n v="14"/>
    <n v="6963.67"/>
    <n v="88372"/>
    <n v="550.88"/>
    <x v="3"/>
  </r>
  <r>
    <n v="1956"/>
    <s v="Justin Frank"/>
    <x v="1"/>
    <n v="0.09"/>
    <n v="40.98"/>
    <n v="6.5"/>
    <x v="1"/>
    <x v="1"/>
    <x v="1"/>
    <x v="1"/>
    <s v="Small Box"/>
    <s v="Targus USB Numeric Keypad"/>
    <n v="0.74"/>
    <s v="United States"/>
    <s v="West"/>
    <x v="3"/>
    <s v="Louisville"/>
    <n v="80027"/>
    <x v="167"/>
    <d v="2015-06-21T00:00:00"/>
    <x v="1770"/>
    <n v="19"/>
    <n v="746.91"/>
    <n v="89820"/>
    <n v="40.889999999999993"/>
    <x v="2"/>
  </r>
  <r>
    <n v="796"/>
    <s v="Amanda Conner"/>
    <x v="3"/>
    <n v="0.1"/>
    <n v="14.42"/>
    <n v="6.75"/>
    <x v="1"/>
    <x v="3"/>
    <x v="2"/>
    <x v="8"/>
    <s v="Medium Box"/>
    <s v="Holmes Odor Grabber"/>
    <n v="0.52"/>
    <s v="United States"/>
    <s v="Central"/>
    <x v="13"/>
    <s v="Papillion"/>
    <n v="68046"/>
    <x v="167"/>
    <d v="2015-06-22T00:00:00"/>
    <x v="1771"/>
    <n v="1"/>
    <n v="15.49"/>
    <n v="86869"/>
    <n v="14.32"/>
    <x v="1"/>
  </r>
  <r>
    <n v="2323"/>
    <s v="Emma Buckley"/>
    <x v="3"/>
    <n v="0.06"/>
    <n v="4.9800000000000004"/>
    <n v="4.62"/>
    <x v="2"/>
    <x v="0"/>
    <x v="1"/>
    <x v="1"/>
    <s v="Small Pack"/>
    <s v="Imation 3.5&quot;, DISKETTE 44766 HGHLD3.52HD/FM, 10/Pack"/>
    <n v="0.64"/>
    <s v="United States"/>
    <s v="West"/>
    <x v="8"/>
    <s v="Coachella"/>
    <n v="92236"/>
    <x v="167"/>
    <d v="2015-06-19T00:00:00"/>
    <x v="1772"/>
    <n v="7"/>
    <n v="38.74"/>
    <n v="88722"/>
    <n v="4.9200000000000008"/>
    <x v="2"/>
  </r>
  <r>
    <n v="3138"/>
    <s v="Herbert Donnelly Swanson"/>
    <x v="3"/>
    <n v="0.05"/>
    <n v="4.0599999999999996"/>
    <n v="6.89"/>
    <x v="2"/>
    <x v="3"/>
    <x v="2"/>
    <x v="8"/>
    <s v="Small Box"/>
    <s v="Eureka Disposable Bags for Sanitaire® Vibra Groomer I® Upright Vac"/>
    <n v="0.6"/>
    <s v="United States"/>
    <s v="East"/>
    <x v="47"/>
    <s v="Londonderry"/>
    <n v="3053"/>
    <x v="167"/>
    <d v="2015-06-21T00:00:00"/>
    <x v="1773"/>
    <n v="22"/>
    <n v="92.57"/>
    <n v="86796"/>
    <n v="4.01"/>
    <x v="3"/>
  </r>
  <r>
    <n v="3167"/>
    <s v="Ray Silverman"/>
    <x v="3"/>
    <n v="7.0000000000000007E-2"/>
    <n v="280.98"/>
    <n v="57"/>
    <x v="0"/>
    <x v="3"/>
    <x v="0"/>
    <x v="9"/>
    <s v="Jumbo Drum"/>
    <s v="Hon 2090 “Pillow Soft” Series Mid Back Swivel/Tilt Chairs"/>
    <n v="0.78"/>
    <s v="United States"/>
    <s v="South"/>
    <x v="12"/>
    <s v="Ponte Vedra Beach"/>
    <n v="32004"/>
    <x v="167"/>
    <d v="2015-06-20T00:00:00"/>
    <x v="1774"/>
    <n v="14"/>
    <n v="3936.61"/>
    <n v="86491"/>
    <n v="280.91000000000003"/>
    <x v="0"/>
  </r>
  <r>
    <n v="3167"/>
    <s v="Ray Silverman"/>
    <x v="3"/>
    <n v="0"/>
    <n v="4.9800000000000004"/>
    <n v="7.44"/>
    <x v="1"/>
    <x v="3"/>
    <x v="2"/>
    <x v="7"/>
    <s v="Small Box"/>
    <s v="Xerox 1922"/>
    <n v="0.36"/>
    <s v="United States"/>
    <s v="South"/>
    <x v="12"/>
    <s v="Ponte Vedra Beach"/>
    <n v="32004"/>
    <x v="167"/>
    <d v="2015-06-21T00:00:00"/>
    <x v="1775"/>
    <n v="15"/>
    <n v="78.31"/>
    <n v="86491"/>
    <n v="4.9800000000000004"/>
    <x v="0"/>
  </r>
  <r>
    <n v="3167"/>
    <s v="Ray Silverman"/>
    <x v="3"/>
    <n v="0.1"/>
    <n v="3.98"/>
    <n v="0.83"/>
    <x v="1"/>
    <x v="3"/>
    <x v="2"/>
    <x v="2"/>
    <s v="Wrap Bag"/>
    <s v="Fluorescent Highlighters by Dixon"/>
    <n v="0.51"/>
    <s v="United States"/>
    <s v="South"/>
    <x v="12"/>
    <s v="Ponte Vedra Beach"/>
    <n v="32004"/>
    <x v="167"/>
    <d v="2015-06-21T00:00:00"/>
    <x v="1776"/>
    <n v="11"/>
    <n v="42.46"/>
    <n v="86491"/>
    <n v="3.88"/>
    <x v="0"/>
  </r>
  <r>
    <n v="491"/>
    <s v="Toni Swanson"/>
    <x v="0"/>
    <n v="0.02"/>
    <n v="1360.14"/>
    <n v="14.7"/>
    <x v="0"/>
    <x v="1"/>
    <x v="1"/>
    <x v="3"/>
    <s v="Jumbo Drum"/>
    <s v="Okidata ML395C Color Dot Matrix Printer"/>
    <n v="0.59"/>
    <s v="United States"/>
    <s v="East"/>
    <x v="11"/>
    <s v="New York City"/>
    <n v="10154"/>
    <x v="168"/>
    <d v="2015-06-22T00:00:00"/>
    <x v="1777"/>
    <n v="22"/>
    <n v="31670.6"/>
    <n v="6562"/>
    <n v="1360.1200000000001"/>
    <x v="3"/>
  </r>
  <r>
    <n v="494"/>
    <s v="Jimmy Alston Holder"/>
    <x v="0"/>
    <n v="0.02"/>
    <n v="1360.14"/>
    <n v="14.7"/>
    <x v="0"/>
    <x v="1"/>
    <x v="1"/>
    <x v="3"/>
    <s v="Jumbo Drum"/>
    <s v="Okidata ML395C Color Dot Matrix Printer"/>
    <n v="0.59"/>
    <s v="United States"/>
    <s v="West"/>
    <x v="4"/>
    <s v="Seattle"/>
    <n v="98115"/>
    <x v="168"/>
    <d v="2015-06-22T00:00:00"/>
    <x v="1778"/>
    <n v="6"/>
    <n v="8637.44"/>
    <n v="88908"/>
    <n v="1360.1200000000001"/>
    <x v="2"/>
  </r>
  <r>
    <n v="896"/>
    <s v="Jennifer Siegel"/>
    <x v="0"/>
    <n v="0.06"/>
    <n v="47.98"/>
    <n v="3.61"/>
    <x v="1"/>
    <x v="3"/>
    <x v="1"/>
    <x v="1"/>
    <s v="Small Pack"/>
    <s v="DS/HD IBM Formatted Diskettes, 200/Pack - Staples"/>
    <n v="0.71"/>
    <s v="United States"/>
    <s v="Central"/>
    <x v="18"/>
    <s v="Denton"/>
    <n v="76201"/>
    <x v="168"/>
    <d v="2015-06-22T00:00:00"/>
    <x v="1779"/>
    <n v="11"/>
    <n v="517.67999999999995"/>
    <n v="90167"/>
    <n v="47.919999999999995"/>
    <x v="1"/>
  </r>
  <r>
    <n v="2352"/>
    <s v="Kerry Beach"/>
    <x v="0"/>
    <n v="0.06"/>
    <n v="59.76"/>
    <n v="9.7100000000000009"/>
    <x v="1"/>
    <x v="1"/>
    <x v="2"/>
    <x v="6"/>
    <s v="Small Box"/>
    <s v="Advantus 10-Drawer Portable Organizer, Chrome Metal Frame, Smoke Drawers"/>
    <n v="0.56999999999999995"/>
    <s v="United States"/>
    <s v="East"/>
    <x v="36"/>
    <s v="Cumberland"/>
    <n v="21501"/>
    <x v="168"/>
    <d v="2015-06-23T00:00:00"/>
    <x v="1780"/>
    <n v="18"/>
    <n v="1096.6300000000001"/>
    <n v="86165"/>
    <n v="59.699999999999996"/>
    <x v="3"/>
  </r>
  <r>
    <n v="2352"/>
    <s v="Kerry Beach"/>
    <x v="0"/>
    <n v="7.0000000000000007E-2"/>
    <n v="195.99"/>
    <n v="4.2"/>
    <x v="1"/>
    <x v="1"/>
    <x v="1"/>
    <x v="12"/>
    <s v="Small Box"/>
    <s v="T65"/>
    <n v="0.56000000000000005"/>
    <s v="United States"/>
    <s v="East"/>
    <x v="36"/>
    <s v="Cumberland"/>
    <n v="21501"/>
    <x v="168"/>
    <d v="2015-06-23T00:00:00"/>
    <x v="1781"/>
    <n v="4"/>
    <n v="632.12"/>
    <n v="86165"/>
    <n v="195.92000000000002"/>
    <x v="3"/>
  </r>
  <r>
    <n v="1123"/>
    <s v="Peggy Lanier"/>
    <x v="1"/>
    <n v="0.09"/>
    <n v="175.99"/>
    <n v="4.99"/>
    <x v="1"/>
    <x v="0"/>
    <x v="1"/>
    <x v="12"/>
    <s v="Small Box"/>
    <s v="5165"/>
    <n v="0.59"/>
    <s v="United States"/>
    <s v="West"/>
    <x v="8"/>
    <s v="Roseville"/>
    <n v="95661"/>
    <x v="168"/>
    <d v="2015-06-22T00:00:00"/>
    <x v="1782"/>
    <n v="22"/>
    <n v="3144.56"/>
    <n v="87016"/>
    <n v="175.9"/>
    <x v="2"/>
  </r>
  <r>
    <n v="1124"/>
    <s v="Randy Jiang"/>
    <x v="1"/>
    <n v="0.09"/>
    <n v="160.97999999999999"/>
    <n v="35.020000000000003"/>
    <x v="0"/>
    <x v="0"/>
    <x v="0"/>
    <x v="10"/>
    <s v="Jumbo Box"/>
    <s v="Rush Hierlooms Collection Rich Wood Bookcases"/>
    <n v="0.72"/>
    <s v="United States"/>
    <s v="East"/>
    <x v="22"/>
    <s v="Norwich"/>
    <n v="6360"/>
    <x v="168"/>
    <d v="2015-06-21T00:00:00"/>
    <x v="1783"/>
    <n v="18"/>
    <n v="2653.02"/>
    <n v="87016"/>
    <n v="160.88999999999999"/>
    <x v="3"/>
  </r>
  <r>
    <n v="1432"/>
    <s v="Kerry Green"/>
    <x v="2"/>
    <n v="7.0000000000000007E-2"/>
    <n v="10.98"/>
    <n v="4.8"/>
    <x v="1"/>
    <x v="3"/>
    <x v="2"/>
    <x v="15"/>
    <s v="Small Box"/>
    <s v="Manila Recycled Extra-Heavyweight Clasp Envelopes, 6&quot; x 9&quot;"/>
    <n v="0.36"/>
    <s v="United States"/>
    <s v="Central"/>
    <x v="2"/>
    <s v="Indianapolis"/>
    <n v="46203"/>
    <x v="168"/>
    <d v="2015-06-27T00:00:00"/>
    <x v="1784"/>
    <n v="16"/>
    <n v="165.21"/>
    <n v="86827"/>
    <n v="10.91"/>
    <x v="1"/>
  </r>
  <r>
    <n v="491"/>
    <s v="Toni Swanson"/>
    <x v="3"/>
    <n v="0.02"/>
    <n v="9.06"/>
    <n v="9.86"/>
    <x v="1"/>
    <x v="1"/>
    <x v="2"/>
    <x v="7"/>
    <s v="Small Box"/>
    <s v="Southworth 25% Cotton Linen-Finish Paper &amp; Envelopes"/>
    <n v="0.4"/>
    <s v="United States"/>
    <s v="East"/>
    <x v="11"/>
    <s v="New York City"/>
    <n v="10154"/>
    <x v="168"/>
    <d v="2015-06-22T00:00:00"/>
    <x v="1785"/>
    <n v="24"/>
    <n v="239.82"/>
    <n v="42852"/>
    <n v="9.0400000000000009"/>
    <x v="3"/>
  </r>
  <r>
    <n v="494"/>
    <s v="Jimmy Alston Holder"/>
    <x v="3"/>
    <n v="0.02"/>
    <n v="9.06"/>
    <n v="9.86"/>
    <x v="1"/>
    <x v="1"/>
    <x v="2"/>
    <x v="7"/>
    <s v="Small Box"/>
    <s v="Southworth 25% Cotton Linen-Finish Paper &amp; Envelopes"/>
    <n v="0.4"/>
    <s v="United States"/>
    <s v="West"/>
    <x v="4"/>
    <s v="Seattle"/>
    <n v="98115"/>
    <x v="168"/>
    <d v="2015-06-22T00:00:00"/>
    <x v="1786"/>
    <n v="6"/>
    <n v="59.95"/>
    <n v="88908"/>
    <n v="9.0400000000000009"/>
    <x v="2"/>
  </r>
  <r>
    <n v="1424"/>
    <s v="Robyn Zhou"/>
    <x v="3"/>
    <n v="0.05"/>
    <n v="8.0399999999999991"/>
    <n v="8.94"/>
    <x v="1"/>
    <x v="2"/>
    <x v="2"/>
    <x v="5"/>
    <s v="Small Box"/>
    <s v="Fellowes Twister Kit, Gray/Clear, 3/pkg"/>
    <n v="0.4"/>
    <s v="United States"/>
    <s v="West"/>
    <x v="3"/>
    <s v="Englewood"/>
    <n v="80112"/>
    <x v="168"/>
    <d v="2015-06-22T00:00:00"/>
    <x v="1787"/>
    <n v="15"/>
    <n v="121.36"/>
    <n v="89449"/>
    <n v="7.9899999999999993"/>
    <x v="2"/>
  </r>
  <r>
    <n v="2487"/>
    <s v="Michelle Bryant Phillips"/>
    <x v="3"/>
    <n v="0.04"/>
    <n v="3.08"/>
    <n v="0.99"/>
    <x v="1"/>
    <x v="0"/>
    <x v="2"/>
    <x v="13"/>
    <s v="Small Box"/>
    <s v="Avery 481"/>
    <n v="0.37"/>
    <s v="United States"/>
    <s v="South"/>
    <x v="5"/>
    <s v="Tucker"/>
    <n v="30084"/>
    <x v="168"/>
    <d v="2015-06-21T00:00:00"/>
    <x v="1788"/>
    <n v="14"/>
    <n v="43.41"/>
    <n v="91415"/>
    <n v="3.04"/>
    <x v="0"/>
  </r>
  <r>
    <n v="2487"/>
    <s v="Michelle Bryant Phillips"/>
    <x v="3"/>
    <n v="0.1"/>
    <n v="2.78"/>
    <n v="1.25"/>
    <x v="1"/>
    <x v="0"/>
    <x v="2"/>
    <x v="2"/>
    <s v="Wrap Bag"/>
    <s v="Newell 318"/>
    <n v="0.59"/>
    <s v="United States"/>
    <s v="South"/>
    <x v="5"/>
    <s v="Tucker"/>
    <n v="30084"/>
    <x v="168"/>
    <d v="2015-06-21T00:00:00"/>
    <x v="1789"/>
    <n v="18"/>
    <n v="46.42"/>
    <n v="91415"/>
    <n v="2.6799999999999997"/>
    <x v="0"/>
  </r>
  <r>
    <n v="2713"/>
    <s v="Lynda Banks"/>
    <x v="0"/>
    <n v="7.0000000000000007E-2"/>
    <n v="2.88"/>
    <n v="0.5"/>
    <x v="1"/>
    <x v="3"/>
    <x v="2"/>
    <x v="13"/>
    <s v="Small Box"/>
    <s v="Avery 492"/>
    <n v="0.39"/>
    <s v="United States"/>
    <s v="Central"/>
    <x v="25"/>
    <s v="Kalamazoo"/>
    <n v="49001"/>
    <x v="169"/>
    <d v="2015-06-24T00:00:00"/>
    <x v="99"/>
    <n v="9"/>
    <n v="25.26"/>
    <n v="88701"/>
    <n v="2.81"/>
    <x v="1"/>
  </r>
  <r>
    <n v="2713"/>
    <s v="Lynda Banks"/>
    <x v="0"/>
    <n v="0.03"/>
    <n v="348.21"/>
    <n v="40.19"/>
    <x v="0"/>
    <x v="3"/>
    <x v="0"/>
    <x v="0"/>
    <s v="Jumbo Box"/>
    <s v="Bretford CR4500 Series Slim Rectangular Table"/>
    <n v="0.62"/>
    <s v="United States"/>
    <s v="Central"/>
    <x v="25"/>
    <s v="Kalamazoo"/>
    <n v="49001"/>
    <x v="169"/>
    <d v="2015-06-22T00:00:00"/>
    <x v="1790"/>
    <n v="2"/>
    <n v="736.16"/>
    <n v="88701"/>
    <n v="348.18"/>
    <x v="1"/>
  </r>
  <r>
    <n v="2049"/>
    <s v="Kenneth Pollock"/>
    <x v="1"/>
    <n v="0.03"/>
    <n v="15.28"/>
    <n v="1.99"/>
    <x v="1"/>
    <x v="3"/>
    <x v="1"/>
    <x v="1"/>
    <s v="Small Pack"/>
    <s v="Memorex 4.7GB DVD+R, 3/Pack"/>
    <n v="0.42"/>
    <s v="United States"/>
    <s v="South"/>
    <x v="21"/>
    <s v="Harrisonburg"/>
    <n v="22801"/>
    <x v="169"/>
    <d v="2015-06-23T00:00:00"/>
    <x v="1791"/>
    <n v="19"/>
    <n v="290.98"/>
    <n v="88220"/>
    <n v="15.25"/>
    <x v="0"/>
  </r>
  <r>
    <n v="2049"/>
    <s v="Kenneth Pollock"/>
    <x v="1"/>
    <n v="0.09"/>
    <n v="1.76"/>
    <n v="0.7"/>
    <x v="1"/>
    <x v="3"/>
    <x v="2"/>
    <x v="2"/>
    <s v="Wrap Bag"/>
    <s v="Newell 326"/>
    <n v="0.56000000000000005"/>
    <s v="United States"/>
    <s v="South"/>
    <x v="21"/>
    <s v="Harrisonburg"/>
    <n v="22801"/>
    <x v="169"/>
    <d v="2015-06-24T00:00:00"/>
    <x v="1792"/>
    <n v="13"/>
    <n v="21.77"/>
    <n v="88220"/>
    <n v="1.67"/>
    <x v="0"/>
  </r>
  <r>
    <n v="2305"/>
    <s v="Pat Kinney"/>
    <x v="1"/>
    <n v="0"/>
    <n v="90.48"/>
    <n v="19.989999999999998"/>
    <x v="1"/>
    <x v="0"/>
    <x v="2"/>
    <x v="15"/>
    <s v="Small Box"/>
    <s v="Tyvek® Side-Opening Peel &amp; Seel® Expanding Envelopes"/>
    <n v="0.4"/>
    <s v="United States"/>
    <s v="Central"/>
    <x v="46"/>
    <s v="Watertown"/>
    <n v="57201"/>
    <x v="169"/>
    <d v="2015-06-24T00:00:00"/>
    <x v="1793"/>
    <n v="12"/>
    <n v="1159.79"/>
    <n v="89869"/>
    <n v="90.48"/>
    <x v="1"/>
  </r>
  <r>
    <n v="648"/>
    <s v="Steve O'Brien"/>
    <x v="3"/>
    <n v="0.02"/>
    <n v="25.38"/>
    <n v="8.99"/>
    <x v="1"/>
    <x v="2"/>
    <x v="0"/>
    <x v="11"/>
    <s v="Small Pack"/>
    <s v="Executive Impressions 13&quot; Chairman Wall Clock"/>
    <n v="0.5"/>
    <s v="United States"/>
    <s v="Central"/>
    <x v="10"/>
    <s v="Bolingbrook"/>
    <n v="60440"/>
    <x v="169"/>
    <d v="2015-06-22T00:00:00"/>
    <x v="1794"/>
    <n v="1"/>
    <n v="34.11"/>
    <n v="91365"/>
    <n v="25.36"/>
    <x v="1"/>
  </r>
  <r>
    <n v="792"/>
    <s v="Holly Pate"/>
    <x v="3"/>
    <n v="0.09"/>
    <n v="6.48"/>
    <n v="9.68"/>
    <x v="1"/>
    <x v="3"/>
    <x v="2"/>
    <x v="7"/>
    <s v="Small Box"/>
    <s v="Xerox 1993"/>
    <n v="0.36"/>
    <s v="United States"/>
    <s v="Central"/>
    <x v="19"/>
    <s v="Mustang"/>
    <n v="73064"/>
    <x v="169"/>
    <d v="2015-06-22T00:00:00"/>
    <x v="1795"/>
    <n v="16"/>
    <n v="99.92"/>
    <n v="88753"/>
    <n v="6.3900000000000006"/>
    <x v="1"/>
  </r>
  <r>
    <n v="1511"/>
    <s v="Joseph Dawson"/>
    <x v="0"/>
    <n v="0.09"/>
    <n v="20.98"/>
    <n v="1.49"/>
    <x v="1"/>
    <x v="3"/>
    <x v="2"/>
    <x v="5"/>
    <s v="Small Box"/>
    <s v="Avery Legal 4-Ring Binder"/>
    <n v="0.35"/>
    <s v="United States"/>
    <s v="Central"/>
    <x v="2"/>
    <s v="Muncie"/>
    <n v="47302"/>
    <x v="170"/>
    <d v="2015-06-24T00:00:00"/>
    <x v="1796"/>
    <n v="14"/>
    <n v="288.67"/>
    <n v="90303"/>
    <n v="20.89"/>
    <x v="1"/>
  </r>
  <r>
    <n v="2874"/>
    <s v="Marian Willis"/>
    <x v="0"/>
    <n v="0.03"/>
    <n v="304.99"/>
    <n v="19.989999999999998"/>
    <x v="1"/>
    <x v="2"/>
    <x v="2"/>
    <x v="5"/>
    <s v="Small Box"/>
    <s v="Ibico Hi-Tech Manual Binding System"/>
    <n v="0.4"/>
    <s v="United States"/>
    <s v="Central"/>
    <x v="13"/>
    <s v="La Vista"/>
    <n v="68128"/>
    <x v="170"/>
    <d v="2015-06-24T00:00:00"/>
    <x v="1797"/>
    <n v="19"/>
    <n v="5845.81"/>
    <n v="89874"/>
    <n v="304.96000000000004"/>
    <x v="1"/>
  </r>
  <r>
    <n v="2874"/>
    <s v="Marian Willis"/>
    <x v="0"/>
    <n v="0.09"/>
    <n v="65.989999999999995"/>
    <n v="8.99"/>
    <x v="1"/>
    <x v="2"/>
    <x v="1"/>
    <x v="12"/>
    <s v="Small Box"/>
    <s v="V 3600 Series"/>
    <n v="0.57999999999999996"/>
    <s v="United States"/>
    <s v="Central"/>
    <x v="13"/>
    <s v="La Vista"/>
    <n v="68128"/>
    <x v="170"/>
    <d v="2015-06-24T00:00:00"/>
    <x v="1798"/>
    <n v="12"/>
    <n v="633.85"/>
    <n v="89874"/>
    <n v="65.899999999999991"/>
    <x v="1"/>
  </r>
  <r>
    <n v="2963"/>
    <s v="Frances Johnson"/>
    <x v="0"/>
    <n v="0.01"/>
    <n v="7.98"/>
    <n v="6.5"/>
    <x v="1"/>
    <x v="1"/>
    <x v="2"/>
    <x v="6"/>
    <s v="Medium Box"/>
    <s v="Iris Project Case"/>
    <n v="0.59"/>
    <s v="United States"/>
    <s v="East"/>
    <x v="36"/>
    <s v="Middle River"/>
    <n v="21220"/>
    <x v="170"/>
    <d v="2015-06-23T00:00:00"/>
    <x v="1799"/>
    <n v="4"/>
    <n v="34.909999999999997"/>
    <n v="88612"/>
    <n v="7.9700000000000006"/>
    <x v="3"/>
  </r>
  <r>
    <n v="3132"/>
    <s v="Anita Kang"/>
    <x v="1"/>
    <n v="0.1"/>
    <n v="180.98"/>
    <n v="26.2"/>
    <x v="0"/>
    <x v="3"/>
    <x v="0"/>
    <x v="9"/>
    <s v="Jumbo Drum"/>
    <s v="Global Ergonomic Managers Chair"/>
    <n v="0.59"/>
    <s v="United States"/>
    <s v="Central"/>
    <x v="10"/>
    <s v="Mundelein"/>
    <n v="60060"/>
    <x v="170"/>
    <d v="2015-06-23T00:00:00"/>
    <x v="1800"/>
    <n v="3"/>
    <n v="519.41999999999996"/>
    <n v="86790"/>
    <n v="180.88"/>
    <x v="1"/>
  </r>
  <r>
    <n v="437"/>
    <s v="Alice Berger McIntyre"/>
    <x v="2"/>
    <n v="0.05"/>
    <n v="125.99"/>
    <n v="8.08"/>
    <x v="1"/>
    <x v="0"/>
    <x v="1"/>
    <x v="12"/>
    <s v="Small Box"/>
    <s v="StarTAC ST7762"/>
    <n v="0.56999999999999995"/>
    <s v="United States"/>
    <s v="East"/>
    <x v="35"/>
    <s v="Lunenburg"/>
    <n v="1462"/>
    <x v="170"/>
    <d v="2015-06-27T00:00:00"/>
    <x v="1801"/>
    <n v="9"/>
    <n v="952.26"/>
    <n v="90695"/>
    <n v="125.94"/>
    <x v="3"/>
  </r>
  <r>
    <n v="1127"/>
    <s v="Ray Grady"/>
    <x v="2"/>
    <n v="0.04"/>
    <n v="4.71"/>
    <n v="0.7"/>
    <x v="1"/>
    <x v="1"/>
    <x v="2"/>
    <x v="14"/>
    <s v="Wrap Bag"/>
    <s v="Plymouth Boxed Rubber Bands by Plymouth"/>
    <n v="0.8"/>
    <s v="United States"/>
    <s v="Central"/>
    <x v="18"/>
    <s v="Eagle Pass"/>
    <n v="78852"/>
    <x v="170"/>
    <d v="2015-06-26T00:00:00"/>
    <x v="1802"/>
    <n v="19"/>
    <n v="90.52"/>
    <n v="87222"/>
    <n v="4.67"/>
    <x v="1"/>
  </r>
  <r>
    <n v="1128"/>
    <s v="Kurt O'Connor"/>
    <x v="2"/>
    <n v="0.06"/>
    <n v="4.2"/>
    <n v="2.2599999999999998"/>
    <x v="1"/>
    <x v="1"/>
    <x v="2"/>
    <x v="7"/>
    <s v="Wrap Bag"/>
    <s v="Important Message Pads, 50 4-1/4 x 5-1/2 Forms per Pad"/>
    <n v="0.36"/>
    <s v="United States"/>
    <s v="Central"/>
    <x v="18"/>
    <s v="Edinburg"/>
    <n v="78539"/>
    <x v="170"/>
    <d v="2015-06-27T00:00:00"/>
    <x v="1803"/>
    <n v="13"/>
    <n v="55.97"/>
    <n v="87222"/>
    <n v="4.1400000000000006"/>
    <x v="1"/>
  </r>
  <r>
    <n v="2279"/>
    <s v="Lucille McGee"/>
    <x v="2"/>
    <n v="0.04"/>
    <n v="4.4800000000000004"/>
    <n v="2.5"/>
    <x v="2"/>
    <x v="2"/>
    <x v="2"/>
    <x v="15"/>
    <s v="Small Box"/>
    <s v="Ampad #10 Peel &amp; Seel® Holiday Envelopes"/>
    <n v="0.37"/>
    <s v="United States"/>
    <s v="East"/>
    <x v="28"/>
    <s v="Greensburg"/>
    <n v="15601"/>
    <x v="170"/>
    <d v="2015-06-26T00:00:00"/>
    <x v="1804"/>
    <n v="7"/>
    <n v="35.93"/>
    <n v="85949"/>
    <n v="4.4400000000000004"/>
    <x v="3"/>
  </r>
  <r>
    <n v="101"/>
    <s v="Claudia Boyle"/>
    <x v="4"/>
    <n v="0.1"/>
    <n v="19.98"/>
    <n v="4"/>
    <x v="1"/>
    <x v="1"/>
    <x v="1"/>
    <x v="1"/>
    <s v="Small Box"/>
    <s v="Belkin 105-Key Black Keyboard"/>
    <n v="0.68"/>
    <s v="United States"/>
    <s v="East"/>
    <x v="29"/>
    <s v="Biddeford"/>
    <n v="4005"/>
    <x v="170"/>
    <d v="2015-06-24T00:00:00"/>
    <x v="1805"/>
    <n v="16"/>
    <n v="303.58999999999997"/>
    <n v="88205"/>
    <n v="19.88"/>
    <x v="3"/>
  </r>
  <r>
    <n v="102"/>
    <s v="Caroline Johnston"/>
    <x v="4"/>
    <n v="0.1"/>
    <n v="19.98"/>
    <n v="4"/>
    <x v="1"/>
    <x v="1"/>
    <x v="1"/>
    <x v="1"/>
    <s v="Small Box"/>
    <s v="Belkin 105-Key Black Keyboard"/>
    <n v="0.68"/>
    <s v="United States"/>
    <s v="East"/>
    <x v="35"/>
    <s v="Boston"/>
    <n v="2129"/>
    <x v="170"/>
    <d v="2015-06-24T00:00:00"/>
    <x v="1806"/>
    <n v="65"/>
    <n v="1233.32"/>
    <n v="3397"/>
    <n v="19.88"/>
    <x v="3"/>
  </r>
  <r>
    <n v="102"/>
    <s v="Caroline Johnston"/>
    <x v="4"/>
    <n v="0.09"/>
    <n v="2.88"/>
    <n v="1.49"/>
    <x v="1"/>
    <x v="1"/>
    <x v="2"/>
    <x v="5"/>
    <s v="Small Box"/>
    <s v="Avery Durable Binders"/>
    <n v="0.36"/>
    <s v="United States"/>
    <s v="East"/>
    <x v="35"/>
    <s v="Boston"/>
    <n v="2129"/>
    <x v="170"/>
    <d v="2015-06-23T00:00:00"/>
    <x v="1807"/>
    <n v="17"/>
    <n v="47.31"/>
    <n v="3397"/>
    <n v="2.79"/>
    <x v="3"/>
  </r>
  <r>
    <n v="109"/>
    <s v="Tom McFarland"/>
    <x v="4"/>
    <n v="0.09"/>
    <n v="2.88"/>
    <n v="1.49"/>
    <x v="1"/>
    <x v="1"/>
    <x v="2"/>
    <x v="5"/>
    <s v="Small Box"/>
    <s v="Avery Durable Binders"/>
    <n v="0.36"/>
    <s v="United States"/>
    <s v="East"/>
    <x v="33"/>
    <s v="Lodi"/>
    <n v="7644"/>
    <x v="170"/>
    <d v="2015-06-23T00:00:00"/>
    <x v="1808"/>
    <n v="4"/>
    <n v="11.13"/>
    <n v="88205"/>
    <n v="2.79"/>
    <x v="3"/>
  </r>
  <r>
    <n v="522"/>
    <s v="Aaron Riggs"/>
    <x v="4"/>
    <n v="0.02"/>
    <n v="150.97999999999999"/>
    <n v="13.99"/>
    <x v="2"/>
    <x v="0"/>
    <x v="1"/>
    <x v="3"/>
    <s v="Medium Box"/>
    <s v="Canon MP41DH Printing Calculator"/>
    <n v="0.38"/>
    <s v="United States"/>
    <s v="West"/>
    <x v="14"/>
    <s v="Redmond"/>
    <n v="97756"/>
    <x v="170"/>
    <d v="2015-06-24T00:00:00"/>
    <x v="1809"/>
    <n v="3"/>
    <n v="480.37"/>
    <n v="89327"/>
    <n v="150.95999999999998"/>
    <x v="2"/>
  </r>
  <r>
    <n v="522"/>
    <s v="Aaron Riggs"/>
    <x v="4"/>
    <n v="0.1"/>
    <n v="5.43"/>
    <n v="0.95"/>
    <x v="1"/>
    <x v="0"/>
    <x v="2"/>
    <x v="7"/>
    <s v="Wrap Bag"/>
    <s v="Wirebound Message Book, 4 per Page"/>
    <n v="0.36"/>
    <s v="United States"/>
    <s v="West"/>
    <x v="14"/>
    <s v="Redmond"/>
    <n v="97756"/>
    <x v="170"/>
    <d v="2015-06-24T00:00:00"/>
    <x v="1810"/>
    <n v="1"/>
    <n v="5.76"/>
    <n v="89327"/>
    <n v="5.33"/>
    <x v="2"/>
  </r>
  <r>
    <n v="522"/>
    <s v="Aaron Riggs"/>
    <x v="4"/>
    <n v="0.01"/>
    <n v="179.29"/>
    <n v="29.21"/>
    <x v="0"/>
    <x v="0"/>
    <x v="0"/>
    <x v="0"/>
    <s v="Jumbo Box"/>
    <s v="Bevis Round Conference Table Top, X-Base"/>
    <n v="0.74"/>
    <s v="United States"/>
    <s v="West"/>
    <x v="14"/>
    <s v="Redmond"/>
    <n v="97756"/>
    <x v="170"/>
    <d v="2015-06-23T00:00:00"/>
    <x v="1811"/>
    <n v="21"/>
    <n v="3112.13"/>
    <n v="89327"/>
    <n v="179.28"/>
    <x v="2"/>
  </r>
  <r>
    <n v="445"/>
    <s v="Judy Barrett"/>
    <x v="1"/>
    <n v="0.09"/>
    <n v="200.98"/>
    <n v="55.96"/>
    <x v="0"/>
    <x v="0"/>
    <x v="0"/>
    <x v="10"/>
    <s v="Jumbo Box"/>
    <s v="O'Sullivan Living Dimensions 3-Shelf Bookcases"/>
    <n v="0.75"/>
    <s v="United States"/>
    <s v="Central"/>
    <x v="13"/>
    <s v="Norfolk"/>
    <n v="68701"/>
    <x v="171"/>
    <d v="2015-06-24T00:00:00"/>
    <x v="1812"/>
    <n v="9"/>
    <n v="1766.68"/>
    <n v="88084"/>
    <n v="200.89"/>
    <x v="1"/>
  </r>
  <r>
    <n v="445"/>
    <s v="Judy Barrett"/>
    <x v="1"/>
    <n v="0.09"/>
    <n v="2.78"/>
    <n v="0.97"/>
    <x v="1"/>
    <x v="0"/>
    <x v="2"/>
    <x v="2"/>
    <s v="Wrap Bag"/>
    <s v="Newell 333"/>
    <n v="0.59"/>
    <s v="United States"/>
    <s v="Central"/>
    <x v="13"/>
    <s v="Norfolk"/>
    <n v="68701"/>
    <x v="171"/>
    <d v="2015-06-24T00:00:00"/>
    <x v="1813"/>
    <n v="11"/>
    <n v="29.02"/>
    <n v="88084"/>
    <n v="2.69"/>
    <x v="1"/>
  </r>
  <r>
    <n v="2333"/>
    <s v="Megan Woods"/>
    <x v="1"/>
    <n v="0.06"/>
    <n v="180.98"/>
    <n v="26.2"/>
    <x v="0"/>
    <x v="0"/>
    <x v="0"/>
    <x v="9"/>
    <s v="Jumbo Drum"/>
    <s v="Global Ergonomic Managers Chair"/>
    <n v="0.59"/>
    <s v="United States"/>
    <s v="Central"/>
    <x v="30"/>
    <s v="Green Bay"/>
    <n v="54302"/>
    <x v="171"/>
    <d v="2015-06-24T00:00:00"/>
    <x v="1814"/>
    <n v="1"/>
    <n v="191.73"/>
    <n v="89611"/>
    <n v="180.92"/>
    <x v="1"/>
  </r>
  <r>
    <n v="1548"/>
    <s v="John Bray"/>
    <x v="2"/>
    <n v="0"/>
    <n v="599.99"/>
    <n v="24.49"/>
    <x v="1"/>
    <x v="3"/>
    <x v="1"/>
    <x v="4"/>
    <s v="Large Box"/>
    <s v="Canon Image Class D660 Copier"/>
    <n v="0.44"/>
    <s v="United States"/>
    <s v="Central"/>
    <x v="2"/>
    <s v="Richmond"/>
    <n v="47374"/>
    <x v="171"/>
    <d v="2015-06-25T00:00:00"/>
    <x v="1815"/>
    <n v="18"/>
    <n v="11015.82"/>
    <n v="88487"/>
    <n v="599.99"/>
    <x v="1"/>
  </r>
  <r>
    <n v="2215"/>
    <s v="Christopher High"/>
    <x v="2"/>
    <n v="7.0000000000000007E-2"/>
    <n v="3.28"/>
    <n v="3.97"/>
    <x v="1"/>
    <x v="3"/>
    <x v="2"/>
    <x v="2"/>
    <s v="Wrap Bag"/>
    <s v="Newell 337"/>
    <n v="0.56000000000000005"/>
    <s v="United States"/>
    <s v="East"/>
    <x v="27"/>
    <s v="Massillon"/>
    <n v="44646"/>
    <x v="171"/>
    <d v="2015-06-23T00:00:00"/>
    <x v="1816"/>
    <n v="4"/>
    <n v="14.76"/>
    <n v="90314"/>
    <n v="3.21"/>
    <x v="3"/>
  </r>
  <r>
    <n v="2216"/>
    <s v="Clara Kaplan"/>
    <x v="2"/>
    <n v="0.02"/>
    <n v="256.99"/>
    <n v="11.25"/>
    <x v="1"/>
    <x v="3"/>
    <x v="1"/>
    <x v="1"/>
    <s v="Small Box"/>
    <s v="Hayes Optima 56K V.90 Internal Voice Modem"/>
    <n v="0.51"/>
    <s v="United States"/>
    <s v="East"/>
    <x v="27"/>
    <s v="Medina"/>
    <n v="44256"/>
    <x v="171"/>
    <d v="2015-06-30T00:00:00"/>
    <x v="1817"/>
    <n v="3"/>
    <n v="808.44"/>
    <n v="90314"/>
    <n v="256.97000000000003"/>
    <x v="3"/>
  </r>
  <r>
    <n v="2216"/>
    <s v="Clara Kaplan"/>
    <x v="2"/>
    <n v="0.01"/>
    <n v="6.48"/>
    <n v="5.14"/>
    <x v="1"/>
    <x v="3"/>
    <x v="2"/>
    <x v="7"/>
    <s v="Small Box"/>
    <s v="Xerox 23"/>
    <n v="0.37"/>
    <s v="United States"/>
    <s v="East"/>
    <x v="27"/>
    <s v="Medina"/>
    <n v="44256"/>
    <x v="171"/>
    <d v="2015-06-25T00:00:00"/>
    <x v="1818"/>
    <n v="10"/>
    <n v="67.41"/>
    <n v="90314"/>
    <n v="6.4700000000000006"/>
    <x v="3"/>
  </r>
  <r>
    <n v="2352"/>
    <s v="Kerry Beach"/>
    <x v="3"/>
    <n v="0.09"/>
    <n v="71.37"/>
    <n v="69"/>
    <x v="1"/>
    <x v="2"/>
    <x v="0"/>
    <x v="0"/>
    <s v="Large Box"/>
    <s v="Lesro Sheffield Collection Coffee Table, End Table, Center Table, Corner Table"/>
    <n v="0.68"/>
    <s v="United States"/>
    <s v="East"/>
    <x v="36"/>
    <s v="Cumberland"/>
    <n v="21501"/>
    <x v="171"/>
    <d v="2015-06-24T00:00:00"/>
    <x v="1819"/>
    <n v="19"/>
    <n v="1302.98"/>
    <n v="86166"/>
    <n v="71.28"/>
    <x v="3"/>
  </r>
  <r>
    <n v="2044"/>
    <s v="Jay Simon"/>
    <x v="2"/>
    <n v="0.09"/>
    <n v="20.99"/>
    <n v="2.5"/>
    <x v="1"/>
    <x v="3"/>
    <x v="1"/>
    <x v="12"/>
    <s v="Wrap Bag"/>
    <s v="Accessory37"/>
    <n v="0.81"/>
    <s v="United States"/>
    <s v="South"/>
    <x v="1"/>
    <s v="Rogers"/>
    <n v="72756"/>
    <x v="172"/>
    <d v="2015-07-01T00:00:00"/>
    <x v="1820"/>
    <n v="6"/>
    <n v="100.11"/>
    <n v="88692"/>
    <n v="20.9"/>
    <x v="0"/>
  </r>
  <r>
    <n v="3325"/>
    <s v="Diane Barr"/>
    <x v="2"/>
    <n v="0"/>
    <n v="8.74"/>
    <n v="8.2899999999999991"/>
    <x v="1"/>
    <x v="1"/>
    <x v="2"/>
    <x v="15"/>
    <s v="Small Box"/>
    <s v="#10- 4 1/8&quot; x 9 1/2&quot; Recycled Envelopes"/>
    <n v="0.38"/>
    <s v="United States"/>
    <s v="West"/>
    <x v="14"/>
    <s v="Coos Bay"/>
    <n v="97420"/>
    <x v="172"/>
    <d v="2015-06-26T00:00:00"/>
    <x v="1821"/>
    <n v="14"/>
    <n v="131.62"/>
    <n v="90986"/>
    <n v="8.74"/>
    <x v="2"/>
  </r>
  <r>
    <n v="721"/>
    <s v="Melvin Duke"/>
    <x v="3"/>
    <n v="0.04"/>
    <n v="10.64"/>
    <n v="5.16"/>
    <x v="1"/>
    <x v="3"/>
    <x v="0"/>
    <x v="11"/>
    <s v="Small Box"/>
    <s v="Eldon Expressions Punched Metal &amp; Wood Desk Accessories, Pewter &amp; Cherry"/>
    <n v="0.56999999999999995"/>
    <s v="United States"/>
    <s v="Central"/>
    <x v="2"/>
    <s v="Frankfort"/>
    <n v="46041"/>
    <x v="172"/>
    <d v="2015-06-25T00:00:00"/>
    <x v="1822"/>
    <n v="6"/>
    <n v="66.900000000000006"/>
    <n v="91053"/>
    <n v="10.600000000000001"/>
    <x v="1"/>
  </r>
  <r>
    <n v="721"/>
    <s v="Melvin Duke"/>
    <x v="3"/>
    <n v="0.03"/>
    <n v="2.78"/>
    <n v="1.34"/>
    <x v="2"/>
    <x v="3"/>
    <x v="2"/>
    <x v="2"/>
    <s v="Wrap Bag"/>
    <s v="Prang Drawing Pencil Set"/>
    <n v="0.45"/>
    <s v="United States"/>
    <s v="Central"/>
    <x v="2"/>
    <s v="Frankfort"/>
    <n v="46041"/>
    <x v="172"/>
    <d v="2015-06-26T00:00:00"/>
    <x v="1823"/>
    <n v="15"/>
    <n v="43.13"/>
    <n v="91053"/>
    <n v="2.75"/>
    <x v="1"/>
  </r>
  <r>
    <n v="3084"/>
    <s v="Debbie Hsu"/>
    <x v="3"/>
    <n v="0.01"/>
    <n v="7.1"/>
    <n v="6.05"/>
    <x v="1"/>
    <x v="0"/>
    <x v="2"/>
    <x v="5"/>
    <s v="Small Box"/>
    <s v="Wilson Jones Hanging View Binder, White, 1&quot;"/>
    <n v="0.39"/>
    <s v="United States"/>
    <s v="West"/>
    <x v="4"/>
    <s v="Lacey"/>
    <n v="98503"/>
    <x v="172"/>
    <d v="2015-06-25T00:00:00"/>
    <x v="1824"/>
    <n v="18"/>
    <n v="133.19"/>
    <n v="89880"/>
    <n v="7.09"/>
    <x v="2"/>
  </r>
  <r>
    <n v="3084"/>
    <s v="Debbie Hsu"/>
    <x v="3"/>
    <n v="0.05"/>
    <n v="18.97"/>
    <n v="9.0299999999999994"/>
    <x v="1"/>
    <x v="0"/>
    <x v="2"/>
    <x v="7"/>
    <s v="Small Box"/>
    <s v="Computer Printout Paper with Letter-Trim Perforations"/>
    <n v="0.37"/>
    <s v="United States"/>
    <s v="West"/>
    <x v="4"/>
    <s v="Lacey"/>
    <n v="98503"/>
    <x v="172"/>
    <d v="2015-06-25T00:00:00"/>
    <x v="1825"/>
    <n v="5"/>
    <n v="97.33"/>
    <n v="89880"/>
    <n v="18.919999999999998"/>
    <x v="2"/>
  </r>
  <r>
    <n v="1416"/>
    <s v="Betsy Gibson"/>
    <x v="1"/>
    <n v="0.04"/>
    <n v="46.89"/>
    <n v="5.0999999999999996"/>
    <x v="1"/>
    <x v="0"/>
    <x v="2"/>
    <x v="8"/>
    <s v="Medium Box"/>
    <s v="Bionaire Personal Warm Mist Humidifier/Vaporizer"/>
    <n v="0.46"/>
    <s v="United States"/>
    <s v="Central"/>
    <x v="2"/>
    <s v="Indianapolis"/>
    <n v="46203"/>
    <x v="173"/>
    <d v="2015-06-27T00:00:00"/>
    <x v="1826"/>
    <n v="4"/>
    <n v="182.61"/>
    <n v="90540"/>
    <n v="46.85"/>
    <x v="1"/>
  </r>
  <r>
    <n v="1551"/>
    <s v="Laurence Flowers"/>
    <x v="2"/>
    <n v="7.0000000000000007E-2"/>
    <n v="17.7"/>
    <n v="9.4700000000000006"/>
    <x v="1"/>
    <x v="1"/>
    <x v="2"/>
    <x v="6"/>
    <s v="Small Box"/>
    <s v="Portfile® Personal File Boxes"/>
    <n v="0.59"/>
    <s v="United States"/>
    <s v="South"/>
    <x v="0"/>
    <s v="Biloxi"/>
    <n v="39530"/>
    <x v="173"/>
    <d v="2015-07-01T00:00:00"/>
    <x v="1827"/>
    <n v="18"/>
    <n v="300.67"/>
    <n v="87488"/>
    <n v="17.63"/>
    <x v="0"/>
  </r>
  <r>
    <n v="3128"/>
    <s v="Cathy Burgess"/>
    <x v="2"/>
    <n v="0.08"/>
    <n v="3.69"/>
    <n v="2.5"/>
    <x v="1"/>
    <x v="0"/>
    <x v="2"/>
    <x v="15"/>
    <s v="Small Box"/>
    <s v="Colored Envelopes"/>
    <n v="0.39"/>
    <s v="United States"/>
    <s v="South"/>
    <x v="17"/>
    <s v="Shreveport"/>
    <n v="71109"/>
    <x v="173"/>
    <d v="2015-06-30T00:00:00"/>
    <x v="1828"/>
    <n v="9"/>
    <n v="31.98"/>
    <n v="89810"/>
    <n v="3.61"/>
    <x v="0"/>
  </r>
  <r>
    <n v="3176"/>
    <s v="Jackie McCullough"/>
    <x v="2"/>
    <n v="0.02"/>
    <n v="58.14"/>
    <n v="36.61"/>
    <x v="0"/>
    <x v="1"/>
    <x v="0"/>
    <x v="10"/>
    <s v="Jumbo Box"/>
    <s v="O'Sullivan 3-Shelf Heavy-Duty Bookcases"/>
    <n v="0.61"/>
    <s v="United States"/>
    <s v="South"/>
    <x v="12"/>
    <s v="Jacksonville"/>
    <n v="32216"/>
    <x v="173"/>
    <d v="2015-07-01T00:00:00"/>
    <x v="1829"/>
    <n v="22"/>
    <n v="1358.02"/>
    <n v="90821"/>
    <n v="58.12"/>
    <x v="0"/>
  </r>
  <r>
    <n v="3176"/>
    <s v="Jackie McCullough"/>
    <x v="2"/>
    <n v="0.03"/>
    <n v="15.57"/>
    <n v="1.39"/>
    <x v="1"/>
    <x v="1"/>
    <x v="2"/>
    <x v="15"/>
    <s v="Small Box"/>
    <s v="Park Ridge™ Embossed Executive Business Envelopes"/>
    <n v="0.38"/>
    <s v="United States"/>
    <s v="South"/>
    <x v="12"/>
    <s v="Jacksonville"/>
    <n v="32216"/>
    <x v="173"/>
    <d v="2015-07-01T00:00:00"/>
    <x v="1830"/>
    <n v="22"/>
    <n v="358.84"/>
    <n v="90821"/>
    <n v="15.540000000000001"/>
    <x v="0"/>
  </r>
  <r>
    <n v="447"/>
    <s v="Valerie Moon"/>
    <x v="3"/>
    <n v="0.04"/>
    <n v="130.97999999999999"/>
    <n v="30"/>
    <x v="0"/>
    <x v="3"/>
    <x v="0"/>
    <x v="9"/>
    <s v="Jumbo Drum"/>
    <s v="Office Star - Contemporary Task Swivel chair with 2-way adjustable arms, Plum"/>
    <n v="0.78"/>
    <s v="United States"/>
    <s v="Central"/>
    <x v="7"/>
    <s v="Roseville"/>
    <n v="55113"/>
    <x v="173"/>
    <d v="2015-06-28T00:00:00"/>
    <x v="1831"/>
    <n v="1"/>
    <n v="159.51"/>
    <n v="90449"/>
    <n v="130.94"/>
    <x v="1"/>
  </r>
  <r>
    <n v="447"/>
    <s v="Valerie Moon"/>
    <x v="3"/>
    <n v="0.05"/>
    <n v="200.99"/>
    <n v="4.2"/>
    <x v="1"/>
    <x v="3"/>
    <x v="1"/>
    <x v="12"/>
    <s v="Small Box"/>
    <s v="2160i"/>
    <n v="0.59"/>
    <s v="United States"/>
    <s v="Central"/>
    <x v="7"/>
    <s v="Roseville"/>
    <n v="55113"/>
    <x v="173"/>
    <d v="2015-06-25T00:00:00"/>
    <x v="1832"/>
    <n v="11"/>
    <n v="1838.85"/>
    <n v="90449"/>
    <n v="200.94"/>
    <x v="1"/>
  </r>
  <r>
    <n v="1419"/>
    <s v="Brooke Lancaster"/>
    <x v="3"/>
    <n v="0.01"/>
    <n v="124.49"/>
    <n v="51.94"/>
    <x v="0"/>
    <x v="0"/>
    <x v="0"/>
    <x v="0"/>
    <s v="Jumbo Box"/>
    <s v="Bevis 36 x 72 Conference Tables"/>
    <n v="0.63"/>
    <s v="United States"/>
    <s v="Central"/>
    <x v="2"/>
    <s v="Lafayette"/>
    <n v="47905"/>
    <x v="173"/>
    <d v="2015-06-26T00:00:00"/>
    <x v="1833"/>
    <n v="18"/>
    <n v="2376.12"/>
    <n v="90540"/>
    <n v="124.47999999999999"/>
    <x v="1"/>
  </r>
  <r>
    <n v="1442"/>
    <s v="Rodney Field"/>
    <x v="3"/>
    <n v="0.04"/>
    <n v="177.98"/>
    <n v="0.99"/>
    <x v="1"/>
    <x v="3"/>
    <x v="2"/>
    <x v="8"/>
    <s v="Small Box"/>
    <s v="Kensington 7 Outlet MasterPiece Power Center"/>
    <n v="0.56000000000000005"/>
    <s v="United States"/>
    <s v="Central"/>
    <x v="6"/>
    <s v="Springfield"/>
    <n v="65807"/>
    <x v="173"/>
    <d v="2015-06-27T00:00:00"/>
    <x v="1834"/>
    <n v="15"/>
    <n v="2767.95"/>
    <n v="89076"/>
    <n v="177.94"/>
    <x v="1"/>
  </r>
  <r>
    <n v="2903"/>
    <s v="Frances Powers"/>
    <x v="3"/>
    <n v="0.06"/>
    <n v="70.89"/>
    <n v="89.3"/>
    <x v="0"/>
    <x v="0"/>
    <x v="0"/>
    <x v="0"/>
    <s v="Jumbo Box"/>
    <s v="KI Conference Tables"/>
    <n v="0.72"/>
    <s v="United States"/>
    <s v="East"/>
    <x v="27"/>
    <s v="Reynoldsburg"/>
    <n v="43068"/>
    <x v="173"/>
    <d v="2015-06-25T00:00:00"/>
    <x v="1835"/>
    <n v="6"/>
    <n v="364.26"/>
    <n v="87374"/>
    <n v="70.83"/>
    <x v="3"/>
  </r>
  <r>
    <n v="3261"/>
    <s v="Steven Long"/>
    <x v="3"/>
    <n v="7.0000000000000007E-2"/>
    <n v="105.34"/>
    <n v="24.49"/>
    <x v="2"/>
    <x v="1"/>
    <x v="0"/>
    <x v="11"/>
    <s v="Large Box"/>
    <s v="Deflect-o DuraMat Antistatic Studded Beveled Mat for Medium Pile Carpeting"/>
    <n v="0.61"/>
    <s v="United States"/>
    <s v="Central"/>
    <x v="25"/>
    <s v="Adrian"/>
    <n v="49221"/>
    <x v="173"/>
    <d v="2015-06-26T00:00:00"/>
    <x v="1836"/>
    <n v="10"/>
    <n v="1029.96"/>
    <n v="90296"/>
    <n v="105.27000000000001"/>
    <x v="1"/>
  </r>
  <r>
    <n v="2197"/>
    <s v="Karen O'Donnell"/>
    <x v="0"/>
    <n v="0.08"/>
    <n v="100.97"/>
    <n v="7.18"/>
    <x v="1"/>
    <x v="0"/>
    <x v="1"/>
    <x v="1"/>
    <s v="Small Box"/>
    <s v="Gyration Ultra Cordless Optical Suite"/>
    <n v="0.46"/>
    <s v="United States"/>
    <s v="East"/>
    <x v="11"/>
    <s v="Levittown"/>
    <n v="11756"/>
    <x v="174"/>
    <d v="2015-06-27T00:00:00"/>
    <x v="1837"/>
    <n v="7"/>
    <n v="650.25"/>
    <n v="89176"/>
    <n v="100.89"/>
    <x v="3"/>
  </r>
  <r>
    <n v="2197"/>
    <s v="Karen O'Donnell"/>
    <x v="0"/>
    <n v="0"/>
    <n v="13.4"/>
    <n v="4.95"/>
    <x v="1"/>
    <x v="0"/>
    <x v="0"/>
    <x v="11"/>
    <s v="Small Pack"/>
    <s v="Electrix 20W Halogen Replacement Bulb for Zoom-In Desk Lamp"/>
    <n v="0.37"/>
    <s v="United States"/>
    <s v="East"/>
    <x v="11"/>
    <s v="Levittown"/>
    <n v="11756"/>
    <x v="174"/>
    <d v="2015-06-27T00:00:00"/>
    <x v="1838"/>
    <n v="19"/>
    <n v="272.12"/>
    <n v="89176"/>
    <n v="13.4"/>
    <x v="3"/>
  </r>
  <r>
    <n v="2062"/>
    <s v="Alfred Singh"/>
    <x v="2"/>
    <n v="0.04"/>
    <n v="291.73"/>
    <n v="48.8"/>
    <x v="0"/>
    <x v="3"/>
    <x v="0"/>
    <x v="9"/>
    <s v="Jumbo Drum"/>
    <s v="Hon 4070 Series Pagoda™ Armless Upholstered Stacking Chairs"/>
    <n v="0.56000000000000005"/>
    <s v="United States"/>
    <s v="South"/>
    <x v="21"/>
    <s v="Mechanicsville"/>
    <n v="23111"/>
    <x v="174"/>
    <d v="2015-06-30T00:00:00"/>
    <x v="1839"/>
    <n v="22"/>
    <n v="6676.61"/>
    <n v="87148"/>
    <n v="291.69"/>
    <x v="0"/>
  </r>
  <r>
    <n v="2587"/>
    <s v="Eugene H Walsh"/>
    <x v="3"/>
    <n v="0.02"/>
    <n v="22.72"/>
    <n v="8.99"/>
    <x v="1"/>
    <x v="2"/>
    <x v="0"/>
    <x v="11"/>
    <s v="Small Pack"/>
    <s v="Executive Impressions 14&quot; Two-Color Numerals Wall Clock"/>
    <n v="0.44"/>
    <s v="United States"/>
    <s v="Central"/>
    <x v="30"/>
    <s v="Manitowoc"/>
    <n v="54220"/>
    <x v="174"/>
    <d v="2015-06-26T00:00:00"/>
    <x v="1840"/>
    <n v="12"/>
    <n v="289.88"/>
    <n v="91167"/>
    <n v="22.7"/>
    <x v="1"/>
  </r>
  <r>
    <n v="1380"/>
    <s v="Jeanne Walker"/>
    <x v="2"/>
    <n v="0.05"/>
    <n v="2.89"/>
    <n v="0.5"/>
    <x v="1"/>
    <x v="2"/>
    <x v="2"/>
    <x v="13"/>
    <s v="Small Box"/>
    <s v="Avery 498"/>
    <n v="0.38"/>
    <s v="United States"/>
    <s v="East"/>
    <x v="47"/>
    <s v="Portsmouth"/>
    <n v="3801"/>
    <x v="175"/>
    <d v="2015-07-03T00:00:00"/>
    <x v="1841"/>
    <n v="9"/>
    <n v="26.18"/>
    <n v="88213"/>
    <n v="2.8400000000000003"/>
    <x v="3"/>
  </r>
  <r>
    <n v="936"/>
    <s v="Robyn Garner"/>
    <x v="3"/>
    <n v="0.05"/>
    <n v="5.98"/>
    <n v="5.46"/>
    <x v="1"/>
    <x v="3"/>
    <x v="2"/>
    <x v="7"/>
    <s v="Small Box"/>
    <s v="Xerox 1983"/>
    <n v="0.36"/>
    <s v="United States"/>
    <s v="West"/>
    <x v="8"/>
    <s v="Redlands"/>
    <n v="92374"/>
    <x v="175"/>
    <d v="2015-06-27T00:00:00"/>
    <x v="1842"/>
    <n v="17"/>
    <n v="104.95"/>
    <n v="90589"/>
    <n v="5.9300000000000006"/>
    <x v="2"/>
  </r>
  <r>
    <n v="937"/>
    <s v="Kelly Shaw"/>
    <x v="3"/>
    <n v="0.01"/>
    <n v="65.989999999999995"/>
    <n v="3.99"/>
    <x v="1"/>
    <x v="3"/>
    <x v="1"/>
    <x v="12"/>
    <s v="Small Box"/>
    <s v="StarTAC 7760"/>
    <n v="0.59"/>
    <s v="United States"/>
    <s v="West"/>
    <x v="8"/>
    <s v="Redondo Beach"/>
    <n v="90278"/>
    <x v="175"/>
    <d v="2015-06-28T00:00:00"/>
    <x v="1843"/>
    <n v="3"/>
    <n v="166.59"/>
    <n v="90589"/>
    <n v="65.97999999999999"/>
    <x v="2"/>
  </r>
  <r>
    <n v="2617"/>
    <s v="Gerald Crabtree"/>
    <x v="3"/>
    <n v="0.1"/>
    <n v="3.25"/>
    <n v="49"/>
    <x v="1"/>
    <x v="3"/>
    <x v="2"/>
    <x v="8"/>
    <s v="Large Box"/>
    <s v="Bravo II™ Megaboss® 12-Amp Hard Body Upright, Replacement Belts, 2 Belts per Pack"/>
    <n v="0.56000000000000005"/>
    <s v="United States"/>
    <s v="Central"/>
    <x v="46"/>
    <s v="Aberdeen"/>
    <n v="57401"/>
    <x v="175"/>
    <d v="2015-06-28T00:00:00"/>
    <x v="1844"/>
    <n v="6"/>
    <n v="40.69"/>
    <n v="91496"/>
    <n v="3.15"/>
    <x v="1"/>
  </r>
  <r>
    <n v="2987"/>
    <s v="Natalie Watts"/>
    <x v="0"/>
    <n v="0.09"/>
    <n v="100.98"/>
    <n v="35.840000000000003"/>
    <x v="0"/>
    <x v="2"/>
    <x v="0"/>
    <x v="10"/>
    <s v="Jumbo Box"/>
    <s v="Bush Westfield Collection Bookcases, Fully Assembled"/>
    <n v="0.62"/>
    <s v="United States"/>
    <s v="Central"/>
    <x v="20"/>
    <s v="West Des Moines"/>
    <n v="50265"/>
    <x v="176"/>
    <d v="2015-06-28T00:00:00"/>
    <x v="1845"/>
    <n v="17"/>
    <n v="1700.38"/>
    <n v="91180"/>
    <n v="100.89"/>
    <x v="1"/>
  </r>
  <r>
    <n v="2987"/>
    <s v="Natalie Watts"/>
    <x v="0"/>
    <n v="0.1"/>
    <n v="5.78"/>
    <n v="7.96"/>
    <x v="1"/>
    <x v="2"/>
    <x v="2"/>
    <x v="7"/>
    <s v="Small Box"/>
    <s v="Xerox 196"/>
    <n v="0.36"/>
    <s v="United States"/>
    <s v="Central"/>
    <x v="20"/>
    <s v="West Des Moines"/>
    <n v="50265"/>
    <x v="176"/>
    <d v="2015-06-28T00:00:00"/>
    <x v="1846"/>
    <n v="6"/>
    <n v="35.96"/>
    <n v="91180"/>
    <n v="5.6800000000000006"/>
    <x v="1"/>
  </r>
  <r>
    <n v="3209"/>
    <s v="Elsie Floyd"/>
    <x v="0"/>
    <n v="0.03"/>
    <n v="4.9800000000000004"/>
    <n v="4.62"/>
    <x v="2"/>
    <x v="3"/>
    <x v="1"/>
    <x v="1"/>
    <s v="Small Pack"/>
    <s v="Imation 3.5&quot;, DISKETTE 44766 HGHLD3.52HD/FM, 10/Pack"/>
    <n v="0.64"/>
    <s v="United States"/>
    <s v="West"/>
    <x v="8"/>
    <s v="Beverly Hills"/>
    <n v="90210"/>
    <x v="176"/>
    <d v="2015-06-29T00:00:00"/>
    <x v="1847"/>
    <n v="8"/>
    <n v="44.24"/>
    <n v="90739"/>
    <n v="4.95"/>
    <x v="2"/>
  </r>
  <r>
    <n v="1357"/>
    <s v="Marguerite Yu"/>
    <x v="1"/>
    <n v="7.0000000000000007E-2"/>
    <n v="119.99"/>
    <n v="16.8"/>
    <x v="0"/>
    <x v="2"/>
    <x v="1"/>
    <x v="3"/>
    <s v="Jumbo Box"/>
    <s v="Epson C62 Color Inkjet Printer"/>
    <n v="0.35"/>
    <s v="United States"/>
    <s v="Central"/>
    <x v="18"/>
    <s v="Weslaco"/>
    <n v="78596"/>
    <x v="176"/>
    <d v="2015-06-30T00:00:00"/>
    <x v="1848"/>
    <n v="15"/>
    <n v="1748.69"/>
    <n v="88185"/>
    <n v="119.92"/>
    <x v="1"/>
  </r>
  <r>
    <n v="1733"/>
    <s v="Nina Horne Kelly"/>
    <x v="1"/>
    <n v="0.02"/>
    <n v="30.98"/>
    <n v="17.079999999999998"/>
    <x v="1"/>
    <x v="0"/>
    <x v="2"/>
    <x v="7"/>
    <s v="Small Box"/>
    <s v="Xerox 197"/>
    <n v="0.4"/>
    <s v="United States"/>
    <s v="East"/>
    <x v="31"/>
    <s v="Washington"/>
    <n v="20012"/>
    <x v="176"/>
    <d v="2015-06-29T00:00:00"/>
    <x v="1849"/>
    <n v="13"/>
    <n v="438.25"/>
    <n v="59937"/>
    <n v="30.96"/>
    <x v="3"/>
  </r>
  <r>
    <n v="1735"/>
    <s v="Eric West"/>
    <x v="1"/>
    <n v="0.02"/>
    <n v="30.98"/>
    <n v="17.079999999999998"/>
    <x v="1"/>
    <x v="0"/>
    <x v="2"/>
    <x v="7"/>
    <s v="Small Box"/>
    <s v="Xerox 197"/>
    <n v="0.4"/>
    <s v="United States"/>
    <s v="East"/>
    <x v="11"/>
    <s v="Hempstead"/>
    <n v="11550"/>
    <x v="176"/>
    <d v="2015-06-29T00:00:00"/>
    <x v="1850"/>
    <n v="3"/>
    <n v="101.13"/>
    <n v="88444"/>
    <n v="30.96"/>
    <x v="3"/>
  </r>
  <r>
    <n v="1191"/>
    <s v="John Morse"/>
    <x v="2"/>
    <n v="0.03"/>
    <n v="28.53"/>
    <n v="1.49"/>
    <x v="1"/>
    <x v="0"/>
    <x v="2"/>
    <x v="5"/>
    <s v="Small Box"/>
    <s v="Lock-Up Easel 'Spel-Binder'"/>
    <n v="0.38"/>
    <s v="United States"/>
    <s v="East"/>
    <x v="22"/>
    <s v="New Britain"/>
    <n v="6050"/>
    <x v="176"/>
    <d v="2015-07-01T00:00:00"/>
    <x v="1851"/>
    <n v="3"/>
    <n v="88.84"/>
    <n v="87587"/>
    <n v="28.5"/>
    <x v="3"/>
  </r>
  <r>
    <n v="1193"/>
    <s v="Louis Parrish"/>
    <x v="2"/>
    <n v="0.09"/>
    <n v="49.99"/>
    <n v="19.989999999999998"/>
    <x v="1"/>
    <x v="0"/>
    <x v="1"/>
    <x v="1"/>
    <s v="Small Box"/>
    <s v="Zoom V.92 USB External Faxmodem"/>
    <n v="0.41"/>
    <s v="United States"/>
    <s v="East"/>
    <x v="31"/>
    <s v="Washington"/>
    <n v="20016"/>
    <x v="176"/>
    <d v="2015-06-30T00:00:00"/>
    <x v="1852"/>
    <n v="48"/>
    <n v="2373.3200000000002"/>
    <n v="11206"/>
    <n v="49.9"/>
    <x v="3"/>
  </r>
  <r>
    <n v="1193"/>
    <s v="Louis Parrish"/>
    <x v="2"/>
    <n v="0.03"/>
    <n v="28.53"/>
    <n v="1.49"/>
    <x v="1"/>
    <x v="0"/>
    <x v="2"/>
    <x v="5"/>
    <s v="Small Box"/>
    <s v="Lock-Up Easel 'Spel-Binder'"/>
    <n v="0.38"/>
    <s v="United States"/>
    <s v="East"/>
    <x v="31"/>
    <s v="Washington"/>
    <n v="20016"/>
    <x v="176"/>
    <d v="2015-07-01T00:00:00"/>
    <x v="1853"/>
    <n v="11"/>
    <n v="325.73"/>
    <n v="11206"/>
    <n v="28.5"/>
    <x v="3"/>
  </r>
  <r>
    <n v="1203"/>
    <s v="Judy Merritt"/>
    <x v="2"/>
    <n v="0.09"/>
    <n v="49.99"/>
    <n v="19.989999999999998"/>
    <x v="1"/>
    <x v="0"/>
    <x v="1"/>
    <x v="1"/>
    <s v="Small Box"/>
    <s v="Zoom V.92 USB External Faxmodem"/>
    <n v="0.41"/>
    <s v="United States"/>
    <s v="East"/>
    <x v="40"/>
    <s v="Cranston"/>
    <n v="2920"/>
    <x v="176"/>
    <d v="2015-06-30T00:00:00"/>
    <x v="1854"/>
    <n v="12"/>
    <n v="593.33000000000004"/>
    <n v="87587"/>
    <n v="49.9"/>
    <x v="3"/>
  </r>
  <r>
    <n v="2801"/>
    <s v="Jimmy Wang"/>
    <x v="2"/>
    <n v="0"/>
    <n v="17.52"/>
    <n v="8.17"/>
    <x v="1"/>
    <x v="2"/>
    <x v="2"/>
    <x v="8"/>
    <s v="Medium Box"/>
    <s v="Bionaire 99.97% HEPA Air Cleaner"/>
    <n v="0.5"/>
    <s v="United States"/>
    <s v="West"/>
    <x v="41"/>
    <s v="Chandler"/>
    <n v="85224"/>
    <x v="176"/>
    <d v="2015-07-03T00:00:00"/>
    <x v="1855"/>
    <n v="15"/>
    <n v="284.33999999999997"/>
    <n v="91049"/>
    <n v="17.52"/>
    <x v="2"/>
  </r>
  <r>
    <n v="3226"/>
    <s v="Arthur Gold"/>
    <x v="4"/>
    <n v="0.06"/>
    <n v="22.24"/>
    <n v="1.99"/>
    <x v="1"/>
    <x v="0"/>
    <x v="1"/>
    <x v="1"/>
    <s v="Small Pack"/>
    <s v="Verbatim DVD-R, 3.95GB, SR, Mitsubishi Branded, Jewel"/>
    <n v="0.43"/>
    <s v="United States"/>
    <s v="South"/>
    <x v="34"/>
    <s v="Hendersonville"/>
    <n v="37075"/>
    <x v="176"/>
    <d v="2015-06-30T00:00:00"/>
    <x v="1856"/>
    <n v="12"/>
    <n v="255.88"/>
    <n v="86509"/>
    <n v="22.18"/>
    <x v="0"/>
  </r>
  <r>
    <n v="2448"/>
    <s v="Melanie Morrow"/>
    <x v="1"/>
    <n v="0.09"/>
    <n v="6.48"/>
    <n v="7.03"/>
    <x v="1"/>
    <x v="1"/>
    <x v="2"/>
    <x v="7"/>
    <s v="Small Box"/>
    <s v="Xerox 214"/>
    <n v="0.37"/>
    <s v="United States"/>
    <s v="Central"/>
    <x v="7"/>
    <s v="Edina"/>
    <n v="55410"/>
    <x v="177"/>
    <d v="2015-07-01T00:00:00"/>
    <x v="1857"/>
    <n v="16"/>
    <n v="96.96"/>
    <n v="87790"/>
    <n v="6.3900000000000006"/>
    <x v="1"/>
  </r>
  <r>
    <n v="3374"/>
    <s v="Jamie Ward"/>
    <x v="1"/>
    <n v="0.05"/>
    <n v="73.98"/>
    <n v="12.14"/>
    <x v="1"/>
    <x v="2"/>
    <x v="1"/>
    <x v="1"/>
    <s v="Small Box"/>
    <s v="Keytronic 105-Key Spanish Keyboard"/>
    <n v="0.67"/>
    <s v="United States"/>
    <s v="East"/>
    <x v="36"/>
    <s v="Odenton"/>
    <n v="21113"/>
    <x v="177"/>
    <d v="2015-06-30T00:00:00"/>
    <x v="1858"/>
    <n v="8"/>
    <n v="600.4"/>
    <n v="87474"/>
    <n v="73.930000000000007"/>
    <x v="3"/>
  </r>
  <r>
    <n v="3374"/>
    <s v="Jamie Ward"/>
    <x v="1"/>
    <n v="0"/>
    <n v="5.98"/>
    <n v="7.15"/>
    <x v="1"/>
    <x v="2"/>
    <x v="2"/>
    <x v="7"/>
    <s v="Small Box"/>
    <s v="Universal Premium White Copier/Laser Paper (20Lb. and 87 Bright)"/>
    <n v="0.36"/>
    <s v="United States"/>
    <s v="East"/>
    <x v="36"/>
    <s v="Odenton"/>
    <n v="21113"/>
    <x v="177"/>
    <d v="2015-07-01T00:00:00"/>
    <x v="1859"/>
    <n v="5"/>
    <n v="34.25"/>
    <n v="87474"/>
    <n v="5.98"/>
    <x v="3"/>
  </r>
  <r>
    <n v="3374"/>
    <s v="Jamie Ward"/>
    <x v="1"/>
    <n v="0.09"/>
    <n v="3.57"/>
    <n v="4.17"/>
    <x v="1"/>
    <x v="2"/>
    <x v="2"/>
    <x v="2"/>
    <s v="Small Pack"/>
    <s v="Barrel Sharpener"/>
    <n v="0.59"/>
    <s v="United States"/>
    <s v="East"/>
    <x v="36"/>
    <s v="Odenton"/>
    <n v="21113"/>
    <x v="177"/>
    <d v="2015-07-01T00:00:00"/>
    <x v="1860"/>
    <n v="9"/>
    <n v="31.45"/>
    <n v="87474"/>
    <n v="3.48"/>
    <x v="3"/>
  </r>
  <r>
    <n v="1502"/>
    <s v="Renee Huang"/>
    <x v="2"/>
    <n v="0.08"/>
    <n v="5.84"/>
    <n v="1"/>
    <x v="2"/>
    <x v="0"/>
    <x v="2"/>
    <x v="2"/>
    <s v="Wrap Bag"/>
    <s v="Quartet Omega® Colored Chalk, 12/Pack"/>
    <n v="0.38"/>
    <s v="United States"/>
    <s v="South"/>
    <x v="12"/>
    <s v="Coral Springs"/>
    <n v="33065"/>
    <x v="177"/>
    <d v="2015-07-03T00:00:00"/>
    <x v="1861"/>
    <n v="11"/>
    <n v="61.39"/>
    <n v="89194"/>
    <n v="5.76"/>
    <x v="0"/>
  </r>
  <r>
    <n v="1502"/>
    <s v="Renee Huang"/>
    <x v="2"/>
    <n v="0"/>
    <n v="205.99"/>
    <n v="8.99"/>
    <x v="1"/>
    <x v="0"/>
    <x v="1"/>
    <x v="12"/>
    <s v="Small Box"/>
    <s v="StarTAC 8000"/>
    <n v="0.6"/>
    <s v="United States"/>
    <s v="South"/>
    <x v="12"/>
    <s v="Coral Springs"/>
    <n v="33065"/>
    <x v="177"/>
    <d v="2015-07-02T00:00:00"/>
    <x v="1862"/>
    <n v="13"/>
    <n v="2435.52"/>
    <n v="89194"/>
    <n v="205.99"/>
    <x v="0"/>
  </r>
  <r>
    <n v="1109"/>
    <s v="Dennis Welch"/>
    <x v="4"/>
    <n v="0.08"/>
    <n v="8.3699999999999992"/>
    <n v="10.16"/>
    <x v="1"/>
    <x v="1"/>
    <x v="0"/>
    <x v="11"/>
    <s v="Large Box"/>
    <s v="Westinghouse Clip-On Gooseneck Lamps"/>
    <n v="0.59"/>
    <s v="United States"/>
    <s v="Central"/>
    <x v="18"/>
    <s v="Laredo"/>
    <n v="78041"/>
    <x v="177"/>
    <d v="2015-06-29T00:00:00"/>
    <x v="1863"/>
    <n v="13"/>
    <n v="108.99"/>
    <n v="86410"/>
    <n v="8.2899999999999991"/>
    <x v="1"/>
  </r>
  <r>
    <n v="1183"/>
    <s v="Becky O'Brien"/>
    <x v="3"/>
    <n v="0.04"/>
    <n v="35.99"/>
    <n v="3.3"/>
    <x v="1"/>
    <x v="2"/>
    <x v="1"/>
    <x v="12"/>
    <s v="Small Pack"/>
    <s v="Accessory9"/>
    <n v="0.39"/>
    <s v="United States"/>
    <s v="West"/>
    <x v="15"/>
    <s v="Springville"/>
    <n v="84663"/>
    <x v="177"/>
    <d v="2015-06-29T00:00:00"/>
    <x v="1864"/>
    <n v="9"/>
    <n v="266.95"/>
    <n v="86914"/>
    <n v="35.950000000000003"/>
    <x v="2"/>
  </r>
  <r>
    <n v="699"/>
    <s v="Jenny Gold"/>
    <x v="1"/>
    <n v="0.01"/>
    <n v="7.89"/>
    <n v="2.82"/>
    <x v="1"/>
    <x v="1"/>
    <x v="2"/>
    <x v="14"/>
    <s v="Wrap Bag"/>
    <s v="Staples Vinyl Coated Paper Clips, 800/Box"/>
    <n v="0.4"/>
    <s v="United States"/>
    <s v="West"/>
    <x v="8"/>
    <s v="Los Angeles"/>
    <n v="90041"/>
    <x v="178"/>
    <d v="2015-07-01T00:00:00"/>
    <x v="1865"/>
    <n v="32"/>
    <n v="274.26"/>
    <n v="36647"/>
    <n v="7.88"/>
    <x v="2"/>
  </r>
  <r>
    <n v="699"/>
    <s v="Jenny Gold"/>
    <x v="1"/>
    <n v="0.09"/>
    <n v="3.68"/>
    <n v="1.32"/>
    <x v="1"/>
    <x v="1"/>
    <x v="2"/>
    <x v="16"/>
    <s v="Wrap Bag"/>
    <s v="*Staples* vLetter Openers, 2/Pack"/>
    <n v="0.83"/>
    <s v="United States"/>
    <s v="West"/>
    <x v="8"/>
    <s v="Los Angeles"/>
    <n v="90041"/>
    <x v="178"/>
    <d v="2015-07-01T00:00:00"/>
    <x v="1866"/>
    <n v="24"/>
    <n v="83.16"/>
    <n v="36647"/>
    <n v="3.5900000000000003"/>
    <x v="2"/>
  </r>
  <r>
    <n v="699"/>
    <s v="Jenny Gold"/>
    <x v="1"/>
    <n v="0.1"/>
    <n v="9.7100000000000009"/>
    <n v="9.4499999999999993"/>
    <x v="1"/>
    <x v="1"/>
    <x v="2"/>
    <x v="6"/>
    <s v="Small Box"/>
    <s v="Filing/Storage Totes and Swivel Casters"/>
    <n v="0.6"/>
    <s v="United States"/>
    <s v="West"/>
    <x v="8"/>
    <s v="Los Angeles"/>
    <n v="90041"/>
    <x v="178"/>
    <d v="2015-07-03T00:00:00"/>
    <x v="1867"/>
    <n v="27"/>
    <n v="261.93"/>
    <n v="36647"/>
    <n v="9.6100000000000012"/>
    <x v="2"/>
  </r>
  <r>
    <n v="702"/>
    <s v="Kelly O'Connor"/>
    <x v="1"/>
    <n v="0.01"/>
    <n v="7.89"/>
    <n v="2.82"/>
    <x v="1"/>
    <x v="1"/>
    <x v="2"/>
    <x v="14"/>
    <s v="Wrap Bag"/>
    <s v="Staples Vinyl Coated Paper Clips, 800/Box"/>
    <n v="0.4"/>
    <s v="United States"/>
    <s v="West"/>
    <x v="8"/>
    <s v="Santa Rosa"/>
    <n v="95404"/>
    <x v="178"/>
    <d v="2015-07-01T00:00:00"/>
    <x v="1868"/>
    <n v="8"/>
    <n v="68.56"/>
    <n v="87979"/>
    <n v="7.88"/>
    <x v="2"/>
  </r>
  <r>
    <n v="702"/>
    <s v="Kelly O'Connor"/>
    <x v="1"/>
    <n v="0.09"/>
    <n v="3.68"/>
    <n v="1.32"/>
    <x v="1"/>
    <x v="1"/>
    <x v="2"/>
    <x v="16"/>
    <s v="Wrap Bag"/>
    <s v="*Staples* vLetter Openers, 2/Pack"/>
    <n v="0.83"/>
    <s v="United States"/>
    <s v="West"/>
    <x v="8"/>
    <s v="Santa Rosa"/>
    <n v="95404"/>
    <x v="178"/>
    <d v="2015-07-01T00:00:00"/>
    <x v="1869"/>
    <n v="6"/>
    <n v="20.79"/>
    <n v="87979"/>
    <n v="3.5900000000000003"/>
    <x v="2"/>
  </r>
  <r>
    <n v="702"/>
    <s v="Kelly O'Connor"/>
    <x v="1"/>
    <n v="0.1"/>
    <n v="9.7100000000000009"/>
    <n v="9.4499999999999993"/>
    <x v="1"/>
    <x v="1"/>
    <x v="2"/>
    <x v="6"/>
    <s v="Small Box"/>
    <s v="Filing/Storage Totes and Swivel Casters"/>
    <n v="0.6"/>
    <s v="United States"/>
    <s v="West"/>
    <x v="8"/>
    <s v="Santa Rosa"/>
    <n v="95404"/>
    <x v="178"/>
    <d v="2015-07-03T00:00:00"/>
    <x v="1870"/>
    <n v="7"/>
    <n v="67.91"/>
    <n v="87979"/>
    <n v="9.6100000000000012"/>
    <x v="2"/>
  </r>
  <r>
    <n v="1307"/>
    <s v="Teresa Hill"/>
    <x v="2"/>
    <n v="0.04"/>
    <n v="8.33"/>
    <n v="1.99"/>
    <x v="1"/>
    <x v="0"/>
    <x v="1"/>
    <x v="1"/>
    <s v="Small Pack"/>
    <s v="80 Minute Slim Jewel Case CD-R , 10/Pack - Staples"/>
    <n v="0.52"/>
    <s v="United States"/>
    <s v="West"/>
    <x v="14"/>
    <s v="Coos Bay"/>
    <n v="97420"/>
    <x v="178"/>
    <d v="2015-07-07T00:00:00"/>
    <x v="1871"/>
    <n v="16"/>
    <n v="131.26"/>
    <n v="91451"/>
    <n v="8.2900000000000009"/>
    <x v="2"/>
  </r>
  <r>
    <n v="2089"/>
    <s v="Annie Odom"/>
    <x v="2"/>
    <n v="0.06"/>
    <n v="38.06"/>
    <n v="4.5"/>
    <x v="1"/>
    <x v="3"/>
    <x v="2"/>
    <x v="8"/>
    <s v="Small Box"/>
    <s v="Fellowes Superior 10 Outlet Split Surge Protector"/>
    <n v="0.56000000000000005"/>
    <s v="United States"/>
    <s v="East"/>
    <x v="11"/>
    <s v="New City"/>
    <n v="10956"/>
    <x v="178"/>
    <d v="2015-07-06T00:00:00"/>
    <x v="1872"/>
    <n v="17"/>
    <n v="652.84"/>
    <n v="88348"/>
    <n v="38"/>
    <x v="3"/>
  </r>
  <r>
    <n v="2089"/>
    <s v="Annie Odom"/>
    <x v="2"/>
    <n v="0.08"/>
    <n v="599.99"/>
    <n v="24.49"/>
    <x v="1"/>
    <x v="3"/>
    <x v="1"/>
    <x v="4"/>
    <s v="Large Box"/>
    <s v="Hewlett Packard LaserJet 3310 Copier"/>
    <n v="0.37"/>
    <s v="United States"/>
    <s v="East"/>
    <x v="11"/>
    <s v="New City"/>
    <n v="10956"/>
    <x v="178"/>
    <d v="2015-07-08T00:00:00"/>
    <x v="1873"/>
    <n v="22"/>
    <n v="12750.99"/>
    <n v="88348"/>
    <n v="599.91"/>
    <x v="3"/>
  </r>
  <r>
    <n v="2089"/>
    <s v="Annie Odom"/>
    <x v="2"/>
    <n v="0.1"/>
    <n v="3.98"/>
    <n v="2.97"/>
    <x v="2"/>
    <x v="3"/>
    <x v="2"/>
    <x v="7"/>
    <s v="Wrap Bag"/>
    <s v="Unpadded Memo Slips"/>
    <n v="0.35"/>
    <s v="United States"/>
    <s v="East"/>
    <x v="11"/>
    <s v="New City"/>
    <n v="10956"/>
    <x v="178"/>
    <d v="2015-07-04T00:00:00"/>
    <x v="1874"/>
    <n v="5"/>
    <n v="20.54"/>
    <n v="88348"/>
    <n v="3.88"/>
    <x v="3"/>
  </r>
  <r>
    <n v="2882"/>
    <s v="Andrew Gonzalez"/>
    <x v="2"/>
    <n v="0.05"/>
    <n v="63.94"/>
    <n v="14.48"/>
    <x v="2"/>
    <x v="1"/>
    <x v="0"/>
    <x v="11"/>
    <s v="Small Box"/>
    <s v="Howard Miller 16&quot; Diameter Gallery Wall Clock"/>
    <n v="0.46"/>
    <s v="United States"/>
    <s v="South"/>
    <x v="9"/>
    <s v="Charlotte"/>
    <n v="28206"/>
    <x v="178"/>
    <d v="2015-07-07T00:00:00"/>
    <x v="1875"/>
    <n v="21"/>
    <n v="1336.35"/>
    <n v="40224"/>
    <n v="63.89"/>
    <x v="0"/>
  </r>
  <r>
    <n v="2885"/>
    <s v="Gary Frazier"/>
    <x v="2"/>
    <n v="0.05"/>
    <n v="63.94"/>
    <n v="14.48"/>
    <x v="2"/>
    <x v="1"/>
    <x v="0"/>
    <x v="11"/>
    <s v="Small Box"/>
    <s v="Howard Miller 16&quot; Diameter Gallery Wall Clock"/>
    <n v="0.46"/>
    <s v="United States"/>
    <s v="East"/>
    <x v="27"/>
    <s v="North Royalton"/>
    <n v="44133"/>
    <x v="178"/>
    <d v="2015-07-07T00:00:00"/>
    <x v="1876"/>
    <n v="5"/>
    <n v="318.18"/>
    <n v="87634"/>
    <n v="63.89"/>
    <x v="3"/>
  </r>
  <r>
    <n v="1384"/>
    <s v="George McLamb"/>
    <x v="3"/>
    <n v="7.0000000000000007E-2"/>
    <n v="11.29"/>
    <n v="5.03"/>
    <x v="1"/>
    <x v="1"/>
    <x v="2"/>
    <x v="6"/>
    <s v="Small Box"/>
    <s v="X-Rack™ File for Hanging Folders"/>
    <n v="0.59"/>
    <s v="United States"/>
    <s v="South"/>
    <x v="21"/>
    <s v="Alexandria"/>
    <n v="22304"/>
    <x v="178"/>
    <d v="2015-07-02T00:00:00"/>
    <x v="1877"/>
    <n v="11"/>
    <n v="123.18"/>
    <n v="89407"/>
    <n v="11.219999999999999"/>
    <x v="0"/>
  </r>
  <r>
    <n v="1472"/>
    <s v="Tommy Ellis Ritchie"/>
    <x v="3"/>
    <n v="0.02"/>
    <n v="30.98"/>
    <n v="6.5"/>
    <x v="2"/>
    <x v="2"/>
    <x v="1"/>
    <x v="1"/>
    <s v="Small Box"/>
    <s v="Logitech Internet Navigator Keyboard"/>
    <n v="0.79"/>
    <s v="United States"/>
    <s v="East"/>
    <x v="27"/>
    <s v="Westlake"/>
    <n v="44145"/>
    <x v="178"/>
    <d v="2015-07-01T00:00:00"/>
    <x v="1878"/>
    <n v="17"/>
    <n v="552.89"/>
    <n v="87078"/>
    <n v="30.96"/>
    <x v="3"/>
  </r>
  <r>
    <n v="2276"/>
    <s v="Dennis Block Richardson"/>
    <x v="3"/>
    <n v="0.01"/>
    <n v="195.99"/>
    <n v="8.99"/>
    <x v="1"/>
    <x v="1"/>
    <x v="1"/>
    <x v="12"/>
    <s v="Small Box"/>
    <s v="T28 WORLD"/>
    <n v="0.6"/>
    <s v="United States"/>
    <s v="East"/>
    <x v="11"/>
    <s v="Niagara Falls"/>
    <n v="14304"/>
    <x v="178"/>
    <d v="2015-06-30T00:00:00"/>
    <x v="1879"/>
    <n v="22"/>
    <n v="3846.06"/>
    <n v="91502"/>
    <n v="195.9800000000000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DF336-6DF8-4613-BAFA-7440D634C817}"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rowHeaderCaption="Order Priority">
  <location ref="J9:K15" firstHeaderRow="1" firstDataRow="1" firstDataCol="1"/>
  <pivotFields count="27">
    <pivotField showAll="0"/>
    <pivotField showAll="0"/>
    <pivotField axis="axisRow" dataField="1" showAll="0" sortType="ascending">
      <items count="6">
        <item x="0"/>
        <item x="1"/>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2"/>
  </rowFields>
  <rowItems count="6">
    <i>
      <x v="4"/>
    </i>
    <i>
      <x v="1"/>
    </i>
    <i>
      <x v="3"/>
    </i>
    <i>
      <x/>
    </i>
    <i>
      <x v="2"/>
    </i>
    <i t="grand">
      <x/>
    </i>
  </rowItems>
  <colItems count="1">
    <i/>
  </colItems>
  <dataFields count="1">
    <dataField name="Count of Order Priority" fld="2" subtotal="count" showDataAs="percentOfTotal" baseField="2" baseItem="0" numFmtId="10"/>
  </dataFields>
  <chartFormats count="6">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3"/>
          </reference>
        </references>
      </pivotArea>
    </chartFormat>
    <chartFormat chart="10" format="14">
      <pivotArea type="data" outline="0" fieldPosition="0">
        <references count="2">
          <reference field="4294967294" count="1" selected="0">
            <x v="0"/>
          </reference>
          <reference field="2" count="1" selected="0">
            <x v="0"/>
          </reference>
        </references>
      </pivotArea>
    </chartFormat>
    <chartFormat chart="10" format="15">
      <pivotArea type="data" outline="0" fieldPosition="0">
        <references count="2">
          <reference field="4294967294" count="1" selected="0">
            <x v="0"/>
          </reference>
          <reference field="2" count="1" selected="0">
            <x v="1"/>
          </reference>
        </references>
      </pivotArea>
    </chartFormat>
    <chartFormat chart="10" format="16">
      <pivotArea type="data" outline="0" fieldPosition="0">
        <references count="2">
          <reference field="4294967294" count="1" selected="0">
            <x v="0"/>
          </reference>
          <reference field="2" count="1" selected="0">
            <x v="4"/>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8F81B6-B606-4513-B378-2C689B13D74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location ref="L4:M8" firstHeaderRow="1" firstDataRow="1" firstDataCol="1"/>
  <pivotFields count="27">
    <pivotField showAll="0"/>
    <pivotField showAll="0"/>
    <pivotField showAll="0">
      <items count="6">
        <item x="0"/>
        <item x="1"/>
        <item x="2"/>
        <item x="4"/>
        <item x="3"/>
        <item t="default"/>
      </items>
    </pivotField>
    <pivotField showAll="0"/>
    <pivotField showAll="0"/>
    <pivotField dataField="1" showAll="0"/>
    <pivotField axis="axisRow" showAll="0">
      <items count="4">
        <item x="0"/>
        <item x="2"/>
        <item x="1"/>
        <item t="default"/>
      </items>
    </pivotField>
    <pivotField showAll="0">
      <items count="5">
        <item x="1"/>
        <item x="3"/>
        <item x="2"/>
        <item x="0"/>
        <item t="default"/>
      </items>
    </pivotField>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Sum of Shipping Cost" fld="5" showDataAs="percentOfTotal" baseField="6" baseItem="0" numFmtId="10"/>
  </dataFields>
  <chartFormats count="12">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6" count="1" selected="0">
            <x v="0"/>
          </reference>
        </references>
      </pivotArea>
    </chartFormat>
    <chartFormat chart="11" format="10">
      <pivotArea type="data" outline="0" fieldPosition="0">
        <references count="2">
          <reference field="4294967294" count="1" selected="0">
            <x v="0"/>
          </reference>
          <reference field="6" count="1" selected="0">
            <x v="1"/>
          </reference>
        </references>
      </pivotArea>
    </chartFormat>
    <chartFormat chart="11" format="11">
      <pivotArea type="data" outline="0" fieldPosition="0">
        <references count="2">
          <reference field="4294967294" count="1" selected="0">
            <x v="0"/>
          </reference>
          <reference field="6"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6" count="1" selected="0">
            <x v="0"/>
          </reference>
        </references>
      </pivotArea>
    </chartFormat>
    <chartFormat chart="19" format="18">
      <pivotArea type="data" outline="0" fieldPosition="0">
        <references count="2">
          <reference field="4294967294" count="1" selected="0">
            <x v="0"/>
          </reference>
          <reference field="6" count="1" selected="0">
            <x v="1"/>
          </reference>
        </references>
      </pivotArea>
    </chartFormat>
    <chartFormat chart="19" format="19">
      <pivotArea type="data" outline="0" fieldPosition="0">
        <references count="2">
          <reference field="4294967294" count="1" selected="0">
            <x v="0"/>
          </reference>
          <reference field="6"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0A9ABC-4A2D-4099-8D5F-DC810000B5E3}"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8"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axis="axisRow" showAll="0">
      <items count="18">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9"/>
  </rowFields>
  <rowItems count="5">
    <i>
      <x v="2"/>
    </i>
    <i>
      <x v="3"/>
    </i>
    <i>
      <x v="8"/>
    </i>
    <i>
      <x v="15"/>
    </i>
    <i t="grand">
      <x/>
    </i>
  </rowItems>
  <colItems count="1">
    <i/>
  </colItems>
  <dataFields count="1">
    <dataField name="Revenue" fld="2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670A4-E7C4-45FD-995D-96C436EA407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rowHeaderCaption="Segment">
  <location ref="A7:B12" firstHeaderRow="1" firstDataRow="1" firstDataCol="1"/>
  <pivotFields count="27">
    <pivotField dataField="1" showAll="0"/>
    <pivotField showAll="0"/>
    <pivotField showAll="0">
      <items count="6">
        <item x="0"/>
        <item x="1"/>
        <item x="2"/>
        <item x="4"/>
        <item x="3"/>
        <item t="default"/>
      </items>
    </pivotField>
    <pivotField showAll="0"/>
    <pivotField showAll="0"/>
    <pivotField showAll="0"/>
    <pivotField showAll="0"/>
    <pivotField axis="axisRow" showAll="0">
      <items count="5">
        <item x="1"/>
        <item x="3"/>
        <item x="2"/>
        <item x="0"/>
        <item t="default"/>
      </items>
    </pivotField>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pivotField showAll="0">
      <items count="5">
        <item x="1"/>
        <item x="3"/>
        <item x="0"/>
        <item x="2"/>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Count of Customer ID" fld="0" subtotal="count" baseField="7" baseItem="0"/>
  </dataFields>
  <chartFormats count="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612E6-8D48-44EE-A3E7-E42C9A78CAC8}"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rowHeaderCaption="State/ Province">
  <location ref="E33:F44"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axis="axisRow" showAll="0" measureFilter="1">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pivotField numFmtId="14" showAll="0"/>
    <pivotField dataField="1" showAll="0"/>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15"/>
  </rowFields>
  <rowItems count="11">
    <i>
      <x v="3"/>
    </i>
    <i>
      <x v="4"/>
    </i>
    <i>
      <x v="10"/>
    </i>
    <i>
      <x v="20"/>
    </i>
    <i>
      <x v="21"/>
    </i>
    <i>
      <x v="26"/>
    </i>
    <i>
      <x v="29"/>
    </i>
    <i>
      <x v="41"/>
    </i>
    <i>
      <x v="46"/>
    </i>
    <i>
      <x v="47"/>
    </i>
    <i t="grand">
      <x/>
    </i>
  </rowItems>
  <colItems count="1">
    <i/>
  </colItems>
  <dataFields count="1">
    <dataField name="Overall Profit " fld="20" baseField="15" baseItem="3"/>
  </dataFields>
  <formats count="1">
    <format dxfId="5">
      <pivotArea collapsedLevelsAreSubtotals="1" fieldPosition="0">
        <references count="1">
          <reference field="15" count="10">
            <x v="3"/>
            <x v="4"/>
            <x v="7"/>
            <x v="9"/>
            <x v="11"/>
            <x v="20"/>
            <x v="30"/>
            <x v="33"/>
            <x v="35"/>
            <x v="41"/>
          </reference>
        </references>
      </pivotArea>
    </format>
  </formats>
  <chartFormats count="28">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5" count="1" selected="0">
            <x v="3"/>
          </reference>
        </references>
      </pivotArea>
    </chartFormat>
    <chartFormat chart="8" format="24">
      <pivotArea type="data" outline="0" fieldPosition="0">
        <references count="2">
          <reference field="4294967294" count="1" selected="0">
            <x v="0"/>
          </reference>
          <reference field="15" count="1" selected="0">
            <x v="4"/>
          </reference>
        </references>
      </pivotArea>
    </chartFormat>
    <chartFormat chart="8" format="25">
      <pivotArea type="data" outline="0" fieldPosition="0">
        <references count="2">
          <reference field="4294967294" count="1" selected="0">
            <x v="0"/>
          </reference>
          <reference field="15" count="1" selected="0">
            <x v="7"/>
          </reference>
        </references>
      </pivotArea>
    </chartFormat>
    <chartFormat chart="8" format="26">
      <pivotArea type="data" outline="0" fieldPosition="0">
        <references count="2">
          <reference field="4294967294" count="1" selected="0">
            <x v="0"/>
          </reference>
          <reference field="15" count="1" selected="0">
            <x v="9"/>
          </reference>
        </references>
      </pivotArea>
    </chartFormat>
    <chartFormat chart="8" format="27">
      <pivotArea type="data" outline="0" fieldPosition="0">
        <references count="2">
          <reference field="4294967294" count="1" selected="0">
            <x v="0"/>
          </reference>
          <reference field="15" count="1" selected="0">
            <x v="11"/>
          </reference>
        </references>
      </pivotArea>
    </chartFormat>
    <chartFormat chart="8" format="28">
      <pivotArea type="data" outline="0" fieldPosition="0">
        <references count="2">
          <reference field="4294967294" count="1" selected="0">
            <x v="0"/>
          </reference>
          <reference field="15" count="1" selected="0">
            <x v="20"/>
          </reference>
        </references>
      </pivotArea>
    </chartFormat>
    <chartFormat chart="8" format="29">
      <pivotArea type="data" outline="0" fieldPosition="0">
        <references count="2">
          <reference field="4294967294" count="1" selected="0">
            <x v="0"/>
          </reference>
          <reference field="15" count="1" selected="0">
            <x v="30"/>
          </reference>
        </references>
      </pivotArea>
    </chartFormat>
    <chartFormat chart="8" format="30">
      <pivotArea type="data" outline="0" fieldPosition="0">
        <references count="2">
          <reference field="4294967294" count="1" selected="0">
            <x v="0"/>
          </reference>
          <reference field="15" count="1" selected="0">
            <x v="33"/>
          </reference>
        </references>
      </pivotArea>
    </chartFormat>
    <chartFormat chart="8" format="31">
      <pivotArea type="data" outline="0" fieldPosition="0">
        <references count="2">
          <reference field="4294967294" count="1" selected="0">
            <x v="0"/>
          </reference>
          <reference field="15" count="1" selected="0">
            <x v="35"/>
          </reference>
        </references>
      </pivotArea>
    </chartFormat>
    <chartFormat chart="8" format="32">
      <pivotArea type="data" outline="0" fieldPosition="0">
        <references count="2">
          <reference field="4294967294" count="1" selected="0">
            <x v="0"/>
          </reference>
          <reference field="15" count="1" selected="0">
            <x v="41"/>
          </reference>
        </references>
      </pivotArea>
    </chartFormat>
    <chartFormat chart="16" format="44" series="1">
      <pivotArea type="data" outline="0" fieldPosition="0">
        <references count="1">
          <reference field="4294967294" count="1" selected="0">
            <x v="0"/>
          </reference>
        </references>
      </pivotArea>
    </chartFormat>
    <chartFormat chart="16" format="45">
      <pivotArea type="data" outline="0" fieldPosition="0">
        <references count="2">
          <reference field="4294967294" count="1" selected="0">
            <x v="0"/>
          </reference>
          <reference field="15" count="1" selected="0">
            <x v="3"/>
          </reference>
        </references>
      </pivotArea>
    </chartFormat>
    <chartFormat chart="16" format="46">
      <pivotArea type="data" outline="0" fieldPosition="0">
        <references count="2">
          <reference field="4294967294" count="1" selected="0">
            <x v="0"/>
          </reference>
          <reference field="15" count="1" selected="0">
            <x v="4"/>
          </reference>
        </references>
      </pivotArea>
    </chartFormat>
    <chartFormat chart="16" format="47">
      <pivotArea type="data" outline="0" fieldPosition="0">
        <references count="2">
          <reference field="4294967294" count="1" selected="0">
            <x v="0"/>
          </reference>
          <reference field="15" count="1" selected="0">
            <x v="7"/>
          </reference>
        </references>
      </pivotArea>
    </chartFormat>
    <chartFormat chart="16" format="48">
      <pivotArea type="data" outline="0" fieldPosition="0">
        <references count="2">
          <reference field="4294967294" count="1" selected="0">
            <x v="0"/>
          </reference>
          <reference field="15" count="1" selected="0">
            <x v="9"/>
          </reference>
        </references>
      </pivotArea>
    </chartFormat>
    <chartFormat chart="16" format="49">
      <pivotArea type="data" outline="0" fieldPosition="0">
        <references count="2">
          <reference field="4294967294" count="1" selected="0">
            <x v="0"/>
          </reference>
          <reference field="15" count="1" selected="0">
            <x v="11"/>
          </reference>
        </references>
      </pivotArea>
    </chartFormat>
    <chartFormat chart="16" format="50">
      <pivotArea type="data" outline="0" fieldPosition="0">
        <references count="2">
          <reference field="4294967294" count="1" selected="0">
            <x v="0"/>
          </reference>
          <reference field="15" count="1" selected="0">
            <x v="20"/>
          </reference>
        </references>
      </pivotArea>
    </chartFormat>
    <chartFormat chart="16" format="51">
      <pivotArea type="data" outline="0" fieldPosition="0">
        <references count="2">
          <reference field="4294967294" count="1" selected="0">
            <x v="0"/>
          </reference>
          <reference field="15" count="1" selected="0">
            <x v="30"/>
          </reference>
        </references>
      </pivotArea>
    </chartFormat>
    <chartFormat chart="16" format="52">
      <pivotArea type="data" outline="0" fieldPosition="0">
        <references count="2">
          <reference field="4294967294" count="1" selected="0">
            <x v="0"/>
          </reference>
          <reference field="15" count="1" selected="0">
            <x v="33"/>
          </reference>
        </references>
      </pivotArea>
    </chartFormat>
    <chartFormat chart="16" format="53">
      <pivotArea type="data" outline="0" fieldPosition="0">
        <references count="2">
          <reference field="4294967294" count="1" selected="0">
            <x v="0"/>
          </reference>
          <reference field="15" count="1" selected="0">
            <x v="35"/>
          </reference>
        </references>
      </pivotArea>
    </chartFormat>
    <chartFormat chart="16" format="54">
      <pivotArea type="data" outline="0" fieldPosition="0">
        <references count="2">
          <reference field="4294967294" count="1" selected="0">
            <x v="0"/>
          </reference>
          <reference field="15" count="1" selected="0">
            <x v="41"/>
          </reference>
        </references>
      </pivotArea>
    </chartFormat>
    <chartFormat chart="16" format="55">
      <pivotArea type="data" outline="0" fieldPosition="0">
        <references count="2">
          <reference field="4294967294" count="1" selected="0">
            <x v="0"/>
          </reference>
          <reference field="15" count="1" selected="0">
            <x v="10"/>
          </reference>
        </references>
      </pivotArea>
    </chartFormat>
    <chartFormat chart="16" format="56">
      <pivotArea type="data" outline="0" fieldPosition="0">
        <references count="2">
          <reference field="4294967294" count="1" selected="0">
            <x v="0"/>
          </reference>
          <reference field="15" count="1" selected="0">
            <x v="21"/>
          </reference>
        </references>
      </pivotArea>
    </chartFormat>
    <chartFormat chart="16" format="57">
      <pivotArea type="data" outline="0" fieldPosition="0">
        <references count="2">
          <reference field="4294967294" count="1" selected="0">
            <x v="0"/>
          </reference>
          <reference field="15" count="1" selected="0">
            <x v="26"/>
          </reference>
        </references>
      </pivotArea>
    </chartFormat>
    <chartFormat chart="16" format="58">
      <pivotArea type="data" outline="0" fieldPosition="0">
        <references count="2">
          <reference field="4294967294" count="1" selected="0">
            <x v="0"/>
          </reference>
          <reference field="15" count="1" selected="0">
            <x v="29"/>
          </reference>
        </references>
      </pivotArea>
    </chartFormat>
    <chartFormat chart="16" format="59">
      <pivotArea type="data" outline="0" fieldPosition="0">
        <references count="2">
          <reference field="4294967294" count="1" selected="0">
            <x v="0"/>
          </reference>
          <reference field="15" count="1" selected="0">
            <x v="46"/>
          </reference>
        </references>
      </pivotArea>
    </chartFormat>
    <chartFormat chart="16" format="60">
      <pivotArea type="data" outline="0" fieldPosition="0">
        <references count="2">
          <reference field="4294967294" count="1" selected="0">
            <x v="0"/>
          </reference>
          <reference field="15" count="1" selected="0">
            <x v="47"/>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EB749-F875-47D5-A365-2A5B916B486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location ref="C5:D10"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axis="axisRow" showAll="0">
      <items count="18">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numFmtId="14" showAll="0"/>
    <pivotField numFmtId="14" showAll="0"/>
    <pivotField dataField="1" showAll="0">
      <items count="1881">
        <item x="945"/>
        <item x="729"/>
        <item x="63"/>
        <item x="1145"/>
        <item x="319"/>
        <item x="990"/>
        <item x="3"/>
        <item x="378"/>
        <item x="1134"/>
        <item x="1205"/>
        <item x="177"/>
        <item x="94"/>
        <item x="865"/>
        <item x="414"/>
        <item x="366"/>
        <item x="1173"/>
        <item x="243"/>
        <item x="568"/>
        <item x="1491"/>
        <item x="1592"/>
        <item x="473"/>
        <item x="302"/>
        <item x="1167"/>
        <item x="320"/>
        <item x="769"/>
        <item x="845"/>
        <item x="527"/>
        <item x="16"/>
        <item x="727"/>
        <item x="471"/>
        <item x="659"/>
        <item x="1819"/>
        <item x="833"/>
        <item x="1379"/>
        <item x="64"/>
        <item x="1618"/>
        <item x="489"/>
        <item x="972"/>
        <item x="1706"/>
        <item x="222"/>
        <item x="1657"/>
        <item x="592"/>
        <item x="1568"/>
        <item x="328"/>
        <item x="426"/>
        <item x="1326"/>
        <item x="501"/>
        <item x="1141"/>
        <item x="1557"/>
        <item x="1503"/>
        <item x="770"/>
        <item x="978"/>
        <item x="905"/>
        <item x="264"/>
        <item x="1721"/>
        <item x="120"/>
        <item x="217"/>
        <item x="710"/>
        <item x="1342"/>
        <item x="1225"/>
        <item x="60"/>
        <item x="58"/>
        <item x="1216"/>
        <item x="1344"/>
        <item x="1704"/>
        <item x="301"/>
        <item x="1588"/>
        <item x="785"/>
        <item x="616"/>
        <item x="192"/>
        <item x="581"/>
        <item x="41"/>
        <item x="1008"/>
        <item x="354"/>
        <item x="402"/>
        <item x="1331"/>
        <item x="798"/>
        <item x="1513"/>
        <item x="886"/>
        <item x="108"/>
        <item x="788"/>
        <item x="761"/>
        <item x="915"/>
        <item x="1010"/>
        <item x="1140"/>
        <item x="1045"/>
        <item x="1111"/>
        <item x="517"/>
        <item x="1370"/>
        <item x="439"/>
        <item x="156"/>
        <item x="1069"/>
        <item x="40"/>
        <item x="131"/>
        <item x="796"/>
        <item x="1281"/>
        <item x="188"/>
        <item x="589"/>
        <item x="1090"/>
        <item x="552"/>
        <item x="1747"/>
        <item x="923"/>
        <item x="868"/>
        <item x="1154"/>
        <item x="1190"/>
        <item x="1812"/>
        <item x="936"/>
        <item x="1764"/>
        <item x="44"/>
        <item x="1584"/>
        <item x="1590"/>
        <item x="30"/>
        <item x="310"/>
        <item x="1133"/>
        <item x="952"/>
        <item x="284"/>
        <item x="297"/>
        <item x="1614"/>
        <item x="1278"/>
        <item x="889"/>
        <item x="421"/>
        <item x="333"/>
        <item x="1693"/>
        <item x="1155"/>
        <item x="440"/>
        <item x="1250"/>
        <item x="774"/>
        <item x="260"/>
        <item x="28"/>
        <item x="1738"/>
        <item x="1121"/>
        <item x="1040"/>
        <item x="546"/>
        <item x="1204"/>
        <item x="363"/>
        <item x="1815"/>
        <item x="214"/>
        <item x="1195"/>
        <item x="197"/>
        <item x="888"/>
        <item x="612"/>
        <item x="355"/>
        <item x="122"/>
        <item x="1339"/>
        <item x="1014"/>
        <item x="0"/>
        <item x="890"/>
        <item x="763"/>
        <item x="293"/>
        <item x="662"/>
        <item x="92"/>
        <item x="643"/>
        <item x="1033"/>
        <item x="15"/>
        <item x="564"/>
        <item x="1071"/>
        <item x="175"/>
        <item x="903"/>
        <item x="389"/>
        <item x="1685"/>
        <item x="458"/>
        <item x="1844"/>
        <item x="1774"/>
        <item x="595"/>
        <item x="976"/>
        <item x="1695"/>
        <item x="1700"/>
        <item x="1260"/>
        <item x="968"/>
        <item x="59"/>
        <item x="34"/>
        <item x="1371"/>
        <item x="161"/>
        <item x="334"/>
        <item x="31"/>
        <item x="1182"/>
        <item x="623"/>
        <item x="285"/>
        <item x="1791"/>
        <item x="251"/>
        <item x="723"/>
        <item x="24"/>
        <item x="538"/>
        <item x="694"/>
        <item x="225"/>
        <item x="1414"/>
        <item x="691"/>
        <item x="1542"/>
        <item x="1272"/>
        <item x="737"/>
        <item x="1073"/>
        <item x="196"/>
        <item x="429"/>
        <item x="1655"/>
        <item x="1765"/>
        <item x="1699"/>
        <item x="87"/>
        <item x="562"/>
        <item x="1827"/>
        <item x="569"/>
        <item x="202"/>
        <item x="1709"/>
        <item x="1463"/>
        <item x="812"/>
        <item x="705"/>
        <item x="840"/>
        <item x="1545"/>
        <item x="55"/>
        <item x="973"/>
        <item x="577"/>
        <item x="567"/>
        <item x="529"/>
        <item x="1783"/>
        <item x="751"/>
        <item x="844"/>
        <item x="975"/>
        <item x="1652"/>
        <item x="780"/>
        <item x="149"/>
        <item x="1737"/>
        <item x="892"/>
        <item x="1323"/>
        <item x="1781"/>
        <item x="912"/>
        <item x="1468"/>
        <item x="209"/>
        <item x="1161"/>
        <item x="749"/>
        <item x="717"/>
        <item x="630"/>
        <item x="1817"/>
        <item x="359"/>
        <item x="79"/>
        <item x="159"/>
        <item x="1091"/>
        <item x="1110"/>
        <item x="1410"/>
        <item x="1795"/>
        <item x="107"/>
        <item x="96"/>
        <item x="1736"/>
        <item x="338"/>
        <item x="1127"/>
        <item x="1775"/>
        <item x="232"/>
        <item x="1119"/>
        <item x="1118"/>
        <item x="1713"/>
        <item x="992"/>
        <item x="124"/>
        <item x="1423"/>
        <item x="1087"/>
        <item x="916"/>
        <item x="451"/>
        <item x="1027"/>
        <item x="695"/>
        <item x="1026"/>
        <item x="565"/>
        <item x="1255"/>
        <item x="27"/>
        <item x="1095"/>
        <item x="1123"/>
        <item x="1790"/>
        <item x="1734"/>
        <item x="829"/>
        <item x="1249"/>
        <item x="779"/>
        <item x="1028"/>
        <item x="139"/>
        <item x="172"/>
        <item x="1139"/>
        <item x="1149"/>
        <item x="411"/>
        <item x="1863"/>
        <item x="332"/>
        <item x="803"/>
        <item x="596"/>
        <item x="1391"/>
        <item x="1488"/>
        <item x="1787"/>
        <item x="485"/>
        <item x="777"/>
        <item x="1301"/>
        <item x="1877"/>
        <item x="919"/>
        <item x="62"/>
        <item x="335"/>
        <item x="104"/>
        <item x="1124"/>
        <item x="1615"/>
        <item x="499"/>
        <item x="746"/>
        <item x="1351"/>
        <item x="1109"/>
        <item x="199"/>
        <item x="697"/>
        <item x="834"/>
        <item x="126"/>
        <item x="1386"/>
        <item x="204"/>
        <item x="385"/>
        <item x="1432"/>
        <item x="427"/>
        <item x="665"/>
        <item x="268"/>
        <item x="1448"/>
        <item x="460"/>
        <item x="907"/>
        <item x="1218"/>
        <item x="721"/>
        <item x="1390"/>
        <item x="388"/>
        <item x="390"/>
        <item x="857"/>
        <item x="113"/>
        <item x="212"/>
        <item x="370"/>
        <item x="1714"/>
        <item x="1591"/>
        <item x="1504"/>
        <item x="1392"/>
        <item x="412"/>
        <item x="88"/>
        <item x="1828"/>
        <item x="1716"/>
        <item x="168"/>
        <item x="100"/>
        <item x="1416"/>
        <item x="1820"/>
        <item x="331"/>
        <item x="258"/>
        <item x="1356"/>
        <item x="909"/>
        <item x="66"/>
        <item x="1613"/>
        <item x="1324"/>
        <item x="191"/>
        <item x="918"/>
        <item x="1548"/>
        <item x="773"/>
        <item x="428"/>
        <item x="1676"/>
        <item x="1610"/>
        <item x="679"/>
        <item x="1291"/>
        <item x="133"/>
        <item x="742"/>
        <item x="712"/>
        <item x="786"/>
        <item x="20"/>
        <item x="325"/>
        <item x="1857"/>
        <item x="229"/>
        <item x="590"/>
        <item x="1268"/>
        <item x="1016"/>
        <item x="1196"/>
        <item x="272"/>
        <item x="1773"/>
        <item x="281"/>
        <item x="1628"/>
        <item x="1814"/>
        <item x="155"/>
        <item x="1443"/>
        <item x="941"/>
        <item x="483"/>
        <item x="377"/>
        <item x="1352"/>
        <item x="1758"/>
        <item x="673"/>
        <item x="1867"/>
        <item x="957"/>
        <item x="800"/>
        <item x="745"/>
        <item x="641"/>
        <item x="1317"/>
        <item x="954"/>
        <item x="1839"/>
        <item x="1715"/>
        <item x="1479"/>
        <item x="299"/>
        <item x="36"/>
        <item x="1533"/>
        <item x="536"/>
        <item x="18"/>
        <item x="732"/>
        <item x="1198"/>
        <item x="1725"/>
        <item x="221"/>
        <item x="74"/>
        <item x="1017"/>
        <item x="1611"/>
        <item x="189"/>
        <item x="127"/>
        <item x="171"/>
        <item x="553"/>
        <item x="1015"/>
        <item x="1845"/>
        <item x="1483"/>
        <item x="409"/>
        <item x="1181"/>
        <item x="1665"/>
        <item x="67"/>
        <item x="598"/>
        <item x="143"/>
        <item x="683"/>
        <item x="693"/>
        <item x="1006"/>
        <item x="394"/>
        <item x="1084"/>
        <item x="176"/>
        <item x="1126"/>
        <item x="789"/>
        <item x="543"/>
        <item x="587"/>
        <item x="266"/>
        <item x="799"/>
        <item x="744"/>
        <item x="140"/>
        <item x="465"/>
        <item x="1870"/>
        <item x="436"/>
        <item x="1843"/>
        <item x="969"/>
        <item x="1833"/>
        <item x="457"/>
        <item x="1271"/>
        <item x="42"/>
        <item x="1057"/>
        <item x="502"/>
        <item x="604"/>
        <item x="1280"/>
        <item x="1701"/>
        <item x="1566"/>
        <item x="76"/>
        <item x="740"/>
        <item x="1445"/>
        <item x="234"/>
        <item x="65"/>
        <item x="1367"/>
        <item x="811"/>
        <item x="1776"/>
        <item x="1022"/>
        <item x="949"/>
        <item x="692"/>
        <item x="78"/>
        <item x="1743"/>
        <item x="794"/>
        <item x="1049"/>
        <item x="1307"/>
        <item x="1039"/>
        <item x="758"/>
        <item x="853"/>
        <item x="1583"/>
        <item x="1122"/>
        <item x="109"/>
        <item x="450"/>
        <item x="1304"/>
        <item x="951"/>
        <item x="117"/>
        <item x="766"/>
        <item x="1065"/>
        <item x="1731"/>
        <item x="750"/>
        <item x="808"/>
        <item x="227"/>
        <item x="1831"/>
        <item x="928"/>
        <item x="822"/>
        <item x="1362"/>
        <item x="153"/>
        <item x="522"/>
        <item x="1564"/>
        <item x="1821"/>
        <item x="654"/>
        <item x="1144"/>
        <item x="480"/>
        <item x="1253"/>
        <item x="883"/>
        <item x="1005"/>
        <item x="19"/>
        <item x="340"/>
        <item x="632"/>
        <item x="253"/>
        <item x="574"/>
        <item x="738"/>
        <item x="415"/>
        <item x="463"/>
        <item x="180"/>
        <item x="765"/>
        <item x="54"/>
        <item x="147"/>
        <item x="576"/>
        <item x="974"/>
        <item x="1086"/>
        <item x="846"/>
        <item x="771"/>
        <item x="802"/>
        <item x="295"/>
        <item x="330"/>
        <item x="445"/>
        <item x="670"/>
        <item x="1384"/>
        <item x="734"/>
        <item x="1437"/>
        <item x="165"/>
        <item x="112"/>
        <item x="119"/>
        <item x="205"/>
        <item x="1536"/>
        <item x="434"/>
        <item x="238"/>
        <item x="703"/>
        <item x="223"/>
        <item x="261"/>
        <item x="994"/>
        <item x="964"/>
        <item x="1677"/>
        <item x="1261"/>
        <item x="1800"/>
        <item x="778"/>
        <item x="531"/>
        <item x="1785"/>
        <item x="704"/>
        <item x="708"/>
        <item x="1418"/>
        <item x="1746"/>
        <item x="1125"/>
        <item x="1168"/>
        <item x="368"/>
        <item x="1102"/>
        <item x="1"/>
        <item x="1675"/>
        <item x="775"/>
        <item x="535"/>
        <item x="1062"/>
        <item x="1055"/>
        <item x="1512"/>
        <item x="1415"/>
        <item x="1846"/>
        <item x="70"/>
        <item x="1585"/>
        <item x="1383"/>
        <item x="1860"/>
        <item x="417"/>
        <item x="782"/>
        <item x="1762"/>
        <item x="1080"/>
        <item x="470"/>
        <item x="219"/>
        <item x="324"/>
        <item x="397"/>
        <item x="514"/>
        <item x="1670"/>
        <item x="570"/>
        <item x="203"/>
        <item x="1093"/>
        <item x="1213"/>
        <item x="518"/>
        <item x="1193"/>
        <item x="713"/>
        <item x="453"/>
        <item x="1131"/>
        <item x="1757"/>
        <item x="435"/>
        <item x="961"/>
        <item x="797"/>
        <item x="283"/>
        <item x="110"/>
        <item x="1531"/>
        <item x="958"/>
        <item x="1671"/>
        <item x="23"/>
        <item x="386"/>
        <item x="534"/>
        <item x="855"/>
        <item x="842"/>
        <item x="887"/>
        <item x="1770"/>
        <item x="813"/>
        <item x="459"/>
        <item x="125"/>
        <item x="876"/>
        <item x="1565"/>
        <item x="90"/>
        <item x="725"/>
        <item x="944"/>
        <item x="1343"/>
        <item x="111"/>
        <item x="461"/>
        <item x="1666"/>
        <item x="71"/>
        <item x="497"/>
        <item x="1128"/>
        <item x="558"/>
        <item x="294"/>
        <item x="649"/>
        <item x="413"/>
        <item x="748"/>
        <item x="1626"/>
        <item x="827"/>
        <item x="1534"/>
        <item x="101"/>
        <item x="1135"/>
        <item x="741"/>
        <item x="824"/>
        <item x="45"/>
        <item x="1878"/>
        <item x="759"/>
        <item x="1115"/>
        <item x="605"/>
        <item x="682"/>
        <item x="521"/>
        <item x="351"/>
        <item x="183"/>
        <item x="11"/>
        <item x="254"/>
        <item x="486"/>
        <item x="157"/>
        <item x="956"/>
        <item x="647"/>
        <item x="1556"/>
        <item x="1348"/>
        <item x="810"/>
        <item x="1164"/>
        <item x="1684"/>
        <item x="442"/>
        <item x="1434"/>
        <item x="61"/>
        <item x="633"/>
        <item x="312"/>
        <item x="1142"/>
        <item x="1493"/>
        <item x="1824"/>
        <item x="1553"/>
        <item x="494"/>
        <item x="512"/>
        <item x="349"/>
        <item x="795"/>
        <item x="1277"/>
        <item x="674"/>
        <item x="313"/>
        <item x="303"/>
        <item x="1859"/>
        <item x="1376"/>
        <item x="1292"/>
        <item x="1368"/>
        <item x="593"/>
        <item x="525"/>
        <item x="1405"/>
        <item x="1601"/>
        <item x="636"/>
        <item x="408"/>
        <item x="446"/>
        <item x="924"/>
        <item x="1484"/>
        <item x="479"/>
        <item x="53"/>
        <item x="555"/>
        <item x="32"/>
        <item x="1647"/>
        <item x="1799"/>
        <item x="1540"/>
        <item x="337"/>
        <item x="1464"/>
        <item x="424"/>
        <item x="184"/>
        <item x="1739"/>
        <item x="656"/>
        <item x="1849"/>
        <item x="369"/>
        <item x="1842"/>
        <item x="1786"/>
        <item x="1710"/>
        <item x="897"/>
        <item x="1105"/>
        <item x="1679"/>
        <item x="1847"/>
        <item x="1043"/>
        <item x="783"/>
        <item x="668"/>
        <item x="661"/>
        <item x="869"/>
        <item x="1667"/>
        <item x="356"/>
        <item x="1237"/>
        <item x="271"/>
        <item x="921"/>
        <item x="282"/>
        <item x="273"/>
        <item x="835"/>
        <item x="322"/>
        <item x="934"/>
        <item x="391"/>
        <item x="132"/>
        <item x="1692"/>
        <item x="1697"/>
        <item x="1756"/>
        <item x="651"/>
        <item x="1772"/>
        <item x="1818"/>
        <item x="1735"/>
        <item x="280"/>
        <item x="1741"/>
        <item x="644"/>
        <item x="1223"/>
        <item x="1749"/>
        <item x="1669"/>
        <item x="884"/>
        <item x="609"/>
        <item x="1007"/>
        <item x="1186"/>
        <item x="454"/>
        <item x="1106"/>
        <item x="228"/>
        <item x="1209"/>
        <item x="1375"/>
        <item x="276"/>
        <item x="1515"/>
        <item x="1551"/>
        <item x="571"/>
        <item x="115"/>
        <item x="1596"/>
        <item x="1332"/>
        <item x="1120"/>
        <item x="849"/>
        <item x="1221"/>
        <item x="1619"/>
        <item x="1041"/>
        <item x="1816"/>
        <item x="784"/>
        <item x="194"/>
        <item x="1866"/>
        <item x="597"/>
        <item x="265"/>
        <item x="1598"/>
        <item x="996"/>
        <item x="1648"/>
        <item x="1200"/>
        <item x="806"/>
        <item x="353"/>
        <item x="991"/>
        <item x="246"/>
        <item x="146"/>
        <item x="1407"/>
        <item x="484"/>
        <item x="259"/>
        <item x="1806"/>
        <item x="444"/>
        <item x="1431"/>
        <item x="1771"/>
        <item x="513"/>
        <item x="689"/>
        <item x="380"/>
        <item x="1759"/>
        <item x="12"/>
        <item x="1162"/>
        <item x="908"/>
        <item x="287"/>
        <item x="379"/>
        <item x="545"/>
        <item x="1580"/>
        <item x="572"/>
        <item x="306"/>
        <item x="684"/>
        <item x="586"/>
        <item x="1869"/>
        <item x="1480"/>
        <item x="660"/>
        <item x="1852"/>
        <item x="1458"/>
        <item x="262"/>
        <item x="1207"/>
        <item x="1511"/>
        <item x="640"/>
        <item x="894"/>
        <item x="1805"/>
        <item x="1850"/>
        <item x="831"/>
        <item x="981"/>
        <item x="469"/>
        <item x="448"/>
        <item x="1740"/>
        <item x="220"/>
        <item x="80"/>
        <item x="56"/>
        <item x="357"/>
        <item x="274"/>
        <item x="606"/>
        <item x="1274"/>
        <item x="8"/>
        <item x="655"/>
        <item x="1537"/>
        <item x="419"/>
        <item x="93"/>
        <item x="1151"/>
        <item x="1641"/>
        <item x="1638"/>
        <item x="275"/>
        <item x="1137"/>
        <item x="943"/>
        <item x="657"/>
        <item x="1617"/>
        <item x="249"/>
        <item x="707"/>
        <item x="456"/>
        <item x="926"/>
        <item x="1792"/>
        <item x="760"/>
        <item x="832"/>
        <item x="910"/>
        <item x="959"/>
        <item x="169"/>
        <item x="901"/>
        <item x="1153"/>
        <item x="1745"/>
        <item x="237"/>
        <item x="1674"/>
        <item x="1478"/>
        <item x="1754"/>
        <item x="625"/>
        <item x="1262"/>
        <item x="286"/>
        <item x="1471"/>
        <item x="1612"/>
        <item x="1723"/>
        <item x="1794"/>
        <item x="739"/>
        <item x="891"/>
        <item x="1672"/>
        <item x="160"/>
        <item x="902"/>
        <item x="814"/>
        <item x="1766"/>
        <item x="1429"/>
        <item x="1088"/>
        <item x="825"/>
        <item x="1854"/>
        <item x="533"/>
        <item x="982"/>
        <item x="624"/>
        <item x="1211"/>
        <item x="671"/>
        <item x="1438"/>
        <item x="304"/>
        <item x="1597"/>
        <item x="1378"/>
        <item x="7"/>
        <item x="475"/>
        <item x="1673"/>
        <item x="105"/>
        <item x="1023"/>
        <item x="441"/>
        <item x="1630"/>
        <item x="503"/>
        <item x="383"/>
        <item x="1113"/>
        <item x="1520"/>
        <item x="1382"/>
        <item x="1266"/>
        <item x="1108"/>
        <item x="1562"/>
        <item x="867"/>
        <item x="1505"/>
        <item x="1874"/>
        <item x="323"/>
        <item x="1645"/>
        <item x="1308"/>
        <item x="1554"/>
        <item x="114"/>
        <item x="1038"/>
        <item x="1309"/>
        <item x="1170"/>
        <item x="1107"/>
        <item x="711"/>
        <item x="381"/>
        <item x="540"/>
        <item x="492"/>
        <item x="291"/>
        <item x="1092"/>
        <item x="686"/>
        <item x="1813"/>
        <item x="309"/>
        <item x="638"/>
        <item x="1336"/>
        <item x="1587"/>
        <item x="1807"/>
        <item x="599"/>
        <item x="504"/>
        <item x="1112"/>
        <item x="1473"/>
        <item x="1808"/>
        <item x="1810"/>
        <item x="1594"/>
        <item x="1579"/>
        <item x="946"/>
        <item x="1656"/>
        <item x="1404"/>
        <item x="700"/>
        <item x="1589"/>
        <item x="1858"/>
        <item x="1825"/>
        <item x="68"/>
        <item x="602"/>
        <item x="1178"/>
        <item x="791"/>
        <item x="311"/>
        <item x="466"/>
        <item x="1467"/>
        <item x="1616"/>
        <item x="772"/>
        <item x="1377"/>
        <item x="367"/>
        <item x="1217"/>
        <item x="178"/>
        <item x="1829"/>
        <item x="1451"/>
        <item x="1524"/>
        <item x="1227"/>
        <item x="1235"/>
        <item x="103"/>
        <item x="215"/>
        <item x="343"/>
        <item x="1428"/>
        <item x="1373"/>
        <item x="1310"/>
        <item x="1789"/>
        <item x="1575"/>
        <item x="1549"/>
        <item x="290"/>
        <item x="239"/>
        <item x="48"/>
        <item x="1510"/>
        <item x="1508"/>
        <item x="39"/>
        <item x="1233"/>
        <item x="979"/>
        <item x="1257"/>
        <item x="136"/>
        <item x="1214"/>
        <item x="1353"/>
        <item x="1472"/>
        <item x="1169"/>
        <item x="1359"/>
        <item x="187"/>
        <item x="182"/>
        <item x="476"/>
        <item x="1409"/>
        <item x="1528"/>
        <item x="1311"/>
        <item x="1408"/>
        <item x="1690"/>
        <item x="1636"/>
        <item x="1469"/>
        <item x="967"/>
        <item x="1681"/>
        <item x="1320"/>
        <item x="850"/>
        <item x="837"/>
        <item x="1637"/>
        <item x="1029"/>
        <item x="1361"/>
        <item x="1722"/>
        <item x="858"/>
        <item x="1569"/>
        <item x="1518"/>
        <item x="198"/>
        <item x="1436"/>
        <item x="1267"/>
        <item x="142"/>
        <item x="839"/>
        <item x="467"/>
        <item x="1802"/>
        <item x="86"/>
        <item x="173"/>
        <item x="650"/>
        <item x="621"/>
        <item x="914"/>
        <item x="387"/>
        <item x="1334"/>
        <item x="1072"/>
        <item x="231"/>
        <item x="1661"/>
        <item x="1328"/>
        <item x="1502"/>
        <item x="1208"/>
        <item x="821"/>
        <item x="1664"/>
        <item x="235"/>
        <item x="43"/>
        <item x="307"/>
        <item x="1358"/>
        <item x="256"/>
        <item x="1251"/>
        <item x="1823"/>
        <item x="637"/>
        <item x="1486"/>
        <item x="863"/>
        <item x="1372"/>
        <item x="1760"/>
        <item x="73"/>
        <item x="1703"/>
        <item x="1426"/>
        <item x="955"/>
        <item x="1496"/>
        <item x="1132"/>
        <item x="1032"/>
        <item x="1096"/>
        <item x="793"/>
        <item x="416"/>
        <item x="620"/>
        <item x="1294"/>
        <item x="1402"/>
        <item x="358"/>
        <item x="1129"/>
        <item x="375"/>
        <item x="591"/>
        <item x="1411"/>
        <item x="722"/>
        <item x="560"/>
        <item x="401"/>
        <item x="645"/>
        <item x="1803"/>
        <item x="26"/>
        <item x="1350"/>
        <item x="995"/>
        <item x="1097"/>
        <item x="1051"/>
        <item x="1668"/>
        <item x="1804"/>
        <item x="1662"/>
        <item x="1573"/>
        <item x="482"/>
        <item x="162"/>
        <item x="1285"/>
        <item x="507"/>
        <item x="1192"/>
        <item x="614"/>
        <item x="1559"/>
        <item x="735"/>
        <item x="98"/>
        <item x="344"/>
        <item x="1101"/>
        <item x="628"/>
        <item x="1333"/>
        <item x="1160"/>
        <item x="547"/>
        <item x="1425"/>
        <item x="1541"/>
        <item x="1076"/>
        <item x="642"/>
        <item x="1730"/>
        <item x="1035"/>
        <item x="345"/>
        <item x="1363"/>
        <item x="838"/>
        <item x="1172"/>
        <item x="1526"/>
        <item x="1165"/>
        <item x="1001"/>
        <item x="1083"/>
        <item x="1752"/>
        <item x="1497"/>
        <item x="634"/>
        <item x="1355"/>
        <item x="1354"/>
        <item x="89"/>
        <item x="1300"/>
        <item x="1576"/>
        <item x="515"/>
        <item x="213"/>
        <item x="1394"/>
        <item x="1452"/>
        <item x="1651"/>
        <item x="965"/>
        <item x="462"/>
        <item x="218"/>
        <item x="1649"/>
        <item x="505"/>
        <item x="179"/>
        <item x="1570"/>
        <item x="57"/>
        <item x="1728"/>
        <item x="216"/>
        <item x="935"/>
        <item x="1003"/>
        <item x="879"/>
        <item x="1116"/>
        <item x="1239"/>
        <item x="1750"/>
        <item x="99"/>
        <item x="1521"/>
        <item x="288"/>
        <item x="1366"/>
        <item x="1232"/>
        <item x="877"/>
        <item x="1419"/>
        <item x="1768"/>
        <item x="1841"/>
        <item x="948"/>
        <item x="917"/>
        <item x="1346"/>
        <item x="1189"/>
        <item x="851"/>
        <item x="626"/>
        <item x="896"/>
        <item x="25"/>
        <item x="1560"/>
        <item x="1230"/>
        <item x="481"/>
        <item x="1450"/>
        <item x="977"/>
        <item x="1689"/>
        <item x="1295"/>
        <item x="715"/>
        <item x="1177"/>
        <item x="1242"/>
        <item x="880"/>
        <item x="9"/>
        <item x="5"/>
        <item x="210"/>
        <item x="371"/>
        <item x="1283"/>
        <item x="1136"/>
        <item x="252"/>
        <item x="830"/>
        <item x="339"/>
        <item x="792"/>
        <item x="1380"/>
        <item x="1529"/>
        <item x="1330"/>
        <item x="1753"/>
        <item x="1246"/>
        <item x="1654"/>
        <item x="1060"/>
        <item x="1212"/>
        <item x="134"/>
        <item x="361"/>
        <item x="1365"/>
        <item x="1687"/>
        <item x="1259"/>
        <item x="1600"/>
        <item x="526"/>
        <item x="1620"/>
        <item x="776"/>
        <item x="1822"/>
        <item x="1751"/>
        <item x="1732"/>
        <item x="1444"/>
        <item x="809"/>
        <item x="1100"/>
        <item x="1019"/>
        <item x="37"/>
        <item x="929"/>
        <item x="1347"/>
        <item x="2"/>
        <item x="1459"/>
        <item x="1357"/>
        <item x="1809"/>
        <item x="1197"/>
        <item x="516"/>
        <item x="1494"/>
        <item x="1064"/>
        <item x="128"/>
        <item x="443"/>
        <item x="1644"/>
        <item x="348"/>
        <item x="464"/>
        <item x="698"/>
        <item x="1462"/>
        <item x="298"/>
        <item x="1552"/>
        <item x="696"/>
        <item x="1293"/>
        <item x="129"/>
        <item x="747"/>
        <item x="1099"/>
        <item x="860"/>
        <item x="875"/>
        <item x="116"/>
        <item x="1606"/>
        <item x="365"/>
        <item x="1025"/>
        <item x="248"/>
        <item x="940"/>
        <item x="1475"/>
        <item x="953"/>
        <item x="828"/>
        <item x="1030"/>
        <item x="566"/>
        <item x="106"/>
        <item x="167"/>
        <item x="1078"/>
        <item x="962"/>
        <item x="848"/>
        <item x="1146"/>
        <item x="537"/>
        <item x="418"/>
        <item x="1338"/>
        <item x="1712"/>
        <item x="1453"/>
        <item x="549"/>
        <item x="326"/>
        <item x="329"/>
        <item x="118"/>
        <item x="856"/>
        <item x="1179"/>
        <item x="578"/>
        <item x="669"/>
        <item x="46"/>
        <item x="1621"/>
        <item x="1779"/>
        <item x="841"/>
        <item x="942"/>
        <item x="1020"/>
        <item x="987"/>
        <item x="1632"/>
        <item x="6"/>
        <item x="315"/>
        <item x="557"/>
        <item x="1046"/>
        <item x="1571"/>
        <item x="1282"/>
        <item x="900"/>
        <item x="211"/>
        <item x="1202"/>
        <item x="1865"/>
        <item x="1158"/>
        <item x="1642"/>
        <item x="164"/>
        <item x="1275"/>
        <item x="1561"/>
        <item x="300"/>
        <item x="1727"/>
        <item x="1853"/>
        <item x="1635"/>
        <item x="1000"/>
        <item x="1682"/>
        <item x="347"/>
        <item x="847"/>
        <item x="431"/>
        <item x="405"/>
        <item x="1646"/>
        <item x="137"/>
        <item x="706"/>
        <item x="635"/>
        <item x="1335"/>
        <item x="1171"/>
        <item x="510"/>
        <item x="1729"/>
        <item x="1599"/>
        <item x="1220"/>
        <item x="1871"/>
        <item x="1138"/>
        <item x="190"/>
        <item x="145"/>
        <item x="731"/>
        <item x="728"/>
        <item x="548"/>
        <item x="519"/>
        <item x="1018"/>
        <item x="1270"/>
        <item x="327"/>
        <item x="1400"/>
        <item x="1868"/>
        <item x="1187"/>
        <item x="495"/>
        <item x="474"/>
        <item x="939"/>
        <item x="1680"/>
        <item x="652"/>
        <item x="508"/>
        <item x="1547"/>
        <item x="1470"/>
        <item x="1313"/>
        <item x="963"/>
        <item x="181"/>
        <item x="1252"/>
        <item x="1855"/>
        <item x="72"/>
        <item x="1044"/>
        <item x="1784"/>
        <item x="1572"/>
        <item x="938"/>
        <item x="619"/>
        <item x="663"/>
        <item x="1456"/>
        <item x="520"/>
        <item x="563"/>
        <item x="1089"/>
        <item x="1507"/>
        <item x="292"/>
        <item x="1286"/>
        <item x="1340"/>
        <item x="1851"/>
        <item x="404"/>
        <item x="241"/>
        <item x="1188"/>
        <item x="1449"/>
        <item x="787"/>
        <item x="1830"/>
        <item x="1070"/>
        <item x="1835"/>
        <item x="1509"/>
        <item x="664"/>
        <item x="1316"/>
        <item x="852"/>
        <item x="1236"/>
        <item x="1514"/>
        <item x="123"/>
        <item x="1602"/>
        <item x="148"/>
        <item x="1455"/>
        <item x="208"/>
        <item x="1663"/>
        <item x="396"/>
        <item x="91"/>
        <item x="1724"/>
        <item x="372"/>
        <item x="658"/>
        <item x="193"/>
        <item x="1474"/>
        <item x="1477"/>
        <item x="1763"/>
        <item x="653"/>
        <item x="1627"/>
        <item x="836"/>
        <item x="1744"/>
        <item x="1074"/>
        <item x="676"/>
        <item x="702"/>
        <item x="893"/>
        <item x="201"/>
        <item x="1103"/>
        <item x="1461"/>
        <item x="95"/>
        <item x="1042"/>
        <item x="881"/>
        <item x="83"/>
        <item x="757"/>
        <item x="1299"/>
        <item x="1454"/>
        <item x="677"/>
        <item x="289"/>
        <item x="151"/>
        <item x="1004"/>
        <item x="873"/>
        <item x="1639"/>
        <item x="1519"/>
        <item x="594"/>
        <item x="1826"/>
        <item x="1605"/>
        <item x="862"/>
        <item x="1063"/>
        <item x="730"/>
        <item x="680"/>
        <item x="38"/>
        <item x="1148"/>
        <item x="937"/>
        <item x="1593"/>
        <item x="927"/>
        <item x="406"/>
        <item x="986"/>
        <item x="988"/>
        <item x="1856"/>
        <item x="1406"/>
        <item x="736"/>
        <item x="947"/>
        <item x="613"/>
        <item x="121"/>
        <item x="392"/>
        <item x="600"/>
        <item x="1412"/>
        <item x="1276"/>
        <item x="675"/>
        <item x="639"/>
        <item x="524"/>
        <item x="950"/>
        <item x="815"/>
        <item x="316"/>
        <item x="895"/>
        <item x="154"/>
        <item x="1066"/>
        <item x="1199"/>
        <item x="1567"/>
        <item x="1054"/>
        <item x="85"/>
        <item x="823"/>
        <item x="716"/>
        <item x="1248"/>
        <item x="432"/>
        <item x="10"/>
        <item x="1183"/>
        <item x="1075"/>
        <item x="1289"/>
        <item x="150"/>
        <item x="1245"/>
        <item x="472"/>
        <item x="1698"/>
        <item x="1002"/>
        <item x="398"/>
        <item x="1629"/>
        <item x="478"/>
        <item x="617"/>
        <item x="603"/>
        <item x="1061"/>
        <item x="1303"/>
        <item x="509"/>
        <item x="1079"/>
        <item x="1476"/>
        <item x="807"/>
        <item x="1422"/>
        <item x="1686"/>
        <item x="1546"/>
        <item x="1439"/>
        <item x="911"/>
        <item x="1726"/>
        <item x="1603"/>
        <item x="997"/>
        <item x="541"/>
        <item x="75"/>
        <item x="1837"/>
        <item x="966"/>
        <item x="152"/>
        <item x="1147"/>
        <item x="77"/>
        <item x="185"/>
        <item x="756"/>
        <item x="1595"/>
        <item x="393"/>
        <item x="925"/>
        <item x="1417"/>
        <item x="1447"/>
        <item x="1157"/>
        <item x="1608"/>
        <item x="1582"/>
        <item x="1288"/>
        <item x="1395"/>
        <item x="1798"/>
        <item x="1624"/>
        <item x="582"/>
        <item x="1532"/>
        <item x="687"/>
        <item x="618"/>
        <item x="1337"/>
        <item x="33"/>
        <item x="1130"/>
        <item x="1530"/>
        <item x="1688"/>
        <item x="1279"/>
        <item x="726"/>
        <item x="1296"/>
        <item x="1485"/>
        <item x="1244"/>
        <item x="1393"/>
        <item x="1077"/>
        <item x="733"/>
        <item x="174"/>
        <item x="1114"/>
        <item x="430"/>
        <item x="1273"/>
        <item x="200"/>
        <item x="400"/>
        <item x="496"/>
        <item x="362"/>
        <item x="1457"/>
        <item x="866"/>
        <item x="622"/>
        <item x="1538"/>
        <item x="1389"/>
        <item x="1094"/>
        <item x="861"/>
        <item x="1401"/>
        <item x="364"/>
        <item x="1420"/>
        <item x="1864"/>
        <item x="1862"/>
        <item x="82"/>
        <item x="1446"/>
        <item x="1838"/>
        <item x="1254"/>
        <item x="420"/>
        <item x="781"/>
        <item x="1796"/>
        <item x="1840"/>
        <item x="615"/>
        <item x="1535"/>
        <item x="913"/>
        <item x="1387"/>
        <item x="233"/>
        <item x="1104"/>
        <item x="1499"/>
        <item x="872"/>
        <item x="1053"/>
        <item x="755"/>
        <item x="906"/>
        <item x="1876"/>
        <item x="539"/>
        <item x="1159"/>
        <item x="980"/>
        <item x="878"/>
        <item x="1403"/>
        <item x="336"/>
        <item x="1442"/>
        <item x="608"/>
        <item x="667"/>
        <item x="1287"/>
        <item x="816"/>
        <item x="170"/>
        <item x="1058"/>
        <item x="29"/>
        <item x="985"/>
        <item x="1143"/>
        <item x="556"/>
        <item x="69"/>
        <item x="1206"/>
        <item x="1284"/>
        <item x="1678"/>
        <item x="885"/>
        <item x="1305"/>
        <item x="1633"/>
        <item x="1788"/>
        <item x="382"/>
        <item x="257"/>
        <item x="1748"/>
        <item x="1555"/>
        <item x="1707"/>
        <item x="314"/>
        <item x="1156"/>
        <item x="559"/>
        <item x="999"/>
        <item x="247"/>
        <item x="244"/>
        <item x="588"/>
        <item x="1875"/>
        <item x="971"/>
        <item x="308"/>
        <item x="35"/>
        <item x="1604"/>
        <item x="743"/>
        <item x="1056"/>
        <item x="826"/>
        <item x="1263"/>
        <item x="1421"/>
        <item x="1381"/>
        <item x="762"/>
        <item x="1490"/>
        <item x="1068"/>
        <item x="341"/>
        <item x="1544"/>
        <item x="933"/>
        <item x="1578"/>
        <item x="1329"/>
        <item x="1527"/>
        <item x="1290"/>
        <item x="754"/>
        <item x="1176"/>
        <item x="1398"/>
        <item x="554"/>
        <item x="488"/>
        <item x="767"/>
        <item x="1586"/>
        <item x="532"/>
        <item x="1424"/>
        <item x="1440"/>
        <item x="752"/>
        <item x="245"/>
        <item x="1059"/>
        <item x="611"/>
        <item x="882"/>
        <item x="1696"/>
        <item x="627"/>
        <item x="438"/>
        <item x="1523"/>
        <item x="993"/>
        <item x="346"/>
        <item x="1031"/>
        <item x="305"/>
        <item x="1761"/>
        <item x="236"/>
        <item x="455"/>
        <item x="768"/>
        <item x="970"/>
        <item x="1047"/>
        <item x="1460"/>
        <item x="648"/>
        <item x="864"/>
        <item x="1258"/>
        <item x="922"/>
        <item x="583"/>
        <item x="433"/>
        <item x="646"/>
        <item x="1314"/>
        <item x="874"/>
        <item x="1399"/>
        <item x="1433"/>
        <item x="81"/>
        <item x="790"/>
        <item x="1166"/>
        <item x="561"/>
        <item x="278"/>
        <item x="270"/>
        <item x="542"/>
        <item x="1492"/>
        <item x="1465"/>
        <item x="1297"/>
        <item x="1543"/>
        <item x="859"/>
        <item x="376"/>
        <item x="206"/>
        <item x="1203"/>
        <item x="1650"/>
        <item x="240"/>
        <item x="195"/>
        <item x="1034"/>
        <item x="1801"/>
        <item x="1021"/>
        <item x="720"/>
        <item x="269"/>
        <item x="1396"/>
        <item x="818"/>
        <item x="1247"/>
        <item x="1872"/>
        <item x="144"/>
        <item x="1702"/>
        <item x="1397"/>
        <item x="49"/>
        <item x="1495"/>
        <item x="530"/>
        <item x="1385"/>
        <item x="1435"/>
        <item x="1767"/>
        <item x="130"/>
        <item x="186"/>
        <item x="1609"/>
        <item x="701"/>
        <item x="709"/>
        <item x="899"/>
        <item x="1742"/>
        <item x="843"/>
        <item x="666"/>
        <item x="163"/>
        <item x="1312"/>
        <item x="452"/>
        <item x="819"/>
        <item x="321"/>
        <item x="898"/>
        <item x="447"/>
        <item x="1024"/>
        <item x="1048"/>
        <item x="1052"/>
        <item x="631"/>
        <item x="1558"/>
        <item x="1302"/>
        <item x="493"/>
        <item x="528"/>
        <item x="1201"/>
        <item x="1640"/>
        <item x="17"/>
        <item x="1082"/>
        <item x="1226"/>
        <item x="1705"/>
        <item x="607"/>
        <item x="544"/>
        <item x="1152"/>
        <item x="1319"/>
        <item x="487"/>
        <item x="1369"/>
        <item x="1234"/>
        <item x="279"/>
        <item x="250"/>
        <item x="1175"/>
        <item x="1150"/>
        <item x="437"/>
        <item x="1163"/>
        <item x="1256"/>
        <item x="1581"/>
        <item x="584"/>
        <item x="1194"/>
        <item x="1517"/>
        <item x="477"/>
        <item x="718"/>
        <item x="1498"/>
        <item x="1694"/>
        <item x="230"/>
        <item x="1306"/>
        <item x="1539"/>
        <item x="50"/>
        <item x="1711"/>
        <item x="1298"/>
        <item x="1836"/>
        <item x="1360"/>
        <item x="1720"/>
        <item x="425"/>
        <item x="1388"/>
        <item x="1081"/>
        <item x="1264"/>
        <item x="498"/>
        <item x="277"/>
        <item x="1861"/>
        <item x="1622"/>
        <item x="263"/>
        <item x="1341"/>
        <item x="384"/>
        <item x="1780"/>
        <item x="1231"/>
        <item x="1098"/>
        <item x="610"/>
        <item x="395"/>
        <item x="1180"/>
        <item x="352"/>
        <item x="449"/>
        <item x="1733"/>
        <item x="1793"/>
        <item x="52"/>
        <item x="1374"/>
        <item x="1769"/>
        <item x="817"/>
        <item x="870"/>
        <item x="998"/>
        <item x="14"/>
        <item x="500"/>
        <item x="506"/>
        <item x="920"/>
        <item x="1577"/>
        <item x="1659"/>
        <item x="1489"/>
        <item x="255"/>
        <item x="1625"/>
        <item x="724"/>
        <item x="84"/>
        <item x="714"/>
        <item x="1522"/>
        <item x="930"/>
        <item x="1243"/>
        <item x="931"/>
        <item x="1315"/>
        <item x="242"/>
        <item x="1481"/>
        <item x="166"/>
        <item x="360"/>
        <item x="158"/>
        <item x="22"/>
        <item x="318"/>
        <item x="984"/>
        <item x="1325"/>
        <item x="1265"/>
        <item x="699"/>
        <item x="1658"/>
        <item x="820"/>
        <item x="1185"/>
        <item x="1345"/>
        <item x="1550"/>
        <item x="1506"/>
        <item x="422"/>
        <item x="399"/>
        <item x="1755"/>
        <item x="141"/>
        <item x="1691"/>
        <item x="681"/>
        <item x="1349"/>
        <item x="1719"/>
        <item x="1683"/>
        <item x="983"/>
        <item x="138"/>
        <item x="1240"/>
        <item x="511"/>
        <item x="1848"/>
        <item x="1050"/>
        <item x="102"/>
        <item x="1623"/>
        <item x="1643"/>
        <item x="551"/>
        <item x="403"/>
        <item x="871"/>
        <item x="1832"/>
        <item x="1117"/>
        <item x="989"/>
        <item x="423"/>
        <item x="1238"/>
        <item x="719"/>
        <item x="1318"/>
        <item x="468"/>
        <item x="1516"/>
        <item x="804"/>
        <item x="1085"/>
        <item x="1500"/>
        <item x="685"/>
        <item x="1228"/>
        <item x="1322"/>
        <item x="1441"/>
        <item x="207"/>
        <item x="1327"/>
        <item x="573"/>
        <item x="1574"/>
        <item x="226"/>
        <item x="1241"/>
        <item x="1487"/>
        <item x="575"/>
        <item x="51"/>
        <item x="374"/>
        <item x="491"/>
        <item x="1012"/>
        <item x="805"/>
        <item x="1660"/>
        <item x="1224"/>
        <item x="296"/>
        <item x="224"/>
        <item x="1430"/>
        <item x="550"/>
        <item x="678"/>
        <item x="932"/>
        <item x="1037"/>
        <item x="47"/>
        <item x="629"/>
        <item x="1607"/>
        <item x="1834"/>
        <item x="1215"/>
        <item x="21"/>
        <item x="1229"/>
        <item x="373"/>
        <item x="1482"/>
        <item x="1563"/>
        <item x="1036"/>
        <item x="1777"/>
        <item x="688"/>
        <item x="1782"/>
        <item x="1013"/>
        <item x="764"/>
        <item x="1413"/>
        <item x="1427"/>
        <item x="904"/>
        <item x="1067"/>
        <item x="1210"/>
        <item x="1718"/>
        <item x="1634"/>
        <item x="601"/>
        <item x="1879"/>
        <item x="13"/>
        <item x="135"/>
        <item x="410"/>
        <item x="1269"/>
        <item x="1811"/>
        <item x="342"/>
        <item x="490"/>
        <item x="801"/>
        <item x="407"/>
        <item x="1778"/>
        <item x="854"/>
        <item x="317"/>
        <item x="585"/>
        <item x="753"/>
        <item x="4"/>
        <item x="97"/>
        <item x="1466"/>
        <item x="1525"/>
        <item x="1797"/>
        <item x="579"/>
        <item x="523"/>
        <item x="1222"/>
        <item x="1717"/>
        <item x="672"/>
        <item x="1174"/>
        <item x="690"/>
        <item x="1708"/>
        <item x="267"/>
        <item x="1219"/>
        <item x="1184"/>
        <item x="1364"/>
        <item x="1501"/>
        <item x="580"/>
        <item x="1321"/>
        <item x="1653"/>
        <item x="1191"/>
        <item x="1631"/>
        <item x="960"/>
        <item x="350"/>
        <item x="1011"/>
        <item x="1873"/>
        <item x="1009"/>
        <item t="default"/>
      </items>
    </pivotField>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9"/>
  </rowFields>
  <rowItems count="5">
    <i>
      <x v="2"/>
    </i>
    <i>
      <x v="3"/>
    </i>
    <i>
      <x v="8"/>
    </i>
    <i>
      <x v="15"/>
    </i>
    <i t="grand">
      <x/>
    </i>
  </rowItems>
  <colItems count="1">
    <i/>
  </colItems>
  <dataFields count="1">
    <dataField name="Sum of Profit" fld="20" baseField="0" baseItem="0"/>
  </dataFields>
  <chartFormats count="3">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FED3DE-2638-4DD5-99E8-C705AA2CB7DE}"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rowHeaderCaption="Month">
  <location ref="N8:O15"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showAll="0"/>
    <pivotField showAll="0"/>
    <pivotField showAll="0"/>
    <pivotField showAll="0">
      <items count="5">
        <item x="1"/>
        <item x="3"/>
        <item x="0"/>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6"/>
  </rowFields>
  <rowItems count="7">
    <i>
      <x v="1"/>
    </i>
    <i>
      <x v="2"/>
    </i>
    <i>
      <x v="3"/>
    </i>
    <i>
      <x v="4"/>
    </i>
    <i>
      <x v="5"/>
    </i>
    <i>
      <x v="6"/>
    </i>
    <i t="grand">
      <x/>
    </i>
  </rowItems>
  <colItems count="1">
    <i/>
  </colItems>
  <dataFields count="1">
    <dataField name="Sum of Profit" fld="20" baseField="0" baseItem="0"/>
  </dataFields>
  <formats count="2">
    <format dxfId="7">
      <pivotArea dataOnly="0" labelOnly="1" outline="0" axis="axisValues" fieldPosition="0"/>
    </format>
    <format dxfId="6">
      <pivotArea collapsedLevelsAreSubtotals="1" fieldPosition="0">
        <references count="1">
          <reference field="26"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8ABBA2-48CD-460D-8EC2-CC99286F4E57}"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rowHeaderCaption="Day">
  <location ref="A3:B152"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showAll="0"/>
    <pivotField showAll="0">
      <items count="5">
        <item x="1"/>
        <item x="3"/>
        <item x="0"/>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8"/>
  </rowFields>
  <rowItems count="149">
    <i>
      <x v="1"/>
    </i>
    <i>
      <x v="2"/>
    </i>
    <i>
      <x v="3"/>
    </i>
    <i>
      <x v="4"/>
    </i>
    <i>
      <x v="5"/>
    </i>
    <i>
      <x v="6"/>
    </i>
    <i>
      <x v="7"/>
    </i>
    <i>
      <x v="8"/>
    </i>
    <i>
      <x v="10"/>
    </i>
    <i>
      <x v="11"/>
    </i>
    <i>
      <x v="12"/>
    </i>
    <i>
      <x v="13"/>
    </i>
    <i>
      <x v="14"/>
    </i>
    <i>
      <x v="15"/>
    </i>
    <i>
      <x v="16"/>
    </i>
    <i>
      <x v="17"/>
    </i>
    <i>
      <x v="18"/>
    </i>
    <i>
      <x v="21"/>
    </i>
    <i>
      <x v="22"/>
    </i>
    <i>
      <x v="25"/>
    </i>
    <i>
      <x v="26"/>
    </i>
    <i>
      <x v="27"/>
    </i>
    <i>
      <x v="28"/>
    </i>
    <i>
      <x v="29"/>
    </i>
    <i>
      <x v="30"/>
    </i>
    <i>
      <x v="31"/>
    </i>
    <i>
      <x v="32"/>
    </i>
    <i>
      <x v="33"/>
    </i>
    <i>
      <x v="34"/>
    </i>
    <i>
      <x v="35"/>
    </i>
    <i>
      <x v="36"/>
    </i>
    <i>
      <x v="37"/>
    </i>
    <i>
      <x v="39"/>
    </i>
    <i>
      <x v="41"/>
    </i>
    <i>
      <x v="42"/>
    </i>
    <i>
      <x v="43"/>
    </i>
    <i>
      <x v="44"/>
    </i>
    <i>
      <x v="45"/>
    </i>
    <i>
      <x v="46"/>
    </i>
    <i>
      <x v="47"/>
    </i>
    <i>
      <x v="48"/>
    </i>
    <i>
      <x v="49"/>
    </i>
    <i>
      <x v="51"/>
    </i>
    <i>
      <x v="52"/>
    </i>
    <i>
      <x v="53"/>
    </i>
    <i>
      <x v="54"/>
    </i>
    <i>
      <x v="55"/>
    </i>
    <i>
      <x v="56"/>
    </i>
    <i>
      <x v="57"/>
    </i>
    <i>
      <x v="58"/>
    </i>
    <i>
      <x v="59"/>
    </i>
    <i>
      <x v="61"/>
    </i>
    <i>
      <x v="62"/>
    </i>
    <i>
      <x v="63"/>
    </i>
    <i>
      <x v="64"/>
    </i>
    <i>
      <x v="65"/>
    </i>
    <i>
      <x v="66"/>
    </i>
    <i>
      <x v="68"/>
    </i>
    <i>
      <x v="69"/>
    </i>
    <i>
      <x v="71"/>
    </i>
    <i>
      <x v="72"/>
    </i>
    <i>
      <x v="74"/>
    </i>
    <i>
      <x v="75"/>
    </i>
    <i>
      <x v="76"/>
    </i>
    <i>
      <x v="77"/>
    </i>
    <i>
      <x v="78"/>
    </i>
    <i>
      <x v="80"/>
    </i>
    <i>
      <x v="82"/>
    </i>
    <i>
      <x v="84"/>
    </i>
    <i>
      <x v="85"/>
    </i>
    <i>
      <x v="86"/>
    </i>
    <i>
      <x v="87"/>
    </i>
    <i>
      <x v="88"/>
    </i>
    <i>
      <x v="89"/>
    </i>
    <i>
      <x v="92"/>
    </i>
    <i>
      <x v="93"/>
    </i>
    <i>
      <x v="95"/>
    </i>
    <i>
      <x v="96"/>
    </i>
    <i>
      <x v="97"/>
    </i>
    <i>
      <x v="98"/>
    </i>
    <i>
      <x v="99"/>
    </i>
    <i>
      <x v="100"/>
    </i>
    <i>
      <x v="101"/>
    </i>
    <i>
      <x v="102"/>
    </i>
    <i>
      <x v="104"/>
    </i>
    <i>
      <x v="105"/>
    </i>
    <i>
      <x v="106"/>
    </i>
    <i>
      <x v="108"/>
    </i>
    <i>
      <x v="109"/>
    </i>
    <i>
      <x v="110"/>
    </i>
    <i>
      <x v="111"/>
    </i>
    <i>
      <x v="112"/>
    </i>
    <i>
      <x v="114"/>
    </i>
    <i>
      <x v="116"/>
    </i>
    <i>
      <x v="117"/>
    </i>
    <i>
      <x v="119"/>
    </i>
    <i>
      <x v="120"/>
    </i>
    <i>
      <x v="121"/>
    </i>
    <i>
      <x v="122"/>
    </i>
    <i>
      <x v="123"/>
    </i>
    <i>
      <x v="124"/>
    </i>
    <i>
      <x v="125"/>
    </i>
    <i>
      <x v="126"/>
    </i>
    <i>
      <x v="127"/>
    </i>
    <i>
      <x v="129"/>
    </i>
    <i>
      <x v="132"/>
    </i>
    <i>
      <x v="133"/>
    </i>
    <i>
      <x v="134"/>
    </i>
    <i>
      <x v="136"/>
    </i>
    <i>
      <x v="140"/>
    </i>
    <i>
      <x v="141"/>
    </i>
    <i>
      <x v="142"/>
    </i>
    <i>
      <x v="143"/>
    </i>
    <i>
      <x v="144"/>
    </i>
    <i>
      <x v="145"/>
    </i>
    <i>
      <x v="146"/>
    </i>
    <i>
      <x v="148"/>
    </i>
    <i>
      <x v="149"/>
    </i>
    <i>
      <x v="150"/>
    </i>
    <i>
      <x v="151"/>
    </i>
    <i>
      <x v="153"/>
    </i>
    <i>
      <x v="154"/>
    </i>
    <i>
      <x v="155"/>
    </i>
    <i>
      <x v="156"/>
    </i>
    <i>
      <x v="157"/>
    </i>
    <i>
      <x v="158"/>
    </i>
    <i>
      <x v="159"/>
    </i>
    <i>
      <x v="161"/>
    </i>
    <i>
      <x v="162"/>
    </i>
    <i>
      <x v="163"/>
    </i>
    <i>
      <x v="164"/>
    </i>
    <i>
      <x v="165"/>
    </i>
    <i>
      <x v="166"/>
    </i>
    <i>
      <x v="167"/>
    </i>
    <i>
      <x v="168"/>
    </i>
    <i>
      <x v="169"/>
    </i>
    <i>
      <x v="170"/>
    </i>
    <i>
      <x v="171"/>
    </i>
    <i>
      <x v="172"/>
    </i>
    <i>
      <x v="173"/>
    </i>
    <i>
      <x v="174"/>
    </i>
    <i>
      <x v="175"/>
    </i>
    <i>
      <x v="176"/>
    </i>
    <i>
      <x v="177"/>
    </i>
    <i>
      <x v="178"/>
    </i>
    <i>
      <x v="180"/>
    </i>
    <i>
      <x v="181"/>
    </i>
    <i>
      <x v="182"/>
    </i>
    <i t="grand">
      <x/>
    </i>
  </rowItems>
  <colItems count="1">
    <i/>
  </colItems>
  <dataFields count="1">
    <dataField name="Sum of Sales" fld="22" baseField="0" baseItem="0" numFmtId="165"/>
  </dataFields>
  <formats count="2">
    <format dxfId="4">
      <pivotArea collapsedLevelsAreSubtotals="1" fieldPosition="0">
        <references count="1">
          <reference field="18" count="1">
            <x v="1"/>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87628A-0311-4327-AEBF-24325F341071}"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State">
  <location ref="A3:B51" firstHeaderRow="1" firstDataRow="1"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axis="axisRow" showAll="0">
      <items count="50">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t="default"/>
      </items>
    </pivotField>
    <pivotField showAll="0"/>
    <pivotField showAll="0"/>
    <pivotField numFmtId="14" showAll="0"/>
    <pivotField numFmtId="14" showAll="0"/>
    <pivotField showAll="0"/>
    <pivotField showAll="0"/>
    <pivotField dataField="1"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15"/>
  </rowFields>
  <rowItems count="48">
    <i>
      <x/>
    </i>
    <i>
      <x v="1"/>
    </i>
    <i>
      <x v="2"/>
    </i>
    <i>
      <x v="3"/>
    </i>
    <i>
      <x v="4"/>
    </i>
    <i>
      <x v="5"/>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8"/>
    </i>
    <i>
      <x v="39"/>
    </i>
    <i>
      <x v="40"/>
    </i>
    <i>
      <x v="41"/>
    </i>
    <i>
      <x v="42"/>
    </i>
    <i>
      <x v="43"/>
    </i>
    <i>
      <x v="44"/>
    </i>
    <i>
      <x v="45"/>
    </i>
    <i>
      <x v="46"/>
    </i>
    <i>
      <x v="47"/>
    </i>
    <i>
      <x v="48"/>
    </i>
    <i t="grand">
      <x/>
    </i>
  </rowItems>
  <colItems count="1">
    <i/>
  </colItems>
  <dataFields count="1">
    <dataField name="Sum of Sales" fld="22"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A5E709-717C-4A25-B448-311BC1680537}"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3" rowHeaderCaption="Month" colHeaderCaption="Manager">
  <location ref="A7:F15" firstHeaderRow="1" firstDataRow="2" firstDataCol="1"/>
  <pivotFields count="27">
    <pivotField showAll="0"/>
    <pivotField showAll="0"/>
    <pivotField showAll="0">
      <items count="6">
        <item x="0"/>
        <item x="1"/>
        <item x="2"/>
        <item x="4"/>
        <item x="3"/>
        <item t="default"/>
      </items>
    </pivotField>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showAll="0"/>
    <pivotField axis="axisCol" showAll="0">
      <items count="5">
        <item x="1"/>
        <item x="3"/>
        <item x="0"/>
        <item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6"/>
    <field x="18"/>
  </rowFields>
  <rowItems count="7">
    <i>
      <x v="1"/>
    </i>
    <i>
      <x v="2"/>
    </i>
    <i>
      <x v="3"/>
    </i>
    <i>
      <x v="4"/>
    </i>
    <i>
      <x v="5"/>
    </i>
    <i>
      <x v="6"/>
    </i>
    <i t="grand">
      <x/>
    </i>
  </rowItems>
  <colFields count="1">
    <field x="25"/>
  </colFields>
  <colItems count="5">
    <i>
      <x/>
    </i>
    <i>
      <x v="1"/>
    </i>
    <i>
      <x v="2"/>
    </i>
    <i>
      <x v="3"/>
    </i>
    <i t="grand">
      <x/>
    </i>
  </colItems>
  <dataFields count="1">
    <dataField name="Sum of Sales" fld="22" baseField="0" baseItem="0" numFmtId="166"/>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2" format="7" series="1">
      <pivotArea type="data" outline="0" fieldPosition="0">
        <references count="2">
          <reference field="4294967294" count="1" selected="0">
            <x v="0"/>
          </reference>
          <reference field="25" count="1" selected="0">
            <x v="0"/>
          </reference>
        </references>
      </pivotArea>
    </chartFormat>
    <chartFormat chart="2" format="8" series="1">
      <pivotArea type="data" outline="0" fieldPosition="0">
        <references count="2">
          <reference field="4294967294" count="1" selected="0">
            <x v="0"/>
          </reference>
          <reference field="25" count="1" selected="0">
            <x v="2"/>
          </reference>
        </references>
      </pivotArea>
    </chartFormat>
    <chartFormat chart="2" format="9" series="1">
      <pivotArea type="data" outline="0" fieldPosition="0">
        <references count="2">
          <reference field="4294967294" count="1" selected="0">
            <x v="0"/>
          </reference>
          <reference field="25" count="1" selected="0">
            <x v="3"/>
          </reference>
        </references>
      </pivotArea>
    </chartFormat>
    <chartFormat chart="2" format="10" series="1">
      <pivotArea type="data" outline="0" fieldPosition="0">
        <references count="2">
          <reference field="4294967294" count="1" selected="0">
            <x v="0"/>
          </reference>
          <reference field="25" count="1" selected="0">
            <x v="1"/>
          </reference>
        </references>
      </pivotArea>
    </chartFormat>
    <chartFormat chart="10" format="15" series="1">
      <pivotArea type="data" outline="0" fieldPosition="0">
        <references count="2">
          <reference field="4294967294" count="1" selected="0">
            <x v="0"/>
          </reference>
          <reference field="25" count="1" selected="0">
            <x v="0"/>
          </reference>
        </references>
      </pivotArea>
    </chartFormat>
    <chartFormat chart="10" format="16" series="1">
      <pivotArea type="data" outline="0" fieldPosition="0">
        <references count="2">
          <reference field="4294967294" count="1" selected="0">
            <x v="0"/>
          </reference>
          <reference field="25" count="1" selected="0">
            <x v="1"/>
          </reference>
        </references>
      </pivotArea>
    </chartFormat>
    <chartFormat chart="10" format="17" series="1">
      <pivotArea type="data" outline="0" fieldPosition="0">
        <references count="2">
          <reference field="4294967294" count="1" selected="0">
            <x v="0"/>
          </reference>
          <reference field="25" count="1" selected="0">
            <x v="2"/>
          </reference>
        </references>
      </pivotArea>
    </chartFormat>
    <chartFormat chart="10" format="18" series="1">
      <pivotArea type="data" outline="0" fieldPosition="0">
        <references count="2">
          <reference field="4294967294" count="1" selected="0">
            <x v="0"/>
          </reference>
          <reference field="25"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94F8BB-1993-47C0-9795-086809084761}"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Segment">
  <location ref="A3:B8" firstHeaderRow="1" firstDataRow="1" firstDataCol="1"/>
  <pivotFields count="27">
    <pivotField showAll="0"/>
    <pivotField showAll="0"/>
    <pivotField showAll="0">
      <items count="6">
        <item x="0"/>
        <item x="1"/>
        <item x="2"/>
        <item x="4"/>
        <item x="3"/>
        <item t="default"/>
      </items>
    </pivotField>
    <pivotField showAll="0"/>
    <pivotField showAll="0"/>
    <pivotField dataField="1" showAll="0"/>
    <pivotField showAll="0"/>
    <pivotField showAll="0"/>
    <pivotField showAll="0">
      <items count="4">
        <item x="0"/>
        <item h="1" x="2"/>
        <item h="1" x="1"/>
        <item t="default"/>
      </items>
    </pivotField>
    <pivotField axis="axisRow" showAll="0">
      <items count="18">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5">
        <item x="1"/>
        <item x="3"/>
        <item x="0"/>
        <item x="2"/>
        <item t="default"/>
      </items>
    </pivotField>
    <pivotField showAll="0" defaultSubtotal="0">
      <items count="14">
        <item x="0"/>
        <item x="1"/>
        <item x="2"/>
        <item x="3"/>
        <item x="4"/>
        <item x="5"/>
        <item x="6"/>
        <item x="7"/>
        <item x="8"/>
        <item x="9"/>
        <item x="10"/>
        <item x="11"/>
        <item x="12"/>
        <item x="13"/>
      </items>
    </pivotField>
  </pivotFields>
  <rowFields count="1">
    <field x="9"/>
  </rowFields>
  <rowItems count="5">
    <i>
      <x v="2"/>
    </i>
    <i>
      <x v="3"/>
    </i>
    <i>
      <x v="8"/>
    </i>
    <i>
      <x v="15"/>
    </i>
    <i t="grand">
      <x/>
    </i>
  </rowItems>
  <colItems count="1">
    <i/>
  </colItems>
  <dataFields count="1">
    <dataField name="Shipping Charges" fld="5" baseField="9" baseItem="0" numFmtId="165"/>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75C8F5-9C9C-4C0D-8BB6-A90B4C95445D}" autoFormatId="16" applyNumberFormats="0" applyBorderFormats="0" applyFontFormats="0" applyPatternFormats="0" applyAlignmentFormats="0" applyWidthHeightFormats="0">
  <queryTableRefresh nextId="27" unboundColumnsRight="2">
    <queryTableFields count="26">
      <queryTableField id="1" name="Customer ID" tableColumnId="1"/>
      <queryTableField id="2" name="Customer Name" tableColumnId="2"/>
      <queryTableField id="3" name="Order Priority" tableColumnId="3"/>
      <queryTableField id="4" name="Discount" tableColumnId="4"/>
      <queryTableField id="5" name="Unit Price" tableColumnId="5"/>
      <queryTableField id="6" name="Shipping Cost" tableColumnId="6"/>
      <queryTableField id="7" name="Ship Mode" tableColumnId="7"/>
      <queryTableField id="8" name="Customer Segment" tableColumnId="8"/>
      <queryTableField id="9" name="Product Category" tableColumnId="9"/>
      <queryTableField id="10" name="Product Sub-Category" tableColumnId="10"/>
      <queryTableField id="11" name="Product Container" tableColumnId="11"/>
      <queryTableField id="12" name="Product Name" tableColumnId="12"/>
      <queryTableField id="13" name="Product Base Margin"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 id="25" dataBound="0" tableColumnId="25"/>
      <queryTableField id="26" dataBound="0"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3BBA439-2B1A-416E-8299-87D18E858BD8}" sourceName="Product Category">
  <pivotTables>
    <pivotTable tabId="5" name="PivotTable3"/>
    <pivotTable tabId="7" name="PivotTable5"/>
    <pivotTable tabId="6" name="PivotTable4"/>
    <pivotTable tabId="9" name="PivotTable7"/>
    <pivotTable tabId="10" name="PivotTable8"/>
    <pivotTable tabId="2" name="PivotTable1"/>
    <pivotTable tabId="4" name="PivotTable2"/>
    <pivotTable tabId="9" name="PivotTable1"/>
    <pivotTable tabId="4" name="PivotTable1"/>
    <pivotTable tabId="2" name="PivotTable6"/>
    <pivotTable tabId="4" name="PivotTable3"/>
  </pivotTables>
  <data>
    <tabular pivotCacheId="70625468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BDFE8F8-2E95-4FD7-AD91-C575535818DD}" cache="Slicer_Product_Category" caption="Region" showCaption="0" style="SlicerStyleDark3 2" rowHeight="241300"/>
  <slicer name="Region 1" xr10:uid="{8ACD5C03-43BC-4DEF-9D77-2AAF0B99AA50}" cache="Slicer_Product_Category" caption="Region" showCaption="0" style="SlicerStyleDark3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7FA69-A72B-439B-9593-B001FB0F0E02}" name="cleaneddata" displayName="cleaneddata" ref="A1:Z1938" tableType="queryTable" totalsRowCount="1">
  <autoFilter ref="A1:Z1937" xr:uid="{355AB4EF-4CBC-4691-902E-AB3729B7B558}"/>
  <sortState xmlns:xlrd2="http://schemas.microsoft.com/office/spreadsheetml/2017/richdata2" ref="A2:Y1937">
    <sortCondition ref="S1:S1937"/>
  </sortState>
  <tableColumns count="26">
    <tableColumn id="1" xr3:uid="{C95CF5FB-9D18-499C-93BD-AEE7EC29E6DE}" uniqueName="1" name="Customer ID" queryTableFieldId="1"/>
    <tableColumn id="2" xr3:uid="{573712A5-F623-431A-99A1-9564F67A2A9D}" uniqueName="2" name="Customer Name" queryTableFieldId="2" dataDxfId="38" totalsRowDxfId="37"/>
    <tableColumn id="3" xr3:uid="{E3E774EF-BBAB-4151-83A2-5BD4BDE5CC5F}" uniqueName="3" name="Order Priority" queryTableFieldId="3" dataDxfId="36" totalsRowDxfId="35"/>
    <tableColumn id="4" xr3:uid="{116EF4F1-F2E2-4E82-80D5-FE4D8EC6F2A0}" uniqueName="4" name="Discount" queryTableFieldId="4"/>
    <tableColumn id="5" xr3:uid="{93E03CB8-97F6-4D3C-8F02-55ADBCF3E24A}" uniqueName="5" name="Unit Price" queryTableFieldId="5"/>
    <tableColumn id="6" xr3:uid="{16373271-B6F4-4050-AEE3-7225DB9BC146}" uniqueName="6" name="Shipping Cost" queryTableFieldId="6"/>
    <tableColumn id="7" xr3:uid="{2B2F0029-0B09-42CB-AA42-BFD0B6CB02D7}" uniqueName="7" name="Ship Mode" queryTableFieldId="7" dataDxfId="34" totalsRowDxfId="33"/>
    <tableColumn id="8" xr3:uid="{26FA8285-365F-44B2-8F5C-6BD258C744D2}" uniqueName="8" name="Customer Segment" queryTableFieldId="8" dataDxfId="32" totalsRowDxfId="31"/>
    <tableColumn id="9" xr3:uid="{8B00CD0F-9A39-4000-B32C-17376563198E}" uniqueName="9" name="Product Category" queryTableFieldId="9" dataDxfId="30" totalsRowDxfId="29"/>
    <tableColumn id="10" xr3:uid="{3C7AD764-6F9B-4323-A089-C140A8D7B956}" uniqueName="10" name="Product Sub-Category" totalsRowFunction="custom" queryTableFieldId="10" dataDxfId="28" totalsRowDxfId="27">
      <totalsRowFormula>COUNT(cleaneddata[Product Sub-Category])</totalsRowFormula>
    </tableColumn>
    <tableColumn id="11" xr3:uid="{33267A49-9005-4FC8-A044-C2FA4DBDF145}" uniqueName="11" name="Product Container" queryTableFieldId="11" dataDxfId="26" totalsRowDxfId="25"/>
    <tableColumn id="12" xr3:uid="{A8A22F57-AAF1-41F1-9780-361908FE6484}" uniqueName="12" name="Product Name" queryTableFieldId="12" dataDxfId="24" totalsRowDxfId="23"/>
    <tableColumn id="13" xr3:uid="{4B001B68-E3EA-4553-8BD3-D533EF9E3FC1}" uniqueName="13" name="Product Base Margin" queryTableFieldId="13"/>
    <tableColumn id="14" xr3:uid="{63529F8C-31C1-46A5-B709-F8DE5B3180A2}" uniqueName="14" name="Country" queryTableFieldId="14" dataDxfId="22" totalsRowDxfId="21"/>
    <tableColumn id="15" xr3:uid="{2D80F86B-5D24-4F33-9C5C-7A237C0B1369}" uniqueName="15" name="Region" queryTableFieldId="15" dataDxfId="20" totalsRowDxfId="19"/>
    <tableColumn id="16" xr3:uid="{759838C9-18AE-42C6-9B39-E00968AF460F}" uniqueName="16" name="State or Province" queryTableFieldId="16" dataDxfId="18" totalsRowDxfId="17"/>
    <tableColumn id="17" xr3:uid="{9AA371AA-ADEB-458A-BD07-AE756843B840}" uniqueName="17" name="City" queryTableFieldId="17" dataDxfId="16" totalsRowDxfId="15"/>
    <tableColumn id="18" xr3:uid="{4B8A5CA2-F1E6-4CBF-BB3D-C8FDF30A8EDD}" uniqueName="18" name="Postal Code" queryTableFieldId="18"/>
    <tableColumn id="19" xr3:uid="{6718322A-7143-43C8-99DB-7F689C351D41}" uniqueName="19" name="Order Date" queryTableFieldId="19" dataDxfId="14" totalsRowDxfId="13"/>
    <tableColumn id="20" xr3:uid="{651E2F5B-507B-4E4E-A4B4-2FC471025AC5}" uniqueName="20" name="Ship Date" queryTableFieldId="20" dataDxfId="12" totalsRowDxfId="11"/>
    <tableColumn id="21" xr3:uid="{4940735B-511A-4151-8FED-6742FC730BDA}" uniqueName="21" name="Profit" totalsRowFunction="custom" queryTableFieldId="21">
      <totalsRowFormula>SUM(cleaneddata[Profit])</totalsRowFormula>
    </tableColumn>
    <tableColumn id="22" xr3:uid="{CD6F96EE-C7F9-4E26-87D5-B5BE5892E9F0}" uniqueName="22" name="Quantity ordered new" queryTableFieldId="22"/>
    <tableColumn id="23" xr3:uid="{E0FFAF02-FA88-4829-87D0-ECA791C8CF51}" uniqueName="23" name="Sales" queryTableFieldId="23"/>
    <tableColumn id="24" xr3:uid="{2A65B960-F858-4365-99DF-A96C5ADE340F}" uniqueName="24" name="Order ID" queryTableFieldId="24"/>
    <tableColumn id="25" xr3:uid="{9EBF567C-272E-4A2F-9620-1EBDBC540D20}" uniqueName="25" name="Total" queryTableFieldId="25" dataDxfId="10" totalsRowDxfId="9">
      <calculatedColumnFormula>cleaneddata[[#This Row],[Unit Price]]-cleaneddata[[#This Row],[Discount]]</calculatedColumnFormula>
    </tableColumn>
    <tableColumn id="26" xr3:uid="{EAAD3F2A-6701-4B29-B9A6-FE3EFD5FB278}" uniqueName="26" name="Manager" queryTableFieldId="26" dataDxfId="8">
      <calculatedColumnFormula>_xlfn.IFS(cleaneddata[[#This Row],[Region]]="Central","Chris",cleaneddata[[#This Row],[Region]]="East","Erin",cleaneddata[[#This Row],[Region]]="South","Sam",cleaneddata[[#This Row],[Region]]="West","William")</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C54DD-CD60-4B2A-808E-63167C334BB2}">
  <sheetPr codeName="Sheet1">
    <tabColor theme="5" tint="-0.249977111117893"/>
  </sheetPr>
  <dimension ref="A1"/>
  <sheetViews>
    <sheetView showGridLines="0" showRowColHeaders="0" zoomScale="88" zoomScaleNormal="88" workbookViewId="0">
      <selection activeCell="B25" sqref="B25"/>
    </sheetView>
  </sheetViews>
  <sheetFormatPr defaultRowHeight="14.4" x14ac:dyDescent="0.3"/>
  <cols>
    <col min="1" max="16384" width="8.88671875" style="1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938"/>
  <sheetViews>
    <sheetView topLeftCell="A10" workbookViewId="0"/>
  </sheetViews>
  <sheetFormatPr defaultRowHeight="14.4" x14ac:dyDescent="0.3"/>
  <cols>
    <col min="8" max="8" width="18.88671875" customWidth="1"/>
    <col min="9" max="9" width="15" customWidth="1"/>
    <col min="19" max="19" width="12.109375" customWidth="1"/>
    <col min="20" max="20" width="13.109375"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1552</v>
      </c>
      <c r="B2" t="s">
        <v>26</v>
      </c>
      <c r="C2" t="s">
        <v>27</v>
      </c>
      <c r="D2">
        <v>0.01</v>
      </c>
      <c r="E2">
        <v>348.21</v>
      </c>
      <c r="F2">
        <v>40.19</v>
      </c>
      <c r="G2" t="s">
        <v>28</v>
      </c>
      <c r="H2" t="s">
        <v>29</v>
      </c>
      <c r="I2" t="s">
        <v>30</v>
      </c>
      <c r="J2" t="s">
        <v>31</v>
      </c>
      <c r="K2" t="s">
        <v>32</v>
      </c>
      <c r="L2" t="s">
        <v>33</v>
      </c>
      <c r="M2">
        <v>0.62</v>
      </c>
      <c r="N2" t="s">
        <v>34</v>
      </c>
      <c r="O2" t="s">
        <v>35</v>
      </c>
      <c r="P2" t="s">
        <v>36</v>
      </c>
      <c r="Q2" t="s">
        <v>37</v>
      </c>
      <c r="R2">
        <v>39056</v>
      </c>
      <c r="S2" s="1">
        <v>42005</v>
      </c>
      <c r="T2" s="1">
        <v>42008</v>
      </c>
      <c r="U2">
        <v>-337.09199999999998</v>
      </c>
      <c r="V2">
        <v>2</v>
      </c>
      <c r="W2">
        <v>723.54</v>
      </c>
      <c r="X2">
        <v>87486</v>
      </c>
      <c r="Y2">
        <f>cleaneddata[[#This Row],[Unit Price]]-cleaneddata[[#This Row],[Discount]]</f>
        <v>348.2</v>
      </c>
      <c r="Z2" t="str">
        <f>_xlfn.IFS(cleaneddata[[#This Row],[Region]]="Central","Chris",cleaneddata[[#This Row],[Region]]="East","Erin",cleaneddata[[#This Row],[Region]]="South","Sam",cleaneddata[[#This Row],[Region]]="West","William")</f>
        <v>Sam</v>
      </c>
    </row>
    <row r="3" spans="1:26" x14ac:dyDescent="0.3">
      <c r="A3">
        <v>2124</v>
      </c>
      <c r="B3" t="s">
        <v>38</v>
      </c>
      <c r="C3" t="s">
        <v>39</v>
      </c>
      <c r="D3">
        <v>0.04</v>
      </c>
      <c r="E3">
        <v>45.19</v>
      </c>
      <c r="F3">
        <v>1.99</v>
      </c>
      <c r="G3" t="s">
        <v>40</v>
      </c>
      <c r="H3" t="s">
        <v>41</v>
      </c>
      <c r="I3" t="s">
        <v>42</v>
      </c>
      <c r="J3" t="s">
        <v>43</v>
      </c>
      <c r="K3" t="s">
        <v>44</v>
      </c>
      <c r="L3" t="s">
        <v>45</v>
      </c>
      <c r="M3">
        <v>0.55000000000000004</v>
      </c>
      <c r="N3" t="s">
        <v>34</v>
      </c>
      <c r="O3" t="s">
        <v>35</v>
      </c>
      <c r="P3" t="s">
        <v>46</v>
      </c>
      <c r="Q3" t="s">
        <v>47</v>
      </c>
      <c r="R3">
        <v>72301</v>
      </c>
      <c r="S3" s="1">
        <v>42005</v>
      </c>
      <c r="T3" s="1">
        <v>42006</v>
      </c>
      <c r="U3">
        <v>-61.194000000000003</v>
      </c>
      <c r="V3">
        <v>13</v>
      </c>
      <c r="W3">
        <v>609.09</v>
      </c>
      <c r="X3">
        <v>89665</v>
      </c>
      <c r="Y3">
        <f>cleaneddata[[#This Row],[Unit Price]]-cleaneddata[[#This Row],[Discount]]</f>
        <v>45.15</v>
      </c>
      <c r="Z3" t="str">
        <f>_xlfn.IFS(cleaneddata[[#This Row],[Region]]="Central","Chris",cleaneddata[[#This Row],[Region]]="East","Erin",cleaneddata[[#This Row],[Region]]="South","Sam",cleaneddata[[#This Row],[Region]]="West","William")</f>
        <v>Sam</v>
      </c>
    </row>
    <row r="4" spans="1:26" x14ac:dyDescent="0.3">
      <c r="A4">
        <v>1418</v>
      </c>
      <c r="B4" t="s">
        <v>48</v>
      </c>
      <c r="C4" t="s">
        <v>49</v>
      </c>
      <c r="D4">
        <v>7.0000000000000007E-2</v>
      </c>
      <c r="E4">
        <v>4.84</v>
      </c>
      <c r="F4">
        <v>0.71</v>
      </c>
      <c r="G4" t="s">
        <v>40</v>
      </c>
      <c r="H4" t="s">
        <v>29</v>
      </c>
      <c r="I4" t="s">
        <v>50</v>
      </c>
      <c r="J4" t="s">
        <v>51</v>
      </c>
      <c r="K4" t="s">
        <v>52</v>
      </c>
      <c r="L4" t="s">
        <v>53</v>
      </c>
      <c r="M4">
        <v>0.52</v>
      </c>
      <c r="N4" t="s">
        <v>34</v>
      </c>
      <c r="O4" t="s">
        <v>54</v>
      </c>
      <c r="P4" t="s">
        <v>55</v>
      </c>
      <c r="Q4" t="s">
        <v>56</v>
      </c>
      <c r="R4">
        <v>46901</v>
      </c>
      <c r="S4" s="1">
        <v>42005</v>
      </c>
      <c r="T4" s="1">
        <v>42007</v>
      </c>
      <c r="U4">
        <v>25.240200000000002</v>
      </c>
      <c r="V4">
        <v>8</v>
      </c>
      <c r="W4">
        <v>36.58</v>
      </c>
      <c r="X4">
        <v>90539</v>
      </c>
      <c r="Y4">
        <f>cleaneddata[[#This Row],[Unit Price]]-cleaneddata[[#This Row],[Discount]]</f>
        <v>4.7699999999999996</v>
      </c>
      <c r="Z4" t="str">
        <f>_xlfn.IFS(cleaneddata[[#This Row],[Region]]="Central","Chris",cleaneddata[[#This Row],[Region]]="East","Erin",cleaneddata[[#This Row],[Region]]="South","Sam",cleaneddata[[#This Row],[Region]]="West","William")</f>
        <v>Chris</v>
      </c>
    </row>
    <row r="5" spans="1:26" x14ac:dyDescent="0.3">
      <c r="A5">
        <v>1425</v>
      </c>
      <c r="B5" t="s">
        <v>57</v>
      </c>
      <c r="C5" t="s">
        <v>49</v>
      </c>
      <c r="D5">
        <v>0.04</v>
      </c>
      <c r="E5">
        <v>2036.48</v>
      </c>
      <c r="F5">
        <v>14.7</v>
      </c>
      <c r="G5" t="s">
        <v>28</v>
      </c>
      <c r="H5" t="s">
        <v>29</v>
      </c>
      <c r="I5" t="s">
        <v>42</v>
      </c>
      <c r="J5" t="s">
        <v>58</v>
      </c>
      <c r="K5" t="s">
        <v>59</v>
      </c>
      <c r="L5" t="s">
        <v>60</v>
      </c>
      <c r="M5">
        <v>0.55000000000000004</v>
      </c>
      <c r="N5" t="s">
        <v>34</v>
      </c>
      <c r="O5" t="s">
        <v>61</v>
      </c>
      <c r="P5" t="s">
        <v>62</v>
      </c>
      <c r="Q5" t="s">
        <v>63</v>
      </c>
      <c r="R5">
        <v>80525</v>
      </c>
      <c r="S5" s="1">
        <v>42005</v>
      </c>
      <c r="T5" s="1">
        <v>42010</v>
      </c>
      <c r="U5">
        <v>-4793.0039999999999</v>
      </c>
      <c r="V5">
        <v>1</v>
      </c>
      <c r="W5">
        <v>2013.67</v>
      </c>
      <c r="X5">
        <v>89450</v>
      </c>
      <c r="Y5">
        <f>cleaneddata[[#This Row],[Unit Price]]-cleaneddata[[#This Row],[Discount]]</f>
        <v>2036.44</v>
      </c>
      <c r="Z5" t="str">
        <f>_xlfn.IFS(cleaneddata[[#This Row],[Region]]="Central","Chris",cleaneddata[[#This Row],[Region]]="East","Erin",cleaneddata[[#This Row],[Region]]="South","Sam",cleaneddata[[#This Row],[Region]]="West","William")</f>
        <v>William</v>
      </c>
    </row>
    <row r="6" spans="1:26" x14ac:dyDescent="0.3">
      <c r="A6">
        <v>3275</v>
      </c>
      <c r="B6" t="s">
        <v>64</v>
      </c>
      <c r="C6" t="s">
        <v>49</v>
      </c>
      <c r="D6">
        <v>0.04</v>
      </c>
      <c r="E6">
        <v>449.99</v>
      </c>
      <c r="F6">
        <v>24.49</v>
      </c>
      <c r="G6" t="s">
        <v>40</v>
      </c>
      <c r="H6" t="s">
        <v>29</v>
      </c>
      <c r="I6" t="s">
        <v>42</v>
      </c>
      <c r="J6" t="s">
        <v>65</v>
      </c>
      <c r="K6" t="s">
        <v>66</v>
      </c>
      <c r="L6" t="s">
        <v>67</v>
      </c>
      <c r="M6">
        <v>0.52</v>
      </c>
      <c r="N6" t="s">
        <v>34</v>
      </c>
      <c r="O6" t="s">
        <v>61</v>
      </c>
      <c r="P6" t="s">
        <v>68</v>
      </c>
      <c r="Q6" t="s">
        <v>69</v>
      </c>
      <c r="R6">
        <v>98273</v>
      </c>
      <c r="S6" s="1">
        <v>42005</v>
      </c>
      <c r="T6" s="1">
        <v>42009</v>
      </c>
      <c r="U6">
        <v>3576.8841000000002</v>
      </c>
      <c r="V6">
        <v>12</v>
      </c>
      <c r="W6">
        <v>5183.8900000000003</v>
      </c>
      <c r="X6">
        <v>86234</v>
      </c>
      <c r="Y6">
        <f>cleaneddata[[#This Row],[Unit Price]]-cleaneddata[[#This Row],[Discount]]</f>
        <v>449.95</v>
      </c>
      <c r="Z6" t="str">
        <f>_xlfn.IFS(cleaneddata[[#This Row],[Region]]="Central","Chris",cleaneddata[[#This Row],[Region]]="East","Erin",cleaneddata[[#This Row],[Region]]="South","Sam",cleaneddata[[#This Row],[Region]]="West","William")</f>
        <v>William</v>
      </c>
    </row>
    <row r="7" spans="1:26" x14ac:dyDescent="0.3">
      <c r="A7">
        <v>3275</v>
      </c>
      <c r="B7" t="s">
        <v>64</v>
      </c>
      <c r="C7" t="s">
        <v>49</v>
      </c>
      <c r="D7">
        <v>0.01</v>
      </c>
      <c r="E7">
        <v>5.84</v>
      </c>
      <c r="F7">
        <v>1.2</v>
      </c>
      <c r="G7" t="s">
        <v>40</v>
      </c>
      <c r="H7" t="s">
        <v>29</v>
      </c>
      <c r="I7" t="s">
        <v>50</v>
      </c>
      <c r="J7" t="s">
        <v>51</v>
      </c>
      <c r="K7" t="s">
        <v>52</v>
      </c>
      <c r="L7" t="s">
        <v>70</v>
      </c>
      <c r="M7">
        <v>0.55000000000000004</v>
      </c>
      <c r="N7" t="s">
        <v>34</v>
      </c>
      <c r="O7" t="s">
        <v>61</v>
      </c>
      <c r="P7" t="s">
        <v>68</v>
      </c>
      <c r="Q7" t="s">
        <v>69</v>
      </c>
      <c r="R7">
        <v>98273</v>
      </c>
      <c r="S7" s="1">
        <v>42005</v>
      </c>
      <c r="T7" s="1">
        <v>42014</v>
      </c>
      <c r="U7">
        <v>20.38</v>
      </c>
      <c r="V7">
        <v>6</v>
      </c>
      <c r="W7">
        <v>36.090000000000003</v>
      </c>
      <c r="X7">
        <v>86234</v>
      </c>
      <c r="Y7">
        <f>cleaneddata[[#This Row],[Unit Price]]-cleaneddata[[#This Row],[Discount]]</f>
        <v>5.83</v>
      </c>
      <c r="Z7" t="str">
        <f>_xlfn.IFS(cleaneddata[[#This Row],[Region]]="Central","Chris",cleaneddata[[#This Row],[Region]]="East","Erin",cleaneddata[[#This Row],[Region]]="South","Sam",cleaneddata[[#This Row],[Region]]="West","William")</f>
        <v>William</v>
      </c>
    </row>
    <row r="8" spans="1:26" x14ac:dyDescent="0.3">
      <c r="A8">
        <v>1910</v>
      </c>
      <c r="B8" t="s">
        <v>71</v>
      </c>
      <c r="C8" t="s">
        <v>72</v>
      </c>
      <c r="D8">
        <v>0.02</v>
      </c>
      <c r="E8">
        <v>29.17</v>
      </c>
      <c r="F8">
        <v>6.27</v>
      </c>
      <c r="G8" t="s">
        <v>40</v>
      </c>
      <c r="H8" t="s">
        <v>73</v>
      </c>
      <c r="I8" t="s">
        <v>50</v>
      </c>
      <c r="J8" t="s">
        <v>74</v>
      </c>
      <c r="K8" t="s">
        <v>75</v>
      </c>
      <c r="L8" t="s">
        <v>76</v>
      </c>
      <c r="M8">
        <v>0.37</v>
      </c>
      <c r="N8" t="s">
        <v>34</v>
      </c>
      <c r="O8" t="s">
        <v>35</v>
      </c>
      <c r="P8" t="s">
        <v>77</v>
      </c>
      <c r="Q8" t="s">
        <v>78</v>
      </c>
      <c r="R8">
        <v>30269</v>
      </c>
      <c r="S8" s="1">
        <v>42005</v>
      </c>
      <c r="T8" s="1">
        <v>42006</v>
      </c>
      <c r="U8">
        <v>36.905999999999999</v>
      </c>
      <c r="V8">
        <v>2</v>
      </c>
      <c r="W8">
        <v>63.32</v>
      </c>
      <c r="X8">
        <v>91371</v>
      </c>
      <c r="Y8">
        <f>cleaneddata[[#This Row],[Unit Price]]-cleaneddata[[#This Row],[Discount]]</f>
        <v>29.150000000000002</v>
      </c>
      <c r="Z8" t="str">
        <f>_xlfn.IFS(cleaneddata[[#This Row],[Region]]="Central","Chris",cleaneddata[[#This Row],[Region]]="East","Erin",cleaneddata[[#This Row],[Region]]="South","Sam",cleaneddata[[#This Row],[Region]]="West","William")</f>
        <v>Sam</v>
      </c>
    </row>
    <row r="9" spans="1:26" x14ac:dyDescent="0.3">
      <c r="A9">
        <v>674</v>
      </c>
      <c r="B9" t="s">
        <v>79</v>
      </c>
      <c r="C9" t="s">
        <v>27</v>
      </c>
      <c r="D9">
        <v>0.06</v>
      </c>
      <c r="E9">
        <v>161.55000000000001</v>
      </c>
      <c r="F9">
        <v>19.989999999999998</v>
      </c>
      <c r="G9" t="s">
        <v>40</v>
      </c>
      <c r="H9" t="s">
        <v>29</v>
      </c>
      <c r="I9" t="s">
        <v>50</v>
      </c>
      <c r="J9" t="s">
        <v>80</v>
      </c>
      <c r="K9" t="s">
        <v>75</v>
      </c>
      <c r="L9" t="s">
        <v>81</v>
      </c>
      <c r="M9">
        <v>0.66</v>
      </c>
      <c r="N9" t="s">
        <v>34</v>
      </c>
      <c r="O9" t="s">
        <v>54</v>
      </c>
      <c r="P9" t="s">
        <v>82</v>
      </c>
      <c r="Q9" t="s">
        <v>83</v>
      </c>
      <c r="R9">
        <v>64133</v>
      </c>
      <c r="S9" s="1">
        <v>42006</v>
      </c>
      <c r="T9" s="1">
        <v>42007</v>
      </c>
      <c r="U9">
        <v>-7.58</v>
      </c>
      <c r="V9">
        <v>3</v>
      </c>
      <c r="W9">
        <v>485.01</v>
      </c>
      <c r="X9">
        <v>88174</v>
      </c>
      <c r="Y9">
        <f>cleaneddata[[#This Row],[Unit Price]]-cleaneddata[[#This Row],[Discount]]</f>
        <v>161.49</v>
      </c>
      <c r="Z9" t="str">
        <f>_xlfn.IFS(cleaneddata[[#This Row],[Region]]="Central","Chris",cleaneddata[[#This Row],[Region]]="East","Erin",cleaneddata[[#This Row],[Region]]="South","Sam",cleaneddata[[#This Row],[Region]]="West","William")</f>
        <v>Chris</v>
      </c>
    </row>
    <row r="10" spans="1:26" x14ac:dyDescent="0.3">
      <c r="A10">
        <v>950</v>
      </c>
      <c r="B10" t="s">
        <v>84</v>
      </c>
      <c r="C10" t="s">
        <v>27</v>
      </c>
      <c r="D10">
        <v>0.06</v>
      </c>
      <c r="E10">
        <v>40.98</v>
      </c>
      <c r="F10">
        <v>2.99</v>
      </c>
      <c r="G10" t="s">
        <v>40</v>
      </c>
      <c r="H10" t="s">
        <v>41</v>
      </c>
      <c r="I10" t="s">
        <v>50</v>
      </c>
      <c r="J10" t="s">
        <v>74</v>
      </c>
      <c r="K10" t="s">
        <v>75</v>
      </c>
      <c r="L10" t="s">
        <v>85</v>
      </c>
      <c r="M10">
        <v>0.36</v>
      </c>
      <c r="N10" t="s">
        <v>34</v>
      </c>
      <c r="O10" t="s">
        <v>54</v>
      </c>
      <c r="P10" t="s">
        <v>86</v>
      </c>
      <c r="Q10" t="s">
        <v>87</v>
      </c>
      <c r="R10">
        <v>55372</v>
      </c>
      <c r="S10" s="1">
        <v>42006</v>
      </c>
      <c r="T10" s="1">
        <v>42008</v>
      </c>
      <c r="U10">
        <v>-14.801880000000001</v>
      </c>
      <c r="V10">
        <v>1</v>
      </c>
      <c r="W10">
        <v>41.6</v>
      </c>
      <c r="X10">
        <v>89083</v>
      </c>
      <c r="Y10">
        <f>cleaneddata[[#This Row],[Unit Price]]-cleaneddata[[#This Row],[Discount]]</f>
        <v>40.919999999999995</v>
      </c>
      <c r="Z10" t="str">
        <f>_xlfn.IFS(cleaneddata[[#This Row],[Region]]="Central","Chris",cleaneddata[[#This Row],[Region]]="East","Erin",cleaneddata[[#This Row],[Region]]="South","Sam",cleaneddata[[#This Row],[Region]]="West","William")</f>
        <v>Chris</v>
      </c>
    </row>
    <row r="11" spans="1:26" x14ac:dyDescent="0.3">
      <c r="A11">
        <v>1155</v>
      </c>
      <c r="B11" t="s">
        <v>88</v>
      </c>
      <c r="C11" t="s">
        <v>27</v>
      </c>
      <c r="D11">
        <v>0.09</v>
      </c>
      <c r="E11">
        <v>9.11</v>
      </c>
      <c r="F11">
        <v>2.15</v>
      </c>
      <c r="G11" t="s">
        <v>89</v>
      </c>
      <c r="H11" t="s">
        <v>41</v>
      </c>
      <c r="I11" t="s">
        <v>50</v>
      </c>
      <c r="J11" t="s">
        <v>90</v>
      </c>
      <c r="K11" t="s">
        <v>52</v>
      </c>
      <c r="L11" t="s">
        <v>91</v>
      </c>
      <c r="M11">
        <v>0.4</v>
      </c>
      <c r="N11" t="s">
        <v>34</v>
      </c>
      <c r="O11" t="s">
        <v>61</v>
      </c>
      <c r="P11" t="s">
        <v>92</v>
      </c>
      <c r="Q11" t="s">
        <v>93</v>
      </c>
      <c r="R11">
        <v>90640</v>
      </c>
      <c r="S11" s="1">
        <v>42006</v>
      </c>
      <c r="T11" s="1">
        <v>42008</v>
      </c>
      <c r="U11">
        <v>20.299600000000002</v>
      </c>
      <c r="V11">
        <v>4</v>
      </c>
      <c r="W11">
        <v>34.409999999999997</v>
      </c>
      <c r="X11">
        <v>90853</v>
      </c>
      <c r="Y11">
        <f>cleaneddata[[#This Row],[Unit Price]]-cleaneddata[[#This Row],[Discount]]</f>
        <v>9.02</v>
      </c>
      <c r="Z11" t="str">
        <f>_xlfn.IFS(cleaneddata[[#This Row],[Region]]="Central","Chris",cleaneddata[[#This Row],[Region]]="East","Erin",cleaneddata[[#This Row],[Region]]="South","Sam",cleaneddata[[#This Row],[Region]]="West","William")</f>
        <v>William</v>
      </c>
    </row>
    <row r="12" spans="1:26" x14ac:dyDescent="0.3">
      <c r="A12">
        <v>1155</v>
      </c>
      <c r="B12" t="s">
        <v>88</v>
      </c>
      <c r="C12" t="s">
        <v>27</v>
      </c>
      <c r="D12">
        <v>0.08</v>
      </c>
      <c r="E12">
        <v>15.04</v>
      </c>
      <c r="F12">
        <v>1.97</v>
      </c>
      <c r="G12" t="s">
        <v>40</v>
      </c>
      <c r="H12" t="s">
        <v>41</v>
      </c>
      <c r="I12" t="s">
        <v>50</v>
      </c>
      <c r="J12" t="s">
        <v>90</v>
      </c>
      <c r="K12" t="s">
        <v>52</v>
      </c>
      <c r="L12" t="s">
        <v>94</v>
      </c>
      <c r="M12">
        <v>0.39</v>
      </c>
      <c r="N12" t="s">
        <v>34</v>
      </c>
      <c r="O12" t="s">
        <v>61</v>
      </c>
      <c r="P12" t="s">
        <v>92</v>
      </c>
      <c r="Q12" t="s">
        <v>93</v>
      </c>
      <c r="R12">
        <v>90640</v>
      </c>
      <c r="S12" s="1">
        <v>42006</v>
      </c>
      <c r="T12" s="1">
        <v>42006</v>
      </c>
      <c r="U12">
        <v>108.5163</v>
      </c>
      <c r="V12">
        <v>11</v>
      </c>
      <c r="W12">
        <v>157.27000000000001</v>
      </c>
      <c r="X12">
        <v>90853</v>
      </c>
      <c r="Y12">
        <f>cleaneddata[[#This Row],[Unit Price]]-cleaneddata[[#This Row],[Discount]]</f>
        <v>14.959999999999999</v>
      </c>
      <c r="Z12" t="str">
        <f>_xlfn.IFS(cleaneddata[[#This Row],[Region]]="Central","Chris",cleaneddata[[#This Row],[Region]]="East","Erin",cleaneddata[[#This Row],[Region]]="South","Sam",cleaneddata[[#This Row],[Region]]="West","William")</f>
        <v>William</v>
      </c>
    </row>
    <row r="13" spans="1:26" x14ac:dyDescent="0.3">
      <c r="A13">
        <v>2256</v>
      </c>
      <c r="B13" t="s">
        <v>95</v>
      </c>
      <c r="C13" t="s">
        <v>27</v>
      </c>
      <c r="D13">
        <v>7.0000000000000007E-2</v>
      </c>
      <c r="E13">
        <v>60.97</v>
      </c>
      <c r="F13">
        <v>4.5</v>
      </c>
      <c r="G13" t="s">
        <v>89</v>
      </c>
      <c r="H13" t="s">
        <v>96</v>
      </c>
      <c r="I13" t="s">
        <v>50</v>
      </c>
      <c r="J13" t="s">
        <v>97</v>
      </c>
      <c r="K13" t="s">
        <v>75</v>
      </c>
      <c r="L13" t="s">
        <v>98</v>
      </c>
      <c r="M13">
        <v>0.56000000000000005</v>
      </c>
      <c r="N13" t="s">
        <v>34</v>
      </c>
      <c r="O13" t="s">
        <v>35</v>
      </c>
      <c r="P13" t="s">
        <v>99</v>
      </c>
      <c r="Q13" t="s">
        <v>100</v>
      </c>
      <c r="R13">
        <v>28560</v>
      </c>
      <c r="S13" s="1">
        <v>42006</v>
      </c>
      <c r="T13" s="1">
        <v>42008</v>
      </c>
      <c r="U13">
        <v>-42.588000000000001</v>
      </c>
      <c r="V13">
        <v>6</v>
      </c>
      <c r="W13">
        <v>361.72</v>
      </c>
      <c r="X13">
        <v>87963</v>
      </c>
      <c r="Y13">
        <f>cleaneddata[[#This Row],[Unit Price]]-cleaneddata[[#This Row],[Discount]]</f>
        <v>60.9</v>
      </c>
      <c r="Z13" t="str">
        <f>_xlfn.IFS(cleaneddata[[#This Row],[Region]]="Central","Chris",cleaneddata[[#This Row],[Region]]="East","Erin",cleaneddata[[#This Row],[Region]]="South","Sam",cleaneddata[[#This Row],[Region]]="West","William")</f>
        <v>Sam</v>
      </c>
    </row>
    <row r="14" spans="1:26" x14ac:dyDescent="0.3">
      <c r="A14">
        <v>949</v>
      </c>
      <c r="B14" t="s">
        <v>101</v>
      </c>
      <c r="C14" t="s">
        <v>27</v>
      </c>
      <c r="D14">
        <v>0.06</v>
      </c>
      <c r="E14">
        <v>40.98</v>
      </c>
      <c r="F14">
        <v>2.99</v>
      </c>
      <c r="G14" t="s">
        <v>40</v>
      </c>
      <c r="H14" t="s">
        <v>41</v>
      </c>
      <c r="I14" t="s">
        <v>50</v>
      </c>
      <c r="J14" t="s">
        <v>74</v>
      </c>
      <c r="K14" t="s">
        <v>75</v>
      </c>
      <c r="L14" t="s">
        <v>85</v>
      </c>
      <c r="M14">
        <v>0.36</v>
      </c>
      <c r="N14" t="s">
        <v>34</v>
      </c>
      <c r="O14" t="s">
        <v>61</v>
      </c>
      <c r="P14" t="s">
        <v>92</v>
      </c>
      <c r="Q14" t="s">
        <v>102</v>
      </c>
      <c r="R14">
        <v>90049</v>
      </c>
      <c r="S14" s="1">
        <v>42006</v>
      </c>
      <c r="T14" s="1">
        <v>42008</v>
      </c>
      <c r="U14">
        <v>-19.0992</v>
      </c>
      <c r="V14">
        <v>3</v>
      </c>
      <c r="W14">
        <v>124.81</v>
      </c>
      <c r="X14">
        <v>9285</v>
      </c>
      <c r="Y14">
        <f>cleaneddata[[#This Row],[Unit Price]]-cleaneddata[[#This Row],[Discount]]</f>
        <v>40.919999999999995</v>
      </c>
      <c r="Z14" t="str">
        <f>_xlfn.IFS(cleaneddata[[#This Row],[Region]]="Central","Chris",cleaneddata[[#This Row],[Region]]="East","Erin",cleaneddata[[#This Row],[Region]]="South","Sam",cleaneddata[[#This Row],[Region]]="West","William")</f>
        <v>William</v>
      </c>
    </row>
    <row r="15" spans="1:26" x14ac:dyDescent="0.3">
      <c r="A15">
        <v>1136</v>
      </c>
      <c r="B15" t="s">
        <v>103</v>
      </c>
      <c r="C15" t="s">
        <v>39</v>
      </c>
      <c r="D15">
        <v>0.09</v>
      </c>
      <c r="E15">
        <v>270.97000000000003</v>
      </c>
      <c r="F15">
        <v>28.06</v>
      </c>
      <c r="G15" t="s">
        <v>28</v>
      </c>
      <c r="H15" t="s">
        <v>41</v>
      </c>
      <c r="I15" t="s">
        <v>42</v>
      </c>
      <c r="J15" t="s">
        <v>58</v>
      </c>
      <c r="K15" t="s">
        <v>59</v>
      </c>
      <c r="L15" t="s">
        <v>104</v>
      </c>
      <c r="M15">
        <v>0.56000000000000005</v>
      </c>
      <c r="N15" t="s">
        <v>34</v>
      </c>
      <c r="O15" t="s">
        <v>54</v>
      </c>
      <c r="P15" t="s">
        <v>105</v>
      </c>
      <c r="Q15" t="s">
        <v>106</v>
      </c>
      <c r="R15">
        <v>60188</v>
      </c>
      <c r="S15" s="1">
        <v>42006</v>
      </c>
      <c r="T15" s="1">
        <v>42008</v>
      </c>
      <c r="U15">
        <v>2660.1432</v>
      </c>
      <c r="V15">
        <v>15</v>
      </c>
      <c r="W15">
        <v>3855.28</v>
      </c>
      <c r="X15">
        <v>87940</v>
      </c>
      <c r="Y15">
        <f>cleaneddata[[#This Row],[Unit Price]]-cleaneddata[[#This Row],[Discount]]</f>
        <v>270.88000000000005</v>
      </c>
      <c r="Z15" t="str">
        <f>_xlfn.IFS(cleaneddata[[#This Row],[Region]]="Central","Chris",cleaneddata[[#This Row],[Region]]="East","Erin",cleaneddata[[#This Row],[Region]]="South","Sam",cleaneddata[[#This Row],[Region]]="West","William")</f>
        <v>Chris</v>
      </c>
    </row>
    <row r="16" spans="1:26" x14ac:dyDescent="0.3">
      <c r="A16">
        <v>67</v>
      </c>
      <c r="B16" t="s">
        <v>107</v>
      </c>
      <c r="C16" t="s">
        <v>49</v>
      </c>
      <c r="D16">
        <v>0.05</v>
      </c>
      <c r="E16">
        <v>155.06</v>
      </c>
      <c r="F16">
        <v>7.07</v>
      </c>
      <c r="G16" t="s">
        <v>40</v>
      </c>
      <c r="H16" t="s">
        <v>96</v>
      </c>
      <c r="I16" t="s">
        <v>50</v>
      </c>
      <c r="J16" t="s">
        <v>80</v>
      </c>
      <c r="K16" t="s">
        <v>75</v>
      </c>
      <c r="L16" t="s">
        <v>108</v>
      </c>
      <c r="M16">
        <v>0.59</v>
      </c>
      <c r="N16" t="s">
        <v>34</v>
      </c>
      <c r="O16" t="s">
        <v>61</v>
      </c>
      <c r="P16" t="s">
        <v>92</v>
      </c>
      <c r="Q16" t="s">
        <v>109</v>
      </c>
      <c r="R16">
        <v>94559</v>
      </c>
      <c r="S16" s="1">
        <v>42006</v>
      </c>
      <c r="T16" s="1">
        <v>42013</v>
      </c>
      <c r="U16">
        <v>845.66399999999999</v>
      </c>
      <c r="V16">
        <v>8</v>
      </c>
      <c r="W16">
        <v>1225.5999999999999</v>
      </c>
      <c r="X16">
        <v>87946</v>
      </c>
      <c r="Y16">
        <f>cleaneddata[[#This Row],[Unit Price]]-cleaneddata[[#This Row],[Discount]]</f>
        <v>155.01</v>
      </c>
      <c r="Z16" t="str">
        <f>_xlfn.IFS(cleaneddata[[#This Row],[Region]]="Central","Chris",cleaneddata[[#This Row],[Region]]="East","Erin",cleaneddata[[#This Row],[Region]]="South","Sam",cleaneddata[[#This Row],[Region]]="West","William")</f>
        <v>William</v>
      </c>
    </row>
    <row r="17" spans="1:26" x14ac:dyDescent="0.3">
      <c r="A17">
        <v>68</v>
      </c>
      <c r="B17" t="s">
        <v>110</v>
      </c>
      <c r="C17" t="s">
        <v>49</v>
      </c>
      <c r="D17">
        <v>0</v>
      </c>
      <c r="E17">
        <v>291.73</v>
      </c>
      <c r="F17">
        <v>48.8</v>
      </c>
      <c r="G17" t="s">
        <v>28</v>
      </c>
      <c r="H17" t="s">
        <v>96</v>
      </c>
      <c r="I17" t="s">
        <v>30</v>
      </c>
      <c r="J17" t="s">
        <v>111</v>
      </c>
      <c r="K17" t="s">
        <v>59</v>
      </c>
      <c r="L17" t="s">
        <v>112</v>
      </c>
      <c r="M17">
        <v>0.56000000000000005</v>
      </c>
      <c r="N17" t="s">
        <v>34</v>
      </c>
      <c r="O17" t="s">
        <v>113</v>
      </c>
      <c r="P17" t="s">
        <v>114</v>
      </c>
      <c r="Q17" t="s">
        <v>115</v>
      </c>
      <c r="R17">
        <v>10177</v>
      </c>
      <c r="S17" s="1">
        <v>42006</v>
      </c>
      <c r="T17" s="1">
        <v>42006</v>
      </c>
      <c r="U17">
        <v>-308.928</v>
      </c>
      <c r="V17">
        <v>4</v>
      </c>
      <c r="W17">
        <v>1239.06</v>
      </c>
      <c r="X17">
        <v>37537</v>
      </c>
      <c r="Y17">
        <f>cleaneddata[[#This Row],[Unit Price]]-cleaneddata[[#This Row],[Discount]]</f>
        <v>291.73</v>
      </c>
      <c r="Z17" t="str">
        <f>_xlfn.IFS(cleaneddata[[#This Row],[Region]]="Central","Chris",cleaneddata[[#This Row],[Region]]="East","Erin",cleaneddata[[#This Row],[Region]]="South","Sam",cleaneddata[[#This Row],[Region]]="West","William")</f>
        <v>Erin</v>
      </c>
    </row>
    <row r="18" spans="1:26" x14ac:dyDescent="0.3">
      <c r="A18">
        <v>68</v>
      </c>
      <c r="B18" t="s">
        <v>110</v>
      </c>
      <c r="C18" t="s">
        <v>49</v>
      </c>
      <c r="D18">
        <v>7.0000000000000007E-2</v>
      </c>
      <c r="E18">
        <v>100.98</v>
      </c>
      <c r="F18">
        <v>45</v>
      </c>
      <c r="G18" t="s">
        <v>28</v>
      </c>
      <c r="H18" t="s">
        <v>96</v>
      </c>
      <c r="I18" t="s">
        <v>30</v>
      </c>
      <c r="J18" t="s">
        <v>111</v>
      </c>
      <c r="K18" t="s">
        <v>59</v>
      </c>
      <c r="L18" t="s">
        <v>116</v>
      </c>
      <c r="M18">
        <v>0.69</v>
      </c>
      <c r="N18" t="s">
        <v>34</v>
      </c>
      <c r="O18" t="s">
        <v>113</v>
      </c>
      <c r="P18" t="s">
        <v>114</v>
      </c>
      <c r="Q18" t="s">
        <v>115</v>
      </c>
      <c r="R18">
        <v>10177</v>
      </c>
      <c r="S18" s="1">
        <v>42006</v>
      </c>
      <c r="T18" s="1">
        <v>42008</v>
      </c>
      <c r="U18">
        <v>-1679.76</v>
      </c>
      <c r="V18">
        <v>43</v>
      </c>
      <c r="W18">
        <v>4083.19</v>
      </c>
      <c r="X18">
        <v>37537</v>
      </c>
      <c r="Y18">
        <f>cleaneddata[[#This Row],[Unit Price]]-cleaneddata[[#This Row],[Discount]]</f>
        <v>100.91000000000001</v>
      </c>
      <c r="Z18" t="str">
        <f>_xlfn.IFS(cleaneddata[[#This Row],[Region]]="Central","Chris",cleaneddata[[#This Row],[Region]]="East","Erin",cleaneddata[[#This Row],[Region]]="South","Sam",cleaneddata[[#This Row],[Region]]="West","William")</f>
        <v>Erin</v>
      </c>
    </row>
    <row r="19" spans="1:26" x14ac:dyDescent="0.3">
      <c r="A19">
        <v>68</v>
      </c>
      <c r="B19" t="s">
        <v>110</v>
      </c>
      <c r="C19" t="s">
        <v>49</v>
      </c>
      <c r="D19">
        <v>0.05</v>
      </c>
      <c r="E19">
        <v>155.06</v>
      </c>
      <c r="F19">
        <v>7.07</v>
      </c>
      <c r="G19" t="s">
        <v>40</v>
      </c>
      <c r="H19" t="s">
        <v>96</v>
      </c>
      <c r="I19" t="s">
        <v>50</v>
      </c>
      <c r="J19" t="s">
        <v>80</v>
      </c>
      <c r="K19" t="s">
        <v>75</v>
      </c>
      <c r="L19" t="s">
        <v>108</v>
      </c>
      <c r="M19">
        <v>0.59</v>
      </c>
      <c r="N19" t="s">
        <v>34</v>
      </c>
      <c r="O19" t="s">
        <v>113</v>
      </c>
      <c r="P19" t="s">
        <v>114</v>
      </c>
      <c r="Q19" t="s">
        <v>115</v>
      </c>
      <c r="R19">
        <v>10177</v>
      </c>
      <c r="S19" s="1">
        <v>42006</v>
      </c>
      <c r="T19" s="1">
        <v>42013</v>
      </c>
      <c r="U19">
        <v>575.39599999999996</v>
      </c>
      <c r="V19">
        <v>32</v>
      </c>
      <c r="W19">
        <v>4902.38</v>
      </c>
      <c r="X19">
        <v>37537</v>
      </c>
      <c r="Y19">
        <f>cleaneddata[[#This Row],[Unit Price]]-cleaneddata[[#This Row],[Discount]]</f>
        <v>155.01</v>
      </c>
      <c r="Z19" t="str">
        <f>_xlfn.IFS(cleaneddata[[#This Row],[Region]]="Central","Chris",cleaneddata[[#This Row],[Region]]="East","Erin",cleaneddata[[#This Row],[Region]]="South","Sam",cleaneddata[[#This Row],[Region]]="West","William")</f>
        <v>Erin</v>
      </c>
    </row>
    <row r="20" spans="1:26" x14ac:dyDescent="0.3">
      <c r="A20">
        <v>164</v>
      </c>
      <c r="B20" t="s">
        <v>117</v>
      </c>
      <c r="C20" t="s">
        <v>118</v>
      </c>
      <c r="D20">
        <v>0.05</v>
      </c>
      <c r="E20">
        <v>100.98</v>
      </c>
      <c r="F20">
        <v>35.840000000000003</v>
      </c>
      <c r="G20" t="s">
        <v>28</v>
      </c>
      <c r="H20" t="s">
        <v>73</v>
      </c>
      <c r="I20" t="s">
        <v>30</v>
      </c>
      <c r="J20" t="s">
        <v>119</v>
      </c>
      <c r="K20" t="s">
        <v>32</v>
      </c>
      <c r="L20" t="s">
        <v>120</v>
      </c>
      <c r="M20">
        <v>0.62</v>
      </c>
      <c r="N20" t="s">
        <v>34</v>
      </c>
      <c r="O20" t="s">
        <v>61</v>
      </c>
      <c r="P20" t="s">
        <v>68</v>
      </c>
      <c r="Q20" t="s">
        <v>121</v>
      </c>
      <c r="R20">
        <v>99352</v>
      </c>
      <c r="S20" s="1">
        <v>42006</v>
      </c>
      <c r="T20" s="1">
        <v>42008</v>
      </c>
      <c r="U20">
        <v>-111.4</v>
      </c>
      <c r="V20">
        <v>7</v>
      </c>
      <c r="W20">
        <v>715.55</v>
      </c>
      <c r="X20">
        <v>89961</v>
      </c>
      <c r="Y20">
        <f>cleaneddata[[#This Row],[Unit Price]]-cleaneddata[[#This Row],[Discount]]</f>
        <v>100.93</v>
      </c>
      <c r="Z20" t="str">
        <f>_xlfn.IFS(cleaneddata[[#This Row],[Region]]="Central","Chris",cleaneddata[[#This Row],[Region]]="East","Erin",cleaneddata[[#This Row],[Region]]="South","Sam",cleaneddata[[#This Row],[Region]]="West","William")</f>
        <v>William</v>
      </c>
    </row>
    <row r="21" spans="1:26" x14ac:dyDescent="0.3">
      <c r="A21">
        <v>164</v>
      </c>
      <c r="B21" t="s">
        <v>117</v>
      </c>
      <c r="C21" t="s">
        <v>118</v>
      </c>
      <c r="D21">
        <v>0.02</v>
      </c>
      <c r="E21">
        <v>4.9800000000000004</v>
      </c>
      <c r="F21">
        <v>5.49</v>
      </c>
      <c r="G21" t="s">
        <v>40</v>
      </c>
      <c r="H21" t="s">
        <v>73</v>
      </c>
      <c r="I21" t="s">
        <v>50</v>
      </c>
      <c r="J21" t="s">
        <v>90</v>
      </c>
      <c r="K21" t="s">
        <v>75</v>
      </c>
      <c r="L21" t="s">
        <v>122</v>
      </c>
      <c r="M21">
        <v>0.38</v>
      </c>
      <c r="N21" t="s">
        <v>34</v>
      </c>
      <c r="O21" t="s">
        <v>61</v>
      </c>
      <c r="P21" t="s">
        <v>68</v>
      </c>
      <c r="Q21" t="s">
        <v>121</v>
      </c>
      <c r="R21">
        <v>99352</v>
      </c>
      <c r="S21" s="1">
        <v>42006</v>
      </c>
      <c r="T21" s="1">
        <v>42007</v>
      </c>
      <c r="U21">
        <v>-77.03</v>
      </c>
      <c r="V21">
        <v>9</v>
      </c>
      <c r="W21">
        <v>45.63</v>
      </c>
      <c r="X21">
        <v>89961</v>
      </c>
      <c r="Y21">
        <f>cleaneddata[[#This Row],[Unit Price]]-cleaneddata[[#This Row],[Discount]]</f>
        <v>4.9600000000000009</v>
      </c>
      <c r="Z21" t="str">
        <f>_xlfn.IFS(cleaneddata[[#This Row],[Region]]="Central","Chris",cleaneddata[[#This Row],[Region]]="East","Erin",cleaneddata[[#This Row],[Region]]="South","Sam",cleaneddata[[#This Row],[Region]]="West","William")</f>
        <v>William</v>
      </c>
    </row>
    <row r="22" spans="1:26" x14ac:dyDescent="0.3">
      <c r="A22">
        <v>258</v>
      </c>
      <c r="B22" t="s">
        <v>123</v>
      </c>
      <c r="C22" t="s">
        <v>118</v>
      </c>
      <c r="D22">
        <v>0.05</v>
      </c>
      <c r="E22">
        <v>17.48</v>
      </c>
      <c r="F22">
        <v>1.99</v>
      </c>
      <c r="G22" t="s">
        <v>40</v>
      </c>
      <c r="H22" t="s">
        <v>41</v>
      </c>
      <c r="I22" t="s">
        <v>42</v>
      </c>
      <c r="J22" t="s">
        <v>43</v>
      </c>
      <c r="K22" t="s">
        <v>44</v>
      </c>
      <c r="L22" t="s">
        <v>124</v>
      </c>
      <c r="M22">
        <v>0.45</v>
      </c>
      <c r="N22" t="s">
        <v>34</v>
      </c>
      <c r="O22" t="s">
        <v>35</v>
      </c>
      <c r="P22" t="s">
        <v>125</v>
      </c>
      <c r="Q22" t="s">
        <v>126</v>
      </c>
      <c r="R22">
        <v>33772</v>
      </c>
      <c r="S22" s="1">
        <v>42006</v>
      </c>
      <c r="T22" s="1">
        <v>42008</v>
      </c>
      <c r="U22">
        <v>-127.008</v>
      </c>
      <c r="V22">
        <v>3</v>
      </c>
      <c r="W22">
        <v>52.47</v>
      </c>
      <c r="X22">
        <v>85858</v>
      </c>
      <c r="Y22">
        <f>cleaneddata[[#This Row],[Unit Price]]-cleaneddata[[#This Row],[Discount]]</f>
        <v>17.43</v>
      </c>
      <c r="Z22" t="str">
        <f>_xlfn.IFS(cleaneddata[[#This Row],[Region]]="Central","Chris",cleaneddata[[#This Row],[Region]]="East","Erin",cleaneddata[[#This Row],[Region]]="South","Sam",cleaneddata[[#This Row],[Region]]="West","William")</f>
        <v>Sam</v>
      </c>
    </row>
    <row r="23" spans="1:26" x14ac:dyDescent="0.3">
      <c r="A23">
        <v>349</v>
      </c>
      <c r="B23" t="s">
        <v>127</v>
      </c>
      <c r="C23" t="s">
        <v>118</v>
      </c>
      <c r="D23">
        <v>0.04</v>
      </c>
      <c r="E23">
        <v>99.23</v>
      </c>
      <c r="F23">
        <v>8.99</v>
      </c>
      <c r="G23" t="s">
        <v>40</v>
      </c>
      <c r="H23" t="s">
        <v>73</v>
      </c>
      <c r="I23" t="s">
        <v>30</v>
      </c>
      <c r="J23" t="s">
        <v>128</v>
      </c>
      <c r="K23" t="s">
        <v>44</v>
      </c>
      <c r="L23" t="s">
        <v>129</v>
      </c>
      <c r="M23">
        <v>0.35</v>
      </c>
      <c r="N23" t="s">
        <v>34</v>
      </c>
      <c r="O23" t="s">
        <v>35</v>
      </c>
      <c r="P23" t="s">
        <v>125</v>
      </c>
      <c r="Q23" t="s">
        <v>130</v>
      </c>
      <c r="R23">
        <v>33132</v>
      </c>
      <c r="S23" s="1">
        <v>42006</v>
      </c>
      <c r="T23" s="1">
        <v>42008</v>
      </c>
      <c r="U23">
        <v>1916.6757</v>
      </c>
      <c r="V23">
        <v>54</v>
      </c>
      <c r="W23">
        <v>5555.6</v>
      </c>
      <c r="X23">
        <v>11527</v>
      </c>
      <c r="Y23">
        <f>cleaneddata[[#This Row],[Unit Price]]-cleaneddata[[#This Row],[Discount]]</f>
        <v>99.19</v>
      </c>
      <c r="Z23" t="str">
        <f>_xlfn.IFS(cleaneddata[[#This Row],[Region]]="Central","Chris",cleaneddata[[#This Row],[Region]]="East","Erin",cleaneddata[[#This Row],[Region]]="South","Sam",cleaneddata[[#This Row],[Region]]="West","William")</f>
        <v>Sam</v>
      </c>
    </row>
    <row r="24" spans="1:26" x14ac:dyDescent="0.3">
      <c r="A24">
        <v>351</v>
      </c>
      <c r="B24" t="s">
        <v>131</v>
      </c>
      <c r="C24" t="s">
        <v>118</v>
      </c>
      <c r="D24">
        <v>0.04</v>
      </c>
      <c r="E24">
        <v>99.23</v>
      </c>
      <c r="F24">
        <v>8.99</v>
      </c>
      <c r="G24" t="s">
        <v>40</v>
      </c>
      <c r="H24" t="s">
        <v>73</v>
      </c>
      <c r="I24" t="s">
        <v>30</v>
      </c>
      <c r="J24" t="s">
        <v>128</v>
      </c>
      <c r="K24" t="s">
        <v>44</v>
      </c>
      <c r="L24" t="s">
        <v>129</v>
      </c>
      <c r="M24">
        <v>0.35</v>
      </c>
      <c r="N24" t="s">
        <v>34</v>
      </c>
      <c r="O24" t="s">
        <v>113</v>
      </c>
      <c r="P24" t="s">
        <v>114</v>
      </c>
      <c r="Q24" t="s">
        <v>132</v>
      </c>
      <c r="R24">
        <v>13601</v>
      </c>
      <c r="S24" s="1">
        <v>42006</v>
      </c>
      <c r="T24" s="1">
        <v>42008</v>
      </c>
      <c r="U24">
        <v>993.83460000000002</v>
      </c>
      <c r="V24">
        <v>14</v>
      </c>
      <c r="W24">
        <v>1440.34</v>
      </c>
      <c r="X24">
        <v>88686</v>
      </c>
      <c r="Y24">
        <f>cleaneddata[[#This Row],[Unit Price]]-cleaneddata[[#This Row],[Discount]]</f>
        <v>99.19</v>
      </c>
      <c r="Z24" t="str">
        <f>_xlfn.IFS(cleaneddata[[#This Row],[Region]]="Central","Chris",cleaneddata[[#This Row],[Region]]="East","Erin",cleaneddata[[#This Row],[Region]]="South","Sam",cleaneddata[[#This Row],[Region]]="West","William")</f>
        <v>Erin</v>
      </c>
    </row>
    <row r="25" spans="1:26" x14ac:dyDescent="0.3">
      <c r="A25">
        <v>388</v>
      </c>
      <c r="B25" t="s">
        <v>133</v>
      </c>
      <c r="C25" t="s">
        <v>27</v>
      </c>
      <c r="D25">
        <v>0.03</v>
      </c>
      <c r="E25">
        <v>5.28</v>
      </c>
      <c r="F25">
        <v>5.66</v>
      </c>
      <c r="G25" t="s">
        <v>40</v>
      </c>
      <c r="H25" t="s">
        <v>96</v>
      </c>
      <c r="I25" t="s">
        <v>50</v>
      </c>
      <c r="J25" t="s">
        <v>90</v>
      </c>
      <c r="K25" t="s">
        <v>75</v>
      </c>
      <c r="L25" t="s">
        <v>134</v>
      </c>
      <c r="M25">
        <v>0.4</v>
      </c>
      <c r="N25" t="s">
        <v>34</v>
      </c>
      <c r="O25" t="s">
        <v>54</v>
      </c>
      <c r="P25" t="s">
        <v>135</v>
      </c>
      <c r="Q25" t="s">
        <v>136</v>
      </c>
      <c r="R25">
        <v>68847</v>
      </c>
      <c r="S25" s="1">
        <v>42007</v>
      </c>
      <c r="T25" s="1">
        <v>42009</v>
      </c>
      <c r="U25">
        <v>-51.559199999999997</v>
      </c>
      <c r="V25">
        <v>4</v>
      </c>
      <c r="W25">
        <v>22.82</v>
      </c>
      <c r="X25">
        <v>90337</v>
      </c>
      <c r="Y25">
        <f>cleaneddata[[#This Row],[Unit Price]]-cleaneddata[[#This Row],[Discount]]</f>
        <v>5.25</v>
      </c>
      <c r="Z25" t="str">
        <f>_xlfn.IFS(cleaneddata[[#This Row],[Region]]="Central","Chris",cleaneddata[[#This Row],[Region]]="East","Erin",cleaneddata[[#This Row],[Region]]="South","Sam",cleaneddata[[#This Row],[Region]]="West","William")</f>
        <v>Chris</v>
      </c>
    </row>
    <row r="26" spans="1:26" x14ac:dyDescent="0.3">
      <c r="A26">
        <v>388</v>
      </c>
      <c r="B26" t="s">
        <v>133</v>
      </c>
      <c r="C26" t="s">
        <v>27</v>
      </c>
      <c r="D26">
        <v>0.01</v>
      </c>
      <c r="E26">
        <v>110.99</v>
      </c>
      <c r="F26">
        <v>2.5</v>
      </c>
      <c r="G26" t="s">
        <v>40</v>
      </c>
      <c r="H26" t="s">
        <v>96</v>
      </c>
      <c r="I26" t="s">
        <v>42</v>
      </c>
      <c r="J26" t="s">
        <v>137</v>
      </c>
      <c r="K26" t="s">
        <v>75</v>
      </c>
      <c r="L26" t="s">
        <v>138</v>
      </c>
      <c r="M26">
        <v>0.56999999999999995</v>
      </c>
      <c r="N26" t="s">
        <v>34</v>
      </c>
      <c r="O26" t="s">
        <v>54</v>
      </c>
      <c r="P26" t="s">
        <v>135</v>
      </c>
      <c r="Q26" t="s">
        <v>136</v>
      </c>
      <c r="R26">
        <v>68847</v>
      </c>
      <c r="S26" s="1">
        <v>42007</v>
      </c>
      <c r="T26" s="1">
        <v>42010</v>
      </c>
      <c r="U26">
        <v>-263.56572</v>
      </c>
      <c r="V26">
        <v>2</v>
      </c>
      <c r="W26">
        <v>188.66</v>
      </c>
      <c r="X26">
        <v>90337</v>
      </c>
      <c r="Y26">
        <f>cleaneddata[[#This Row],[Unit Price]]-cleaneddata[[#This Row],[Discount]]</f>
        <v>110.97999999999999</v>
      </c>
      <c r="Z26" t="str">
        <f>_xlfn.IFS(cleaneddata[[#This Row],[Region]]="Central","Chris",cleaneddata[[#This Row],[Region]]="East","Erin",cleaneddata[[#This Row],[Region]]="South","Sam",cleaneddata[[#This Row],[Region]]="West","William")</f>
        <v>Chris</v>
      </c>
    </row>
    <row r="27" spans="1:26" x14ac:dyDescent="0.3">
      <c r="A27">
        <v>114</v>
      </c>
      <c r="B27" t="s">
        <v>139</v>
      </c>
      <c r="C27" t="s">
        <v>39</v>
      </c>
      <c r="D27">
        <v>0.03</v>
      </c>
      <c r="E27">
        <v>4.26</v>
      </c>
      <c r="F27">
        <v>1.2</v>
      </c>
      <c r="G27" t="s">
        <v>40</v>
      </c>
      <c r="H27" t="s">
        <v>73</v>
      </c>
      <c r="I27" t="s">
        <v>50</v>
      </c>
      <c r="J27" t="s">
        <v>51</v>
      </c>
      <c r="K27" t="s">
        <v>52</v>
      </c>
      <c r="L27" t="s">
        <v>140</v>
      </c>
      <c r="M27">
        <v>0.44</v>
      </c>
      <c r="N27" t="s">
        <v>34</v>
      </c>
      <c r="O27" t="s">
        <v>61</v>
      </c>
      <c r="P27" t="s">
        <v>141</v>
      </c>
      <c r="Q27" t="s">
        <v>142</v>
      </c>
      <c r="R27">
        <v>97035</v>
      </c>
      <c r="S27" s="1">
        <v>42007</v>
      </c>
      <c r="T27" s="1">
        <v>42008</v>
      </c>
      <c r="U27">
        <v>18.658000000000001</v>
      </c>
      <c r="V27">
        <v>7</v>
      </c>
      <c r="W27">
        <v>29.5</v>
      </c>
      <c r="X27">
        <v>89583</v>
      </c>
      <c r="Y27">
        <f>cleaneddata[[#This Row],[Unit Price]]-cleaneddata[[#This Row],[Discount]]</f>
        <v>4.2299999999999995</v>
      </c>
      <c r="Z27" t="str">
        <f>_xlfn.IFS(cleaneddata[[#This Row],[Region]]="Central","Chris",cleaneddata[[#This Row],[Region]]="East","Erin",cleaneddata[[#This Row],[Region]]="South","Sam",cleaneddata[[#This Row],[Region]]="West","William")</f>
        <v>William</v>
      </c>
    </row>
    <row r="28" spans="1:26" x14ac:dyDescent="0.3">
      <c r="A28">
        <v>117</v>
      </c>
      <c r="B28" t="s">
        <v>143</v>
      </c>
      <c r="C28" t="s">
        <v>39</v>
      </c>
      <c r="D28">
        <v>0.03</v>
      </c>
      <c r="E28">
        <v>4.26</v>
      </c>
      <c r="F28">
        <v>1.2</v>
      </c>
      <c r="G28" t="s">
        <v>40</v>
      </c>
      <c r="H28" t="s">
        <v>73</v>
      </c>
      <c r="I28" t="s">
        <v>50</v>
      </c>
      <c r="J28" t="s">
        <v>51</v>
      </c>
      <c r="K28" t="s">
        <v>52</v>
      </c>
      <c r="L28" t="s">
        <v>140</v>
      </c>
      <c r="M28">
        <v>0.44</v>
      </c>
      <c r="N28" t="s">
        <v>34</v>
      </c>
      <c r="O28" t="s">
        <v>61</v>
      </c>
      <c r="P28" t="s">
        <v>68</v>
      </c>
      <c r="Q28" t="s">
        <v>144</v>
      </c>
      <c r="R28">
        <v>98103</v>
      </c>
      <c r="S28" s="1">
        <v>42007</v>
      </c>
      <c r="T28" s="1">
        <v>42008</v>
      </c>
      <c r="U28">
        <v>9.82</v>
      </c>
      <c r="V28">
        <v>29</v>
      </c>
      <c r="W28">
        <v>122.23</v>
      </c>
      <c r="X28">
        <v>7909</v>
      </c>
      <c r="Y28">
        <f>cleaneddata[[#This Row],[Unit Price]]-cleaneddata[[#This Row],[Discount]]</f>
        <v>4.2299999999999995</v>
      </c>
      <c r="Z28" t="str">
        <f>_xlfn.IFS(cleaneddata[[#This Row],[Region]]="Central","Chris",cleaneddata[[#This Row],[Region]]="East","Erin",cleaneddata[[#This Row],[Region]]="South","Sam",cleaneddata[[#This Row],[Region]]="West","William")</f>
        <v>William</v>
      </c>
    </row>
    <row r="29" spans="1:26" x14ac:dyDescent="0.3">
      <c r="A29">
        <v>1988</v>
      </c>
      <c r="B29" t="s">
        <v>145</v>
      </c>
      <c r="C29" t="s">
        <v>39</v>
      </c>
      <c r="D29">
        <v>0.05</v>
      </c>
      <c r="E29">
        <v>20.98</v>
      </c>
      <c r="F29">
        <v>21.2</v>
      </c>
      <c r="G29" t="s">
        <v>40</v>
      </c>
      <c r="H29" t="s">
        <v>73</v>
      </c>
      <c r="I29" t="s">
        <v>30</v>
      </c>
      <c r="J29" t="s">
        <v>128</v>
      </c>
      <c r="K29" t="s">
        <v>146</v>
      </c>
      <c r="L29" t="s">
        <v>147</v>
      </c>
      <c r="M29">
        <v>0.78</v>
      </c>
      <c r="N29" t="s">
        <v>34</v>
      </c>
      <c r="O29" t="s">
        <v>61</v>
      </c>
      <c r="P29" t="s">
        <v>148</v>
      </c>
      <c r="Q29" t="s">
        <v>149</v>
      </c>
      <c r="R29">
        <v>84020</v>
      </c>
      <c r="S29" s="1">
        <v>42007</v>
      </c>
      <c r="T29" s="1">
        <v>42008</v>
      </c>
      <c r="U29">
        <v>-181.102</v>
      </c>
      <c r="V29">
        <v>3</v>
      </c>
      <c r="W29">
        <v>65.69</v>
      </c>
      <c r="X29">
        <v>89999</v>
      </c>
      <c r="Y29">
        <f>cleaneddata[[#This Row],[Unit Price]]-cleaneddata[[#This Row],[Discount]]</f>
        <v>20.93</v>
      </c>
      <c r="Z29" t="str">
        <f>_xlfn.IFS(cleaneddata[[#This Row],[Region]]="Central","Chris",cleaneddata[[#This Row],[Region]]="East","Erin",cleaneddata[[#This Row],[Region]]="South","Sam",cleaneddata[[#This Row],[Region]]="West","William")</f>
        <v>William</v>
      </c>
    </row>
    <row r="30" spans="1:26" x14ac:dyDescent="0.3">
      <c r="A30">
        <v>2131</v>
      </c>
      <c r="B30" t="s">
        <v>150</v>
      </c>
      <c r="C30" t="s">
        <v>39</v>
      </c>
      <c r="D30">
        <v>0.09</v>
      </c>
      <c r="E30">
        <v>150.97999999999999</v>
      </c>
      <c r="F30">
        <v>66.27</v>
      </c>
      <c r="G30" t="s">
        <v>28</v>
      </c>
      <c r="H30" t="s">
        <v>73</v>
      </c>
      <c r="I30" t="s">
        <v>30</v>
      </c>
      <c r="J30" t="s">
        <v>119</v>
      </c>
      <c r="K30" t="s">
        <v>32</v>
      </c>
      <c r="L30" t="s">
        <v>151</v>
      </c>
      <c r="M30">
        <v>0.65</v>
      </c>
      <c r="N30" t="s">
        <v>34</v>
      </c>
      <c r="O30" t="s">
        <v>54</v>
      </c>
      <c r="P30" t="s">
        <v>82</v>
      </c>
      <c r="Q30" t="s">
        <v>152</v>
      </c>
      <c r="R30">
        <v>64118</v>
      </c>
      <c r="S30" s="1">
        <v>42007</v>
      </c>
      <c r="T30" s="1">
        <v>42008</v>
      </c>
      <c r="U30">
        <v>-407.85</v>
      </c>
      <c r="V30">
        <v>2</v>
      </c>
      <c r="W30">
        <v>302.33999999999997</v>
      </c>
      <c r="X30">
        <v>90079</v>
      </c>
      <c r="Y30">
        <f>cleaneddata[[#This Row],[Unit Price]]-cleaneddata[[#This Row],[Discount]]</f>
        <v>150.88999999999999</v>
      </c>
      <c r="Z30" t="str">
        <f>_xlfn.IFS(cleaneddata[[#This Row],[Region]]="Central","Chris",cleaneddata[[#This Row],[Region]]="East","Erin",cleaneddata[[#This Row],[Region]]="South","Sam",cleaneddata[[#This Row],[Region]]="West","William")</f>
        <v>Chris</v>
      </c>
    </row>
    <row r="31" spans="1:26" x14ac:dyDescent="0.3">
      <c r="A31">
        <v>2302</v>
      </c>
      <c r="B31" t="s">
        <v>153</v>
      </c>
      <c r="C31" t="s">
        <v>39</v>
      </c>
      <c r="D31">
        <v>0.1</v>
      </c>
      <c r="E31">
        <v>12.53</v>
      </c>
      <c r="F31">
        <v>0.49</v>
      </c>
      <c r="G31" t="s">
        <v>40</v>
      </c>
      <c r="H31" t="s">
        <v>96</v>
      </c>
      <c r="I31" t="s">
        <v>50</v>
      </c>
      <c r="J31" t="s">
        <v>154</v>
      </c>
      <c r="K31" t="s">
        <v>75</v>
      </c>
      <c r="L31" t="s">
        <v>155</v>
      </c>
      <c r="M31">
        <v>0.38</v>
      </c>
      <c r="N31" t="s">
        <v>34</v>
      </c>
      <c r="O31" t="s">
        <v>35</v>
      </c>
      <c r="P31" t="s">
        <v>125</v>
      </c>
      <c r="Q31" t="s">
        <v>156</v>
      </c>
      <c r="R31">
        <v>32404</v>
      </c>
      <c r="S31" s="1">
        <v>42007</v>
      </c>
      <c r="T31" s="1">
        <v>42008</v>
      </c>
      <c r="U31">
        <v>244.464</v>
      </c>
      <c r="V31">
        <v>8</v>
      </c>
      <c r="W31">
        <v>92.02</v>
      </c>
      <c r="X31">
        <v>87696</v>
      </c>
      <c r="Y31">
        <f>cleaneddata[[#This Row],[Unit Price]]-cleaneddata[[#This Row],[Discount]]</f>
        <v>12.43</v>
      </c>
      <c r="Z31" t="str">
        <f>_xlfn.IFS(cleaneddata[[#This Row],[Region]]="Central","Chris",cleaneddata[[#This Row],[Region]]="East","Erin",cleaneddata[[#This Row],[Region]]="South","Sam",cleaneddata[[#This Row],[Region]]="West","William")</f>
        <v>Sam</v>
      </c>
    </row>
    <row r="32" spans="1:26" x14ac:dyDescent="0.3">
      <c r="A32">
        <v>2302</v>
      </c>
      <c r="B32" t="s">
        <v>153</v>
      </c>
      <c r="C32" t="s">
        <v>39</v>
      </c>
      <c r="D32">
        <v>0.1</v>
      </c>
      <c r="E32">
        <v>146.34</v>
      </c>
      <c r="F32">
        <v>43.75</v>
      </c>
      <c r="G32" t="s">
        <v>28</v>
      </c>
      <c r="H32" t="s">
        <v>96</v>
      </c>
      <c r="I32" t="s">
        <v>30</v>
      </c>
      <c r="J32" t="s">
        <v>31</v>
      </c>
      <c r="K32" t="s">
        <v>32</v>
      </c>
      <c r="L32" t="s">
        <v>157</v>
      </c>
      <c r="M32">
        <v>0.64</v>
      </c>
      <c r="N32" t="s">
        <v>34</v>
      </c>
      <c r="O32" t="s">
        <v>35</v>
      </c>
      <c r="P32" t="s">
        <v>125</v>
      </c>
      <c r="Q32" t="s">
        <v>156</v>
      </c>
      <c r="R32">
        <v>32404</v>
      </c>
      <c r="S32" s="1">
        <v>42007</v>
      </c>
      <c r="T32" s="1">
        <v>42008</v>
      </c>
      <c r="U32">
        <v>-473.57799999999997</v>
      </c>
      <c r="V32">
        <v>2</v>
      </c>
      <c r="W32">
        <v>283.55</v>
      </c>
      <c r="X32">
        <v>87696</v>
      </c>
      <c r="Y32">
        <f>cleaneddata[[#This Row],[Unit Price]]-cleaneddata[[#This Row],[Discount]]</f>
        <v>146.24</v>
      </c>
      <c r="Z32" t="str">
        <f>_xlfn.IFS(cleaneddata[[#This Row],[Region]]="Central","Chris",cleaneddata[[#This Row],[Region]]="East","Erin",cleaneddata[[#This Row],[Region]]="South","Sam",cleaneddata[[#This Row],[Region]]="West","William")</f>
        <v>Sam</v>
      </c>
    </row>
    <row r="33" spans="1:26" x14ac:dyDescent="0.3">
      <c r="A33">
        <v>2303</v>
      </c>
      <c r="B33" t="s">
        <v>158</v>
      </c>
      <c r="C33" t="s">
        <v>39</v>
      </c>
      <c r="D33">
        <v>0.1</v>
      </c>
      <c r="E33">
        <v>146.34</v>
      </c>
      <c r="F33">
        <v>43.75</v>
      </c>
      <c r="G33" t="s">
        <v>28</v>
      </c>
      <c r="H33" t="s">
        <v>96</v>
      </c>
      <c r="I33" t="s">
        <v>30</v>
      </c>
      <c r="J33" t="s">
        <v>31</v>
      </c>
      <c r="K33" t="s">
        <v>32</v>
      </c>
      <c r="L33" t="s">
        <v>157</v>
      </c>
      <c r="M33">
        <v>0.64</v>
      </c>
      <c r="N33" t="s">
        <v>34</v>
      </c>
      <c r="O33" t="s">
        <v>113</v>
      </c>
      <c r="P33" t="s">
        <v>114</v>
      </c>
      <c r="Q33" t="s">
        <v>115</v>
      </c>
      <c r="R33">
        <v>10011</v>
      </c>
      <c r="S33" s="1">
        <v>42007</v>
      </c>
      <c r="T33" s="1">
        <v>42008</v>
      </c>
      <c r="U33">
        <v>-270.85000000000002</v>
      </c>
      <c r="V33">
        <v>6</v>
      </c>
      <c r="W33">
        <v>850.64</v>
      </c>
      <c r="X33">
        <v>37987</v>
      </c>
      <c r="Y33">
        <f>cleaneddata[[#This Row],[Unit Price]]-cleaneddata[[#This Row],[Discount]]</f>
        <v>146.24</v>
      </c>
      <c r="Z33" t="str">
        <f>_xlfn.IFS(cleaneddata[[#This Row],[Region]]="Central","Chris",cleaneddata[[#This Row],[Region]]="East","Erin",cleaneddata[[#This Row],[Region]]="South","Sam",cleaneddata[[#This Row],[Region]]="West","William")</f>
        <v>Erin</v>
      </c>
    </row>
    <row r="34" spans="1:26" x14ac:dyDescent="0.3">
      <c r="A34">
        <v>2458</v>
      </c>
      <c r="B34" t="s">
        <v>159</v>
      </c>
      <c r="C34" t="s">
        <v>39</v>
      </c>
      <c r="D34">
        <v>0.03</v>
      </c>
      <c r="E34">
        <v>6.48</v>
      </c>
      <c r="F34">
        <v>8.73</v>
      </c>
      <c r="G34" t="s">
        <v>40</v>
      </c>
      <c r="H34" t="s">
        <v>73</v>
      </c>
      <c r="I34" t="s">
        <v>50</v>
      </c>
      <c r="J34" t="s">
        <v>90</v>
      </c>
      <c r="K34" t="s">
        <v>75</v>
      </c>
      <c r="L34" t="s">
        <v>160</v>
      </c>
      <c r="M34">
        <v>0.37</v>
      </c>
      <c r="N34" t="s">
        <v>34</v>
      </c>
      <c r="O34" t="s">
        <v>54</v>
      </c>
      <c r="P34" t="s">
        <v>86</v>
      </c>
      <c r="Q34" t="s">
        <v>161</v>
      </c>
      <c r="R34">
        <v>55410</v>
      </c>
      <c r="S34" s="1">
        <v>42007</v>
      </c>
      <c r="T34" s="1">
        <v>42009</v>
      </c>
      <c r="U34">
        <v>-35.04</v>
      </c>
      <c r="V34">
        <v>2</v>
      </c>
      <c r="W34">
        <v>15.95</v>
      </c>
      <c r="X34">
        <v>91285</v>
      </c>
      <c r="Y34">
        <f>cleaneddata[[#This Row],[Unit Price]]-cleaneddata[[#This Row],[Discount]]</f>
        <v>6.45</v>
      </c>
      <c r="Z34" t="str">
        <f>_xlfn.IFS(cleaneddata[[#This Row],[Region]]="Central","Chris",cleaneddata[[#This Row],[Region]]="East","Erin",cleaneddata[[#This Row],[Region]]="South","Sam",cleaneddata[[#This Row],[Region]]="West","William")</f>
        <v>Chris</v>
      </c>
    </row>
    <row r="35" spans="1:26" x14ac:dyDescent="0.3">
      <c r="A35">
        <v>2460</v>
      </c>
      <c r="B35" t="s">
        <v>162</v>
      </c>
      <c r="C35" t="s">
        <v>39</v>
      </c>
      <c r="D35">
        <v>0.03</v>
      </c>
      <c r="E35">
        <v>6.48</v>
      </c>
      <c r="F35">
        <v>8.73</v>
      </c>
      <c r="G35" t="s">
        <v>40</v>
      </c>
      <c r="H35" t="s">
        <v>73</v>
      </c>
      <c r="I35" t="s">
        <v>50</v>
      </c>
      <c r="J35" t="s">
        <v>90</v>
      </c>
      <c r="K35" t="s">
        <v>75</v>
      </c>
      <c r="L35" t="s">
        <v>160</v>
      </c>
      <c r="M35">
        <v>0.37</v>
      </c>
      <c r="N35" t="s">
        <v>34</v>
      </c>
      <c r="O35" t="s">
        <v>113</v>
      </c>
      <c r="P35" t="s">
        <v>114</v>
      </c>
      <c r="Q35" t="s">
        <v>115</v>
      </c>
      <c r="R35">
        <v>10035</v>
      </c>
      <c r="S35" s="1">
        <v>42007</v>
      </c>
      <c r="T35" s="1">
        <v>42009</v>
      </c>
      <c r="U35">
        <v>-35.04</v>
      </c>
      <c r="V35">
        <v>8</v>
      </c>
      <c r="W35">
        <v>63.78</v>
      </c>
      <c r="X35">
        <v>30785</v>
      </c>
      <c r="Y35">
        <f>cleaneddata[[#This Row],[Unit Price]]-cleaneddata[[#This Row],[Discount]]</f>
        <v>6.45</v>
      </c>
      <c r="Z35" t="str">
        <f>_xlfn.IFS(cleaneddata[[#This Row],[Region]]="Central","Chris",cleaneddata[[#This Row],[Region]]="East","Erin",cleaneddata[[#This Row],[Region]]="South","Sam",cleaneddata[[#This Row],[Region]]="West","William")</f>
        <v>Erin</v>
      </c>
    </row>
    <row r="36" spans="1:26" x14ac:dyDescent="0.3">
      <c r="A36">
        <v>2460</v>
      </c>
      <c r="B36" t="s">
        <v>162</v>
      </c>
      <c r="C36" t="s">
        <v>39</v>
      </c>
      <c r="D36">
        <v>7.0000000000000007E-2</v>
      </c>
      <c r="E36">
        <v>9.93</v>
      </c>
      <c r="F36">
        <v>1.0900000000000001</v>
      </c>
      <c r="G36" t="s">
        <v>40</v>
      </c>
      <c r="H36" t="s">
        <v>73</v>
      </c>
      <c r="I36" t="s">
        <v>50</v>
      </c>
      <c r="J36" t="s">
        <v>51</v>
      </c>
      <c r="K36" t="s">
        <v>52</v>
      </c>
      <c r="L36" t="s">
        <v>163</v>
      </c>
      <c r="M36">
        <v>0.43</v>
      </c>
      <c r="N36" t="s">
        <v>34</v>
      </c>
      <c r="O36" t="s">
        <v>113</v>
      </c>
      <c r="P36" t="s">
        <v>114</v>
      </c>
      <c r="Q36" t="s">
        <v>115</v>
      </c>
      <c r="R36">
        <v>10035</v>
      </c>
      <c r="S36" s="1">
        <v>42007</v>
      </c>
      <c r="T36" s="1">
        <v>42010</v>
      </c>
      <c r="U36">
        <v>149.53</v>
      </c>
      <c r="V36">
        <v>46</v>
      </c>
      <c r="W36">
        <v>451.61</v>
      </c>
      <c r="X36">
        <v>30785</v>
      </c>
      <c r="Y36">
        <f>cleaneddata[[#This Row],[Unit Price]]-cleaneddata[[#This Row],[Discount]]</f>
        <v>9.86</v>
      </c>
      <c r="Z36" t="str">
        <f>_xlfn.IFS(cleaneddata[[#This Row],[Region]]="Central","Chris",cleaneddata[[#This Row],[Region]]="East","Erin",cleaneddata[[#This Row],[Region]]="South","Sam",cleaneddata[[#This Row],[Region]]="West","William")</f>
        <v>Erin</v>
      </c>
    </row>
    <row r="37" spans="1:26" x14ac:dyDescent="0.3">
      <c r="A37">
        <v>2579</v>
      </c>
      <c r="B37" t="s">
        <v>164</v>
      </c>
      <c r="C37" t="s">
        <v>39</v>
      </c>
      <c r="D37">
        <v>0.09</v>
      </c>
      <c r="E37">
        <v>212.6</v>
      </c>
      <c r="F37">
        <v>52.2</v>
      </c>
      <c r="G37" t="s">
        <v>28</v>
      </c>
      <c r="H37" t="s">
        <v>73</v>
      </c>
      <c r="I37" t="s">
        <v>30</v>
      </c>
      <c r="J37" t="s">
        <v>31</v>
      </c>
      <c r="K37" t="s">
        <v>32</v>
      </c>
      <c r="L37" t="s">
        <v>165</v>
      </c>
      <c r="M37">
        <v>0.64</v>
      </c>
      <c r="N37" t="s">
        <v>34</v>
      </c>
      <c r="O37" t="s">
        <v>35</v>
      </c>
      <c r="P37" t="s">
        <v>166</v>
      </c>
      <c r="Q37" t="s">
        <v>167</v>
      </c>
      <c r="R37">
        <v>36869</v>
      </c>
      <c r="S37" s="1">
        <v>42007</v>
      </c>
      <c r="T37" s="1">
        <v>42008</v>
      </c>
      <c r="U37">
        <v>-274.49799999999999</v>
      </c>
      <c r="V37">
        <v>1</v>
      </c>
      <c r="W37">
        <v>174.5</v>
      </c>
      <c r="X37">
        <v>88296</v>
      </c>
      <c r="Y37">
        <f>cleaneddata[[#This Row],[Unit Price]]-cleaneddata[[#This Row],[Discount]]</f>
        <v>212.51</v>
      </c>
      <c r="Z37" t="str">
        <f>_xlfn.IFS(cleaneddata[[#This Row],[Region]]="Central","Chris",cleaneddata[[#This Row],[Region]]="East","Erin",cleaneddata[[#This Row],[Region]]="South","Sam",cleaneddata[[#This Row],[Region]]="West","William")</f>
        <v>Sam</v>
      </c>
    </row>
    <row r="38" spans="1:26" x14ac:dyDescent="0.3">
      <c r="A38">
        <v>169</v>
      </c>
      <c r="B38" t="s">
        <v>168</v>
      </c>
      <c r="C38" t="s">
        <v>49</v>
      </c>
      <c r="D38">
        <v>0.08</v>
      </c>
      <c r="E38">
        <v>43.22</v>
      </c>
      <c r="F38">
        <v>16.71</v>
      </c>
      <c r="G38" t="s">
        <v>40</v>
      </c>
      <c r="H38" t="s">
        <v>96</v>
      </c>
      <c r="I38" t="s">
        <v>42</v>
      </c>
      <c r="J38" t="s">
        <v>43</v>
      </c>
      <c r="K38" t="s">
        <v>75</v>
      </c>
      <c r="L38" t="s">
        <v>169</v>
      </c>
      <c r="M38">
        <v>0.66</v>
      </c>
      <c r="N38" t="s">
        <v>34</v>
      </c>
      <c r="O38" t="s">
        <v>35</v>
      </c>
      <c r="P38" t="s">
        <v>170</v>
      </c>
      <c r="Q38" t="s">
        <v>171</v>
      </c>
      <c r="R38">
        <v>70802</v>
      </c>
      <c r="S38" s="1">
        <v>42007</v>
      </c>
      <c r="T38" s="1">
        <v>42009</v>
      </c>
      <c r="U38">
        <v>280.27458000000001</v>
      </c>
      <c r="V38">
        <v>3</v>
      </c>
      <c r="W38">
        <v>130.62</v>
      </c>
      <c r="X38">
        <v>87463</v>
      </c>
      <c r="Y38">
        <f>cleaneddata[[#This Row],[Unit Price]]-cleaneddata[[#This Row],[Discount]]</f>
        <v>43.14</v>
      </c>
      <c r="Z38" t="str">
        <f>_xlfn.IFS(cleaneddata[[#This Row],[Region]]="Central","Chris",cleaneddata[[#This Row],[Region]]="East","Erin",cleaneddata[[#This Row],[Region]]="South","Sam",cleaneddata[[#This Row],[Region]]="West","William")</f>
        <v>Sam</v>
      </c>
    </row>
    <row r="39" spans="1:26" x14ac:dyDescent="0.3">
      <c r="A39">
        <v>169</v>
      </c>
      <c r="B39" t="s">
        <v>168</v>
      </c>
      <c r="C39" t="s">
        <v>49</v>
      </c>
      <c r="D39">
        <v>0.05</v>
      </c>
      <c r="E39">
        <v>574.74</v>
      </c>
      <c r="F39">
        <v>24.49</v>
      </c>
      <c r="G39" t="s">
        <v>40</v>
      </c>
      <c r="H39" t="s">
        <v>96</v>
      </c>
      <c r="I39" t="s">
        <v>42</v>
      </c>
      <c r="J39" t="s">
        <v>58</v>
      </c>
      <c r="K39" t="s">
        <v>66</v>
      </c>
      <c r="L39" t="s">
        <v>172</v>
      </c>
      <c r="M39">
        <v>0.37</v>
      </c>
      <c r="N39" t="s">
        <v>34</v>
      </c>
      <c r="O39" t="s">
        <v>35</v>
      </c>
      <c r="P39" t="s">
        <v>170</v>
      </c>
      <c r="Q39" t="s">
        <v>171</v>
      </c>
      <c r="R39">
        <v>70802</v>
      </c>
      <c r="S39" s="1">
        <v>42007</v>
      </c>
      <c r="T39" s="1">
        <v>42014</v>
      </c>
      <c r="U39">
        <v>-112.4263</v>
      </c>
      <c r="V39">
        <v>12</v>
      </c>
      <c r="W39">
        <v>6945.16</v>
      </c>
      <c r="X39">
        <v>87463</v>
      </c>
      <c r="Y39">
        <f>cleaneddata[[#This Row],[Unit Price]]-cleaneddata[[#This Row],[Discount]]</f>
        <v>574.69000000000005</v>
      </c>
      <c r="Z39" t="str">
        <f>_xlfn.IFS(cleaneddata[[#This Row],[Region]]="Central","Chris",cleaneddata[[#This Row],[Region]]="East","Erin",cleaneddata[[#This Row],[Region]]="South","Sam",cleaneddata[[#This Row],[Region]]="West","William")</f>
        <v>Sam</v>
      </c>
    </row>
    <row r="40" spans="1:26" x14ac:dyDescent="0.3">
      <c r="A40">
        <v>169</v>
      </c>
      <c r="B40" t="s">
        <v>168</v>
      </c>
      <c r="C40" t="s">
        <v>49</v>
      </c>
      <c r="D40">
        <v>0.04</v>
      </c>
      <c r="E40">
        <v>10.14</v>
      </c>
      <c r="F40">
        <v>2.27</v>
      </c>
      <c r="G40" t="s">
        <v>40</v>
      </c>
      <c r="H40" t="s">
        <v>96</v>
      </c>
      <c r="I40" t="s">
        <v>50</v>
      </c>
      <c r="J40" t="s">
        <v>90</v>
      </c>
      <c r="K40" t="s">
        <v>52</v>
      </c>
      <c r="L40" t="s">
        <v>173</v>
      </c>
      <c r="M40">
        <v>0.36</v>
      </c>
      <c r="N40" t="s">
        <v>34</v>
      </c>
      <c r="O40" t="s">
        <v>35</v>
      </c>
      <c r="P40" t="s">
        <v>170</v>
      </c>
      <c r="Q40" t="s">
        <v>171</v>
      </c>
      <c r="R40">
        <v>70802</v>
      </c>
      <c r="S40" s="1">
        <v>42007</v>
      </c>
      <c r="T40" s="1">
        <v>42011</v>
      </c>
      <c r="U40">
        <v>24.923999999999999</v>
      </c>
      <c r="V40">
        <v>3</v>
      </c>
      <c r="W40">
        <v>30.94</v>
      </c>
      <c r="X40">
        <v>87463</v>
      </c>
      <c r="Y40">
        <f>cleaneddata[[#This Row],[Unit Price]]-cleaneddata[[#This Row],[Discount]]</f>
        <v>10.100000000000001</v>
      </c>
      <c r="Z40" t="str">
        <f>_xlfn.IFS(cleaneddata[[#This Row],[Region]]="Central","Chris",cleaneddata[[#This Row],[Region]]="East","Erin",cleaneddata[[#This Row],[Region]]="South","Sam",cleaneddata[[#This Row],[Region]]="West","William")</f>
        <v>Sam</v>
      </c>
    </row>
    <row r="41" spans="1:26" x14ac:dyDescent="0.3">
      <c r="A41">
        <v>1777</v>
      </c>
      <c r="B41" t="s">
        <v>174</v>
      </c>
      <c r="C41" t="s">
        <v>49</v>
      </c>
      <c r="D41">
        <v>0.02</v>
      </c>
      <c r="E41">
        <v>10.06</v>
      </c>
      <c r="F41">
        <v>2.06</v>
      </c>
      <c r="G41" t="s">
        <v>40</v>
      </c>
      <c r="H41" t="s">
        <v>41</v>
      </c>
      <c r="I41" t="s">
        <v>50</v>
      </c>
      <c r="J41" t="s">
        <v>90</v>
      </c>
      <c r="K41" t="s">
        <v>52</v>
      </c>
      <c r="L41" t="s">
        <v>175</v>
      </c>
      <c r="M41">
        <v>0.39</v>
      </c>
      <c r="N41" t="s">
        <v>34</v>
      </c>
      <c r="O41" t="s">
        <v>54</v>
      </c>
      <c r="P41" t="s">
        <v>55</v>
      </c>
      <c r="Q41" t="s">
        <v>176</v>
      </c>
      <c r="R41">
        <v>46383</v>
      </c>
      <c r="S41" s="1">
        <v>42007</v>
      </c>
      <c r="T41" s="1">
        <v>42012</v>
      </c>
      <c r="U41">
        <v>90.624600000000001</v>
      </c>
      <c r="V41">
        <v>13</v>
      </c>
      <c r="W41">
        <v>131.34</v>
      </c>
      <c r="X41">
        <v>89940</v>
      </c>
      <c r="Y41">
        <f>cleaneddata[[#This Row],[Unit Price]]-cleaneddata[[#This Row],[Discount]]</f>
        <v>10.040000000000001</v>
      </c>
      <c r="Z41" t="str">
        <f>_xlfn.IFS(cleaneddata[[#This Row],[Region]]="Central","Chris",cleaneddata[[#This Row],[Region]]="East","Erin",cleaneddata[[#This Row],[Region]]="South","Sam",cleaneddata[[#This Row],[Region]]="West","William")</f>
        <v>Chris</v>
      </c>
    </row>
    <row r="42" spans="1:26" x14ac:dyDescent="0.3">
      <c r="A42">
        <v>2081</v>
      </c>
      <c r="B42" t="s">
        <v>177</v>
      </c>
      <c r="C42" t="s">
        <v>49</v>
      </c>
      <c r="D42">
        <v>0.09</v>
      </c>
      <c r="E42">
        <v>1.48</v>
      </c>
      <c r="F42">
        <v>0.7</v>
      </c>
      <c r="G42" t="s">
        <v>40</v>
      </c>
      <c r="H42" t="s">
        <v>96</v>
      </c>
      <c r="I42" t="s">
        <v>50</v>
      </c>
      <c r="J42" t="s">
        <v>178</v>
      </c>
      <c r="K42" t="s">
        <v>52</v>
      </c>
      <c r="L42" t="s">
        <v>179</v>
      </c>
      <c r="M42">
        <v>0.37</v>
      </c>
      <c r="N42" t="s">
        <v>34</v>
      </c>
      <c r="O42" t="s">
        <v>113</v>
      </c>
      <c r="P42" t="s">
        <v>114</v>
      </c>
      <c r="Q42" t="s">
        <v>180</v>
      </c>
      <c r="R42">
        <v>14853</v>
      </c>
      <c r="S42" s="1">
        <v>42007</v>
      </c>
      <c r="T42" s="1">
        <v>42009</v>
      </c>
      <c r="U42">
        <v>1.68</v>
      </c>
      <c r="V42">
        <v>6</v>
      </c>
      <c r="W42">
        <v>8.9499999999999993</v>
      </c>
      <c r="X42">
        <v>86092</v>
      </c>
      <c r="Y42">
        <f>cleaneddata[[#This Row],[Unit Price]]-cleaneddata[[#This Row],[Discount]]</f>
        <v>1.39</v>
      </c>
      <c r="Z42" t="str">
        <f>_xlfn.IFS(cleaneddata[[#This Row],[Region]]="Central","Chris",cleaneddata[[#This Row],[Region]]="East","Erin",cleaneddata[[#This Row],[Region]]="South","Sam",cleaneddata[[#This Row],[Region]]="West","William")</f>
        <v>Erin</v>
      </c>
    </row>
    <row r="43" spans="1:26" x14ac:dyDescent="0.3">
      <c r="A43">
        <v>193</v>
      </c>
      <c r="B43" t="s">
        <v>181</v>
      </c>
      <c r="C43" t="s">
        <v>72</v>
      </c>
      <c r="D43">
        <v>0</v>
      </c>
      <c r="E43">
        <v>213.45</v>
      </c>
      <c r="F43">
        <v>14.7</v>
      </c>
      <c r="G43" t="s">
        <v>28</v>
      </c>
      <c r="H43" t="s">
        <v>96</v>
      </c>
      <c r="I43" t="s">
        <v>42</v>
      </c>
      <c r="J43" t="s">
        <v>58</v>
      </c>
      <c r="K43" t="s">
        <v>59</v>
      </c>
      <c r="L43" t="s">
        <v>182</v>
      </c>
      <c r="M43">
        <v>0.59</v>
      </c>
      <c r="N43" t="s">
        <v>34</v>
      </c>
      <c r="O43" t="s">
        <v>61</v>
      </c>
      <c r="P43" t="s">
        <v>148</v>
      </c>
      <c r="Q43" t="s">
        <v>183</v>
      </c>
      <c r="R43">
        <v>84041</v>
      </c>
      <c r="S43" s="1">
        <v>42007</v>
      </c>
      <c r="T43" s="1">
        <v>42009</v>
      </c>
      <c r="U43">
        <v>-560.81417999999996</v>
      </c>
      <c r="V43">
        <v>1</v>
      </c>
      <c r="W43">
        <v>224.12</v>
      </c>
      <c r="X43">
        <v>90430</v>
      </c>
      <c r="Y43">
        <f>cleaneddata[[#This Row],[Unit Price]]-cleaneddata[[#This Row],[Discount]]</f>
        <v>213.45</v>
      </c>
      <c r="Z43" t="str">
        <f>_xlfn.IFS(cleaneddata[[#This Row],[Region]]="Central","Chris",cleaneddata[[#This Row],[Region]]="East","Erin",cleaneddata[[#This Row],[Region]]="South","Sam",cleaneddata[[#This Row],[Region]]="West","William")</f>
        <v>William</v>
      </c>
    </row>
    <row r="44" spans="1:26" x14ac:dyDescent="0.3">
      <c r="A44">
        <v>2203</v>
      </c>
      <c r="B44" t="s">
        <v>184</v>
      </c>
      <c r="C44" t="s">
        <v>27</v>
      </c>
      <c r="D44">
        <v>0.03</v>
      </c>
      <c r="E44">
        <v>399.98</v>
      </c>
      <c r="F44">
        <v>12.06</v>
      </c>
      <c r="G44" t="s">
        <v>28</v>
      </c>
      <c r="H44" t="s">
        <v>73</v>
      </c>
      <c r="I44" t="s">
        <v>42</v>
      </c>
      <c r="J44" t="s">
        <v>58</v>
      </c>
      <c r="K44" t="s">
        <v>32</v>
      </c>
      <c r="L44" t="s">
        <v>185</v>
      </c>
      <c r="M44">
        <v>0.56000000000000005</v>
      </c>
      <c r="N44" t="s">
        <v>34</v>
      </c>
      <c r="O44" t="s">
        <v>54</v>
      </c>
      <c r="P44" t="s">
        <v>86</v>
      </c>
      <c r="Q44" t="s">
        <v>186</v>
      </c>
      <c r="R44">
        <v>55445</v>
      </c>
      <c r="S44" s="1">
        <v>42008</v>
      </c>
      <c r="T44" s="1">
        <v>42010</v>
      </c>
      <c r="U44">
        <v>-663.51419999999996</v>
      </c>
      <c r="V44">
        <v>2</v>
      </c>
      <c r="W44">
        <v>807</v>
      </c>
      <c r="X44">
        <v>86052</v>
      </c>
      <c r="Y44">
        <f>cleaneddata[[#This Row],[Unit Price]]-cleaneddata[[#This Row],[Discount]]</f>
        <v>399.95000000000005</v>
      </c>
      <c r="Z44" t="str">
        <f>_xlfn.IFS(cleaneddata[[#This Row],[Region]]="Central","Chris",cleaneddata[[#This Row],[Region]]="East","Erin",cleaneddata[[#This Row],[Region]]="South","Sam",cleaneddata[[#This Row],[Region]]="West","William")</f>
        <v>Chris</v>
      </c>
    </row>
    <row r="45" spans="1:26" x14ac:dyDescent="0.3">
      <c r="A45">
        <v>3146</v>
      </c>
      <c r="B45" t="s">
        <v>187</v>
      </c>
      <c r="C45" t="s">
        <v>27</v>
      </c>
      <c r="D45">
        <v>0.03</v>
      </c>
      <c r="E45">
        <v>3.36</v>
      </c>
      <c r="F45">
        <v>6.27</v>
      </c>
      <c r="G45" t="s">
        <v>40</v>
      </c>
      <c r="H45" t="s">
        <v>96</v>
      </c>
      <c r="I45" t="s">
        <v>50</v>
      </c>
      <c r="J45" t="s">
        <v>74</v>
      </c>
      <c r="K45" t="s">
        <v>75</v>
      </c>
      <c r="L45" t="s">
        <v>188</v>
      </c>
      <c r="M45">
        <v>0.4</v>
      </c>
      <c r="N45" t="s">
        <v>34</v>
      </c>
      <c r="O45" t="s">
        <v>54</v>
      </c>
      <c r="P45" t="s">
        <v>189</v>
      </c>
      <c r="Q45" t="s">
        <v>190</v>
      </c>
      <c r="R45">
        <v>78577</v>
      </c>
      <c r="S45" s="1">
        <v>42008</v>
      </c>
      <c r="T45" s="1">
        <v>42009</v>
      </c>
      <c r="U45">
        <v>-94.258600000000001</v>
      </c>
      <c r="V45">
        <v>4</v>
      </c>
      <c r="W45">
        <v>14.9</v>
      </c>
      <c r="X45">
        <v>85850</v>
      </c>
      <c r="Y45">
        <f>cleaneddata[[#This Row],[Unit Price]]-cleaneddata[[#This Row],[Discount]]</f>
        <v>3.33</v>
      </c>
      <c r="Z45" t="str">
        <f>_xlfn.IFS(cleaneddata[[#This Row],[Region]]="Central","Chris",cleaneddata[[#This Row],[Region]]="East","Erin",cleaneddata[[#This Row],[Region]]="South","Sam",cleaneddata[[#This Row],[Region]]="West","William")</f>
        <v>Chris</v>
      </c>
    </row>
    <row r="46" spans="1:26" x14ac:dyDescent="0.3">
      <c r="A46">
        <v>3146</v>
      </c>
      <c r="B46" t="s">
        <v>187</v>
      </c>
      <c r="C46" t="s">
        <v>27</v>
      </c>
      <c r="D46">
        <v>7.0000000000000007E-2</v>
      </c>
      <c r="E46">
        <v>3.71</v>
      </c>
      <c r="F46">
        <v>1.93</v>
      </c>
      <c r="G46" t="s">
        <v>89</v>
      </c>
      <c r="H46" t="s">
        <v>96</v>
      </c>
      <c r="I46" t="s">
        <v>50</v>
      </c>
      <c r="J46" t="s">
        <v>90</v>
      </c>
      <c r="K46" t="s">
        <v>52</v>
      </c>
      <c r="L46" t="s">
        <v>191</v>
      </c>
      <c r="M46">
        <v>0.35</v>
      </c>
      <c r="N46" t="s">
        <v>34</v>
      </c>
      <c r="O46" t="s">
        <v>54</v>
      </c>
      <c r="P46" t="s">
        <v>189</v>
      </c>
      <c r="Q46" t="s">
        <v>190</v>
      </c>
      <c r="R46">
        <v>78577</v>
      </c>
      <c r="S46" s="1">
        <v>42008</v>
      </c>
      <c r="T46" s="1">
        <v>42010</v>
      </c>
      <c r="U46">
        <v>6.3308</v>
      </c>
      <c r="V46">
        <v>11</v>
      </c>
      <c r="W46">
        <v>39.64</v>
      </c>
      <c r="X46">
        <v>85850</v>
      </c>
      <c r="Y46">
        <f>cleaneddata[[#This Row],[Unit Price]]-cleaneddata[[#This Row],[Discount]]</f>
        <v>3.64</v>
      </c>
      <c r="Z46" t="str">
        <f>_xlfn.IFS(cleaneddata[[#This Row],[Region]]="Central","Chris",cleaneddata[[#This Row],[Region]]="East","Erin",cleaneddata[[#This Row],[Region]]="South","Sam",cleaneddata[[#This Row],[Region]]="West","William")</f>
        <v>Chris</v>
      </c>
    </row>
    <row r="47" spans="1:26" x14ac:dyDescent="0.3">
      <c r="A47">
        <v>915</v>
      </c>
      <c r="B47" t="s">
        <v>192</v>
      </c>
      <c r="C47" t="s">
        <v>39</v>
      </c>
      <c r="D47">
        <v>0.06</v>
      </c>
      <c r="E47">
        <v>350.98</v>
      </c>
      <c r="F47">
        <v>30</v>
      </c>
      <c r="G47" t="s">
        <v>28</v>
      </c>
      <c r="H47" t="s">
        <v>73</v>
      </c>
      <c r="I47" t="s">
        <v>30</v>
      </c>
      <c r="J47" t="s">
        <v>111</v>
      </c>
      <c r="K47" t="s">
        <v>59</v>
      </c>
      <c r="L47" t="s">
        <v>193</v>
      </c>
      <c r="M47">
        <v>0.61</v>
      </c>
      <c r="N47" t="s">
        <v>34</v>
      </c>
      <c r="O47" t="s">
        <v>54</v>
      </c>
      <c r="P47" t="s">
        <v>189</v>
      </c>
      <c r="Q47" t="s">
        <v>194</v>
      </c>
      <c r="R47">
        <v>77803</v>
      </c>
      <c r="S47" s="1">
        <v>42008</v>
      </c>
      <c r="T47" s="1">
        <v>42009</v>
      </c>
      <c r="U47">
        <v>-489.41559999999998</v>
      </c>
      <c r="V47">
        <v>1</v>
      </c>
      <c r="W47">
        <v>346.52</v>
      </c>
      <c r="X47">
        <v>86356</v>
      </c>
      <c r="Y47">
        <f>cleaneddata[[#This Row],[Unit Price]]-cleaneddata[[#This Row],[Discount]]</f>
        <v>350.92</v>
      </c>
      <c r="Z47" t="str">
        <f>_xlfn.IFS(cleaneddata[[#This Row],[Region]]="Central","Chris",cleaneddata[[#This Row],[Region]]="East","Erin",cleaneddata[[#This Row],[Region]]="South","Sam",cleaneddata[[#This Row],[Region]]="West","William")</f>
        <v>Chris</v>
      </c>
    </row>
    <row r="48" spans="1:26" x14ac:dyDescent="0.3">
      <c r="A48">
        <v>2393</v>
      </c>
      <c r="B48" t="s">
        <v>195</v>
      </c>
      <c r="C48" t="s">
        <v>39</v>
      </c>
      <c r="D48">
        <v>0.06</v>
      </c>
      <c r="E48">
        <v>105.29</v>
      </c>
      <c r="F48">
        <v>10.119999999999999</v>
      </c>
      <c r="G48" t="s">
        <v>40</v>
      </c>
      <c r="H48" t="s">
        <v>96</v>
      </c>
      <c r="I48" t="s">
        <v>30</v>
      </c>
      <c r="J48" t="s">
        <v>128</v>
      </c>
      <c r="K48" t="s">
        <v>66</v>
      </c>
      <c r="L48" t="s">
        <v>196</v>
      </c>
      <c r="M48">
        <v>0.79</v>
      </c>
      <c r="N48" t="s">
        <v>34</v>
      </c>
      <c r="O48" t="s">
        <v>35</v>
      </c>
      <c r="P48" t="s">
        <v>77</v>
      </c>
      <c r="Q48" t="s">
        <v>197</v>
      </c>
      <c r="R48">
        <v>30076</v>
      </c>
      <c r="S48" s="1">
        <v>42008</v>
      </c>
      <c r="T48" s="1">
        <v>42010</v>
      </c>
      <c r="U48">
        <v>-45.01</v>
      </c>
      <c r="V48">
        <v>12</v>
      </c>
      <c r="W48">
        <v>1202.6600000000001</v>
      </c>
      <c r="X48">
        <v>86951</v>
      </c>
      <c r="Y48">
        <f>cleaneddata[[#This Row],[Unit Price]]-cleaneddata[[#This Row],[Discount]]</f>
        <v>105.23</v>
      </c>
      <c r="Z48" t="str">
        <f>_xlfn.IFS(cleaneddata[[#This Row],[Region]]="Central","Chris",cleaneddata[[#This Row],[Region]]="East","Erin",cleaneddata[[#This Row],[Region]]="South","Sam",cleaneddata[[#This Row],[Region]]="West","William")</f>
        <v>Sam</v>
      </c>
    </row>
    <row r="49" spans="1:26" x14ac:dyDescent="0.3">
      <c r="A49">
        <v>916</v>
      </c>
      <c r="B49" t="s">
        <v>198</v>
      </c>
      <c r="C49" t="s">
        <v>49</v>
      </c>
      <c r="D49">
        <v>0.05</v>
      </c>
      <c r="E49">
        <v>161.55000000000001</v>
      </c>
      <c r="F49">
        <v>19.989999999999998</v>
      </c>
      <c r="G49" t="s">
        <v>40</v>
      </c>
      <c r="H49" t="s">
        <v>96</v>
      </c>
      <c r="I49" t="s">
        <v>50</v>
      </c>
      <c r="J49" t="s">
        <v>80</v>
      </c>
      <c r="K49" t="s">
        <v>75</v>
      </c>
      <c r="L49" t="s">
        <v>81</v>
      </c>
      <c r="M49">
        <v>0.66</v>
      </c>
      <c r="N49" t="s">
        <v>34</v>
      </c>
      <c r="O49" t="s">
        <v>54</v>
      </c>
      <c r="P49" t="s">
        <v>189</v>
      </c>
      <c r="Q49" t="s">
        <v>199</v>
      </c>
      <c r="R49">
        <v>76028</v>
      </c>
      <c r="S49" s="1">
        <v>42008</v>
      </c>
      <c r="T49" s="1">
        <v>42015</v>
      </c>
      <c r="U49">
        <v>35.31</v>
      </c>
      <c r="V49">
        <v>3</v>
      </c>
      <c r="W49">
        <v>499.31</v>
      </c>
      <c r="X49">
        <v>86357</v>
      </c>
      <c r="Y49">
        <f>cleaneddata[[#This Row],[Unit Price]]-cleaneddata[[#This Row],[Discount]]</f>
        <v>161.5</v>
      </c>
      <c r="Z49" t="str">
        <f>_xlfn.IFS(cleaneddata[[#This Row],[Region]]="Central","Chris",cleaneddata[[#This Row],[Region]]="East","Erin",cleaneddata[[#This Row],[Region]]="South","Sam",cleaneddata[[#This Row],[Region]]="West","William")</f>
        <v>Chris</v>
      </c>
    </row>
    <row r="50" spans="1:26" x14ac:dyDescent="0.3">
      <c r="A50">
        <v>1142</v>
      </c>
      <c r="B50" t="s">
        <v>200</v>
      </c>
      <c r="C50" t="s">
        <v>118</v>
      </c>
      <c r="D50">
        <v>0.05</v>
      </c>
      <c r="E50">
        <v>363.25</v>
      </c>
      <c r="F50">
        <v>19.989999999999998</v>
      </c>
      <c r="G50" t="s">
        <v>40</v>
      </c>
      <c r="H50" t="s">
        <v>73</v>
      </c>
      <c r="I50" t="s">
        <v>50</v>
      </c>
      <c r="J50" t="s">
        <v>97</v>
      </c>
      <c r="K50" t="s">
        <v>75</v>
      </c>
      <c r="L50" t="s">
        <v>201</v>
      </c>
      <c r="M50">
        <v>0.56999999999999995</v>
      </c>
      <c r="N50" t="s">
        <v>34</v>
      </c>
      <c r="O50" t="s">
        <v>54</v>
      </c>
      <c r="P50" t="s">
        <v>189</v>
      </c>
      <c r="Q50" t="s">
        <v>202</v>
      </c>
      <c r="R50">
        <v>76706</v>
      </c>
      <c r="S50" s="1">
        <v>42008</v>
      </c>
      <c r="T50" s="1">
        <v>42010</v>
      </c>
      <c r="U50">
        <v>1766.7795000000001</v>
      </c>
      <c r="V50">
        <v>7</v>
      </c>
      <c r="W50">
        <v>2560.5500000000002</v>
      </c>
      <c r="X50">
        <v>86573</v>
      </c>
      <c r="Y50">
        <f>cleaneddata[[#This Row],[Unit Price]]-cleaneddata[[#This Row],[Discount]]</f>
        <v>363.2</v>
      </c>
      <c r="Z50" t="str">
        <f>_xlfn.IFS(cleaneddata[[#This Row],[Region]]="Central","Chris",cleaneddata[[#This Row],[Region]]="East","Erin",cleaneddata[[#This Row],[Region]]="South","Sam",cleaneddata[[#This Row],[Region]]="West","William")</f>
        <v>Chris</v>
      </c>
    </row>
    <row r="51" spans="1:26" x14ac:dyDescent="0.3">
      <c r="A51">
        <v>890</v>
      </c>
      <c r="B51" t="s">
        <v>203</v>
      </c>
      <c r="C51" t="s">
        <v>27</v>
      </c>
      <c r="D51">
        <v>0.08</v>
      </c>
      <c r="E51">
        <v>1.81</v>
      </c>
      <c r="F51">
        <v>0.75</v>
      </c>
      <c r="G51" t="s">
        <v>40</v>
      </c>
      <c r="H51" t="s">
        <v>41</v>
      </c>
      <c r="I51" t="s">
        <v>30</v>
      </c>
      <c r="J51" t="s">
        <v>111</v>
      </c>
      <c r="K51" t="s">
        <v>59</v>
      </c>
      <c r="L51" t="s">
        <v>204</v>
      </c>
      <c r="M51">
        <v>0.57999999999999996</v>
      </c>
      <c r="N51" t="s">
        <v>34</v>
      </c>
      <c r="O51" t="s">
        <v>54</v>
      </c>
      <c r="P51" t="s">
        <v>189</v>
      </c>
      <c r="Q51" t="s">
        <v>205</v>
      </c>
      <c r="R51">
        <v>76021</v>
      </c>
      <c r="S51" s="1">
        <v>42009</v>
      </c>
      <c r="T51" s="1">
        <v>42010</v>
      </c>
      <c r="U51">
        <v>1.3224</v>
      </c>
      <c r="V51">
        <v>11</v>
      </c>
      <c r="W51">
        <v>19.97</v>
      </c>
      <c r="X51">
        <v>89536</v>
      </c>
      <c r="Y51">
        <f>cleaneddata[[#This Row],[Unit Price]]-cleaneddata[[#This Row],[Discount]]</f>
        <v>1.73</v>
      </c>
      <c r="Z51" t="str">
        <f>_xlfn.IFS(cleaneddata[[#This Row],[Region]]="Central","Chris",cleaneddata[[#This Row],[Region]]="East","Erin",cleaneddata[[#This Row],[Region]]="South","Sam",cleaneddata[[#This Row],[Region]]="West","William")</f>
        <v>Chris</v>
      </c>
    </row>
    <row r="52" spans="1:26" x14ac:dyDescent="0.3">
      <c r="A52">
        <v>890</v>
      </c>
      <c r="B52" t="s">
        <v>203</v>
      </c>
      <c r="C52" t="s">
        <v>27</v>
      </c>
      <c r="D52">
        <v>0.04</v>
      </c>
      <c r="E52">
        <v>125.99</v>
      </c>
      <c r="F52">
        <v>5.26</v>
      </c>
      <c r="G52" t="s">
        <v>40</v>
      </c>
      <c r="H52" t="s">
        <v>41</v>
      </c>
      <c r="I52" t="s">
        <v>42</v>
      </c>
      <c r="J52" t="s">
        <v>137</v>
      </c>
      <c r="K52" t="s">
        <v>75</v>
      </c>
      <c r="L52" t="s">
        <v>206</v>
      </c>
      <c r="M52">
        <v>0.55000000000000004</v>
      </c>
      <c r="N52" t="s">
        <v>34</v>
      </c>
      <c r="O52" t="s">
        <v>54</v>
      </c>
      <c r="P52" t="s">
        <v>189</v>
      </c>
      <c r="Q52" t="s">
        <v>205</v>
      </c>
      <c r="R52">
        <v>76021</v>
      </c>
      <c r="S52" s="1">
        <v>42009</v>
      </c>
      <c r="T52" s="1">
        <v>42009</v>
      </c>
      <c r="U52">
        <v>455.42070000000001</v>
      </c>
      <c r="V52">
        <v>6</v>
      </c>
      <c r="W52">
        <v>660.03</v>
      </c>
      <c r="X52">
        <v>89536</v>
      </c>
      <c r="Y52">
        <f>cleaneddata[[#This Row],[Unit Price]]-cleaneddata[[#This Row],[Discount]]</f>
        <v>125.94999999999999</v>
      </c>
      <c r="Z52" t="str">
        <f>_xlfn.IFS(cleaneddata[[#This Row],[Region]]="Central","Chris",cleaneddata[[#This Row],[Region]]="East","Erin",cleaneddata[[#This Row],[Region]]="South","Sam",cleaneddata[[#This Row],[Region]]="West","William")</f>
        <v>Chris</v>
      </c>
    </row>
    <row r="53" spans="1:26" x14ac:dyDescent="0.3">
      <c r="A53">
        <v>2630</v>
      </c>
      <c r="B53" t="s">
        <v>207</v>
      </c>
      <c r="C53" t="s">
        <v>27</v>
      </c>
      <c r="D53">
        <v>0.01</v>
      </c>
      <c r="E53">
        <v>194.3</v>
      </c>
      <c r="F53">
        <v>11.54</v>
      </c>
      <c r="G53" t="s">
        <v>40</v>
      </c>
      <c r="H53" t="s">
        <v>29</v>
      </c>
      <c r="I53" t="s">
        <v>30</v>
      </c>
      <c r="J53" t="s">
        <v>128</v>
      </c>
      <c r="K53" t="s">
        <v>66</v>
      </c>
      <c r="L53" t="s">
        <v>208</v>
      </c>
      <c r="M53">
        <v>0.59</v>
      </c>
      <c r="N53" t="s">
        <v>34</v>
      </c>
      <c r="O53" t="s">
        <v>54</v>
      </c>
      <c r="P53" t="s">
        <v>209</v>
      </c>
      <c r="Q53" t="s">
        <v>210</v>
      </c>
      <c r="R53">
        <v>73071</v>
      </c>
      <c r="S53" s="1">
        <v>42009</v>
      </c>
      <c r="T53" s="1">
        <v>42011</v>
      </c>
      <c r="U53">
        <v>690.17939999999999</v>
      </c>
      <c r="V53">
        <v>5</v>
      </c>
      <c r="W53">
        <v>1000.26</v>
      </c>
      <c r="X53">
        <v>85914</v>
      </c>
      <c r="Y53">
        <f>cleaneddata[[#This Row],[Unit Price]]-cleaneddata[[#This Row],[Discount]]</f>
        <v>194.29000000000002</v>
      </c>
      <c r="Z53" t="str">
        <f>_xlfn.IFS(cleaneddata[[#This Row],[Region]]="Central","Chris",cleaneddata[[#This Row],[Region]]="East","Erin",cleaneddata[[#This Row],[Region]]="South","Sam",cleaneddata[[#This Row],[Region]]="West","William")</f>
        <v>Chris</v>
      </c>
    </row>
    <row r="54" spans="1:26" x14ac:dyDescent="0.3">
      <c r="A54">
        <v>2630</v>
      </c>
      <c r="B54" t="s">
        <v>207</v>
      </c>
      <c r="C54" t="s">
        <v>27</v>
      </c>
      <c r="D54">
        <v>0.02</v>
      </c>
      <c r="E54">
        <v>209.84</v>
      </c>
      <c r="F54">
        <v>21.21</v>
      </c>
      <c r="G54" t="s">
        <v>40</v>
      </c>
      <c r="H54" t="s">
        <v>29</v>
      </c>
      <c r="I54" t="s">
        <v>30</v>
      </c>
      <c r="J54" t="s">
        <v>128</v>
      </c>
      <c r="K54" t="s">
        <v>66</v>
      </c>
      <c r="L54" t="s">
        <v>211</v>
      </c>
      <c r="M54">
        <v>0.59</v>
      </c>
      <c r="N54" t="s">
        <v>34</v>
      </c>
      <c r="O54" t="s">
        <v>54</v>
      </c>
      <c r="P54" t="s">
        <v>209</v>
      </c>
      <c r="Q54" t="s">
        <v>210</v>
      </c>
      <c r="R54">
        <v>73071</v>
      </c>
      <c r="S54" s="1">
        <v>42009</v>
      </c>
      <c r="T54" s="1">
        <v>42010</v>
      </c>
      <c r="U54">
        <v>1507.6431</v>
      </c>
      <c r="V54">
        <v>10</v>
      </c>
      <c r="W54">
        <v>2184.9899999999998</v>
      </c>
      <c r="X54">
        <v>85914</v>
      </c>
      <c r="Y54">
        <f>cleaneddata[[#This Row],[Unit Price]]-cleaneddata[[#This Row],[Discount]]</f>
        <v>209.82</v>
      </c>
      <c r="Z54" t="str">
        <f>_xlfn.IFS(cleaneddata[[#This Row],[Region]]="Central","Chris",cleaneddata[[#This Row],[Region]]="East","Erin",cleaneddata[[#This Row],[Region]]="South","Sam",cleaneddata[[#This Row],[Region]]="West","William")</f>
        <v>Chris</v>
      </c>
    </row>
    <row r="55" spans="1:26" x14ac:dyDescent="0.3">
      <c r="A55">
        <v>2630</v>
      </c>
      <c r="B55" t="s">
        <v>207</v>
      </c>
      <c r="C55" t="s">
        <v>27</v>
      </c>
      <c r="D55">
        <v>0</v>
      </c>
      <c r="E55">
        <v>145.44999999999999</v>
      </c>
      <c r="F55">
        <v>17.850000000000001</v>
      </c>
      <c r="G55" t="s">
        <v>28</v>
      </c>
      <c r="H55" t="s">
        <v>29</v>
      </c>
      <c r="I55" t="s">
        <v>42</v>
      </c>
      <c r="J55" t="s">
        <v>58</v>
      </c>
      <c r="K55" t="s">
        <v>59</v>
      </c>
      <c r="L55" t="s">
        <v>212</v>
      </c>
      <c r="M55">
        <v>0.56000000000000005</v>
      </c>
      <c r="N55" t="s">
        <v>34</v>
      </c>
      <c r="O55" t="s">
        <v>54</v>
      </c>
      <c r="P55" t="s">
        <v>209</v>
      </c>
      <c r="Q55" t="s">
        <v>210</v>
      </c>
      <c r="R55">
        <v>73071</v>
      </c>
      <c r="S55" s="1">
        <v>42009</v>
      </c>
      <c r="T55" s="1">
        <v>42011</v>
      </c>
      <c r="U55">
        <v>801.74680000000001</v>
      </c>
      <c r="V55">
        <v>8</v>
      </c>
      <c r="W55">
        <v>1191.2</v>
      </c>
      <c r="X55">
        <v>85914</v>
      </c>
      <c r="Y55">
        <f>cleaneddata[[#This Row],[Unit Price]]-cleaneddata[[#This Row],[Discount]]</f>
        <v>145.44999999999999</v>
      </c>
      <c r="Z55" t="str">
        <f>_xlfn.IFS(cleaneddata[[#This Row],[Region]]="Central","Chris",cleaneddata[[#This Row],[Region]]="East","Erin",cleaneddata[[#This Row],[Region]]="South","Sam",cleaneddata[[#This Row],[Region]]="West","William")</f>
        <v>Chris</v>
      </c>
    </row>
    <row r="56" spans="1:26" x14ac:dyDescent="0.3">
      <c r="A56">
        <v>2206</v>
      </c>
      <c r="B56" t="s">
        <v>213</v>
      </c>
      <c r="C56" t="s">
        <v>39</v>
      </c>
      <c r="D56">
        <v>0.03</v>
      </c>
      <c r="E56">
        <v>28.48</v>
      </c>
      <c r="F56">
        <v>1.99</v>
      </c>
      <c r="G56" t="s">
        <v>40</v>
      </c>
      <c r="H56" t="s">
        <v>41</v>
      </c>
      <c r="I56" t="s">
        <v>42</v>
      </c>
      <c r="J56" t="s">
        <v>43</v>
      </c>
      <c r="K56" t="s">
        <v>44</v>
      </c>
      <c r="L56" t="s">
        <v>214</v>
      </c>
      <c r="M56">
        <v>0.4</v>
      </c>
      <c r="N56" t="s">
        <v>34</v>
      </c>
      <c r="O56" t="s">
        <v>54</v>
      </c>
      <c r="P56" t="s">
        <v>215</v>
      </c>
      <c r="Q56" t="s">
        <v>216</v>
      </c>
      <c r="R56">
        <v>50501</v>
      </c>
      <c r="S56" s="1">
        <v>42009</v>
      </c>
      <c r="T56" s="1">
        <v>42010</v>
      </c>
      <c r="U56">
        <v>-35.290399999999998</v>
      </c>
      <c r="V56">
        <v>2</v>
      </c>
      <c r="W56">
        <v>55.25</v>
      </c>
      <c r="X56">
        <v>86258</v>
      </c>
      <c r="Y56">
        <f>cleaneddata[[#This Row],[Unit Price]]-cleaneddata[[#This Row],[Discount]]</f>
        <v>28.45</v>
      </c>
      <c r="Z56" t="str">
        <f>_xlfn.IFS(cleaneddata[[#This Row],[Region]]="Central","Chris",cleaneddata[[#This Row],[Region]]="East","Erin",cleaneddata[[#This Row],[Region]]="South","Sam",cleaneddata[[#This Row],[Region]]="West","William")</f>
        <v>Chris</v>
      </c>
    </row>
    <row r="57" spans="1:26" x14ac:dyDescent="0.3">
      <c r="A57">
        <v>2206</v>
      </c>
      <c r="B57" t="s">
        <v>213</v>
      </c>
      <c r="C57" t="s">
        <v>39</v>
      </c>
      <c r="D57">
        <v>0.01</v>
      </c>
      <c r="E57">
        <v>205.99</v>
      </c>
      <c r="F57">
        <v>5.99</v>
      </c>
      <c r="G57" t="s">
        <v>40</v>
      </c>
      <c r="H57" t="s">
        <v>41</v>
      </c>
      <c r="I57" t="s">
        <v>42</v>
      </c>
      <c r="J57" t="s">
        <v>137</v>
      </c>
      <c r="K57" t="s">
        <v>75</v>
      </c>
      <c r="L57" t="s">
        <v>217</v>
      </c>
      <c r="M57">
        <v>0.59</v>
      </c>
      <c r="N57" t="s">
        <v>34</v>
      </c>
      <c r="O57" t="s">
        <v>54</v>
      </c>
      <c r="P57" t="s">
        <v>215</v>
      </c>
      <c r="Q57" t="s">
        <v>216</v>
      </c>
      <c r="R57">
        <v>50501</v>
      </c>
      <c r="S57" s="1">
        <v>42009</v>
      </c>
      <c r="T57" s="1">
        <v>42011</v>
      </c>
      <c r="U57">
        <v>-74.883600000000001</v>
      </c>
      <c r="V57">
        <v>3</v>
      </c>
      <c r="W57">
        <v>551.22</v>
      </c>
      <c r="X57">
        <v>86258</v>
      </c>
      <c r="Y57">
        <f>cleaneddata[[#This Row],[Unit Price]]-cleaneddata[[#This Row],[Discount]]</f>
        <v>205.98000000000002</v>
      </c>
      <c r="Z57" t="str">
        <f>_xlfn.IFS(cleaneddata[[#This Row],[Region]]="Central","Chris",cleaneddata[[#This Row],[Region]]="East","Erin",cleaneddata[[#This Row],[Region]]="South","Sam",cleaneddata[[#This Row],[Region]]="West","William")</f>
        <v>Chris</v>
      </c>
    </row>
    <row r="58" spans="1:26" x14ac:dyDescent="0.3">
      <c r="A58">
        <v>3125</v>
      </c>
      <c r="B58" t="s">
        <v>218</v>
      </c>
      <c r="C58" t="s">
        <v>39</v>
      </c>
      <c r="D58">
        <v>0.08</v>
      </c>
      <c r="E58">
        <v>120.97</v>
      </c>
      <c r="F58">
        <v>26.3</v>
      </c>
      <c r="G58" t="s">
        <v>28</v>
      </c>
      <c r="H58" t="s">
        <v>73</v>
      </c>
      <c r="I58" t="s">
        <v>42</v>
      </c>
      <c r="J58" t="s">
        <v>58</v>
      </c>
      <c r="K58" t="s">
        <v>59</v>
      </c>
      <c r="L58" t="s">
        <v>219</v>
      </c>
      <c r="M58">
        <v>0.38</v>
      </c>
      <c r="N58" t="s">
        <v>34</v>
      </c>
      <c r="O58" t="s">
        <v>54</v>
      </c>
      <c r="P58" t="s">
        <v>105</v>
      </c>
      <c r="Q58" t="s">
        <v>220</v>
      </c>
      <c r="R58">
        <v>60056</v>
      </c>
      <c r="S58" s="1">
        <v>42009</v>
      </c>
      <c r="T58" s="1">
        <v>42011</v>
      </c>
      <c r="U58">
        <v>-233.840688</v>
      </c>
      <c r="V58">
        <v>2</v>
      </c>
      <c r="W58">
        <v>233.58</v>
      </c>
      <c r="X58">
        <v>87285</v>
      </c>
      <c r="Y58">
        <f>cleaneddata[[#This Row],[Unit Price]]-cleaneddata[[#This Row],[Discount]]</f>
        <v>120.89</v>
      </c>
      <c r="Z58" t="str">
        <f>_xlfn.IFS(cleaneddata[[#This Row],[Region]]="Central","Chris",cleaneddata[[#This Row],[Region]]="East","Erin",cleaneddata[[#This Row],[Region]]="South","Sam",cleaneddata[[#This Row],[Region]]="West","William")</f>
        <v>Chris</v>
      </c>
    </row>
    <row r="59" spans="1:26" x14ac:dyDescent="0.3">
      <c r="A59">
        <v>451</v>
      </c>
      <c r="B59" t="s">
        <v>221</v>
      </c>
      <c r="C59" t="s">
        <v>49</v>
      </c>
      <c r="D59">
        <v>0.01</v>
      </c>
      <c r="E59">
        <v>8.8800000000000008</v>
      </c>
      <c r="F59">
        <v>6.28</v>
      </c>
      <c r="G59" t="s">
        <v>40</v>
      </c>
      <c r="H59" t="s">
        <v>73</v>
      </c>
      <c r="I59" t="s">
        <v>50</v>
      </c>
      <c r="J59" t="s">
        <v>74</v>
      </c>
      <c r="K59" t="s">
        <v>75</v>
      </c>
      <c r="L59" t="s">
        <v>222</v>
      </c>
      <c r="M59">
        <v>0.35</v>
      </c>
      <c r="N59" t="s">
        <v>34</v>
      </c>
      <c r="O59" t="s">
        <v>61</v>
      </c>
      <c r="P59" t="s">
        <v>92</v>
      </c>
      <c r="Q59" t="s">
        <v>223</v>
      </c>
      <c r="R59">
        <v>94024</v>
      </c>
      <c r="S59" s="1">
        <v>42009</v>
      </c>
      <c r="T59" s="1">
        <v>42014</v>
      </c>
      <c r="U59">
        <v>-15.456</v>
      </c>
      <c r="V59">
        <v>2</v>
      </c>
      <c r="W59">
        <v>19.86</v>
      </c>
      <c r="X59">
        <v>86013</v>
      </c>
      <c r="Y59">
        <f>cleaneddata[[#This Row],[Unit Price]]-cleaneddata[[#This Row],[Discount]]</f>
        <v>8.870000000000001</v>
      </c>
      <c r="Z59" t="str">
        <f>_xlfn.IFS(cleaneddata[[#This Row],[Region]]="Central","Chris",cleaneddata[[#This Row],[Region]]="East","Erin",cleaneddata[[#This Row],[Region]]="South","Sam",cleaneddata[[#This Row],[Region]]="West","William")</f>
        <v>William</v>
      </c>
    </row>
    <row r="60" spans="1:26" x14ac:dyDescent="0.3">
      <c r="A60">
        <v>451</v>
      </c>
      <c r="B60" t="s">
        <v>221</v>
      </c>
      <c r="C60" t="s">
        <v>49</v>
      </c>
      <c r="D60">
        <v>0.06</v>
      </c>
      <c r="E60">
        <v>2.88</v>
      </c>
      <c r="F60">
        <v>0.99</v>
      </c>
      <c r="G60" t="s">
        <v>40</v>
      </c>
      <c r="H60" t="s">
        <v>73</v>
      </c>
      <c r="I60" t="s">
        <v>50</v>
      </c>
      <c r="J60" t="s">
        <v>154</v>
      </c>
      <c r="K60" t="s">
        <v>75</v>
      </c>
      <c r="L60" t="s">
        <v>224</v>
      </c>
      <c r="M60">
        <v>0.36</v>
      </c>
      <c r="N60" t="s">
        <v>34</v>
      </c>
      <c r="O60" t="s">
        <v>61</v>
      </c>
      <c r="P60" t="s">
        <v>92</v>
      </c>
      <c r="Q60" t="s">
        <v>223</v>
      </c>
      <c r="R60">
        <v>94024</v>
      </c>
      <c r="S60" s="1">
        <v>42009</v>
      </c>
      <c r="T60" s="1">
        <v>42018</v>
      </c>
      <c r="U60">
        <v>16.049399999999999</v>
      </c>
      <c r="V60">
        <v>8</v>
      </c>
      <c r="W60">
        <v>23.26</v>
      </c>
      <c r="X60">
        <v>86013</v>
      </c>
      <c r="Y60">
        <f>cleaneddata[[#This Row],[Unit Price]]-cleaneddata[[#This Row],[Discount]]</f>
        <v>2.82</v>
      </c>
      <c r="Z60" t="str">
        <f>_xlfn.IFS(cleaneddata[[#This Row],[Region]]="Central","Chris",cleaneddata[[#This Row],[Region]]="East","Erin",cleaneddata[[#This Row],[Region]]="South","Sam",cleaneddata[[#This Row],[Region]]="West","William")</f>
        <v>William</v>
      </c>
    </row>
    <row r="61" spans="1:26" x14ac:dyDescent="0.3">
      <c r="A61">
        <v>1314</v>
      </c>
      <c r="B61" t="s">
        <v>225</v>
      </c>
      <c r="C61" t="s">
        <v>49</v>
      </c>
      <c r="D61">
        <v>0.05</v>
      </c>
      <c r="E61">
        <v>80.98</v>
      </c>
      <c r="F61">
        <v>35</v>
      </c>
      <c r="G61" t="s">
        <v>40</v>
      </c>
      <c r="H61" t="s">
        <v>73</v>
      </c>
      <c r="I61" t="s">
        <v>50</v>
      </c>
      <c r="J61" t="s">
        <v>80</v>
      </c>
      <c r="K61" t="s">
        <v>66</v>
      </c>
      <c r="L61" t="s">
        <v>226</v>
      </c>
      <c r="M61">
        <v>0.81</v>
      </c>
      <c r="N61" t="s">
        <v>34</v>
      </c>
      <c r="O61" t="s">
        <v>61</v>
      </c>
      <c r="P61" t="s">
        <v>92</v>
      </c>
      <c r="Q61" t="s">
        <v>102</v>
      </c>
      <c r="R61">
        <v>90058</v>
      </c>
      <c r="S61" s="1">
        <v>42009</v>
      </c>
      <c r="T61" s="1">
        <v>42013</v>
      </c>
      <c r="U61">
        <v>-746.44</v>
      </c>
      <c r="V61">
        <v>34</v>
      </c>
      <c r="W61">
        <v>2710.47</v>
      </c>
      <c r="X61">
        <v>27013</v>
      </c>
      <c r="Y61">
        <f>cleaneddata[[#This Row],[Unit Price]]-cleaneddata[[#This Row],[Discount]]</f>
        <v>80.930000000000007</v>
      </c>
      <c r="Z61" t="str">
        <f>_xlfn.IFS(cleaneddata[[#This Row],[Region]]="Central","Chris",cleaneddata[[#This Row],[Region]]="East","Erin",cleaneddata[[#This Row],[Region]]="South","Sam",cleaneddata[[#This Row],[Region]]="West","William")</f>
        <v>William</v>
      </c>
    </row>
    <row r="62" spans="1:26" x14ac:dyDescent="0.3">
      <c r="A62">
        <v>1314</v>
      </c>
      <c r="B62" t="s">
        <v>225</v>
      </c>
      <c r="C62" t="s">
        <v>49</v>
      </c>
      <c r="D62">
        <v>0.05</v>
      </c>
      <c r="E62">
        <v>279.48</v>
      </c>
      <c r="F62">
        <v>35</v>
      </c>
      <c r="G62" t="s">
        <v>40</v>
      </c>
      <c r="H62" t="s">
        <v>73</v>
      </c>
      <c r="I62" t="s">
        <v>50</v>
      </c>
      <c r="J62" t="s">
        <v>80</v>
      </c>
      <c r="K62" t="s">
        <v>66</v>
      </c>
      <c r="L62" t="s">
        <v>227</v>
      </c>
      <c r="M62">
        <v>0.8</v>
      </c>
      <c r="N62" t="s">
        <v>34</v>
      </c>
      <c r="O62" t="s">
        <v>61</v>
      </c>
      <c r="P62" t="s">
        <v>92</v>
      </c>
      <c r="Q62" t="s">
        <v>102</v>
      </c>
      <c r="R62">
        <v>90058</v>
      </c>
      <c r="S62" s="1">
        <v>42009</v>
      </c>
      <c r="T62" s="1">
        <v>42009</v>
      </c>
      <c r="U62">
        <v>-274.95</v>
      </c>
      <c r="V62">
        <v>31</v>
      </c>
      <c r="W62">
        <v>8354.73</v>
      </c>
      <c r="X62">
        <v>27013</v>
      </c>
      <c r="Y62">
        <f>cleaneddata[[#This Row],[Unit Price]]-cleaneddata[[#This Row],[Discount]]</f>
        <v>279.43</v>
      </c>
      <c r="Z62" t="str">
        <f>_xlfn.IFS(cleaneddata[[#This Row],[Region]]="Central","Chris",cleaneddata[[#This Row],[Region]]="East","Erin",cleaneddata[[#This Row],[Region]]="South","Sam",cleaneddata[[#This Row],[Region]]="West","William")</f>
        <v>William</v>
      </c>
    </row>
    <row r="63" spans="1:26" x14ac:dyDescent="0.3">
      <c r="A63">
        <v>1316</v>
      </c>
      <c r="B63" t="s">
        <v>228</v>
      </c>
      <c r="C63" t="s">
        <v>49</v>
      </c>
      <c r="D63">
        <v>0.05</v>
      </c>
      <c r="E63">
        <v>80.98</v>
      </c>
      <c r="F63">
        <v>35</v>
      </c>
      <c r="G63" t="s">
        <v>40</v>
      </c>
      <c r="H63" t="s">
        <v>73</v>
      </c>
      <c r="I63" t="s">
        <v>50</v>
      </c>
      <c r="J63" t="s">
        <v>80</v>
      </c>
      <c r="K63" t="s">
        <v>66</v>
      </c>
      <c r="L63" t="s">
        <v>226</v>
      </c>
      <c r="M63">
        <v>0.81</v>
      </c>
      <c r="N63" t="s">
        <v>34</v>
      </c>
      <c r="O63" t="s">
        <v>61</v>
      </c>
      <c r="P63" t="s">
        <v>62</v>
      </c>
      <c r="Q63" t="s">
        <v>229</v>
      </c>
      <c r="R63">
        <v>80022</v>
      </c>
      <c r="S63" s="1">
        <v>42009</v>
      </c>
      <c r="T63" s="1">
        <v>42013</v>
      </c>
      <c r="U63">
        <v>-746.44</v>
      </c>
      <c r="V63">
        <v>8</v>
      </c>
      <c r="W63">
        <v>637.76</v>
      </c>
      <c r="X63">
        <v>87603</v>
      </c>
      <c r="Y63">
        <f>cleaneddata[[#This Row],[Unit Price]]-cleaneddata[[#This Row],[Discount]]</f>
        <v>80.930000000000007</v>
      </c>
      <c r="Z63" t="str">
        <f>_xlfn.IFS(cleaneddata[[#This Row],[Region]]="Central","Chris",cleaneddata[[#This Row],[Region]]="East","Erin",cleaneddata[[#This Row],[Region]]="South","Sam",cleaneddata[[#This Row],[Region]]="West","William")</f>
        <v>William</v>
      </c>
    </row>
    <row r="64" spans="1:26" x14ac:dyDescent="0.3">
      <c r="A64">
        <v>1316</v>
      </c>
      <c r="B64" t="s">
        <v>228</v>
      </c>
      <c r="C64" t="s">
        <v>49</v>
      </c>
      <c r="D64">
        <v>0.05</v>
      </c>
      <c r="E64">
        <v>279.48</v>
      </c>
      <c r="F64">
        <v>35</v>
      </c>
      <c r="G64" t="s">
        <v>40</v>
      </c>
      <c r="H64" t="s">
        <v>73</v>
      </c>
      <c r="I64" t="s">
        <v>50</v>
      </c>
      <c r="J64" t="s">
        <v>80</v>
      </c>
      <c r="K64" t="s">
        <v>66</v>
      </c>
      <c r="L64" t="s">
        <v>227</v>
      </c>
      <c r="M64">
        <v>0.8</v>
      </c>
      <c r="N64" t="s">
        <v>34</v>
      </c>
      <c r="O64" t="s">
        <v>61</v>
      </c>
      <c r="P64" t="s">
        <v>62</v>
      </c>
      <c r="Q64" t="s">
        <v>229</v>
      </c>
      <c r="R64">
        <v>80022</v>
      </c>
      <c r="S64" s="1">
        <v>42009</v>
      </c>
      <c r="T64" s="1">
        <v>42009</v>
      </c>
      <c r="U64">
        <v>-274.95</v>
      </c>
      <c r="V64">
        <v>8</v>
      </c>
      <c r="W64">
        <v>2156.06</v>
      </c>
      <c r="X64">
        <v>87603</v>
      </c>
      <c r="Y64">
        <f>cleaneddata[[#This Row],[Unit Price]]-cleaneddata[[#This Row],[Discount]]</f>
        <v>279.43</v>
      </c>
      <c r="Z64" t="str">
        <f>_xlfn.IFS(cleaneddata[[#This Row],[Region]]="Central","Chris",cleaneddata[[#This Row],[Region]]="East","Erin",cleaneddata[[#This Row],[Region]]="South","Sam",cleaneddata[[#This Row],[Region]]="West","William")</f>
        <v>William</v>
      </c>
    </row>
    <row r="65" spans="1:26" x14ac:dyDescent="0.3">
      <c r="A65">
        <v>3331</v>
      </c>
      <c r="B65" t="s">
        <v>230</v>
      </c>
      <c r="C65" t="s">
        <v>118</v>
      </c>
      <c r="D65">
        <v>0.09</v>
      </c>
      <c r="E65">
        <v>5.98</v>
      </c>
      <c r="F65">
        <v>4.6900000000000004</v>
      </c>
      <c r="G65" t="s">
        <v>40</v>
      </c>
      <c r="H65" t="s">
        <v>96</v>
      </c>
      <c r="I65" t="s">
        <v>50</v>
      </c>
      <c r="J65" t="s">
        <v>80</v>
      </c>
      <c r="K65" t="s">
        <v>75</v>
      </c>
      <c r="L65" t="s">
        <v>231</v>
      </c>
      <c r="M65">
        <v>0.68</v>
      </c>
      <c r="N65" t="s">
        <v>34</v>
      </c>
      <c r="O65" t="s">
        <v>35</v>
      </c>
      <c r="P65" t="s">
        <v>125</v>
      </c>
      <c r="Q65" t="s">
        <v>232</v>
      </c>
      <c r="R65">
        <v>32174</v>
      </c>
      <c r="S65" s="1">
        <v>42009</v>
      </c>
      <c r="T65" s="1">
        <v>42010</v>
      </c>
      <c r="U65">
        <v>-781.13419999999996</v>
      </c>
      <c r="V65">
        <v>11</v>
      </c>
      <c r="W65">
        <v>65.849999999999994</v>
      </c>
      <c r="X65">
        <v>86283</v>
      </c>
      <c r="Y65">
        <f>cleaneddata[[#This Row],[Unit Price]]-cleaneddata[[#This Row],[Discount]]</f>
        <v>5.8900000000000006</v>
      </c>
      <c r="Z65" t="str">
        <f>_xlfn.IFS(cleaneddata[[#This Row],[Region]]="Central","Chris",cleaneddata[[#This Row],[Region]]="East","Erin",cleaneddata[[#This Row],[Region]]="South","Sam",cleaneddata[[#This Row],[Region]]="West","William")</f>
        <v>Sam</v>
      </c>
    </row>
    <row r="66" spans="1:26" x14ac:dyDescent="0.3">
      <c r="A66">
        <v>1085</v>
      </c>
      <c r="B66" t="s">
        <v>233</v>
      </c>
      <c r="C66" t="s">
        <v>72</v>
      </c>
      <c r="D66">
        <v>0.05</v>
      </c>
      <c r="E66">
        <v>7.64</v>
      </c>
      <c r="F66">
        <v>5.83</v>
      </c>
      <c r="G66" t="s">
        <v>40</v>
      </c>
      <c r="H66" t="s">
        <v>73</v>
      </c>
      <c r="I66" t="s">
        <v>50</v>
      </c>
      <c r="J66" t="s">
        <v>90</v>
      </c>
      <c r="K66" t="s">
        <v>52</v>
      </c>
      <c r="L66" t="s">
        <v>234</v>
      </c>
      <c r="M66">
        <v>0.36</v>
      </c>
      <c r="N66" t="s">
        <v>34</v>
      </c>
      <c r="O66" t="s">
        <v>113</v>
      </c>
      <c r="P66" t="s">
        <v>114</v>
      </c>
      <c r="Q66" t="s">
        <v>235</v>
      </c>
      <c r="R66">
        <v>11729</v>
      </c>
      <c r="S66" s="1">
        <v>42009</v>
      </c>
      <c r="T66" s="1">
        <v>42010</v>
      </c>
      <c r="U66">
        <v>-40.275199999999998</v>
      </c>
      <c r="V66">
        <v>6</v>
      </c>
      <c r="W66">
        <v>47.18</v>
      </c>
      <c r="X66">
        <v>86122</v>
      </c>
      <c r="Y66">
        <f>cleaneddata[[#This Row],[Unit Price]]-cleaneddata[[#This Row],[Discount]]</f>
        <v>7.59</v>
      </c>
      <c r="Z66" t="str">
        <f>_xlfn.IFS(cleaneddata[[#This Row],[Region]]="Central","Chris",cleaneddata[[#This Row],[Region]]="East","Erin",cleaneddata[[#This Row],[Region]]="South","Sam",cleaneddata[[#This Row],[Region]]="West","William")</f>
        <v>Erin</v>
      </c>
    </row>
    <row r="67" spans="1:26" x14ac:dyDescent="0.3">
      <c r="A67">
        <v>2151</v>
      </c>
      <c r="B67" t="s">
        <v>236</v>
      </c>
      <c r="C67" t="s">
        <v>72</v>
      </c>
      <c r="D67">
        <v>0.08</v>
      </c>
      <c r="E67">
        <v>243.98</v>
      </c>
      <c r="F67">
        <v>43.32</v>
      </c>
      <c r="G67" t="s">
        <v>28</v>
      </c>
      <c r="H67" t="s">
        <v>96</v>
      </c>
      <c r="I67" t="s">
        <v>30</v>
      </c>
      <c r="J67" t="s">
        <v>111</v>
      </c>
      <c r="K67" t="s">
        <v>59</v>
      </c>
      <c r="L67" t="s">
        <v>237</v>
      </c>
      <c r="M67">
        <v>0.55000000000000004</v>
      </c>
      <c r="N67" t="s">
        <v>34</v>
      </c>
      <c r="O67" t="s">
        <v>54</v>
      </c>
      <c r="P67" t="s">
        <v>215</v>
      </c>
      <c r="Q67" t="s">
        <v>238</v>
      </c>
      <c r="R67">
        <v>52001</v>
      </c>
      <c r="S67" s="1">
        <v>42009</v>
      </c>
      <c r="T67" s="1">
        <v>42010</v>
      </c>
      <c r="U67">
        <v>-162.8244</v>
      </c>
      <c r="V67">
        <v>1</v>
      </c>
      <c r="W67">
        <v>248.84</v>
      </c>
      <c r="X67">
        <v>90404</v>
      </c>
      <c r="Y67">
        <f>cleaneddata[[#This Row],[Unit Price]]-cleaneddata[[#This Row],[Discount]]</f>
        <v>243.89999999999998</v>
      </c>
      <c r="Z67" t="str">
        <f>_xlfn.IFS(cleaneddata[[#This Row],[Region]]="Central","Chris",cleaneddata[[#This Row],[Region]]="East","Erin",cleaneddata[[#This Row],[Region]]="South","Sam",cleaneddata[[#This Row],[Region]]="West","William")</f>
        <v>Chris</v>
      </c>
    </row>
    <row r="68" spans="1:26" x14ac:dyDescent="0.3">
      <c r="A68">
        <v>1793</v>
      </c>
      <c r="B68" t="s">
        <v>239</v>
      </c>
      <c r="C68" t="s">
        <v>27</v>
      </c>
      <c r="D68">
        <v>0.04</v>
      </c>
      <c r="E68">
        <v>880.98</v>
      </c>
      <c r="F68">
        <v>44.55</v>
      </c>
      <c r="G68" t="s">
        <v>28</v>
      </c>
      <c r="H68" t="s">
        <v>73</v>
      </c>
      <c r="I68" t="s">
        <v>30</v>
      </c>
      <c r="J68" t="s">
        <v>119</v>
      </c>
      <c r="K68" t="s">
        <v>32</v>
      </c>
      <c r="L68" t="s">
        <v>240</v>
      </c>
      <c r="M68">
        <v>0.62</v>
      </c>
      <c r="N68" t="s">
        <v>34</v>
      </c>
      <c r="O68" t="s">
        <v>54</v>
      </c>
      <c r="P68" t="s">
        <v>105</v>
      </c>
      <c r="Q68" t="s">
        <v>241</v>
      </c>
      <c r="R68">
        <v>61401</v>
      </c>
      <c r="S68" s="1">
        <v>42010</v>
      </c>
      <c r="T68" s="1">
        <v>42011</v>
      </c>
      <c r="U68">
        <v>-13706.464</v>
      </c>
      <c r="V68">
        <v>8</v>
      </c>
      <c r="W68">
        <v>6968.9</v>
      </c>
      <c r="X68">
        <v>87853</v>
      </c>
      <c r="Y68">
        <f>cleaneddata[[#This Row],[Unit Price]]-cleaneddata[[#This Row],[Discount]]</f>
        <v>880.94</v>
      </c>
      <c r="Z68" t="str">
        <f>_xlfn.IFS(cleaneddata[[#This Row],[Region]]="Central","Chris",cleaneddata[[#This Row],[Region]]="East","Erin",cleaneddata[[#This Row],[Region]]="South","Sam",cleaneddata[[#This Row],[Region]]="West","William")</f>
        <v>Chris</v>
      </c>
    </row>
    <row r="69" spans="1:26" x14ac:dyDescent="0.3">
      <c r="A69">
        <v>2418</v>
      </c>
      <c r="B69" t="s">
        <v>242</v>
      </c>
      <c r="C69" t="s">
        <v>27</v>
      </c>
      <c r="D69">
        <v>0.03</v>
      </c>
      <c r="E69">
        <v>2.1</v>
      </c>
      <c r="F69">
        <v>0.7</v>
      </c>
      <c r="G69" t="s">
        <v>40</v>
      </c>
      <c r="H69" t="s">
        <v>41</v>
      </c>
      <c r="I69" t="s">
        <v>50</v>
      </c>
      <c r="J69" t="s">
        <v>51</v>
      </c>
      <c r="K69" t="s">
        <v>52</v>
      </c>
      <c r="L69" t="s">
        <v>243</v>
      </c>
      <c r="M69">
        <v>0.56999999999999995</v>
      </c>
      <c r="N69" t="s">
        <v>34</v>
      </c>
      <c r="O69" t="s">
        <v>35</v>
      </c>
      <c r="P69" t="s">
        <v>244</v>
      </c>
      <c r="Q69" t="s">
        <v>245</v>
      </c>
      <c r="R69">
        <v>23805</v>
      </c>
      <c r="S69" s="1">
        <v>42010</v>
      </c>
      <c r="T69" s="1">
        <v>42011</v>
      </c>
      <c r="U69">
        <v>-1473.9059999999999</v>
      </c>
      <c r="V69">
        <v>4</v>
      </c>
      <c r="W69">
        <v>8.7200000000000006</v>
      </c>
      <c r="X69">
        <v>86750</v>
      </c>
      <c r="Y69">
        <f>cleaneddata[[#This Row],[Unit Price]]-cleaneddata[[#This Row],[Discount]]</f>
        <v>2.0700000000000003</v>
      </c>
      <c r="Z69" t="str">
        <f>_xlfn.IFS(cleaneddata[[#This Row],[Region]]="Central","Chris",cleaneddata[[#This Row],[Region]]="East","Erin",cleaneddata[[#This Row],[Region]]="South","Sam",cleaneddata[[#This Row],[Region]]="West","William")</f>
        <v>Sam</v>
      </c>
    </row>
    <row r="70" spans="1:26" x14ac:dyDescent="0.3">
      <c r="A70">
        <v>1782</v>
      </c>
      <c r="B70" t="s">
        <v>246</v>
      </c>
      <c r="C70" t="s">
        <v>39</v>
      </c>
      <c r="D70">
        <v>0.03</v>
      </c>
      <c r="E70">
        <v>3.28</v>
      </c>
      <c r="F70">
        <v>3.97</v>
      </c>
      <c r="G70" t="s">
        <v>40</v>
      </c>
      <c r="H70" t="s">
        <v>73</v>
      </c>
      <c r="I70" t="s">
        <v>50</v>
      </c>
      <c r="J70" t="s">
        <v>51</v>
      </c>
      <c r="K70" t="s">
        <v>52</v>
      </c>
      <c r="L70" t="s">
        <v>247</v>
      </c>
      <c r="M70">
        <v>0.56000000000000005</v>
      </c>
      <c r="N70" t="s">
        <v>34</v>
      </c>
      <c r="O70" t="s">
        <v>61</v>
      </c>
      <c r="P70" t="s">
        <v>92</v>
      </c>
      <c r="Q70" t="s">
        <v>248</v>
      </c>
      <c r="R70">
        <v>92672</v>
      </c>
      <c r="S70" s="1">
        <v>42010</v>
      </c>
      <c r="T70" s="1">
        <v>42012</v>
      </c>
      <c r="U70">
        <v>-90.755600000000001</v>
      </c>
      <c r="V70">
        <v>7</v>
      </c>
      <c r="W70">
        <v>24.57</v>
      </c>
      <c r="X70">
        <v>89856</v>
      </c>
      <c r="Y70">
        <f>cleaneddata[[#This Row],[Unit Price]]-cleaneddata[[#This Row],[Discount]]</f>
        <v>3.25</v>
      </c>
      <c r="Z70" t="str">
        <f>_xlfn.IFS(cleaneddata[[#This Row],[Region]]="Central","Chris",cleaneddata[[#This Row],[Region]]="East","Erin",cleaneddata[[#This Row],[Region]]="South","Sam",cleaneddata[[#This Row],[Region]]="West","William")</f>
        <v>William</v>
      </c>
    </row>
    <row r="71" spans="1:26" x14ac:dyDescent="0.3">
      <c r="A71">
        <v>783</v>
      </c>
      <c r="B71" t="s">
        <v>249</v>
      </c>
      <c r="C71" t="s">
        <v>49</v>
      </c>
      <c r="D71">
        <v>0.02</v>
      </c>
      <c r="E71">
        <v>100.98</v>
      </c>
      <c r="F71">
        <v>35.840000000000003</v>
      </c>
      <c r="G71" t="s">
        <v>28</v>
      </c>
      <c r="H71" t="s">
        <v>29</v>
      </c>
      <c r="I71" t="s">
        <v>30</v>
      </c>
      <c r="J71" t="s">
        <v>119</v>
      </c>
      <c r="K71" t="s">
        <v>32</v>
      </c>
      <c r="L71" t="s">
        <v>120</v>
      </c>
      <c r="M71">
        <v>0.62</v>
      </c>
      <c r="N71" t="s">
        <v>34</v>
      </c>
      <c r="O71" t="s">
        <v>113</v>
      </c>
      <c r="P71" t="s">
        <v>250</v>
      </c>
      <c r="Q71" t="s">
        <v>251</v>
      </c>
      <c r="R71">
        <v>6010</v>
      </c>
      <c r="S71" s="1">
        <v>42010</v>
      </c>
      <c r="T71" s="1">
        <v>42010</v>
      </c>
      <c r="U71">
        <v>-134.91200000000001</v>
      </c>
      <c r="V71">
        <v>6</v>
      </c>
      <c r="W71">
        <v>614.99</v>
      </c>
      <c r="X71">
        <v>90961</v>
      </c>
      <c r="Y71">
        <f>cleaneddata[[#This Row],[Unit Price]]-cleaneddata[[#This Row],[Discount]]</f>
        <v>100.96000000000001</v>
      </c>
      <c r="Z71" t="str">
        <f>_xlfn.IFS(cleaneddata[[#This Row],[Region]]="Central","Chris",cleaneddata[[#This Row],[Region]]="East","Erin",cleaneddata[[#This Row],[Region]]="South","Sam",cleaneddata[[#This Row],[Region]]="West","William")</f>
        <v>Erin</v>
      </c>
    </row>
    <row r="72" spans="1:26" x14ac:dyDescent="0.3">
      <c r="A72">
        <v>1828</v>
      </c>
      <c r="B72" t="s">
        <v>252</v>
      </c>
      <c r="C72" t="s">
        <v>49</v>
      </c>
      <c r="D72">
        <v>0.05</v>
      </c>
      <c r="E72">
        <v>7.1</v>
      </c>
      <c r="F72">
        <v>6.05</v>
      </c>
      <c r="G72" t="s">
        <v>40</v>
      </c>
      <c r="H72" t="s">
        <v>96</v>
      </c>
      <c r="I72" t="s">
        <v>50</v>
      </c>
      <c r="J72" t="s">
        <v>74</v>
      </c>
      <c r="K72" t="s">
        <v>75</v>
      </c>
      <c r="L72" t="s">
        <v>253</v>
      </c>
      <c r="M72">
        <v>0.39</v>
      </c>
      <c r="N72" t="s">
        <v>34</v>
      </c>
      <c r="O72" t="s">
        <v>54</v>
      </c>
      <c r="P72" t="s">
        <v>215</v>
      </c>
      <c r="Q72" t="s">
        <v>254</v>
      </c>
      <c r="R72">
        <v>50613</v>
      </c>
      <c r="S72" s="1">
        <v>42010</v>
      </c>
      <c r="T72" s="1">
        <v>42010</v>
      </c>
      <c r="U72">
        <v>-101.246</v>
      </c>
      <c r="V72">
        <v>14</v>
      </c>
      <c r="W72">
        <v>100.99</v>
      </c>
      <c r="X72">
        <v>86960</v>
      </c>
      <c r="Y72">
        <f>cleaneddata[[#This Row],[Unit Price]]-cleaneddata[[#This Row],[Discount]]</f>
        <v>7.05</v>
      </c>
      <c r="Z72" t="str">
        <f>_xlfn.IFS(cleaneddata[[#This Row],[Region]]="Central","Chris",cleaneddata[[#This Row],[Region]]="East","Erin",cleaneddata[[#This Row],[Region]]="South","Sam",cleaneddata[[#This Row],[Region]]="West","William")</f>
        <v>Chris</v>
      </c>
    </row>
    <row r="73" spans="1:26" x14ac:dyDescent="0.3">
      <c r="A73">
        <v>1828</v>
      </c>
      <c r="B73" t="s">
        <v>252</v>
      </c>
      <c r="C73" t="s">
        <v>49</v>
      </c>
      <c r="D73">
        <v>0.04</v>
      </c>
      <c r="E73">
        <v>20.95</v>
      </c>
      <c r="F73">
        <v>4</v>
      </c>
      <c r="G73" t="s">
        <v>40</v>
      </c>
      <c r="H73" t="s">
        <v>96</v>
      </c>
      <c r="I73" t="s">
        <v>42</v>
      </c>
      <c r="J73" t="s">
        <v>43</v>
      </c>
      <c r="K73" t="s">
        <v>75</v>
      </c>
      <c r="L73" t="s">
        <v>255</v>
      </c>
      <c r="M73">
        <v>0.6</v>
      </c>
      <c r="N73" t="s">
        <v>34</v>
      </c>
      <c r="O73" t="s">
        <v>54</v>
      </c>
      <c r="P73" t="s">
        <v>215</v>
      </c>
      <c r="Q73" t="s">
        <v>254</v>
      </c>
      <c r="R73">
        <v>50613</v>
      </c>
      <c r="S73" s="1">
        <v>42010</v>
      </c>
      <c r="T73" s="1">
        <v>42015</v>
      </c>
      <c r="U73">
        <v>-1.88</v>
      </c>
      <c r="V73">
        <v>7</v>
      </c>
      <c r="W73">
        <v>142.06</v>
      </c>
      <c r="X73">
        <v>86960</v>
      </c>
      <c r="Y73">
        <f>cleaneddata[[#This Row],[Unit Price]]-cleaneddata[[#This Row],[Discount]]</f>
        <v>20.91</v>
      </c>
      <c r="Z73" t="str">
        <f>_xlfn.IFS(cleaneddata[[#This Row],[Region]]="Central","Chris",cleaneddata[[#This Row],[Region]]="East","Erin",cleaneddata[[#This Row],[Region]]="South","Sam",cleaneddata[[#This Row],[Region]]="West","William")</f>
        <v>Chris</v>
      </c>
    </row>
    <row r="74" spans="1:26" x14ac:dyDescent="0.3">
      <c r="A74">
        <v>1829</v>
      </c>
      <c r="B74" t="s">
        <v>256</v>
      </c>
      <c r="C74" t="s">
        <v>49</v>
      </c>
      <c r="D74">
        <v>0.05</v>
      </c>
      <c r="E74">
        <v>39.06</v>
      </c>
      <c r="F74">
        <v>10.55</v>
      </c>
      <c r="G74" t="s">
        <v>40</v>
      </c>
      <c r="H74" t="s">
        <v>96</v>
      </c>
      <c r="I74" t="s">
        <v>50</v>
      </c>
      <c r="J74" t="s">
        <v>74</v>
      </c>
      <c r="K74" t="s">
        <v>75</v>
      </c>
      <c r="L74" t="s">
        <v>257</v>
      </c>
      <c r="M74">
        <v>0.37</v>
      </c>
      <c r="N74" t="s">
        <v>34</v>
      </c>
      <c r="O74" t="s">
        <v>54</v>
      </c>
      <c r="P74" t="s">
        <v>215</v>
      </c>
      <c r="Q74" t="s">
        <v>258</v>
      </c>
      <c r="R74">
        <v>52402</v>
      </c>
      <c r="S74" s="1">
        <v>42010</v>
      </c>
      <c r="T74" s="1">
        <v>42017</v>
      </c>
      <c r="U74">
        <v>250.98060000000001</v>
      </c>
      <c r="V74">
        <v>9</v>
      </c>
      <c r="W74">
        <v>363.74</v>
      </c>
      <c r="X74">
        <v>86960</v>
      </c>
      <c r="Y74">
        <f>cleaneddata[[#This Row],[Unit Price]]-cleaneddata[[#This Row],[Discount]]</f>
        <v>39.010000000000005</v>
      </c>
      <c r="Z74" t="str">
        <f>_xlfn.IFS(cleaneddata[[#This Row],[Region]]="Central","Chris",cleaneddata[[#This Row],[Region]]="East","Erin",cleaneddata[[#This Row],[Region]]="South","Sam",cleaneddata[[#This Row],[Region]]="West","William")</f>
        <v>Chris</v>
      </c>
    </row>
    <row r="75" spans="1:26" x14ac:dyDescent="0.3">
      <c r="A75">
        <v>1829</v>
      </c>
      <c r="B75" t="s">
        <v>256</v>
      </c>
      <c r="C75" t="s">
        <v>49</v>
      </c>
      <c r="D75">
        <v>0.04</v>
      </c>
      <c r="E75">
        <v>3.52</v>
      </c>
      <c r="F75">
        <v>6.83</v>
      </c>
      <c r="G75" t="s">
        <v>40</v>
      </c>
      <c r="H75" t="s">
        <v>96</v>
      </c>
      <c r="I75" t="s">
        <v>50</v>
      </c>
      <c r="J75" t="s">
        <v>74</v>
      </c>
      <c r="K75" t="s">
        <v>75</v>
      </c>
      <c r="L75" t="s">
        <v>259</v>
      </c>
      <c r="M75">
        <v>0.38</v>
      </c>
      <c r="N75" t="s">
        <v>34</v>
      </c>
      <c r="O75" t="s">
        <v>54</v>
      </c>
      <c r="P75" t="s">
        <v>215</v>
      </c>
      <c r="Q75" t="s">
        <v>258</v>
      </c>
      <c r="R75">
        <v>52402</v>
      </c>
      <c r="S75" s="1">
        <v>42010</v>
      </c>
      <c r="T75" s="1">
        <v>42019</v>
      </c>
      <c r="U75">
        <v>-57.753</v>
      </c>
      <c r="V75">
        <v>4</v>
      </c>
      <c r="W75">
        <v>15.93</v>
      </c>
      <c r="X75">
        <v>86960</v>
      </c>
      <c r="Y75">
        <f>cleaneddata[[#This Row],[Unit Price]]-cleaneddata[[#This Row],[Discount]]</f>
        <v>3.48</v>
      </c>
      <c r="Z75" t="str">
        <f>_xlfn.IFS(cleaneddata[[#This Row],[Region]]="Central","Chris",cleaneddata[[#This Row],[Region]]="East","Erin",cleaneddata[[#This Row],[Region]]="South","Sam",cleaneddata[[#This Row],[Region]]="West","William")</f>
        <v>Chris</v>
      </c>
    </row>
    <row r="76" spans="1:26" x14ac:dyDescent="0.3">
      <c r="A76">
        <v>1829</v>
      </c>
      <c r="B76" t="s">
        <v>256</v>
      </c>
      <c r="C76" t="s">
        <v>49</v>
      </c>
      <c r="D76">
        <v>0.02</v>
      </c>
      <c r="E76">
        <v>15.51</v>
      </c>
      <c r="F76">
        <v>17.78</v>
      </c>
      <c r="G76" t="s">
        <v>40</v>
      </c>
      <c r="H76" t="s">
        <v>96</v>
      </c>
      <c r="I76" t="s">
        <v>50</v>
      </c>
      <c r="J76" t="s">
        <v>80</v>
      </c>
      <c r="K76" t="s">
        <v>75</v>
      </c>
      <c r="L76" t="s">
        <v>260</v>
      </c>
      <c r="M76">
        <v>0.59</v>
      </c>
      <c r="N76" t="s">
        <v>34</v>
      </c>
      <c r="O76" t="s">
        <v>54</v>
      </c>
      <c r="P76" t="s">
        <v>215</v>
      </c>
      <c r="Q76" t="s">
        <v>258</v>
      </c>
      <c r="R76">
        <v>52402</v>
      </c>
      <c r="S76" s="1">
        <v>42010</v>
      </c>
      <c r="T76" s="1">
        <v>42017</v>
      </c>
      <c r="U76">
        <v>-47.97</v>
      </c>
      <c r="V76">
        <v>1</v>
      </c>
      <c r="W76">
        <v>21.28</v>
      </c>
      <c r="X76">
        <v>86960</v>
      </c>
      <c r="Y76">
        <f>cleaneddata[[#This Row],[Unit Price]]-cleaneddata[[#This Row],[Discount]]</f>
        <v>15.49</v>
      </c>
      <c r="Z76" t="str">
        <f>_xlfn.IFS(cleaneddata[[#This Row],[Region]]="Central","Chris",cleaneddata[[#This Row],[Region]]="East","Erin",cleaneddata[[#This Row],[Region]]="South","Sam",cleaneddata[[#This Row],[Region]]="West","William")</f>
        <v>Chris</v>
      </c>
    </row>
    <row r="77" spans="1:26" x14ac:dyDescent="0.3">
      <c r="A77">
        <v>2146</v>
      </c>
      <c r="B77" t="s">
        <v>261</v>
      </c>
      <c r="C77" t="s">
        <v>49</v>
      </c>
      <c r="D77">
        <v>0.05</v>
      </c>
      <c r="E77">
        <v>20.34</v>
      </c>
      <c r="F77">
        <v>35</v>
      </c>
      <c r="G77" t="s">
        <v>40</v>
      </c>
      <c r="H77" t="s">
        <v>96</v>
      </c>
      <c r="I77" t="s">
        <v>50</v>
      </c>
      <c r="J77" t="s">
        <v>80</v>
      </c>
      <c r="K77" t="s">
        <v>66</v>
      </c>
      <c r="L77" t="s">
        <v>262</v>
      </c>
      <c r="M77">
        <v>0.84</v>
      </c>
      <c r="N77" t="s">
        <v>34</v>
      </c>
      <c r="O77" t="s">
        <v>35</v>
      </c>
      <c r="P77" t="s">
        <v>244</v>
      </c>
      <c r="Q77" t="s">
        <v>263</v>
      </c>
      <c r="R77">
        <v>20151</v>
      </c>
      <c r="S77" s="1">
        <v>42010</v>
      </c>
      <c r="T77" s="1">
        <v>42014</v>
      </c>
      <c r="U77">
        <v>52.776000000000003</v>
      </c>
      <c r="V77">
        <v>2</v>
      </c>
      <c r="W77">
        <v>53.02</v>
      </c>
      <c r="X77">
        <v>87071</v>
      </c>
      <c r="Y77">
        <f>cleaneddata[[#This Row],[Unit Price]]-cleaneddata[[#This Row],[Discount]]</f>
        <v>20.29</v>
      </c>
      <c r="Z77" t="str">
        <f>_xlfn.IFS(cleaneddata[[#This Row],[Region]]="Central","Chris",cleaneddata[[#This Row],[Region]]="East","Erin",cleaneddata[[#This Row],[Region]]="South","Sam",cleaneddata[[#This Row],[Region]]="West","William")</f>
        <v>Sam</v>
      </c>
    </row>
    <row r="78" spans="1:26" x14ac:dyDescent="0.3">
      <c r="A78">
        <v>211</v>
      </c>
      <c r="B78" t="s">
        <v>264</v>
      </c>
      <c r="C78" t="s">
        <v>118</v>
      </c>
      <c r="D78">
        <v>0.01</v>
      </c>
      <c r="E78">
        <v>10.06</v>
      </c>
      <c r="F78">
        <v>2.06</v>
      </c>
      <c r="G78" t="s">
        <v>40</v>
      </c>
      <c r="H78" t="s">
        <v>41</v>
      </c>
      <c r="I78" t="s">
        <v>50</v>
      </c>
      <c r="J78" t="s">
        <v>90</v>
      </c>
      <c r="K78" t="s">
        <v>52</v>
      </c>
      <c r="L78" t="s">
        <v>175</v>
      </c>
      <c r="M78">
        <v>0.39</v>
      </c>
      <c r="N78" t="s">
        <v>34</v>
      </c>
      <c r="O78" t="s">
        <v>113</v>
      </c>
      <c r="P78" t="s">
        <v>114</v>
      </c>
      <c r="Q78" t="s">
        <v>265</v>
      </c>
      <c r="R78">
        <v>13501</v>
      </c>
      <c r="S78" s="1">
        <v>42010</v>
      </c>
      <c r="T78" s="1">
        <v>42012</v>
      </c>
      <c r="U78">
        <v>7.59</v>
      </c>
      <c r="V78">
        <v>2</v>
      </c>
      <c r="W78">
        <v>21.2</v>
      </c>
      <c r="X78">
        <v>85964</v>
      </c>
      <c r="Y78">
        <f>cleaneddata[[#This Row],[Unit Price]]-cleaneddata[[#This Row],[Discount]]</f>
        <v>10.050000000000001</v>
      </c>
      <c r="Z78" t="str">
        <f>_xlfn.IFS(cleaneddata[[#This Row],[Region]]="Central","Chris",cleaneddata[[#This Row],[Region]]="East","Erin",cleaneddata[[#This Row],[Region]]="South","Sam",cleaneddata[[#This Row],[Region]]="West","William")</f>
        <v>Erin</v>
      </c>
    </row>
    <row r="79" spans="1:26" x14ac:dyDescent="0.3">
      <c r="A79">
        <v>211</v>
      </c>
      <c r="B79" t="s">
        <v>264</v>
      </c>
      <c r="C79" t="s">
        <v>118</v>
      </c>
      <c r="D79">
        <v>0</v>
      </c>
      <c r="E79">
        <v>65.989999999999995</v>
      </c>
      <c r="F79">
        <v>5.92</v>
      </c>
      <c r="G79" t="s">
        <v>40</v>
      </c>
      <c r="H79" t="s">
        <v>41</v>
      </c>
      <c r="I79" t="s">
        <v>42</v>
      </c>
      <c r="J79" t="s">
        <v>137</v>
      </c>
      <c r="K79" t="s">
        <v>75</v>
      </c>
      <c r="L79" t="s">
        <v>266</v>
      </c>
      <c r="M79">
        <v>0.55000000000000004</v>
      </c>
      <c r="N79" t="s">
        <v>34</v>
      </c>
      <c r="O79" t="s">
        <v>113</v>
      </c>
      <c r="P79" t="s">
        <v>114</v>
      </c>
      <c r="Q79" t="s">
        <v>265</v>
      </c>
      <c r="R79">
        <v>13501</v>
      </c>
      <c r="S79" s="1">
        <v>42010</v>
      </c>
      <c r="T79" s="1">
        <v>42012</v>
      </c>
      <c r="U79">
        <v>-107.98699999999999</v>
      </c>
      <c r="V79">
        <v>3</v>
      </c>
      <c r="W79">
        <v>173.32</v>
      </c>
      <c r="X79">
        <v>85964</v>
      </c>
      <c r="Y79">
        <f>cleaneddata[[#This Row],[Unit Price]]-cleaneddata[[#This Row],[Discount]]</f>
        <v>65.989999999999995</v>
      </c>
      <c r="Z79" t="str">
        <f>_xlfn.IFS(cleaneddata[[#This Row],[Region]]="Central","Chris",cleaneddata[[#This Row],[Region]]="East","Erin",cleaneddata[[#This Row],[Region]]="South","Sam",cleaneddata[[#This Row],[Region]]="West","William")</f>
        <v>Erin</v>
      </c>
    </row>
    <row r="80" spans="1:26" x14ac:dyDescent="0.3">
      <c r="A80">
        <v>3347</v>
      </c>
      <c r="B80" t="s">
        <v>267</v>
      </c>
      <c r="C80" t="s">
        <v>118</v>
      </c>
      <c r="D80">
        <v>7.0000000000000007E-2</v>
      </c>
      <c r="E80">
        <v>7.68</v>
      </c>
      <c r="F80">
        <v>6.16</v>
      </c>
      <c r="G80" t="s">
        <v>89</v>
      </c>
      <c r="H80" t="s">
        <v>41</v>
      </c>
      <c r="I80" t="s">
        <v>50</v>
      </c>
      <c r="J80" t="s">
        <v>74</v>
      </c>
      <c r="K80" t="s">
        <v>75</v>
      </c>
      <c r="L80" t="s">
        <v>268</v>
      </c>
      <c r="M80">
        <v>0.35</v>
      </c>
      <c r="N80" t="s">
        <v>34</v>
      </c>
      <c r="O80" t="s">
        <v>35</v>
      </c>
      <c r="P80" t="s">
        <v>125</v>
      </c>
      <c r="Q80" t="s">
        <v>269</v>
      </c>
      <c r="R80">
        <v>33411</v>
      </c>
      <c r="S80" s="1">
        <v>42010</v>
      </c>
      <c r="T80" s="1">
        <v>42012</v>
      </c>
      <c r="U80">
        <v>125.9982</v>
      </c>
      <c r="V80">
        <v>1</v>
      </c>
      <c r="W80">
        <v>22.13</v>
      </c>
      <c r="X80">
        <v>89355</v>
      </c>
      <c r="Y80">
        <f>cleaneddata[[#This Row],[Unit Price]]-cleaneddata[[#This Row],[Discount]]</f>
        <v>7.6099999999999994</v>
      </c>
      <c r="Z80" t="str">
        <f>_xlfn.IFS(cleaneddata[[#This Row],[Region]]="Central","Chris",cleaneddata[[#This Row],[Region]]="East","Erin",cleaneddata[[#This Row],[Region]]="South","Sam",cleaneddata[[#This Row],[Region]]="West","William")</f>
        <v>Sam</v>
      </c>
    </row>
    <row r="81" spans="1:26" x14ac:dyDescent="0.3">
      <c r="A81">
        <v>3347</v>
      </c>
      <c r="B81" t="s">
        <v>267</v>
      </c>
      <c r="C81" t="s">
        <v>118</v>
      </c>
      <c r="D81">
        <v>0.05</v>
      </c>
      <c r="E81">
        <v>6.64</v>
      </c>
      <c r="F81">
        <v>4.95</v>
      </c>
      <c r="G81" t="s">
        <v>89</v>
      </c>
      <c r="H81" t="s">
        <v>41</v>
      </c>
      <c r="I81" t="s">
        <v>30</v>
      </c>
      <c r="J81" t="s">
        <v>128</v>
      </c>
      <c r="K81" t="s">
        <v>44</v>
      </c>
      <c r="L81" t="s">
        <v>270</v>
      </c>
      <c r="M81">
        <v>0.37</v>
      </c>
      <c r="N81" t="s">
        <v>34</v>
      </c>
      <c r="O81" t="s">
        <v>35</v>
      </c>
      <c r="P81" t="s">
        <v>125</v>
      </c>
      <c r="Q81" t="s">
        <v>269</v>
      </c>
      <c r="R81">
        <v>33411</v>
      </c>
      <c r="S81" s="1">
        <v>42010</v>
      </c>
      <c r="T81" s="1">
        <v>42012</v>
      </c>
      <c r="U81">
        <v>-92.929199999999994</v>
      </c>
      <c r="V81">
        <v>5</v>
      </c>
      <c r="W81">
        <v>34.17</v>
      </c>
      <c r="X81">
        <v>89355</v>
      </c>
      <c r="Y81">
        <f>cleaneddata[[#This Row],[Unit Price]]-cleaneddata[[#This Row],[Discount]]</f>
        <v>6.59</v>
      </c>
      <c r="Z81" t="str">
        <f>_xlfn.IFS(cleaneddata[[#This Row],[Region]]="Central","Chris",cleaneddata[[#This Row],[Region]]="East","Erin",cleaneddata[[#This Row],[Region]]="South","Sam",cleaneddata[[#This Row],[Region]]="West","William")</f>
        <v>Sam</v>
      </c>
    </row>
    <row r="82" spans="1:26" x14ac:dyDescent="0.3">
      <c r="A82">
        <v>799</v>
      </c>
      <c r="B82" t="s">
        <v>271</v>
      </c>
      <c r="C82" t="s">
        <v>72</v>
      </c>
      <c r="D82">
        <v>0.01</v>
      </c>
      <c r="E82">
        <v>150.97999999999999</v>
      </c>
      <c r="F82">
        <v>30</v>
      </c>
      <c r="G82" t="s">
        <v>28</v>
      </c>
      <c r="H82" t="s">
        <v>41</v>
      </c>
      <c r="I82" t="s">
        <v>30</v>
      </c>
      <c r="J82" t="s">
        <v>111</v>
      </c>
      <c r="K82" t="s">
        <v>59</v>
      </c>
      <c r="L82" t="s">
        <v>272</v>
      </c>
      <c r="M82">
        <v>0.74</v>
      </c>
      <c r="N82" t="s">
        <v>34</v>
      </c>
      <c r="O82" t="s">
        <v>35</v>
      </c>
      <c r="P82" t="s">
        <v>273</v>
      </c>
      <c r="Q82" t="s">
        <v>274</v>
      </c>
      <c r="R82">
        <v>29915</v>
      </c>
      <c r="S82" s="1">
        <v>42010</v>
      </c>
      <c r="T82" s="1">
        <v>42012</v>
      </c>
      <c r="U82">
        <v>131.38200000000001</v>
      </c>
      <c r="V82">
        <v>6</v>
      </c>
      <c r="W82">
        <v>958.46</v>
      </c>
      <c r="X82">
        <v>89909</v>
      </c>
      <c r="Y82">
        <f>cleaneddata[[#This Row],[Unit Price]]-cleaneddata[[#This Row],[Discount]]</f>
        <v>150.97</v>
      </c>
      <c r="Z82" t="str">
        <f>_xlfn.IFS(cleaneddata[[#This Row],[Region]]="Central","Chris",cleaneddata[[#This Row],[Region]]="East","Erin",cleaneddata[[#This Row],[Region]]="South","Sam",cleaneddata[[#This Row],[Region]]="West","William")</f>
        <v>Sam</v>
      </c>
    </row>
    <row r="83" spans="1:26" x14ac:dyDescent="0.3">
      <c r="A83">
        <v>799</v>
      </c>
      <c r="B83" t="s">
        <v>271</v>
      </c>
      <c r="C83" t="s">
        <v>72</v>
      </c>
      <c r="D83">
        <v>0.01</v>
      </c>
      <c r="E83">
        <v>28.28</v>
      </c>
      <c r="F83">
        <v>13.99</v>
      </c>
      <c r="G83" t="s">
        <v>89</v>
      </c>
      <c r="H83" t="s">
        <v>41</v>
      </c>
      <c r="I83" t="s">
        <v>50</v>
      </c>
      <c r="J83" t="s">
        <v>80</v>
      </c>
      <c r="K83" t="s">
        <v>146</v>
      </c>
      <c r="L83" t="s">
        <v>275</v>
      </c>
      <c r="M83">
        <v>0.57999999999999996</v>
      </c>
      <c r="N83" t="s">
        <v>34</v>
      </c>
      <c r="O83" t="s">
        <v>35</v>
      </c>
      <c r="P83" t="s">
        <v>273</v>
      </c>
      <c r="Q83" t="s">
        <v>274</v>
      </c>
      <c r="R83">
        <v>29915</v>
      </c>
      <c r="S83" s="1">
        <v>42010</v>
      </c>
      <c r="T83" s="1">
        <v>42012</v>
      </c>
      <c r="U83">
        <v>-89.292000000000002</v>
      </c>
      <c r="V83">
        <v>12</v>
      </c>
      <c r="W83">
        <v>368.84</v>
      </c>
      <c r="X83">
        <v>89909</v>
      </c>
      <c r="Y83">
        <f>cleaneddata[[#This Row],[Unit Price]]-cleaneddata[[#This Row],[Discount]]</f>
        <v>28.27</v>
      </c>
      <c r="Z83" t="str">
        <f>_xlfn.IFS(cleaneddata[[#This Row],[Region]]="Central","Chris",cleaneddata[[#This Row],[Region]]="East","Erin",cleaneddata[[#This Row],[Region]]="South","Sam",cleaneddata[[#This Row],[Region]]="West","William")</f>
        <v>Sam</v>
      </c>
    </row>
    <row r="84" spans="1:26" x14ac:dyDescent="0.3">
      <c r="A84">
        <v>799</v>
      </c>
      <c r="B84" t="s">
        <v>271</v>
      </c>
      <c r="C84" t="s">
        <v>72</v>
      </c>
      <c r="D84">
        <v>0.03</v>
      </c>
      <c r="E84">
        <v>35.99</v>
      </c>
      <c r="F84">
        <v>1.1000000000000001</v>
      </c>
      <c r="G84" t="s">
        <v>40</v>
      </c>
      <c r="H84" t="s">
        <v>41</v>
      </c>
      <c r="I84" t="s">
        <v>42</v>
      </c>
      <c r="J84" t="s">
        <v>137</v>
      </c>
      <c r="K84" t="s">
        <v>75</v>
      </c>
      <c r="L84" t="s">
        <v>276</v>
      </c>
      <c r="M84">
        <v>0.55000000000000004</v>
      </c>
      <c r="N84" t="s">
        <v>34</v>
      </c>
      <c r="O84" t="s">
        <v>35</v>
      </c>
      <c r="P84" t="s">
        <v>273</v>
      </c>
      <c r="Q84" t="s">
        <v>274</v>
      </c>
      <c r="R84">
        <v>29915</v>
      </c>
      <c r="S84" s="1">
        <v>42010</v>
      </c>
      <c r="T84" s="1">
        <v>42011</v>
      </c>
      <c r="U84">
        <v>-211.036</v>
      </c>
      <c r="V84">
        <v>1</v>
      </c>
      <c r="W84">
        <v>30.86</v>
      </c>
      <c r="X84">
        <v>89909</v>
      </c>
      <c r="Y84">
        <f>cleaneddata[[#This Row],[Unit Price]]-cleaneddata[[#This Row],[Discount]]</f>
        <v>35.96</v>
      </c>
      <c r="Z84" t="str">
        <f>_xlfn.IFS(cleaneddata[[#This Row],[Region]]="Central","Chris",cleaneddata[[#This Row],[Region]]="East","Erin",cleaneddata[[#This Row],[Region]]="South","Sam",cleaneddata[[#This Row],[Region]]="West","William")</f>
        <v>Sam</v>
      </c>
    </row>
    <row r="85" spans="1:26" x14ac:dyDescent="0.3">
      <c r="A85">
        <v>1950</v>
      </c>
      <c r="B85" t="s">
        <v>277</v>
      </c>
      <c r="C85" t="s">
        <v>72</v>
      </c>
      <c r="D85">
        <v>0.01</v>
      </c>
      <c r="E85">
        <v>6.68</v>
      </c>
      <c r="F85">
        <v>4.91</v>
      </c>
      <c r="G85" t="s">
        <v>40</v>
      </c>
      <c r="H85" t="s">
        <v>29</v>
      </c>
      <c r="I85" t="s">
        <v>50</v>
      </c>
      <c r="J85" t="s">
        <v>90</v>
      </c>
      <c r="K85" t="s">
        <v>75</v>
      </c>
      <c r="L85" t="s">
        <v>278</v>
      </c>
      <c r="M85">
        <v>0.37</v>
      </c>
      <c r="N85" t="s">
        <v>34</v>
      </c>
      <c r="O85" t="s">
        <v>61</v>
      </c>
      <c r="P85" t="s">
        <v>279</v>
      </c>
      <c r="Q85" t="s">
        <v>280</v>
      </c>
      <c r="R85">
        <v>59750</v>
      </c>
      <c r="S85" s="1">
        <v>42010</v>
      </c>
      <c r="T85" s="1">
        <v>42012</v>
      </c>
      <c r="U85">
        <v>-15.48</v>
      </c>
      <c r="V85">
        <v>7</v>
      </c>
      <c r="W85">
        <v>51.03</v>
      </c>
      <c r="X85">
        <v>90414</v>
      </c>
      <c r="Y85">
        <f>cleaneddata[[#This Row],[Unit Price]]-cleaneddata[[#This Row],[Discount]]</f>
        <v>6.67</v>
      </c>
      <c r="Z85" t="str">
        <f>_xlfn.IFS(cleaneddata[[#This Row],[Region]]="Central","Chris",cleaneddata[[#This Row],[Region]]="East","Erin",cleaneddata[[#This Row],[Region]]="South","Sam",cleaneddata[[#This Row],[Region]]="West","William")</f>
        <v>William</v>
      </c>
    </row>
    <row r="86" spans="1:26" x14ac:dyDescent="0.3">
      <c r="A86">
        <v>2290</v>
      </c>
      <c r="B86" t="s">
        <v>281</v>
      </c>
      <c r="C86" t="s">
        <v>72</v>
      </c>
      <c r="D86">
        <v>0</v>
      </c>
      <c r="E86">
        <v>42.98</v>
      </c>
      <c r="F86">
        <v>4.62</v>
      </c>
      <c r="G86" t="s">
        <v>40</v>
      </c>
      <c r="H86" t="s">
        <v>73</v>
      </c>
      <c r="I86" t="s">
        <v>50</v>
      </c>
      <c r="J86" t="s">
        <v>97</v>
      </c>
      <c r="K86" t="s">
        <v>75</v>
      </c>
      <c r="L86" t="s">
        <v>282</v>
      </c>
      <c r="M86">
        <v>0.56000000000000005</v>
      </c>
      <c r="N86" t="s">
        <v>34</v>
      </c>
      <c r="O86" t="s">
        <v>54</v>
      </c>
      <c r="P86" t="s">
        <v>86</v>
      </c>
      <c r="Q86" t="s">
        <v>283</v>
      </c>
      <c r="R86">
        <v>55433</v>
      </c>
      <c r="S86" s="1">
        <v>42010</v>
      </c>
      <c r="T86" s="1">
        <v>42012</v>
      </c>
      <c r="U86">
        <v>385.30290000000002</v>
      </c>
      <c r="V86">
        <v>12</v>
      </c>
      <c r="W86">
        <v>558.41</v>
      </c>
      <c r="X86">
        <v>88163</v>
      </c>
      <c r="Y86">
        <f>cleaneddata[[#This Row],[Unit Price]]-cleaneddata[[#This Row],[Discount]]</f>
        <v>42.98</v>
      </c>
      <c r="Z86" t="str">
        <f>_xlfn.IFS(cleaneddata[[#This Row],[Region]]="Central","Chris",cleaneddata[[#This Row],[Region]]="East","Erin",cleaneddata[[#This Row],[Region]]="South","Sam",cleaneddata[[#This Row],[Region]]="West","William")</f>
        <v>Chris</v>
      </c>
    </row>
    <row r="87" spans="1:26" x14ac:dyDescent="0.3">
      <c r="A87">
        <v>2290</v>
      </c>
      <c r="B87" t="s">
        <v>281</v>
      </c>
      <c r="C87" t="s">
        <v>72</v>
      </c>
      <c r="D87">
        <v>0.03</v>
      </c>
      <c r="E87">
        <v>21.78</v>
      </c>
      <c r="F87">
        <v>5.94</v>
      </c>
      <c r="G87" t="s">
        <v>40</v>
      </c>
      <c r="H87" t="s">
        <v>73</v>
      </c>
      <c r="I87" t="s">
        <v>50</v>
      </c>
      <c r="J87" t="s">
        <v>97</v>
      </c>
      <c r="K87" t="s">
        <v>146</v>
      </c>
      <c r="L87" t="s">
        <v>284</v>
      </c>
      <c r="M87">
        <v>0.5</v>
      </c>
      <c r="N87" t="s">
        <v>34</v>
      </c>
      <c r="O87" t="s">
        <v>54</v>
      </c>
      <c r="P87" t="s">
        <v>86</v>
      </c>
      <c r="Q87" t="s">
        <v>283</v>
      </c>
      <c r="R87">
        <v>55433</v>
      </c>
      <c r="S87" s="1">
        <v>42010</v>
      </c>
      <c r="T87" s="1">
        <v>42012</v>
      </c>
      <c r="U87">
        <v>187.2</v>
      </c>
      <c r="V87">
        <v>13</v>
      </c>
      <c r="W87">
        <v>290.22000000000003</v>
      </c>
      <c r="X87">
        <v>88163</v>
      </c>
      <c r="Y87">
        <f>cleaneddata[[#This Row],[Unit Price]]-cleaneddata[[#This Row],[Discount]]</f>
        <v>21.75</v>
      </c>
      <c r="Z87" t="str">
        <f>_xlfn.IFS(cleaneddata[[#This Row],[Region]]="Central","Chris",cleaneddata[[#This Row],[Region]]="East","Erin",cleaneddata[[#This Row],[Region]]="South","Sam",cleaneddata[[#This Row],[Region]]="West","William")</f>
        <v>Chris</v>
      </c>
    </row>
    <row r="88" spans="1:26" x14ac:dyDescent="0.3">
      <c r="A88">
        <v>3285</v>
      </c>
      <c r="B88" t="s">
        <v>285</v>
      </c>
      <c r="C88" t="s">
        <v>72</v>
      </c>
      <c r="D88">
        <v>0.06</v>
      </c>
      <c r="E88">
        <v>1.7</v>
      </c>
      <c r="F88">
        <v>1.99</v>
      </c>
      <c r="G88" t="s">
        <v>40</v>
      </c>
      <c r="H88" t="s">
        <v>41</v>
      </c>
      <c r="I88" t="s">
        <v>42</v>
      </c>
      <c r="J88" t="s">
        <v>43</v>
      </c>
      <c r="K88" t="s">
        <v>44</v>
      </c>
      <c r="L88" t="s">
        <v>286</v>
      </c>
      <c r="M88">
        <v>0.51</v>
      </c>
      <c r="N88" t="s">
        <v>34</v>
      </c>
      <c r="O88" t="s">
        <v>35</v>
      </c>
      <c r="P88" t="s">
        <v>244</v>
      </c>
      <c r="Q88" t="s">
        <v>287</v>
      </c>
      <c r="R88">
        <v>20170</v>
      </c>
      <c r="S88" s="1">
        <v>42010</v>
      </c>
      <c r="T88" s="1">
        <v>42011</v>
      </c>
      <c r="U88">
        <v>80.071200000000005</v>
      </c>
      <c r="V88">
        <v>7</v>
      </c>
      <c r="W88">
        <v>12.15</v>
      </c>
      <c r="X88">
        <v>90750</v>
      </c>
      <c r="Y88">
        <f>cleaneddata[[#This Row],[Unit Price]]-cleaneddata[[#This Row],[Discount]]</f>
        <v>1.64</v>
      </c>
      <c r="Z88" t="str">
        <f>_xlfn.IFS(cleaneddata[[#This Row],[Region]]="Central","Chris",cleaneddata[[#This Row],[Region]]="East","Erin",cleaneddata[[#This Row],[Region]]="South","Sam",cleaneddata[[#This Row],[Region]]="West","William")</f>
        <v>Sam</v>
      </c>
    </row>
    <row r="89" spans="1:26" x14ac:dyDescent="0.3">
      <c r="A89">
        <v>3285</v>
      </c>
      <c r="B89" t="s">
        <v>285</v>
      </c>
      <c r="C89" t="s">
        <v>72</v>
      </c>
      <c r="D89">
        <v>0.01</v>
      </c>
      <c r="E89">
        <v>30.98</v>
      </c>
      <c r="F89">
        <v>5.09</v>
      </c>
      <c r="G89" t="s">
        <v>40</v>
      </c>
      <c r="H89" t="s">
        <v>41</v>
      </c>
      <c r="I89" t="s">
        <v>50</v>
      </c>
      <c r="J89" t="s">
        <v>90</v>
      </c>
      <c r="K89" t="s">
        <v>75</v>
      </c>
      <c r="L89" t="s">
        <v>288</v>
      </c>
      <c r="M89">
        <v>0.4</v>
      </c>
      <c r="N89" t="s">
        <v>34</v>
      </c>
      <c r="O89" t="s">
        <v>35</v>
      </c>
      <c r="P89" t="s">
        <v>244</v>
      </c>
      <c r="Q89" t="s">
        <v>287</v>
      </c>
      <c r="R89">
        <v>20170</v>
      </c>
      <c r="S89" s="1">
        <v>42010</v>
      </c>
      <c r="T89" s="1">
        <v>42012</v>
      </c>
      <c r="U89">
        <v>896.40599999999995</v>
      </c>
      <c r="V89">
        <v>9</v>
      </c>
      <c r="W89">
        <v>288.42</v>
      </c>
      <c r="X89">
        <v>90750</v>
      </c>
      <c r="Y89">
        <f>cleaneddata[[#This Row],[Unit Price]]-cleaneddata[[#This Row],[Discount]]</f>
        <v>30.97</v>
      </c>
      <c r="Z89" t="str">
        <f>_xlfn.IFS(cleaneddata[[#This Row],[Region]]="Central","Chris",cleaneddata[[#This Row],[Region]]="East","Erin",cleaneddata[[#This Row],[Region]]="South","Sam",cleaneddata[[#This Row],[Region]]="West","William")</f>
        <v>Sam</v>
      </c>
    </row>
    <row r="90" spans="1:26" x14ac:dyDescent="0.3">
      <c r="A90">
        <v>619</v>
      </c>
      <c r="B90" t="s">
        <v>289</v>
      </c>
      <c r="C90" t="s">
        <v>27</v>
      </c>
      <c r="D90">
        <v>0.03</v>
      </c>
      <c r="E90">
        <v>14.2</v>
      </c>
      <c r="F90">
        <v>5.3</v>
      </c>
      <c r="G90" t="s">
        <v>40</v>
      </c>
      <c r="H90" t="s">
        <v>41</v>
      </c>
      <c r="I90" t="s">
        <v>30</v>
      </c>
      <c r="J90" t="s">
        <v>128</v>
      </c>
      <c r="K90" t="s">
        <v>52</v>
      </c>
      <c r="L90" t="s">
        <v>290</v>
      </c>
      <c r="M90">
        <v>0.46</v>
      </c>
      <c r="N90" t="s">
        <v>34</v>
      </c>
      <c r="O90" t="s">
        <v>54</v>
      </c>
      <c r="P90" t="s">
        <v>291</v>
      </c>
      <c r="Q90" t="s">
        <v>292</v>
      </c>
      <c r="R90">
        <v>48195</v>
      </c>
      <c r="S90" s="1">
        <v>42011</v>
      </c>
      <c r="T90" s="1">
        <v>42012</v>
      </c>
      <c r="U90">
        <v>107.02</v>
      </c>
      <c r="V90">
        <v>14</v>
      </c>
      <c r="W90">
        <v>205.98</v>
      </c>
      <c r="X90">
        <v>88196</v>
      </c>
      <c r="Y90">
        <f>cleaneddata[[#This Row],[Unit Price]]-cleaneddata[[#This Row],[Discount]]</f>
        <v>14.17</v>
      </c>
      <c r="Z90" t="str">
        <f>_xlfn.IFS(cleaneddata[[#This Row],[Region]]="Central","Chris",cleaneddata[[#This Row],[Region]]="East","Erin",cleaneddata[[#This Row],[Region]]="South","Sam",cleaneddata[[#This Row],[Region]]="West","William")</f>
        <v>Chris</v>
      </c>
    </row>
    <row r="91" spans="1:26" x14ac:dyDescent="0.3">
      <c r="A91">
        <v>3</v>
      </c>
      <c r="B91" t="s">
        <v>293</v>
      </c>
      <c r="C91" t="s">
        <v>39</v>
      </c>
      <c r="D91">
        <v>0.01</v>
      </c>
      <c r="E91">
        <v>2.84</v>
      </c>
      <c r="F91">
        <v>0.93</v>
      </c>
      <c r="G91" t="s">
        <v>89</v>
      </c>
      <c r="H91" t="s">
        <v>96</v>
      </c>
      <c r="I91" t="s">
        <v>50</v>
      </c>
      <c r="J91" t="s">
        <v>51</v>
      </c>
      <c r="K91" t="s">
        <v>52</v>
      </c>
      <c r="L91" t="s">
        <v>294</v>
      </c>
      <c r="M91">
        <v>0.54</v>
      </c>
      <c r="N91" t="s">
        <v>34</v>
      </c>
      <c r="O91" t="s">
        <v>61</v>
      </c>
      <c r="P91" t="s">
        <v>68</v>
      </c>
      <c r="Q91" t="s">
        <v>295</v>
      </c>
      <c r="R91">
        <v>98221</v>
      </c>
      <c r="S91" s="1">
        <v>42011</v>
      </c>
      <c r="T91" s="1">
        <v>42012</v>
      </c>
      <c r="U91">
        <v>4.5599999999999996</v>
      </c>
      <c r="V91">
        <v>4</v>
      </c>
      <c r="W91">
        <v>13.01</v>
      </c>
      <c r="X91">
        <v>88522</v>
      </c>
      <c r="Y91">
        <f>cleaneddata[[#This Row],[Unit Price]]-cleaneddata[[#This Row],[Discount]]</f>
        <v>2.83</v>
      </c>
      <c r="Z91" t="str">
        <f>_xlfn.IFS(cleaneddata[[#This Row],[Region]]="Central","Chris",cleaneddata[[#This Row],[Region]]="East","Erin",cleaneddata[[#This Row],[Region]]="South","Sam",cleaneddata[[#This Row],[Region]]="West","William")</f>
        <v>William</v>
      </c>
    </row>
    <row r="92" spans="1:26" x14ac:dyDescent="0.3">
      <c r="A92">
        <v>651</v>
      </c>
      <c r="B92" t="s">
        <v>296</v>
      </c>
      <c r="C92" t="s">
        <v>39</v>
      </c>
      <c r="D92">
        <v>0.08</v>
      </c>
      <c r="E92">
        <v>15.99</v>
      </c>
      <c r="F92">
        <v>13.18</v>
      </c>
      <c r="G92" t="s">
        <v>40</v>
      </c>
      <c r="H92" t="s">
        <v>41</v>
      </c>
      <c r="I92" t="s">
        <v>50</v>
      </c>
      <c r="J92" t="s">
        <v>74</v>
      </c>
      <c r="K92" t="s">
        <v>75</v>
      </c>
      <c r="L92" t="s">
        <v>297</v>
      </c>
      <c r="M92">
        <v>0.37</v>
      </c>
      <c r="N92" t="s">
        <v>34</v>
      </c>
      <c r="O92" t="s">
        <v>61</v>
      </c>
      <c r="P92" t="s">
        <v>298</v>
      </c>
      <c r="Q92" t="s">
        <v>299</v>
      </c>
      <c r="R92">
        <v>89115</v>
      </c>
      <c r="S92" s="1">
        <v>42011</v>
      </c>
      <c r="T92" s="1">
        <v>42012</v>
      </c>
      <c r="U92">
        <v>-246.92616000000001</v>
      </c>
      <c r="V92">
        <v>12</v>
      </c>
      <c r="W92">
        <v>192.33</v>
      </c>
      <c r="X92">
        <v>91575</v>
      </c>
      <c r="Y92">
        <f>cleaneddata[[#This Row],[Unit Price]]-cleaneddata[[#This Row],[Discount]]</f>
        <v>15.91</v>
      </c>
      <c r="Z92" t="str">
        <f>_xlfn.IFS(cleaneddata[[#This Row],[Region]]="Central","Chris",cleaneddata[[#This Row],[Region]]="East","Erin",cleaneddata[[#This Row],[Region]]="South","Sam",cleaneddata[[#This Row],[Region]]="West","William")</f>
        <v>William</v>
      </c>
    </row>
    <row r="93" spans="1:26" x14ac:dyDescent="0.3">
      <c r="A93">
        <v>2630</v>
      </c>
      <c r="B93" t="s">
        <v>207</v>
      </c>
      <c r="C93" t="s">
        <v>39</v>
      </c>
      <c r="D93">
        <v>7.0000000000000007E-2</v>
      </c>
      <c r="E93">
        <v>65.989999999999995</v>
      </c>
      <c r="F93">
        <v>5.99</v>
      </c>
      <c r="G93" t="s">
        <v>40</v>
      </c>
      <c r="H93" t="s">
        <v>29</v>
      </c>
      <c r="I93" t="s">
        <v>42</v>
      </c>
      <c r="J93" t="s">
        <v>137</v>
      </c>
      <c r="K93" t="s">
        <v>75</v>
      </c>
      <c r="L93" t="s">
        <v>300</v>
      </c>
      <c r="M93">
        <v>0.57999999999999996</v>
      </c>
      <c r="N93" t="s">
        <v>34</v>
      </c>
      <c r="O93" t="s">
        <v>54</v>
      </c>
      <c r="P93" t="s">
        <v>209</v>
      </c>
      <c r="Q93" t="s">
        <v>210</v>
      </c>
      <c r="R93">
        <v>73071</v>
      </c>
      <c r="S93" s="1">
        <v>42011</v>
      </c>
      <c r="T93" s="1">
        <v>42012</v>
      </c>
      <c r="U93">
        <v>-139.18256</v>
      </c>
      <c r="V93">
        <v>3</v>
      </c>
      <c r="W93">
        <v>165.71</v>
      </c>
      <c r="X93">
        <v>85915</v>
      </c>
      <c r="Y93">
        <f>cleaneddata[[#This Row],[Unit Price]]-cleaneddata[[#This Row],[Discount]]</f>
        <v>65.92</v>
      </c>
      <c r="Z93" t="str">
        <f>_xlfn.IFS(cleaneddata[[#This Row],[Region]]="Central","Chris",cleaneddata[[#This Row],[Region]]="East","Erin",cleaneddata[[#This Row],[Region]]="South","Sam",cleaneddata[[#This Row],[Region]]="West","William")</f>
        <v>Chris</v>
      </c>
    </row>
    <row r="94" spans="1:26" x14ac:dyDescent="0.3">
      <c r="A94">
        <v>1781</v>
      </c>
      <c r="B94" t="s">
        <v>301</v>
      </c>
      <c r="C94" t="s">
        <v>49</v>
      </c>
      <c r="D94">
        <v>0.03</v>
      </c>
      <c r="E94">
        <v>5.08</v>
      </c>
      <c r="F94">
        <v>2.0299999999999998</v>
      </c>
      <c r="G94" t="s">
        <v>40</v>
      </c>
      <c r="H94" t="s">
        <v>73</v>
      </c>
      <c r="I94" t="s">
        <v>30</v>
      </c>
      <c r="J94" t="s">
        <v>128</v>
      </c>
      <c r="K94" t="s">
        <v>52</v>
      </c>
      <c r="L94" t="s">
        <v>302</v>
      </c>
      <c r="M94">
        <v>0.51</v>
      </c>
      <c r="N94" t="s">
        <v>34</v>
      </c>
      <c r="O94" t="s">
        <v>61</v>
      </c>
      <c r="P94" t="s">
        <v>92</v>
      </c>
      <c r="Q94" t="s">
        <v>303</v>
      </c>
      <c r="R94">
        <v>94070</v>
      </c>
      <c r="S94" s="1">
        <v>42011</v>
      </c>
      <c r="T94" s="1">
        <v>42016</v>
      </c>
      <c r="U94">
        <v>15.1524</v>
      </c>
      <c r="V94">
        <v>4</v>
      </c>
      <c r="W94">
        <v>21.96</v>
      </c>
      <c r="X94">
        <v>89858</v>
      </c>
      <c r="Y94">
        <f>cleaneddata[[#This Row],[Unit Price]]-cleaneddata[[#This Row],[Discount]]</f>
        <v>5.05</v>
      </c>
      <c r="Z94" t="str">
        <f>_xlfn.IFS(cleaneddata[[#This Row],[Region]]="Central","Chris",cleaneddata[[#This Row],[Region]]="East","Erin",cleaneddata[[#This Row],[Region]]="South","Sam",cleaneddata[[#This Row],[Region]]="West","William")</f>
        <v>William</v>
      </c>
    </row>
    <row r="95" spans="1:26" x14ac:dyDescent="0.3">
      <c r="A95">
        <v>3123</v>
      </c>
      <c r="B95" t="s">
        <v>304</v>
      </c>
      <c r="C95" t="s">
        <v>49</v>
      </c>
      <c r="D95">
        <v>0.02</v>
      </c>
      <c r="E95">
        <v>7.1</v>
      </c>
      <c r="F95">
        <v>6.05</v>
      </c>
      <c r="G95" t="s">
        <v>40</v>
      </c>
      <c r="H95" t="s">
        <v>73</v>
      </c>
      <c r="I95" t="s">
        <v>50</v>
      </c>
      <c r="J95" t="s">
        <v>74</v>
      </c>
      <c r="K95" t="s">
        <v>75</v>
      </c>
      <c r="L95" t="s">
        <v>253</v>
      </c>
      <c r="M95">
        <v>0.39</v>
      </c>
      <c r="N95" t="s">
        <v>34</v>
      </c>
      <c r="O95" t="s">
        <v>54</v>
      </c>
      <c r="P95" t="s">
        <v>105</v>
      </c>
      <c r="Q95" t="s">
        <v>305</v>
      </c>
      <c r="R95">
        <v>60160</v>
      </c>
      <c r="S95" s="1">
        <v>42011</v>
      </c>
      <c r="T95" s="1">
        <v>42013</v>
      </c>
      <c r="U95">
        <v>-48.875</v>
      </c>
      <c r="V95">
        <v>8</v>
      </c>
      <c r="W95">
        <v>61.5</v>
      </c>
      <c r="X95">
        <v>87287</v>
      </c>
      <c r="Y95">
        <f>cleaneddata[[#This Row],[Unit Price]]-cleaneddata[[#This Row],[Discount]]</f>
        <v>7.08</v>
      </c>
      <c r="Z95" t="str">
        <f>_xlfn.IFS(cleaneddata[[#This Row],[Region]]="Central","Chris",cleaneddata[[#This Row],[Region]]="East","Erin",cleaneddata[[#This Row],[Region]]="South","Sam",cleaneddata[[#This Row],[Region]]="West","William")</f>
        <v>Chris</v>
      </c>
    </row>
    <row r="96" spans="1:26" x14ac:dyDescent="0.3">
      <c r="A96">
        <v>3303</v>
      </c>
      <c r="B96" t="s">
        <v>306</v>
      </c>
      <c r="C96" t="s">
        <v>49</v>
      </c>
      <c r="D96">
        <v>0.04</v>
      </c>
      <c r="E96">
        <v>33.89</v>
      </c>
      <c r="F96">
        <v>5.0999999999999996</v>
      </c>
      <c r="G96" t="s">
        <v>40</v>
      </c>
      <c r="H96" t="s">
        <v>73</v>
      </c>
      <c r="I96" t="s">
        <v>50</v>
      </c>
      <c r="J96" t="s">
        <v>80</v>
      </c>
      <c r="K96" t="s">
        <v>75</v>
      </c>
      <c r="L96" t="s">
        <v>307</v>
      </c>
      <c r="M96">
        <v>0.6</v>
      </c>
      <c r="N96" t="s">
        <v>34</v>
      </c>
      <c r="O96" t="s">
        <v>35</v>
      </c>
      <c r="P96" t="s">
        <v>125</v>
      </c>
      <c r="Q96" t="s">
        <v>308</v>
      </c>
      <c r="R96">
        <v>33461</v>
      </c>
      <c r="S96" s="1">
        <v>42011</v>
      </c>
      <c r="T96" s="1">
        <v>42016</v>
      </c>
      <c r="U96">
        <v>68.676000000000002</v>
      </c>
      <c r="V96">
        <v>6</v>
      </c>
      <c r="W96">
        <v>200.64</v>
      </c>
      <c r="X96">
        <v>87795</v>
      </c>
      <c r="Y96">
        <f>cleaneddata[[#This Row],[Unit Price]]-cleaneddata[[#This Row],[Discount]]</f>
        <v>33.85</v>
      </c>
      <c r="Z96" t="str">
        <f>_xlfn.IFS(cleaneddata[[#This Row],[Region]]="Central","Chris",cleaneddata[[#This Row],[Region]]="East","Erin",cleaneddata[[#This Row],[Region]]="South","Sam",cleaneddata[[#This Row],[Region]]="West","William")</f>
        <v>Sam</v>
      </c>
    </row>
    <row r="97" spans="1:26" x14ac:dyDescent="0.3">
      <c r="A97">
        <v>1367</v>
      </c>
      <c r="B97" t="s">
        <v>309</v>
      </c>
      <c r="C97" t="s">
        <v>118</v>
      </c>
      <c r="D97">
        <v>0.03</v>
      </c>
      <c r="E97">
        <v>73.98</v>
      </c>
      <c r="F97">
        <v>14.52</v>
      </c>
      <c r="G97" t="s">
        <v>40</v>
      </c>
      <c r="H97" t="s">
        <v>41</v>
      </c>
      <c r="I97" t="s">
        <v>42</v>
      </c>
      <c r="J97" t="s">
        <v>43</v>
      </c>
      <c r="K97" t="s">
        <v>75</v>
      </c>
      <c r="L97" t="s">
        <v>310</v>
      </c>
      <c r="M97">
        <v>0.65</v>
      </c>
      <c r="N97" t="s">
        <v>34</v>
      </c>
      <c r="O97" t="s">
        <v>54</v>
      </c>
      <c r="P97" t="s">
        <v>189</v>
      </c>
      <c r="Q97" t="s">
        <v>311</v>
      </c>
      <c r="R97">
        <v>79424</v>
      </c>
      <c r="S97" s="1">
        <v>42011</v>
      </c>
      <c r="T97" s="1">
        <v>42014</v>
      </c>
      <c r="U97">
        <v>-326.23160000000001</v>
      </c>
      <c r="V97">
        <v>1</v>
      </c>
      <c r="W97">
        <v>79.02</v>
      </c>
      <c r="X97">
        <v>90513</v>
      </c>
      <c r="Y97">
        <f>cleaneddata[[#This Row],[Unit Price]]-cleaneddata[[#This Row],[Discount]]</f>
        <v>73.95</v>
      </c>
      <c r="Z97" t="str">
        <f>_xlfn.IFS(cleaneddata[[#This Row],[Region]]="Central","Chris",cleaneddata[[#This Row],[Region]]="East","Erin",cleaneddata[[#This Row],[Region]]="South","Sam",cleaneddata[[#This Row],[Region]]="West","William")</f>
        <v>Chris</v>
      </c>
    </row>
    <row r="98" spans="1:26" x14ac:dyDescent="0.3">
      <c r="A98">
        <v>1606</v>
      </c>
      <c r="B98" t="s">
        <v>312</v>
      </c>
      <c r="C98" t="s">
        <v>118</v>
      </c>
      <c r="D98">
        <v>0.05</v>
      </c>
      <c r="E98">
        <v>1.98</v>
      </c>
      <c r="F98">
        <v>4.7699999999999996</v>
      </c>
      <c r="G98" t="s">
        <v>40</v>
      </c>
      <c r="H98" t="s">
        <v>73</v>
      </c>
      <c r="I98" t="s">
        <v>50</v>
      </c>
      <c r="J98" t="s">
        <v>74</v>
      </c>
      <c r="K98" t="s">
        <v>75</v>
      </c>
      <c r="L98" t="s">
        <v>313</v>
      </c>
      <c r="M98">
        <v>0.4</v>
      </c>
      <c r="N98" t="s">
        <v>34</v>
      </c>
      <c r="O98" t="s">
        <v>113</v>
      </c>
      <c r="P98" t="s">
        <v>114</v>
      </c>
      <c r="Q98" t="s">
        <v>314</v>
      </c>
      <c r="R98">
        <v>11010</v>
      </c>
      <c r="S98" s="1">
        <v>42011</v>
      </c>
      <c r="T98" s="1">
        <v>42012</v>
      </c>
      <c r="U98">
        <v>-14.359819999999999</v>
      </c>
      <c r="V98">
        <v>1</v>
      </c>
      <c r="W98">
        <v>3.53</v>
      </c>
      <c r="X98">
        <v>87993</v>
      </c>
      <c r="Y98">
        <f>cleaneddata[[#This Row],[Unit Price]]-cleaneddata[[#This Row],[Discount]]</f>
        <v>1.93</v>
      </c>
      <c r="Z98" t="str">
        <f>_xlfn.IFS(cleaneddata[[#This Row],[Region]]="Central","Chris",cleaneddata[[#This Row],[Region]]="East","Erin",cleaneddata[[#This Row],[Region]]="South","Sam",cleaneddata[[#This Row],[Region]]="West","William")</f>
        <v>Erin</v>
      </c>
    </row>
    <row r="99" spans="1:26" x14ac:dyDescent="0.3">
      <c r="A99">
        <v>1606</v>
      </c>
      <c r="B99" t="s">
        <v>312</v>
      </c>
      <c r="C99" t="s">
        <v>118</v>
      </c>
      <c r="D99">
        <v>7.0000000000000007E-2</v>
      </c>
      <c r="E99">
        <v>699.99</v>
      </c>
      <c r="F99">
        <v>24.49</v>
      </c>
      <c r="G99" t="s">
        <v>89</v>
      </c>
      <c r="H99" t="s">
        <v>73</v>
      </c>
      <c r="I99" t="s">
        <v>42</v>
      </c>
      <c r="J99" t="s">
        <v>65</v>
      </c>
      <c r="K99" t="s">
        <v>66</v>
      </c>
      <c r="L99" t="s">
        <v>315</v>
      </c>
      <c r="M99">
        <v>0.41</v>
      </c>
      <c r="N99" t="s">
        <v>34</v>
      </c>
      <c r="O99" t="s">
        <v>113</v>
      </c>
      <c r="P99" t="s">
        <v>114</v>
      </c>
      <c r="Q99" t="s">
        <v>314</v>
      </c>
      <c r="R99">
        <v>11010</v>
      </c>
      <c r="S99" s="1">
        <v>42011</v>
      </c>
      <c r="T99" s="1">
        <v>42012</v>
      </c>
      <c r="U99">
        <v>-2870.2775999999999</v>
      </c>
      <c r="V99">
        <v>1</v>
      </c>
      <c r="W99">
        <v>706.56</v>
      </c>
      <c r="X99">
        <v>87993</v>
      </c>
      <c r="Y99">
        <f>cleaneddata[[#This Row],[Unit Price]]-cleaneddata[[#This Row],[Discount]]</f>
        <v>699.92</v>
      </c>
      <c r="Z99" t="str">
        <f>_xlfn.IFS(cleaneddata[[#This Row],[Region]]="Central","Chris",cleaneddata[[#This Row],[Region]]="East","Erin",cleaneddata[[#This Row],[Region]]="South","Sam",cleaneddata[[#This Row],[Region]]="West","William")</f>
        <v>Erin</v>
      </c>
    </row>
    <row r="100" spans="1:26" x14ac:dyDescent="0.3">
      <c r="A100">
        <v>1606</v>
      </c>
      <c r="B100" t="s">
        <v>312</v>
      </c>
      <c r="C100" t="s">
        <v>118</v>
      </c>
      <c r="D100">
        <v>7.0000000000000007E-2</v>
      </c>
      <c r="E100">
        <v>6783.02</v>
      </c>
      <c r="F100">
        <v>24.49</v>
      </c>
      <c r="G100" t="s">
        <v>40</v>
      </c>
      <c r="H100" t="s">
        <v>73</v>
      </c>
      <c r="I100" t="s">
        <v>42</v>
      </c>
      <c r="J100" t="s">
        <v>58</v>
      </c>
      <c r="K100" t="s">
        <v>66</v>
      </c>
      <c r="L100" t="s">
        <v>316</v>
      </c>
      <c r="M100">
        <v>0.39</v>
      </c>
      <c r="N100" t="s">
        <v>34</v>
      </c>
      <c r="O100" t="s">
        <v>113</v>
      </c>
      <c r="P100" t="s">
        <v>114</v>
      </c>
      <c r="Q100" t="s">
        <v>314</v>
      </c>
      <c r="R100">
        <v>11010</v>
      </c>
      <c r="S100" s="1">
        <v>42011</v>
      </c>
      <c r="T100" s="1">
        <v>42012</v>
      </c>
      <c r="U100">
        <v>77.983599999999996</v>
      </c>
      <c r="V100">
        <v>2</v>
      </c>
      <c r="W100">
        <v>13121.07</v>
      </c>
      <c r="X100">
        <v>87993</v>
      </c>
      <c r="Y100">
        <f>cleaneddata[[#This Row],[Unit Price]]-cleaneddata[[#This Row],[Discount]]</f>
        <v>6782.9500000000007</v>
      </c>
      <c r="Z100" t="str">
        <f>_xlfn.IFS(cleaneddata[[#This Row],[Region]]="Central","Chris",cleaneddata[[#This Row],[Region]]="East","Erin",cleaneddata[[#This Row],[Region]]="South","Sam",cleaneddata[[#This Row],[Region]]="West","William")</f>
        <v>Erin</v>
      </c>
    </row>
    <row r="101" spans="1:26" x14ac:dyDescent="0.3">
      <c r="A101">
        <v>3076</v>
      </c>
      <c r="B101" t="s">
        <v>317</v>
      </c>
      <c r="C101" t="s">
        <v>118</v>
      </c>
      <c r="D101">
        <v>0</v>
      </c>
      <c r="E101">
        <v>137.47999999999999</v>
      </c>
      <c r="F101">
        <v>32.18</v>
      </c>
      <c r="G101" t="s">
        <v>28</v>
      </c>
      <c r="H101" t="s">
        <v>29</v>
      </c>
      <c r="I101" t="s">
        <v>30</v>
      </c>
      <c r="J101" t="s">
        <v>119</v>
      </c>
      <c r="K101" t="s">
        <v>32</v>
      </c>
      <c r="L101" t="s">
        <v>318</v>
      </c>
      <c r="M101">
        <v>0.78</v>
      </c>
      <c r="N101" t="s">
        <v>34</v>
      </c>
      <c r="O101" t="s">
        <v>113</v>
      </c>
      <c r="P101" t="s">
        <v>319</v>
      </c>
      <c r="Q101" t="s">
        <v>320</v>
      </c>
      <c r="R101">
        <v>44224</v>
      </c>
      <c r="S101" s="1">
        <v>42011</v>
      </c>
      <c r="T101" s="1">
        <v>42012</v>
      </c>
      <c r="U101">
        <v>-203.27</v>
      </c>
      <c r="V101">
        <v>2</v>
      </c>
      <c r="W101">
        <v>296.75</v>
      </c>
      <c r="X101">
        <v>88241</v>
      </c>
      <c r="Y101">
        <f>cleaneddata[[#This Row],[Unit Price]]-cleaneddata[[#This Row],[Discount]]</f>
        <v>137.47999999999999</v>
      </c>
      <c r="Z101" t="str">
        <f>_xlfn.IFS(cleaneddata[[#This Row],[Region]]="Central","Chris",cleaneddata[[#This Row],[Region]]="East","Erin",cleaneddata[[#This Row],[Region]]="South","Sam",cleaneddata[[#This Row],[Region]]="West","William")</f>
        <v>Erin</v>
      </c>
    </row>
    <row r="102" spans="1:26" x14ac:dyDescent="0.3">
      <c r="A102">
        <v>3079</v>
      </c>
      <c r="B102" t="s">
        <v>321</v>
      </c>
      <c r="C102" t="s">
        <v>118</v>
      </c>
      <c r="D102">
        <v>0</v>
      </c>
      <c r="E102">
        <v>137.47999999999999</v>
      </c>
      <c r="F102">
        <v>32.18</v>
      </c>
      <c r="G102" t="s">
        <v>28</v>
      </c>
      <c r="H102" t="s">
        <v>29</v>
      </c>
      <c r="I102" t="s">
        <v>30</v>
      </c>
      <c r="J102" t="s">
        <v>119</v>
      </c>
      <c r="K102" t="s">
        <v>32</v>
      </c>
      <c r="L102" t="s">
        <v>318</v>
      </c>
      <c r="M102">
        <v>0.78</v>
      </c>
      <c r="N102" t="s">
        <v>34</v>
      </c>
      <c r="O102" t="s">
        <v>113</v>
      </c>
      <c r="P102" t="s">
        <v>322</v>
      </c>
      <c r="Q102" t="s">
        <v>323</v>
      </c>
      <c r="R102">
        <v>19112</v>
      </c>
      <c r="S102" s="1">
        <v>42011</v>
      </c>
      <c r="T102" s="1">
        <v>42012</v>
      </c>
      <c r="U102">
        <v>-203.27</v>
      </c>
      <c r="V102">
        <v>10</v>
      </c>
      <c r="W102">
        <v>1483.76</v>
      </c>
      <c r="X102">
        <v>12480</v>
      </c>
      <c r="Y102">
        <f>cleaneddata[[#This Row],[Unit Price]]-cleaneddata[[#This Row],[Discount]]</f>
        <v>137.47999999999999</v>
      </c>
      <c r="Z102" t="str">
        <f>_xlfn.IFS(cleaneddata[[#This Row],[Region]]="Central","Chris",cleaneddata[[#This Row],[Region]]="East","Erin",cleaneddata[[#This Row],[Region]]="South","Sam",cleaneddata[[#This Row],[Region]]="West","William")</f>
        <v>Erin</v>
      </c>
    </row>
    <row r="103" spans="1:26" x14ac:dyDescent="0.3">
      <c r="A103">
        <v>2868</v>
      </c>
      <c r="B103" t="s">
        <v>324</v>
      </c>
      <c r="C103" t="s">
        <v>39</v>
      </c>
      <c r="D103">
        <v>0.03</v>
      </c>
      <c r="E103">
        <v>896.99</v>
      </c>
      <c r="F103">
        <v>19.989999999999998</v>
      </c>
      <c r="G103" t="s">
        <v>40</v>
      </c>
      <c r="H103" t="s">
        <v>96</v>
      </c>
      <c r="I103" t="s">
        <v>50</v>
      </c>
      <c r="J103" t="s">
        <v>74</v>
      </c>
      <c r="K103" t="s">
        <v>75</v>
      </c>
      <c r="L103" t="s">
        <v>325</v>
      </c>
      <c r="M103">
        <v>0.38</v>
      </c>
      <c r="N103" t="s">
        <v>34</v>
      </c>
      <c r="O103" t="s">
        <v>61</v>
      </c>
      <c r="P103" t="s">
        <v>68</v>
      </c>
      <c r="Q103" t="s">
        <v>326</v>
      </c>
      <c r="R103">
        <v>98026</v>
      </c>
      <c r="S103" s="1">
        <v>42012</v>
      </c>
      <c r="T103" s="1">
        <v>42014</v>
      </c>
      <c r="U103">
        <v>3602.1311999999998</v>
      </c>
      <c r="V103">
        <v>6</v>
      </c>
      <c r="W103">
        <v>5220.4799999999996</v>
      </c>
      <c r="X103">
        <v>85826</v>
      </c>
      <c r="Y103">
        <f>cleaneddata[[#This Row],[Unit Price]]-cleaneddata[[#This Row],[Discount]]</f>
        <v>896.96</v>
      </c>
      <c r="Z103" t="str">
        <f>_xlfn.IFS(cleaneddata[[#This Row],[Region]]="Central","Chris",cleaneddata[[#This Row],[Region]]="East","Erin",cleaneddata[[#This Row],[Region]]="South","Sam",cleaneddata[[#This Row],[Region]]="West","William")</f>
        <v>William</v>
      </c>
    </row>
    <row r="104" spans="1:26" x14ac:dyDescent="0.3">
      <c r="A104">
        <v>2908</v>
      </c>
      <c r="B104" t="s">
        <v>327</v>
      </c>
      <c r="C104" t="s">
        <v>39</v>
      </c>
      <c r="D104">
        <v>7.0000000000000007E-2</v>
      </c>
      <c r="E104">
        <v>4.13</v>
      </c>
      <c r="F104">
        <v>0.99</v>
      </c>
      <c r="G104" t="s">
        <v>40</v>
      </c>
      <c r="H104" t="s">
        <v>73</v>
      </c>
      <c r="I104" t="s">
        <v>50</v>
      </c>
      <c r="J104" t="s">
        <v>154</v>
      </c>
      <c r="K104" t="s">
        <v>75</v>
      </c>
      <c r="L104" t="s">
        <v>328</v>
      </c>
      <c r="M104">
        <v>0.39</v>
      </c>
      <c r="N104" t="s">
        <v>34</v>
      </c>
      <c r="O104" t="s">
        <v>113</v>
      </c>
      <c r="P104" t="s">
        <v>319</v>
      </c>
      <c r="Q104" t="s">
        <v>329</v>
      </c>
      <c r="R104">
        <v>44125</v>
      </c>
      <c r="S104" s="1">
        <v>42012</v>
      </c>
      <c r="T104" s="1">
        <v>42012</v>
      </c>
      <c r="U104">
        <v>10.959199999999999</v>
      </c>
      <c r="V104">
        <v>4</v>
      </c>
      <c r="W104">
        <v>16.07</v>
      </c>
      <c r="X104">
        <v>88156</v>
      </c>
      <c r="Y104">
        <f>cleaneddata[[#This Row],[Unit Price]]-cleaneddata[[#This Row],[Discount]]</f>
        <v>4.0599999999999996</v>
      </c>
      <c r="Z104" t="str">
        <f>_xlfn.IFS(cleaneddata[[#This Row],[Region]]="Central","Chris",cleaneddata[[#This Row],[Region]]="East","Erin",cleaneddata[[#This Row],[Region]]="South","Sam",cleaneddata[[#This Row],[Region]]="West","William")</f>
        <v>Erin</v>
      </c>
    </row>
    <row r="105" spans="1:26" x14ac:dyDescent="0.3">
      <c r="A105">
        <v>2908</v>
      </c>
      <c r="B105" t="s">
        <v>327</v>
      </c>
      <c r="C105" t="s">
        <v>39</v>
      </c>
      <c r="D105">
        <v>0.03</v>
      </c>
      <c r="E105">
        <v>22.72</v>
      </c>
      <c r="F105">
        <v>8.99</v>
      </c>
      <c r="G105" t="s">
        <v>40</v>
      </c>
      <c r="H105" t="s">
        <v>73</v>
      </c>
      <c r="I105" t="s">
        <v>30</v>
      </c>
      <c r="J105" t="s">
        <v>128</v>
      </c>
      <c r="K105" t="s">
        <v>44</v>
      </c>
      <c r="L105" t="s">
        <v>330</v>
      </c>
      <c r="M105">
        <v>0.44</v>
      </c>
      <c r="N105" t="s">
        <v>34</v>
      </c>
      <c r="O105" t="s">
        <v>113</v>
      </c>
      <c r="P105" t="s">
        <v>319</v>
      </c>
      <c r="Q105" t="s">
        <v>329</v>
      </c>
      <c r="R105">
        <v>44125</v>
      </c>
      <c r="S105" s="1">
        <v>42012</v>
      </c>
      <c r="T105" s="1">
        <v>42012</v>
      </c>
      <c r="U105">
        <v>17.429400000000001</v>
      </c>
      <c r="V105">
        <v>1</v>
      </c>
      <c r="W105">
        <v>25.26</v>
      </c>
      <c r="X105">
        <v>88156</v>
      </c>
      <c r="Y105">
        <f>cleaneddata[[#This Row],[Unit Price]]-cleaneddata[[#This Row],[Discount]]</f>
        <v>22.689999999999998</v>
      </c>
      <c r="Z105" t="str">
        <f>_xlfn.IFS(cleaneddata[[#This Row],[Region]]="Central","Chris",cleaneddata[[#This Row],[Region]]="East","Erin",cleaneddata[[#This Row],[Region]]="South","Sam",cleaneddata[[#This Row],[Region]]="West","William")</f>
        <v>Erin</v>
      </c>
    </row>
    <row r="106" spans="1:26" x14ac:dyDescent="0.3">
      <c r="A106">
        <v>2508</v>
      </c>
      <c r="B106" t="s">
        <v>331</v>
      </c>
      <c r="C106" t="s">
        <v>49</v>
      </c>
      <c r="D106">
        <v>0.02</v>
      </c>
      <c r="E106">
        <v>5.81</v>
      </c>
      <c r="F106">
        <v>8.49</v>
      </c>
      <c r="G106" t="s">
        <v>40</v>
      </c>
      <c r="H106" t="s">
        <v>73</v>
      </c>
      <c r="I106" t="s">
        <v>50</v>
      </c>
      <c r="J106" t="s">
        <v>74</v>
      </c>
      <c r="K106" t="s">
        <v>75</v>
      </c>
      <c r="L106" t="s">
        <v>332</v>
      </c>
      <c r="M106">
        <v>0.39</v>
      </c>
      <c r="N106" t="s">
        <v>34</v>
      </c>
      <c r="O106" t="s">
        <v>113</v>
      </c>
      <c r="P106" t="s">
        <v>333</v>
      </c>
      <c r="Q106" t="s">
        <v>334</v>
      </c>
      <c r="R106">
        <v>4073</v>
      </c>
      <c r="S106" s="1">
        <v>42012</v>
      </c>
      <c r="T106" s="1">
        <v>42016</v>
      </c>
      <c r="U106">
        <v>-137.494</v>
      </c>
      <c r="V106">
        <v>7</v>
      </c>
      <c r="W106">
        <v>42.44</v>
      </c>
      <c r="X106">
        <v>87031</v>
      </c>
      <c r="Y106">
        <f>cleaneddata[[#This Row],[Unit Price]]-cleaneddata[[#This Row],[Discount]]</f>
        <v>5.79</v>
      </c>
      <c r="Z106" t="str">
        <f>_xlfn.IFS(cleaneddata[[#This Row],[Region]]="Central","Chris",cleaneddata[[#This Row],[Region]]="East","Erin",cleaneddata[[#This Row],[Region]]="South","Sam",cleaneddata[[#This Row],[Region]]="West","William")</f>
        <v>Erin</v>
      </c>
    </row>
    <row r="107" spans="1:26" x14ac:dyDescent="0.3">
      <c r="A107">
        <v>2099</v>
      </c>
      <c r="B107" t="s">
        <v>335</v>
      </c>
      <c r="C107" t="s">
        <v>72</v>
      </c>
      <c r="D107">
        <v>7.0000000000000007E-2</v>
      </c>
      <c r="E107">
        <v>14.56</v>
      </c>
      <c r="F107">
        <v>3.5</v>
      </c>
      <c r="G107" t="s">
        <v>40</v>
      </c>
      <c r="H107" t="s">
        <v>73</v>
      </c>
      <c r="I107" t="s">
        <v>50</v>
      </c>
      <c r="J107" t="s">
        <v>97</v>
      </c>
      <c r="K107" t="s">
        <v>75</v>
      </c>
      <c r="L107" t="s">
        <v>336</v>
      </c>
      <c r="M107">
        <v>0.57999999999999996</v>
      </c>
      <c r="N107" t="s">
        <v>34</v>
      </c>
      <c r="O107" t="s">
        <v>35</v>
      </c>
      <c r="P107" t="s">
        <v>273</v>
      </c>
      <c r="Q107" t="s">
        <v>337</v>
      </c>
      <c r="R107">
        <v>29577</v>
      </c>
      <c r="S107" s="1">
        <v>42012</v>
      </c>
      <c r="T107" s="1">
        <v>42013</v>
      </c>
      <c r="U107">
        <v>-45.527999999999999</v>
      </c>
      <c r="V107">
        <v>6</v>
      </c>
      <c r="W107">
        <v>84.59</v>
      </c>
      <c r="X107">
        <v>87888</v>
      </c>
      <c r="Y107">
        <f>cleaneddata[[#This Row],[Unit Price]]-cleaneddata[[#This Row],[Discount]]</f>
        <v>14.49</v>
      </c>
      <c r="Z107" t="str">
        <f>_xlfn.IFS(cleaneddata[[#This Row],[Region]]="Central","Chris",cleaneddata[[#This Row],[Region]]="East","Erin",cleaneddata[[#This Row],[Region]]="South","Sam",cleaneddata[[#This Row],[Region]]="West","William")</f>
        <v>Sam</v>
      </c>
    </row>
    <row r="108" spans="1:26" x14ac:dyDescent="0.3">
      <c r="A108">
        <v>806</v>
      </c>
      <c r="B108" t="s">
        <v>338</v>
      </c>
      <c r="C108" t="s">
        <v>27</v>
      </c>
      <c r="D108">
        <v>0.06</v>
      </c>
      <c r="E108">
        <v>179.99</v>
      </c>
      <c r="F108">
        <v>13.99</v>
      </c>
      <c r="G108" t="s">
        <v>89</v>
      </c>
      <c r="H108" t="s">
        <v>29</v>
      </c>
      <c r="I108" t="s">
        <v>42</v>
      </c>
      <c r="J108" t="s">
        <v>137</v>
      </c>
      <c r="K108" t="s">
        <v>146</v>
      </c>
      <c r="L108" t="s">
        <v>339</v>
      </c>
      <c r="M108">
        <v>0.56999999999999995</v>
      </c>
      <c r="N108" t="s">
        <v>34</v>
      </c>
      <c r="O108" t="s">
        <v>35</v>
      </c>
      <c r="P108" t="s">
        <v>125</v>
      </c>
      <c r="Q108" t="s">
        <v>130</v>
      </c>
      <c r="R108">
        <v>33132</v>
      </c>
      <c r="S108" s="1">
        <v>42013</v>
      </c>
      <c r="T108" s="1">
        <v>42015</v>
      </c>
      <c r="U108">
        <v>1220.03784</v>
      </c>
      <c r="V108">
        <v>54</v>
      </c>
      <c r="W108">
        <v>8332.91</v>
      </c>
      <c r="X108">
        <v>40547</v>
      </c>
      <c r="Y108">
        <f>cleaneddata[[#This Row],[Unit Price]]-cleaneddata[[#This Row],[Discount]]</f>
        <v>179.93</v>
      </c>
      <c r="Z108" t="str">
        <f>_xlfn.IFS(cleaneddata[[#This Row],[Region]]="Central","Chris",cleaneddata[[#This Row],[Region]]="East","Erin",cleaneddata[[#This Row],[Region]]="South","Sam",cleaneddata[[#This Row],[Region]]="West","William")</f>
        <v>Sam</v>
      </c>
    </row>
    <row r="109" spans="1:26" x14ac:dyDescent="0.3">
      <c r="A109">
        <v>1527</v>
      </c>
      <c r="B109" t="s">
        <v>340</v>
      </c>
      <c r="C109" t="s">
        <v>27</v>
      </c>
      <c r="D109">
        <v>0.03</v>
      </c>
      <c r="E109">
        <v>30.98</v>
      </c>
      <c r="F109">
        <v>8.99</v>
      </c>
      <c r="G109" t="s">
        <v>89</v>
      </c>
      <c r="H109" t="s">
        <v>29</v>
      </c>
      <c r="I109" t="s">
        <v>50</v>
      </c>
      <c r="J109" t="s">
        <v>51</v>
      </c>
      <c r="K109" t="s">
        <v>44</v>
      </c>
      <c r="L109" t="s">
        <v>341</v>
      </c>
      <c r="M109">
        <v>0.57999999999999996</v>
      </c>
      <c r="N109" t="s">
        <v>34</v>
      </c>
      <c r="O109" t="s">
        <v>35</v>
      </c>
      <c r="P109" t="s">
        <v>166</v>
      </c>
      <c r="Q109" t="s">
        <v>342</v>
      </c>
      <c r="R109">
        <v>35601</v>
      </c>
      <c r="S109" s="1">
        <v>42013</v>
      </c>
      <c r="T109" s="1">
        <v>42015</v>
      </c>
      <c r="U109">
        <v>0.51</v>
      </c>
      <c r="V109">
        <v>5</v>
      </c>
      <c r="W109">
        <v>162.38999999999999</v>
      </c>
      <c r="X109">
        <v>86813</v>
      </c>
      <c r="Y109">
        <f>cleaneddata[[#This Row],[Unit Price]]-cleaneddata[[#This Row],[Discount]]</f>
        <v>30.95</v>
      </c>
      <c r="Z109" t="str">
        <f>_xlfn.IFS(cleaneddata[[#This Row],[Region]]="Central","Chris",cleaneddata[[#This Row],[Region]]="East","Erin",cleaneddata[[#This Row],[Region]]="South","Sam",cleaneddata[[#This Row],[Region]]="West","William")</f>
        <v>Sam</v>
      </c>
    </row>
    <row r="110" spans="1:26" x14ac:dyDescent="0.3">
      <c r="A110">
        <v>1528</v>
      </c>
      <c r="B110" t="s">
        <v>343</v>
      </c>
      <c r="C110" t="s">
        <v>27</v>
      </c>
      <c r="D110">
        <v>0.01</v>
      </c>
      <c r="E110">
        <v>525.98</v>
      </c>
      <c r="F110">
        <v>19.989999999999998</v>
      </c>
      <c r="G110" t="s">
        <v>40</v>
      </c>
      <c r="H110" t="s">
        <v>29</v>
      </c>
      <c r="I110" t="s">
        <v>50</v>
      </c>
      <c r="J110" t="s">
        <v>74</v>
      </c>
      <c r="K110" t="s">
        <v>75</v>
      </c>
      <c r="L110" t="s">
        <v>344</v>
      </c>
      <c r="M110">
        <v>0.37</v>
      </c>
      <c r="N110" t="s">
        <v>34</v>
      </c>
      <c r="O110" t="s">
        <v>35</v>
      </c>
      <c r="P110" t="s">
        <v>99</v>
      </c>
      <c r="Q110" t="s">
        <v>345</v>
      </c>
      <c r="R110">
        <v>27288</v>
      </c>
      <c r="S110" s="1">
        <v>42013</v>
      </c>
      <c r="T110" s="1">
        <v>42015</v>
      </c>
      <c r="U110">
        <v>-161.92400000000001</v>
      </c>
      <c r="V110">
        <v>9</v>
      </c>
      <c r="W110">
        <v>4920.8100000000004</v>
      </c>
      <c r="X110">
        <v>86813</v>
      </c>
      <c r="Y110">
        <f>cleaneddata[[#This Row],[Unit Price]]-cleaneddata[[#This Row],[Discount]]</f>
        <v>525.97</v>
      </c>
      <c r="Z110" t="str">
        <f>_xlfn.IFS(cleaneddata[[#This Row],[Region]]="Central","Chris",cleaneddata[[#This Row],[Region]]="East","Erin",cleaneddata[[#This Row],[Region]]="South","Sam",cleaneddata[[#This Row],[Region]]="West","William")</f>
        <v>Sam</v>
      </c>
    </row>
    <row r="111" spans="1:26" x14ac:dyDescent="0.3">
      <c r="A111">
        <v>3017</v>
      </c>
      <c r="B111" t="s">
        <v>346</v>
      </c>
      <c r="C111" t="s">
        <v>27</v>
      </c>
      <c r="D111">
        <v>0.01</v>
      </c>
      <c r="E111">
        <v>5.58</v>
      </c>
      <c r="F111">
        <v>5.3</v>
      </c>
      <c r="G111" t="s">
        <v>40</v>
      </c>
      <c r="H111" t="s">
        <v>96</v>
      </c>
      <c r="I111" t="s">
        <v>50</v>
      </c>
      <c r="J111" t="s">
        <v>347</v>
      </c>
      <c r="K111" t="s">
        <v>75</v>
      </c>
      <c r="L111" t="s">
        <v>348</v>
      </c>
      <c r="M111">
        <v>0.35</v>
      </c>
      <c r="N111" t="s">
        <v>34</v>
      </c>
      <c r="O111" t="s">
        <v>61</v>
      </c>
      <c r="P111" t="s">
        <v>92</v>
      </c>
      <c r="Q111" t="s">
        <v>349</v>
      </c>
      <c r="R111">
        <v>92024</v>
      </c>
      <c r="S111" s="1">
        <v>42013</v>
      </c>
      <c r="T111" s="1">
        <v>42014</v>
      </c>
      <c r="U111">
        <v>-7.25</v>
      </c>
      <c r="V111">
        <v>1</v>
      </c>
      <c r="W111">
        <v>11.16</v>
      </c>
      <c r="X111">
        <v>89071</v>
      </c>
      <c r="Y111">
        <f>cleaneddata[[#This Row],[Unit Price]]-cleaneddata[[#This Row],[Discount]]</f>
        <v>5.57</v>
      </c>
      <c r="Z111" t="str">
        <f>_xlfn.IFS(cleaneddata[[#This Row],[Region]]="Central","Chris",cleaneddata[[#This Row],[Region]]="East","Erin",cleaneddata[[#This Row],[Region]]="South","Sam",cleaneddata[[#This Row],[Region]]="West","William")</f>
        <v>William</v>
      </c>
    </row>
    <row r="112" spans="1:26" x14ac:dyDescent="0.3">
      <c r="A112">
        <v>3017</v>
      </c>
      <c r="B112" t="s">
        <v>346</v>
      </c>
      <c r="C112" t="s">
        <v>27</v>
      </c>
      <c r="D112">
        <v>0.03</v>
      </c>
      <c r="E112">
        <v>3.98</v>
      </c>
      <c r="F112">
        <v>0.7</v>
      </c>
      <c r="G112" t="s">
        <v>40</v>
      </c>
      <c r="H112" t="s">
        <v>96</v>
      </c>
      <c r="I112" t="s">
        <v>50</v>
      </c>
      <c r="J112" t="s">
        <v>51</v>
      </c>
      <c r="K112" t="s">
        <v>52</v>
      </c>
      <c r="L112" t="s">
        <v>350</v>
      </c>
      <c r="M112">
        <v>0.52</v>
      </c>
      <c r="N112" t="s">
        <v>34</v>
      </c>
      <c r="O112" t="s">
        <v>61</v>
      </c>
      <c r="P112" t="s">
        <v>92</v>
      </c>
      <c r="Q112" t="s">
        <v>349</v>
      </c>
      <c r="R112">
        <v>92024</v>
      </c>
      <c r="S112" s="1">
        <v>42013</v>
      </c>
      <c r="T112" s="1">
        <v>42014</v>
      </c>
      <c r="U112">
        <v>31.201799999999999</v>
      </c>
      <c r="V112">
        <v>11</v>
      </c>
      <c r="W112">
        <v>45.22</v>
      </c>
      <c r="X112">
        <v>89071</v>
      </c>
      <c r="Y112">
        <f>cleaneddata[[#This Row],[Unit Price]]-cleaneddata[[#This Row],[Discount]]</f>
        <v>3.95</v>
      </c>
      <c r="Z112" t="str">
        <f>_xlfn.IFS(cleaneddata[[#This Row],[Region]]="Central","Chris",cleaneddata[[#This Row],[Region]]="East","Erin",cleaneddata[[#This Row],[Region]]="South","Sam",cleaneddata[[#This Row],[Region]]="West","William")</f>
        <v>William</v>
      </c>
    </row>
    <row r="113" spans="1:26" x14ac:dyDescent="0.3">
      <c r="A113">
        <v>833</v>
      </c>
      <c r="B113" t="s">
        <v>351</v>
      </c>
      <c r="C113" t="s">
        <v>39</v>
      </c>
      <c r="D113">
        <v>0</v>
      </c>
      <c r="E113">
        <v>11.66</v>
      </c>
      <c r="F113">
        <v>8.99</v>
      </c>
      <c r="G113" t="s">
        <v>89</v>
      </c>
      <c r="H113" t="s">
        <v>96</v>
      </c>
      <c r="I113" t="s">
        <v>50</v>
      </c>
      <c r="J113" t="s">
        <v>51</v>
      </c>
      <c r="K113" t="s">
        <v>44</v>
      </c>
      <c r="L113" t="s">
        <v>352</v>
      </c>
      <c r="M113">
        <v>0.59</v>
      </c>
      <c r="N113" t="s">
        <v>34</v>
      </c>
      <c r="O113" t="s">
        <v>61</v>
      </c>
      <c r="P113" t="s">
        <v>92</v>
      </c>
      <c r="Q113" t="s">
        <v>353</v>
      </c>
      <c r="R113">
        <v>95020</v>
      </c>
      <c r="S113" s="1">
        <v>42013</v>
      </c>
      <c r="T113" s="1">
        <v>42015</v>
      </c>
      <c r="U113">
        <v>-203.67</v>
      </c>
      <c r="V113">
        <v>11</v>
      </c>
      <c r="W113">
        <v>138.51</v>
      </c>
      <c r="X113">
        <v>89770</v>
      </c>
      <c r="Y113">
        <f>cleaneddata[[#This Row],[Unit Price]]-cleaneddata[[#This Row],[Discount]]</f>
        <v>11.66</v>
      </c>
      <c r="Z113" t="str">
        <f>_xlfn.IFS(cleaneddata[[#This Row],[Region]]="Central","Chris",cleaneddata[[#This Row],[Region]]="East","Erin",cleaneddata[[#This Row],[Region]]="South","Sam",cleaneddata[[#This Row],[Region]]="West","William")</f>
        <v>William</v>
      </c>
    </row>
    <row r="114" spans="1:26" x14ac:dyDescent="0.3">
      <c r="A114">
        <v>358</v>
      </c>
      <c r="B114" t="s">
        <v>354</v>
      </c>
      <c r="C114" t="s">
        <v>49</v>
      </c>
      <c r="D114">
        <v>0.04</v>
      </c>
      <c r="E114">
        <v>125.99</v>
      </c>
      <c r="F114">
        <v>8.99</v>
      </c>
      <c r="G114" t="s">
        <v>40</v>
      </c>
      <c r="H114" t="s">
        <v>96</v>
      </c>
      <c r="I114" t="s">
        <v>42</v>
      </c>
      <c r="J114" t="s">
        <v>137</v>
      </c>
      <c r="K114" t="s">
        <v>75</v>
      </c>
      <c r="L114" t="s">
        <v>355</v>
      </c>
      <c r="M114">
        <v>0.59</v>
      </c>
      <c r="N114" t="s">
        <v>34</v>
      </c>
      <c r="O114" t="s">
        <v>113</v>
      </c>
      <c r="P114" t="s">
        <v>322</v>
      </c>
      <c r="Q114" t="s">
        <v>356</v>
      </c>
      <c r="R114">
        <v>19406</v>
      </c>
      <c r="S114" s="1">
        <v>42013</v>
      </c>
      <c r="T114" s="1">
        <v>42020</v>
      </c>
      <c r="U114">
        <v>-627.82191999999998</v>
      </c>
      <c r="V114">
        <v>1</v>
      </c>
      <c r="W114">
        <v>107.95</v>
      </c>
      <c r="X114">
        <v>91130</v>
      </c>
      <c r="Y114">
        <f>cleaneddata[[#This Row],[Unit Price]]-cleaneddata[[#This Row],[Discount]]</f>
        <v>125.94999999999999</v>
      </c>
      <c r="Z114" t="str">
        <f>_xlfn.IFS(cleaneddata[[#This Row],[Region]]="Central","Chris",cleaneddata[[#This Row],[Region]]="East","Erin",cleaneddata[[#This Row],[Region]]="South","Sam",cleaneddata[[#This Row],[Region]]="West","William")</f>
        <v>Erin</v>
      </c>
    </row>
    <row r="115" spans="1:26" x14ac:dyDescent="0.3">
      <c r="A115">
        <v>2555</v>
      </c>
      <c r="B115" t="s">
        <v>357</v>
      </c>
      <c r="C115" t="s">
        <v>49</v>
      </c>
      <c r="D115">
        <v>0.1</v>
      </c>
      <c r="E115">
        <v>2.6</v>
      </c>
      <c r="F115">
        <v>2.4</v>
      </c>
      <c r="G115" t="s">
        <v>40</v>
      </c>
      <c r="H115" t="s">
        <v>73</v>
      </c>
      <c r="I115" t="s">
        <v>50</v>
      </c>
      <c r="J115" t="s">
        <v>51</v>
      </c>
      <c r="K115" t="s">
        <v>52</v>
      </c>
      <c r="L115" t="s">
        <v>358</v>
      </c>
      <c r="M115">
        <v>0.57999999999999996</v>
      </c>
      <c r="N115" t="s">
        <v>34</v>
      </c>
      <c r="O115" t="s">
        <v>54</v>
      </c>
      <c r="P115" t="s">
        <v>359</v>
      </c>
      <c r="Q115" t="s">
        <v>360</v>
      </c>
      <c r="R115">
        <v>53711</v>
      </c>
      <c r="S115" s="1">
        <v>42013</v>
      </c>
      <c r="T115" s="1">
        <v>42018</v>
      </c>
      <c r="U115">
        <v>-88.04</v>
      </c>
      <c r="V115">
        <v>12</v>
      </c>
      <c r="W115">
        <v>30.1</v>
      </c>
      <c r="X115">
        <v>86527</v>
      </c>
      <c r="Y115">
        <f>cleaneddata[[#This Row],[Unit Price]]-cleaneddata[[#This Row],[Discount]]</f>
        <v>2.5</v>
      </c>
      <c r="Z115" t="str">
        <f>_xlfn.IFS(cleaneddata[[#This Row],[Region]]="Central","Chris",cleaneddata[[#This Row],[Region]]="East","Erin",cleaneddata[[#This Row],[Region]]="South","Sam",cleaneddata[[#This Row],[Region]]="West","William")</f>
        <v>Chris</v>
      </c>
    </row>
    <row r="116" spans="1:26" x14ac:dyDescent="0.3">
      <c r="A116">
        <v>1745</v>
      </c>
      <c r="B116" t="s">
        <v>361</v>
      </c>
      <c r="C116" t="s">
        <v>72</v>
      </c>
      <c r="D116">
        <v>0.02</v>
      </c>
      <c r="E116">
        <v>4.13</v>
      </c>
      <c r="F116">
        <v>6.89</v>
      </c>
      <c r="G116" t="s">
        <v>40</v>
      </c>
      <c r="H116" t="s">
        <v>73</v>
      </c>
      <c r="I116" t="s">
        <v>50</v>
      </c>
      <c r="J116" t="s">
        <v>154</v>
      </c>
      <c r="K116" t="s">
        <v>75</v>
      </c>
      <c r="L116" t="s">
        <v>362</v>
      </c>
      <c r="M116">
        <v>0.39</v>
      </c>
      <c r="N116" t="s">
        <v>34</v>
      </c>
      <c r="O116" t="s">
        <v>35</v>
      </c>
      <c r="P116" t="s">
        <v>77</v>
      </c>
      <c r="Q116" t="s">
        <v>363</v>
      </c>
      <c r="R116">
        <v>30305</v>
      </c>
      <c r="S116" s="1">
        <v>42013</v>
      </c>
      <c r="T116" s="1">
        <v>42014</v>
      </c>
      <c r="U116">
        <v>-51.737000000000002</v>
      </c>
      <c r="V116">
        <v>9</v>
      </c>
      <c r="W116">
        <v>45.87</v>
      </c>
      <c r="X116">
        <v>18561</v>
      </c>
      <c r="Y116">
        <f>cleaneddata[[#This Row],[Unit Price]]-cleaneddata[[#This Row],[Discount]]</f>
        <v>4.1100000000000003</v>
      </c>
      <c r="Z116" t="str">
        <f>_xlfn.IFS(cleaneddata[[#This Row],[Region]]="Central","Chris",cleaneddata[[#This Row],[Region]]="East","Erin",cleaneddata[[#This Row],[Region]]="South","Sam",cleaneddata[[#This Row],[Region]]="West","William")</f>
        <v>Sam</v>
      </c>
    </row>
    <row r="117" spans="1:26" x14ac:dyDescent="0.3">
      <c r="A117">
        <v>1749</v>
      </c>
      <c r="B117" t="s">
        <v>364</v>
      </c>
      <c r="C117" t="s">
        <v>72</v>
      </c>
      <c r="D117">
        <v>0.02</v>
      </c>
      <c r="E117">
        <v>4.13</v>
      </c>
      <c r="F117">
        <v>6.89</v>
      </c>
      <c r="G117" t="s">
        <v>40</v>
      </c>
      <c r="H117" t="s">
        <v>73</v>
      </c>
      <c r="I117" t="s">
        <v>50</v>
      </c>
      <c r="J117" t="s">
        <v>154</v>
      </c>
      <c r="K117" t="s">
        <v>75</v>
      </c>
      <c r="L117" t="s">
        <v>362</v>
      </c>
      <c r="M117">
        <v>0.39</v>
      </c>
      <c r="N117" t="s">
        <v>34</v>
      </c>
      <c r="O117" t="s">
        <v>54</v>
      </c>
      <c r="P117" t="s">
        <v>209</v>
      </c>
      <c r="Q117" t="s">
        <v>365</v>
      </c>
      <c r="R117">
        <v>73505</v>
      </c>
      <c r="S117" s="1">
        <v>42013</v>
      </c>
      <c r="T117" s="1">
        <v>42014</v>
      </c>
      <c r="U117">
        <v>-48.235999999999997</v>
      </c>
      <c r="V117">
        <v>2</v>
      </c>
      <c r="W117">
        <v>10.19</v>
      </c>
      <c r="X117">
        <v>87243</v>
      </c>
      <c r="Y117">
        <f>cleaneddata[[#This Row],[Unit Price]]-cleaneddata[[#This Row],[Discount]]</f>
        <v>4.1100000000000003</v>
      </c>
      <c r="Z117" t="str">
        <f>_xlfn.IFS(cleaneddata[[#This Row],[Region]]="Central","Chris",cleaneddata[[#This Row],[Region]]="East","Erin",cleaneddata[[#This Row],[Region]]="South","Sam",cleaneddata[[#This Row],[Region]]="West","William")</f>
        <v>Chris</v>
      </c>
    </row>
    <row r="118" spans="1:26" x14ac:dyDescent="0.3">
      <c r="A118">
        <v>2164</v>
      </c>
      <c r="B118" t="s">
        <v>366</v>
      </c>
      <c r="C118" t="s">
        <v>72</v>
      </c>
      <c r="D118">
        <v>0.01</v>
      </c>
      <c r="E118">
        <v>5.38</v>
      </c>
      <c r="F118">
        <v>7.57</v>
      </c>
      <c r="G118" t="s">
        <v>40</v>
      </c>
      <c r="H118" t="s">
        <v>29</v>
      </c>
      <c r="I118" t="s">
        <v>50</v>
      </c>
      <c r="J118" t="s">
        <v>74</v>
      </c>
      <c r="K118" t="s">
        <v>75</v>
      </c>
      <c r="L118" t="s">
        <v>367</v>
      </c>
      <c r="M118">
        <v>0.36</v>
      </c>
      <c r="N118" t="s">
        <v>34</v>
      </c>
      <c r="O118" t="s">
        <v>61</v>
      </c>
      <c r="P118" t="s">
        <v>92</v>
      </c>
      <c r="Q118" t="s">
        <v>368</v>
      </c>
      <c r="R118">
        <v>91104</v>
      </c>
      <c r="S118" s="1">
        <v>42013</v>
      </c>
      <c r="T118" s="1">
        <v>42014</v>
      </c>
      <c r="U118">
        <v>-66.779579999999996</v>
      </c>
      <c r="V118">
        <v>3</v>
      </c>
      <c r="W118">
        <v>18.68</v>
      </c>
      <c r="X118">
        <v>88794</v>
      </c>
      <c r="Y118">
        <f>cleaneddata[[#This Row],[Unit Price]]-cleaneddata[[#This Row],[Discount]]</f>
        <v>5.37</v>
      </c>
      <c r="Z118" t="str">
        <f>_xlfn.IFS(cleaneddata[[#This Row],[Region]]="Central","Chris",cleaneddata[[#This Row],[Region]]="East","Erin",cleaneddata[[#This Row],[Region]]="South","Sam",cleaneddata[[#This Row],[Region]]="West","William")</f>
        <v>William</v>
      </c>
    </row>
    <row r="119" spans="1:26" x14ac:dyDescent="0.3">
      <c r="A119">
        <v>2164</v>
      </c>
      <c r="B119" t="s">
        <v>366</v>
      </c>
      <c r="C119" t="s">
        <v>72</v>
      </c>
      <c r="D119">
        <v>0.05</v>
      </c>
      <c r="E119">
        <v>3.28</v>
      </c>
      <c r="F119">
        <v>3.97</v>
      </c>
      <c r="G119" t="s">
        <v>40</v>
      </c>
      <c r="H119" t="s">
        <v>29</v>
      </c>
      <c r="I119" t="s">
        <v>50</v>
      </c>
      <c r="J119" t="s">
        <v>51</v>
      </c>
      <c r="K119" t="s">
        <v>52</v>
      </c>
      <c r="L119" t="s">
        <v>369</v>
      </c>
      <c r="M119">
        <v>0.56000000000000005</v>
      </c>
      <c r="N119" t="s">
        <v>34</v>
      </c>
      <c r="O119" t="s">
        <v>61</v>
      </c>
      <c r="P119" t="s">
        <v>92</v>
      </c>
      <c r="Q119" t="s">
        <v>368</v>
      </c>
      <c r="R119">
        <v>91104</v>
      </c>
      <c r="S119" s="1">
        <v>42013</v>
      </c>
      <c r="T119" s="1">
        <v>42013</v>
      </c>
      <c r="U119">
        <v>-144.9188</v>
      </c>
      <c r="V119">
        <v>11</v>
      </c>
      <c r="W119">
        <v>36.299999999999997</v>
      </c>
      <c r="X119">
        <v>88794</v>
      </c>
      <c r="Y119">
        <f>cleaneddata[[#This Row],[Unit Price]]-cleaneddata[[#This Row],[Discount]]</f>
        <v>3.23</v>
      </c>
      <c r="Z119" t="str">
        <f>_xlfn.IFS(cleaneddata[[#This Row],[Region]]="Central","Chris",cleaneddata[[#This Row],[Region]]="East","Erin",cleaneddata[[#This Row],[Region]]="South","Sam",cleaneddata[[#This Row],[Region]]="West","William")</f>
        <v>William</v>
      </c>
    </row>
    <row r="120" spans="1:26" x14ac:dyDescent="0.3">
      <c r="A120">
        <v>2165</v>
      </c>
      <c r="B120" t="s">
        <v>370</v>
      </c>
      <c r="C120" t="s">
        <v>72</v>
      </c>
      <c r="D120">
        <v>0.09</v>
      </c>
      <c r="E120">
        <v>2.78</v>
      </c>
      <c r="F120">
        <v>0.97</v>
      </c>
      <c r="G120" t="s">
        <v>40</v>
      </c>
      <c r="H120" t="s">
        <v>29</v>
      </c>
      <c r="I120" t="s">
        <v>50</v>
      </c>
      <c r="J120" t="s">
        <v>51</v>
      </c>
      <c r="K120" t="s">
        <v>52</v>
      </c>
      <c r="L120" t="s">
        <v>371</v>
      </c>
      <c r="M120">
        <v>0.59</v>
      </c>
      <c r="N120" t="s">
        <v>34</v>
      </c>
      <c r="O120" t="s">
        <v>113</v>
      </c>
      <c r="P120" t="s">
        <v>333</v>
      </c>
      <c r="Q120" t="s">
        <v>372</v>
      </c>
      <c r="R120">
        <v>4330</v>
      </c>
      <c r="S120" s="1">
        <v>42013</v>
      </c>
      <c r="T120" s="1">
        <v>42015</v>
      </c>
      <c r="U120">
        <v>-5.0716000000000001</v>
      </c>
      <c r="V120">
        <v>6</v>
      </c>
      <c r="W120">
        <v>16.03</v>
      </c>
      <c r="X120">
        <v>88794</v>
      </c>
      <c r="Y120">
        <f>cleaneddata[[#This Row],[Unit Price]]-cleaneddata[[#This Row],[Discount]]</f>
        <v>2.69</v>
      </c>
      <c r="Z120" t="str">
        <f>_xlfn.IFS(cleaneddata[[#This Row],[Region]]="Central","Chris",cleaneddata[[#This Row],[Region]]="East","Erin",cleaneddata[[#This Row],[Region]]="South","Sam",cleaneddata[[#This Row],[Region]]="West","William")</f>
        <v>Erin</v>
      </c>
    </row>
    <row r="121" spans="1:26" x14ac:dyDescent="0.3">
      <c r="A121">
        <v>3331</v>
      </c>
      <c r="B121" t="s">
        <v>230</v>
      </c>
      <c r="C121" t="s">
        <v>72</v>
      </c>
      <c r="D121">
        <v>0.02</v>
      </c>
      <c r="E121">
        <v>4</v>
      </c>
      <c r="F121">
        <v>1.3</v>
      </c>
      <c r="G121" t="s">
        <v>40</v>
      </c>
      <c r="H121" t="s">
        <v>96</v>
      </c>
      <c r="I121" t="s">
        <v>50</v>
      </c>
      <c r="J121" t="s">
        <v>90</v>
      </c>
      <c r="K121" t="s">
        <v>52</v>
      </c>
      <c r="L121" t="s">
        <v>373</v>
      </c>
      <c r="M121">
        <v>0.37</v>
      </c>
      <c r="N121" t="s">
        <v>34</v>
      </c>
      <c r="O121" t="s">
        <v>35</v>
      </c>
      <c r="P121" t="s">
        <v>125</v>
      </c>
      <c r="Q121" t="s">
        <v>232</v>
      </c>
      <c r="R121">
        <v>32174</v>
      </c>
      <c r="S121" s="1">
        <v>42013</v>
      </c>
      <c r="T121" s="1">
        <v>42013</v>
      </c>
      <c r="U121">
        <v>-23.295999999999999</v>
      </c>
      <c r="V121">
        <v>12</v>
      </c>
      <c r="W121">
        <v>50.71</v>
      </c>
      <c r="X121">
        <v>86284</v>
      </c>
      <c r="Y121">
        <f>cleaneddata[[#This Row],[Unit Price]]-cleaneddata[[#This Row],[Discount]]</f>
        <v>3.98</v>
      </c>
      <c r="Z121" t="str">
        <f>_xlfn.IFS(cleaneddata[[#This Row],[Region]]="Central","Chris",cleaneddata[[#This Row],[Region]]="East","Erin",cleaneddata[[#This Row],[Region]]="South","Sam",cleaneddata[[#This Row],[Region]]="West","William")</f>
        <v>Sam</v>
      </c>
    </row>
    <row r="122" spans="1:26" x14ac:dyDescent="0.3">
      <c r="A122">
        <v>894</v>
      </c>
      <c r="B122" t="s">
        <v>374</v>
      </c>
      <c r="C122" t="s">
        <v>27</v>
      </c>
      <c r="D122">
        <v>0.01</v>
      </c>
      <c r="E122">
        <v>8.34</v>
      </c>
      <c r="F122">
        <v>0.96</v>
      </c>
      <c r="G122" t="s">
        <v>40</v>
      </c>
      <c r="H122" t="s">
        <v>96</v>
      </c>
      <c r="I122" t="s">
        <v>30</v>
      </c>
      <c r="J122" t="s">
        <v>128</v>
      </c>
      <c r="K122" t="s">
        <v>52</v>
      </c>
      <c r="L122" t="s">
        <v>375</v>
      </c>
      <c r="M122">
        <v>0.43</v>
      </c>
      <c r="N122" t="s">
        <v>34</v>
      </c>
      <c r="O122" t="s">
        <v>113</v>
      </c>
      <c r="P122" t="s">
        <v>376</v>
      </c>
      <c r="Q122" t="s">
        <v>68</v>
      </c>
      <c r="R122">
        <v>20024</v>
      </c>
      <c r="S122" s="1">
        <v>42014</v>
      </c>
      <c r="T122" s="1">
        <v>42016</v>
      </c>
      <c r="U122">
        <v>29.332000000000001</v>
      </c>
      <c r="V122">
        <v>24</v>
      </c>
      <c r="W122">
        <v>199.12</v>
      </c>
      <c r="X122">
        <v>14596</v>
      </c>
      <c r="Y122">
        <f>cleaneddata[[#This Row],[Unit Price]]-cleaneddata[[#This Row],[Discount]]</f>
        <v>8.33</v>
      </c>
      <c r="Z122" t="str">
        <f>_xlfn.IFS(cleaneddata[[#This Row],[Region]]="Central","Chris",cleaneddata[[#This Row],[Region]]="East","Erin",cleaneddata[[#This Row],[Region]]="South","Sam",cleaneddata[[#This Row],[Region]]="West","William")</f>
        <v>Erin</v>
      </c>
    </row>
    <row r="123" spans="1:26" x14ac:dyDescent="0.3">
      <c r="A123">
        <v>894</v>
      </c>
      <c r="B123" t="s">
        <v>374</v>
      </c>
      <c r="C123" t="s">
        <v>27</v>
      </c>
      <c r="D123">
        <v>0.06</v>
      </c>
      <c r="E123">
        <v>3.28</v>
      </c>
      <c r="F123">
        <v>3.97</v>
      </c>
      <c r="G123" t="s">
        <v>40</v>
      </c>
      <c r="H123" t="s">
        <v>96</v>
      </c>
      <c r="I123" t="s">
        <v>50</v>
      </c>
      <c r="J123" t="s">
        <v>51</v>
      </c>
      <c r="K123" t="s">
        <v>52</v>
      </c>
      <c r="L123" t="s">
        <v>369</v>
      </c>
      <c r="M123">
        <v>0.56000000000000005</v>
      </c>
      <c r="N123" t="s">
        <v>34</v>
      </c>
      <c r="O123" t="s">
        <v>113</v>
      </c>
      <c r="P123" t="s">
        <v>376</v>
      </c>
      <c r="Q123" t="s">
        <v>68</v>
      </c>
      <c r="R123">
        <v>20024</v>
      </c>
      <c r="S123" s="1">
        <v>42014</v>
      </c>
      <c r="T123" s="1">
        <v>42015</v>
      </c>
      <c r="U123">
        <v>-86</v>
      </c>
      <c r="V123">
        <v>19</v>
      </c>
      <c r="W123">
        <v>63.14</v>
      </c>
      <c r="X123">
        <v>14596</v>
      </c>
      <c r="Y123">
        <f>cleaneddata[[#This Row],[Unit Price]]-cleaneddata[[#This Row],[Discount]]</f>
        <v>3.2199999999999998</v>
      </c>
      <c r="Z123" t="str">
        <f>_xlfn.IFS(cleaneddata[[#This Row],[Region]]="Central","Chris",cleaneddata[[#This Row],[Region]]="East","Erin",cleaneddata[[#This Row],[Region]]="South","Sam",cleaneddata[[#This Row],[Region]]="West","William")</f>
        <v>Erin</v>
      </c>
    </row>
    <row r="124" spans="1:26" x14ac:dyDescent="0.3">
      <c r="A124">
        <v>896</v>
      </c>
      <c r="B124" t="s">
        <v>377</v>
      </c>
      <c r="C124" t="s">
        <v>27</v>
      </c>
      <c r="D124">
        <v>0.01</v>
      </c>
      <c r="E124">
        <v>8.34</v>
      </c>
      <c r="F124">
        <v>0.96</v>
      </c>
      <c r="G124" t="s">
        <v>40</v>
      </c>
      <c r="H124" t="s">
        <v>96</v>
      </c>
      <c r="I124" t="s">
        <v>30</v>
      </c>
      <c r="J124" t="s">
        <v>128</v>
      </c>
      <c r="K124" t="s">
        <v>52</v>
      </c>
      <c r="L124" t="s">
        <v>375</v>
      </c>
      <c r="M124">
        <v>0.43</v>
      </c>
      <c r="N124" t="s">
        <v>34</v>
      </c>
      <c r="O124" t="s">
        <v>54</v>
      </c>
      <c r="P124" t="s">
        <v>189</v>
      </c>
      <c r="Q124" t="s">
        <v>378</v>
      </c>
      <c r="R124">
        <v>76201</v>
      </c>
      <c r="S124" s="1">
        <v>42014</v>
      </c>
      <c r="T124" s="1">
        <v>42016</v>
      </c>
      <c r="U124">
        <v>34.348199999999999</v>
      </c>
      <c r="V124">
        <v>6</v>
      </c>
      <c r="W124">
        <v>49.78</v>
      </c>
      <c r="X124">
        <v>90166</v>
      </c>
      <c r="Y124">
        <f>cleaneddata[[#This Row],[Unit Price]]-cleaneddata[[#This Row],[Discount]]</f>
        <v>8.33</v>
      </c>
      <c r="Z124" t="str">
        <f>_xlfn.IFS(cleaneddata[[#This Row],[Region]]="Central","Chris",cleaneddata[[#This Row],[Region]]="East","Erin",cleaneddata[[#This Row],[Region]]="South","Sam",cleaneddata[[#This Row],[Region]]="West","William")</f>
        <v>Chris</v>
      </c>
    </row>
    <row r="125" spans="1:26" x14ac:dyDescent="0.3">
      <c r="A125">
        <v>896</v>
      </c>
      <c r="B125" t="s">
        <v>377</v>
      </c>
      <c r="C125" t="s">
        <v>27</v>
      </c>
      <c r="D125">
        <v>0.06</v>
      </c>
      <c r="E125">
        <v>3.28</v>
      </c>
      <c r="F125">
        <v>3.97</v>
      </c>
      <c r="G125" t="s">
        <v>40</v>
      </c>
      <c r="H125" t="s">
        <v>96</v>
      </c>
      <c r="I125" t="s">
        <v>50</v>
      </c>
      <c r="J125" t="s">
        <v>51</v>
      </c>
      <c r="K125" t="s">
        <v>52</v>
      </c>
      <c r="L125" t="s">
        <v>369</v>
      </c>
      <c r="M125">
        <v>0.56000000000000005</v>
      </c>
      <c r="N125" t="s">
        <v>34</v>
      </c>
      <c r="O125" t="s">
        <v>54</v>
      </c>
      <c r="P125" t="s">
        <v>189</v>
      </c>
      <c r="Q125" t="s">
        <v>378</v>
      </c>
      <c r="R125">
        <v>76201</v>
      </c>
      <c r="S125" s="1">
        <v>42014</v>
      </c>
      <c r="T125" s="1">
        <v>42015</v>
      </c>
      <c r="U125">
        <v>-66.650000000000006</v>
      </c>
      <c r="V125">
        <v>5</v>
      </c>
      <c r="W125">
        <v>16.62</v>
      </c>
      <c r="X125">
        <v>90166</v>
      </c>
      <c r="Y125">
        <f>cleaneddata[[#This Row],[Unit Price]]-cleaneddata[[#This Row],[Discount]]</f>
        <v>3.2199999999999998</v>
      </c>
      <c r="Z125" t="str">
        <f>_xlfn.IFS(cleaneddata[[#This Row],[Region]]="Central","Chris",cleaneddata[[#This Row],[Region]]="East","Erin",cleaneddata[[#This Row],[Region]]="South","Sam",cleaneddata[[#This Row],[Region]]="West","William")</f>
        <v>Chris</v>
      </c>
    </row>
    <row r="126" spans="1:26" x14ac:dyDescent="0.3">
      <c r="A126">
        <v>1976</v>
      </c>
      <c r="B126" t="s">
        <v>379</v>
      </c>
      <c r="C126" t="s">
        <v>27</v>
      </c>
      <c r="D126">
        <v>0.05</v>
      </c>
      <c r="E126">
        <v>70.98</v>
      </c>
      <c r="F126">
        <v>46.74</v>
      </c>
      <c r="G126" t="s">
        <v>28</v>
      </c>
      <c r="H126" t="s">
        <v>41</v>
      </c>
      <c r="I126" t="s">
        <v>30</v>
      </c>
      <c r="J126" t="s">
        <v>119</v>
      </c>
      <c r="K126" t="s">
        <v>32</v>
      </c>
      <c r="L126" t="s">
        <v>380</v>
      </c>
      <c r="M126">
        <v>0.56000000000000005</v>
      </c>
      <c r="N126" t="s">
        <v>34</v>
      </c>
      <c r="O126" t="s">
        <v>54</v>
      </c>
      <c r="P126" t="s">
        <v>291</v>
      </c>
      <c r="Q126" t="s">
        <v>381</v>
      </c>
      <c r="R126">
        <v>48823</v>
      </c>
      <c r="S126" s="1">
        <v>42014</v>
      </c>
      <c r="T126" s="1">
        <v>42015</v>
      </c>
      <c r="U126">
        <v>-850.65239999999994</v>
      </c>
      <c r="V126">
        <v>8</v>
      </c>
      <c r="W126">
        <v>551.51</v>
      </c>
      <c r="X126">
        <v>89039</v>
      </c>
      <c r="Y126">
        <f>cleaneddata[[#This Row],[Unit Price]]-cleaneddata[[#This Row],[Discount]]</f>
        <v>70.930000000000007</v>
      </c>
      <c r="Z126" t="str">
        <f>_xlfn.IFS(cleaneddata[[#This Row],[Region]]="Central","Chris",cleaneddata[[#This Row],[Region]]="East","Erin",cleaneddata[[#This Row],[Region]]="South","Sam",cleaneddata[[#This Row],[Region]]="West","William")</f>
        <v>Chris</v>
      </c>
    </row>
    <row r="127" spans="1:26" x14ac:dyDescent="0.3">
      <c r="A127">
        <v>1976</v>
      </c>
      <c r="B127" t="s">
        <v>379</v>
      </c>
      <c r="C127" t="s">
        <v>27</v>
      </c>
      <c r="D127">
        <v>0.05</v>
      </c>
      <c r="E127">
        <v>11.55</v>
      </c>
      <c r="F127">
        <v>2.36</v>
      </c>
      <c r="G127" t="s">
        <v>40</v>
      </c>
      <c r="H127" t="s">
        <v>41</v>
      </c>
      <c r="I127" t="s">
        <v>50</v>
      </c>
      <c r="J127" t="s">
        <v>51</v>
      </c>
      <c r="K127" t="s">
        <v>52</v>
      </c>
      <c r="L127" t="s">
        <v>382</v>
      </c>
      <c r="M127">
        <v>0.55000000000000004</v>
      </c>
      <c r="N127" t="s">
        <v>34</v>
      </c>
      <c r="O127" t="s">
        <v>54</v>
      </c>
      <c r="P127" t="s">
        <v>291</v>
      </c>
      <c r="Q127" t="s">
        <v>381</v>
      </c>
      <c r="R127">
        <v>48823</v>
      </c>
      <c r="S127" s="1">
        <v>42014</v>
      </c>
      <c r="T127" s="1">
        <v>42016</v>
      </c>
      <c r="U127">
        <v>98.525099999999995</v>
      </c>
      <c r="V127">
        <v>12</v>
      </c>
      <c r="W127">
        <v>142.79</v>
      </c>
      <c r="X127">
        <v>89039</v>
      </c>
      <c r="Y127">
        <f>cleaneddata[[#This Row],[Unit Price]]-cleaneddata[[#This Row],[Discount]]</f>
        <v>11.5</v>
      </c>
      <c r="Z127" t="str">
        <f>_xlfn.IFS(cleaneddata[[#This Row],[Region]]="Central","Chris",cleaneddata[[#This Row],[Region]]="East","Erin",cleaneddata[[#This Row],[Region]]="South","Sam",cleaneddata[[#This Row],[Region]]="West","William")</f>
        <v>Chris</v>
      </c>
    </row>
    <row r="128" spans="1:26" x14ac:dyDescent="0.3">
      <c r="A128">
        <v>2418</v>
      </c>
      <c r="B128" t="s">
        <v>242</v>
      </c>
      <c r="C128" t="s">
        <v>39</v>
      </c>
      <c r="D128">
        <v>0.1</v>
      </c>
      <c r="E128">
        <v>599.99</v>
      </c>
      <c r="F128">
        <v>24.49</v>
      </c>
      <c r="G128" t="s">
        <v>40</v>
      </c>
      <c r="H128" t="s">
        <v>41</v>
      </c>
      <c r="I128" t="s">
        <v>42</v>
      </c>
      <c r="J128" t="s">
        <v>65</v>
      </c>
      <c r="K128" t="s">
        <v>66</v>
      </c>
      <c r="L128" t="s">
        <v>383</v>
      </c>
      <c r="M128">
        <v>0.5</v>
      </c>
      <c r="N128" t="s">
        <v>34</v>
      </c>
      <c r="O128" t="s">
        <v>35</v>
      </c>
      <c r="P128" t="s">
        <v>244</v>
      </c>
      <c r="Q128" t="s">
        <v>245</v>
      </c>
      <c r="R128">
        <v>23805</v>
      </c>
      <c r="S128" s="1">
        <v>42014</v>
      </c>
      <c r="T128" s="1">
        <v>42015</v>
      </c>
      <c r="U128">
        <v>-343.12599999999998</v>
      </c>
      <c r="V128">
        <v>11</v>
      </c>
      <c r="W128">
        <v>6355.69</v>
      </c>
      <c r="X128">
        <v>86753</v>
      </c>
      <c r="Y128">
        <f>cleaneddata[[#This Row],[Unit Price]]-cleaneddata[[#This Row],[Discount]]</f>
        <v>599.89</v>
      </c>
      <c r="Z128" t="str">
        <f>_xlfn.IFS(cleaneddata[[#This Row],[Region]]="Central","Chris",cleaneddata[[#This Row],[Region]]="East","Erin",cleaneddata[[#This Row],[Region]]="South","Sam",cleaneddata[[#This Row],[Region]]="West","William")</f>
        <v>Sam</v>
      </c>
    </row>
    <row r="129" spans="1:26" x14ac:dyDescent="0.3">
      <c r="A129">
        <v>2418</v>
      </c>
      <c r="B129" t="s">
        <v>242</v>
      </c>
      <c r="C129" t="s">
        <v>39</v>
      </c>
      <c r="D129">
        <v>0.06</v>
      </c>
      <c r="E129">
        <v>2.78</v>
      </c>
      <c r="F129">
        <v>1.25</v>
      </c>
      <c r="G129" t="s">
        <v>40</v>
      </c>
      <c r="H129" t="s">
        <v>41</v>
      </c>
      <c r="I129" t="s">
        <v>50</v>
      </c>
      <c r="J129" t="s">
        <v>51</v>
      </c>
      <c r="K129" t="s">
        <v>52</v>
      </c>
      <c r="L129" t="s">
        <v>384</v>
      </c>
      <c r="M129">
        <v>0.59</v>
      </c>
      <c r="N129" t="s">
        <v>34</v>
      </c>
      <c r="O129" t="s">
        <v>35</v>
      </c>
      <c r="P129" t="s">
        <v>244</v>
      </c>
      <c r="Q129" t="s">
        <v>245</v>
      </c>
      <c r="R129">
        <v>23805</v>
      </c>
      <c r="S129" s="1">
        <v>42014</v>
      </c>
      <c r="T129" s="1">
        <v>42016</v>
      </c>
      <c r="U129">
        <v>66.36</v>
      </c>
      <c r="V129">
        <v>10</v>
      </c>
      <c r="W129">
        <v>28.09</v>
      </c>
      <c r="X129">
        <v>86753</v>
      </c>
      <c r="Y129">
        <f>cleaneddata[[#This Row],[Unit Price]]-cleaneddata[[#This Row],[Discount]]</f>
        <v>2.7199999999999998</v>
      </c>
      <c r="Z129" t="str">
        <f>_xlfn.IFS(cleaneddata[[#This Row],[Region]]="Central","Chris",cleaneddata[[#This Row],[Region]]="East","Erin",cleaneddata[[#This Row],[Region]]="South","Sam",cleaneddata[[#This Row],[Region]]="West","William")</f>
        <v>Sam</v>
      </c>
    </row>
    <row r="130" spans="1:26" x14ac:dyDescent="0.3">
      <c r="A130">
        <v>2132</v>
      </c>
      <c r="B130" t="s">
        <v>385</v>
      </c>
      <c r="C130" t="s">
        <v>49</v>
      </c>
      <c r="D130">
        <v>0.05</v>
      </c>
      <c r="E130">
        <v>30.42</v>
      </c>
      <c r="F130">
        <v>8.65</v>
      </c>
      <c r="G130" t="s">
        <v>89</v>
      </c>
      <c r="H130" t="s">
        <v>73</v>
      </c>
      <c r="I130" t="s">
        <v>42</v>
      </c>
      <c r="J130" t="s">
        <v>43</v>
      </c>
      <c r="K130" t="s">
        <v>75</v>
      </c>
      <c r="L130" t="s">
        <v>386</v>
      </c>
      <c r="M130">
        <v>0.74</v>
      </c>
      <c r="N130" t="s">
        <v>34</v>
      </c>
      <c r="O130" t="s">
        <v>54</v>
      </c>
      <c r="P130" t="s">
        <v>82</v>
      </c>
      <c r="Q130" t="s">
        <v>387</v>
      </c>
      <c r="R130">
        <v>63042</v>
      </c>
      <c r="S130" s="1">
        <v>42014</v>
      </c>
      <c r="T130" s="1">
        <v>42018</v>
      </c>
      <c r="U130">
        <v>-191.2576</v>
      </c>
      <c r="V130">
        <v>11</v>
      </c>
      <c r="W130">
        <v>334.44</v>
      </c>
      <c r="X130">
        <v>90078</v>
      </c>
      <c r="Y130">
        <f>cleaneddata[[#This Row],[Unit Price]]-cleaneddata[[#This Row],[Discount]]</f>
        <v>30.37</v>
      </c>
      <c r="Z130" t="str">
        <f>_xlfn.IFS(cleaneddata[[#This Row],[Region]]="Central","Chris",cleaneddata[[#This Row],[Region]]="East","Erin",cleaneddata[[#This Row],[Region]]="South","Sam",cleaneddata[[#This Row],[Region]]="West","William")</f>
        <v>Chris</v>
      </c>
    </row>
    <row r="131" spans="1:26" x14ac:dyDescent="0.3">
      <c r="A131">
        <v>2346</v>
      </c>
      <c r="B131" t="s">
        <v>388</v>
      </c>
      <c r="C131" t="s">
        <v>49</v>
      </c>
      <c r="D131">
        <v>0.03</v>
      </c>
      <c r="E131">
        <v>297.64</v>
      </c>
      <c r="F131">
        <v>14.7</v>
      </c>
      <c r="G131" t="s">
        <v>28</v>
      </c>
      <c r="H131" t="s">
        <v>96</v>
      </c>
      <c r="I131" t="s">
        <v>42</v>
      </c>
      <c r="J131" t="s">
        <v>58</v>
      </c>
      <c r="K131" t="s">
        <v>59</v>
      </c>
      <c r="L131" t="s">
        <v>389</v>
      </c>
      <c r="M131">
        <v>0.56999999999999995</v>
      </c>
      <c r="N131" t="s">
        <v>34</v>
      </c>
      <c r="O131" t="s">
        <v>35</v>
      </c>
      <c r="P131" t="s">
        <v>390</v>
      </c>
      <c r="Q131" t="s">
        <v>391</v>
      </c>
      <c r="R131">
        <v>40258</v>
      </c>
      <c r="S131" s="1">
        <v>42014</v>
      </c>
      <c r="T131" s="1">
        <v>42019</v>
      </c>
      <c r="U131">
        <v>-48.972000000000001</v>
      </c>
      <c r="V131">
        <v>12</v>
      </c>
      <c r="W131">
        <v>3707.05</v>
      </c>
      <c r="X131">
        <v>89503</v>
      </c>
      <c r="Y131">
        <f>cleaneddata[[#This Row],[Unit Price]]-cleaneddata[[#This Row],[Discount]]</f>
        <v>297.61</v>
      </c>
      <c r="Z131" t="str">
        <f>_xlfn.IFS(cleaneddata[[#This Row],[Region]]="Central","Chris",cleaneddata[[#This Row],[Region]]="East","Erin",cleaneddata[[#This Row],[Region]]="South","Sam",cleaneddata[[#This Row],[Region]]="West","William")</f>
        <v>Sam</v>
      </c>
    </row>
    <row r="132" spans="1:26" x14ac:dyDescent="0.3">
      <c r="A132">
        <v>2797</v>
      </c>
      <c r="B132" t="s">
        <v>392</v>
      </c>
      <c r="C132" t="s">
        <v>118</v>
      </c>
      <c r="D132">
        <v>0</v>
      </c>
      <c r="E132">
        <v>5.0199999999999996</v>
      </c>
      <c r="F132">
        <v>5.14</v>
      </c>
      <c r="G132" t="s">
        <v>40</v>
      </c>
      <c r="H132" t="s">
        <v>41</v>
      </c>
      <c r="I132" t="s">
        <v>42</v>
      </c>
      <c r="J132" t="s">
        <v>43</v>
      </c>
      <c r="K132" t="s">
        <v>44</v>
      </c>
      <c r="L132" t="s">
        <v>393</v>
      </c>
      <c r="M132">
        <v>0.79</v>
      </c>
      <c r="N132" t="s">
        <v>34</v>
      </c>
      <c r="O132" t="s">
        <v>113</v>
      </c>
      <c r="P132" t="s">
        <v>322</v>
      </c>
      <c r="Q132" t="s">
        <v>394</v>
      </c>
      <c r="R132">
        <v>15122</v>
      </c>
      <c r="S132" s="1">
        <v>42014</v>
      </c>
      <c r="T132" s="1">
        <v>42015</v>
      </c>
      <c r="U132">
        <v>-159.30279999999999</v>
      </c>
      <c r="V132">
        <v>8</v>
      </c>
      <c r="W132">
        <v>43.94</v>
      </c>
      <c r="X132">
        <v>87552</v>
      </c>
      <c r="Y132">
        <f>cleaneddata[[#This Row],[Unit Price]]-cleaneddata[[#This Row],[Discount]]</f>
        <v>5.0199999999999996</v>
      </c>
      <c r="Z132" t="str">
        <f>_xlfn.IFS(cleaneddata[[#This Row],[Region]]="Central","Chris",cleaneddata[[#This Row],[Region]]="East","Erin",cleaneddata[[#This Row],[Region]]="South","Sam",cleaneddata[[#This Row],[Region]]="West","William")</f>
        <v>Erin</v>
      </c>
    </row>
    <row r="133" spans="1:26" x14ac:dyDescent="0.3">
      <c r="A133">
        <v>194</v>
      </c>
      <c r="B133" t="s">
        <v>395</v>
      </c>
      <c r="C133" t="s">
        <v>72</v>
      </c>
      <c r="D133">
        <v>0.02</v>
      </c>
      <c r="E133">
        <v>6.48</v>
      </c>
      <c r="F133">
        <v>9.17</v>
      </c>
      <c r="G133" t="s">
        <v>40</v>
      </c>
      <c r="H133" t="s">
        <v>96</v>
      </c>
      <c r="I133" t="s">
        <v>50</v>
      </c>
      <c r="J133" t="s">
        <v>90</v>
      </c>
      <c r="K133" t="s">
        <v>75</v>
      </c>
      <c r="L133" t="s">
        <v>396</v>
      </c>
      <c r="M133">
        <v>0.37</v>
      </c>
      <c r="N133" t="s">
        <v>34</v>
      </c>
      <c r="O133" t="s">
        <v>61</v>
      </c>
      <c r="P133" t="s">
        <v>148</v>
      </c>
      <c r="Q133" t="s">
        <v>397</v>
      </c>
      <c r="R133">
        <v>84043</v>
      </c>
      <c r="S133" s="1">
        <v>42014</v>
      </c>
      <c r="T133" s="1">
        <v>42015</v>
      </c>
      <c r="U133">
        <v>-105.68519999999999</v>
      </c>
      <c r="V133">
        <v>4</v>
      </c>
      <c r="W133">
        <v>28.2</v>
      </c>
      <c r="X133">
        <v>90431</v>
      </c>
      <c r="Y133">
        <f>cleaneddata[[#This Row],[Unit Price]]-cleaneddata[[#This Row],[Discount]]</f>
        <v>6.4600000000000009</v>
      </c>
      <c r="Z133" t="str">
        <f>_xlfn.IFS(cleaneddata[[#This Row],[Region]]="Central","Chris",cleaneddata[[#This Row],[Region]]="East","Erin",cleaneddata[[#This Row],[Region]]="South","Sam",cleaneddata[[#This Row],[Region]]="West","William")</f>
        <v>William</v>
      </c>
    </row>
    <row r="134" spans="1:26" x14ac:dyDescent="0.3">
      <c r="A134">
        <v>947</v>
      </c>
      <c r="B134" t="s">
        <v>398</v>
      </c>
      <c r="C134" t="s">
        <v>27</v>
      </c>
      <c r="D134">
        <v>0.08</v>
      </c>
      <c r="E134">
        <v>14.2</v>
      </c>
      <c r="F134">
        <v>5.3</v>
      </c>
      <c r="G134" t="s">
        <v>89</v>
      </c>
      <c r="H134" t="s">
        <v>73</v>
      </c>
      <c r="I134" t="s">
        <v>30</v>
      </c>
      <c r="J134" t="s">
        <v>128</v>
      </c>
      <c r="K134" t="s">
        <v>52</v>
      </c>
      <c r="L134" t="s">
        <v>290</v>
      </c>
      <c r="M134">
        <v>0.46</v>
      </c>
      <c r="N134" t="s">
        <v>34</v>
      </c>
      <c r="O134" t="s">
        <v>113</v>
      </c>
      <c r="P134" t="s">
        <v>399</v>
      </c>
      <c r="Q134" t="s">
        <v>400</v>
      </c>
      <c r="R134">
        <v>7002</v>
      </c>
      <c r="S134" s="1">
        <v>42015</v>
      </c>
      <c r="T134" s="1">
        <v>42017</v>
      </c>
      <c r="U134">
        <v>27.23</v>
      </c>
      <c r="V134">
        <v>5</v>
      </c>
      <c r="W134">
        <v>72.11</v>
      </c>
      <c r="X134">
        <v>86565</v>
      </c>
      <c r="Y134">
        <f>cleaneddata[[#This Row],[Unit Price]]-cleaneddata[[#This Row],[Discount]]</f>
        <v>14.12</v>
      </c>
      <c r="Z134" t="str">
        <f>_xlfn.IFS(cleaneddata[[#This Row],[Region]]="Central","Chris",cleaneddata[[#This Row],[Region]]="East","Erin",cleaneddata[[#This Row],[Region]]="South","Sam",cleaneddata[[#This Row],[Region]]="West","William")</f>
        <v>Erin</v>
      </c>
    </row>
    <row r="135" spans="1:26" x14ac:dyDescent="0.3">
      <c r="A135">
        <v>166</v>
      </c>
      <c r="B135" t="s">
        <v>401</v>
      </c>
      <c r="C135" t="s">
        <v>49</v>
      </c>
      <c r="D135">
        <v>0.08</v>
      </c>
      <c r="E135">
        <v>399.98</v>
      </c>
      <c r="F135">
        <v>12.06</v>
      </c>
      <c r="G135" t="s">
        <v>28</v>
      </c>
      <c r="H135" t="s">
        <v>41</v>
      </c>
      <c r="I135" t="s">
        <v>42</v>
      </c>
      <c r="J135" t="s">
        <v>58</v>
      </c>
      <c r="K135" t="s">
        <v>32</v>
      </c>
      <c r="L135" t="s">
        <v>185</v>
      </c>
      <c r="M135">
        <v>0.56000000000000005</v>
      </c>
      <c r="N135" t="s">
        <v>34</v>
      </c>
      <c r="O135" t="s">
        <v>35</v>
      </c>
      <c r="P135" t="s">
        <v>402</v>
      </c>
      <c r="Q135" t="s">
        <v>403</v>
      </c>
      <c r="R135">
        <v>37087</v>
      </c>
      <c r="S135" s="1">
        <v>42015</v>
      </c>
      <c r="T135" s="1">
        <v>42022</v>
      </c>
      <c r="U135">
        <v>28.514099999999999</v>
      </c>
      <c r="V135">
        <v>5</v>
      </c>
      <c r="W135">
        <v>1839.91</v>
      </c>
      <c r="X135">
        <v>89426</v>
      </c>
      <c r="Y135">
        <f>cleaneddata[[#This Row],[Unit Price]]-cleaneddata[[#This Row],[Discount]]</f>
        <v>399.90000000000003</v>
      </c>
      <c r="Z135" t="str">
        <f>_xlfn.IFS(cleaneddata[[#This Row],[Region]]="Central","Chris",cleaneddata[[#This Row],[Region]]="East","Erin",cleaneddata[[#This Row],[Region]]="South","Sam",cleaneddata[[#This Row],[Region]]="West","William")</f>
        <v>Sam</v>
      </c>
    </row>
    <row r="136" spans="1:26" x14ac:dyDescent="0.3">
      <c r="A136">
        <v>466</v>
      </c>
      <c r="B136" t="s">
        <v>404</v>
      </c>
      <c r="C136" t="s">
        <v>72</v>
      </c>
      <c r="D136">
        <v>0.08</v>
      </c>
      <c r="E136">
        <v>297.64</v>
      </c>
      <c r="F136">
        <v>14.7</v>
      </c>
      <c r="G136" t="s">
        <v>28</v>
      </c>
      <c r="H136" t="s">
        <v>29</v>
      </c>
      <c r="I136" t="s">
        <v>42</v>
      </c>
      <c r="J136" t="s">
        <v>58</v>
      </c>
      <c r="K136" t="s">
        <v>59</v>
      </c>
      <c r="L136" t="s">
        <v>389</v>
      </c>
      <c r="M136">
        <v>0.56999999999999995</v>
      </c>
      <c r="N136" t="s">
        <v>34</v>
      </c>
      <c r="O136" t="s">
        <v>113</v>
      </c>
      <c r="P136" t="s">
        <v>405</v>
      </c>
      <c r="Q136" t="s">
        <v>406</v>
      </c>
      <c r="R136">
        <v>2019</v>
      </c>
      <c r="S136" s="1">
        <v>42015</v>
      </c>
      <c r="T136" s="1">
        <v>42015</v>
      </c>
      <c r="U136">
        <v>496.79680000000002</v>
      </c>
      <c r="V136">
        <v>5</v>
      </c>
      <c r="W136">
        <v>1132.8399999999999</v>
      </c>
      <c r="X136">
        <v>88060</v>
      </c>
      <c r="Y136">
        <f>cleaneddata[[#This Row],[Unit Price]]-cleaneddata[[#This Row],[Discount]]</f>
        <v>297.56</v>
      </c>
      <c r="Z136" t="str">
        <f>_xlfn.IFS(cleaneddata[[#This Row],[Region]]="Central","Chris",cleaneddata[[#This Row],[Region]]="East","Erin",cleaneddata[[#This Row],[Region]]="South","Sam",cleaneddata[[#This Row],[Region]]="West","William")</f>
        <v>Erin</v>
      </c>
    </row>
    <row r="137" spans="1:26" x14ac:dyDescent="0.3">
      <c r="A137">
        <v>467</v>
      </c>
      <c r="B137" t="s">
        <v>407</v>
      </c>
      <c r="C137" t="s">
        <v>72</v>
      </c>
      <c r="D137">
        <v>0.02</v>
      </c>
      <c r="E137">
        <v>12.99</v>
      </c>
      <c r="F137">
        <v>14.37</v>
      </c>
      <c r="G137" t="s">
        <v>40</v>
      </c>
      <c r="H137" t="s">
        <v>29</v>
      </c>
      <c r="I137" t="s">
        <v>30</v>
      </c>
      <c r="J137" t="s">
        <v>128</v>
      </c>
      <c r="K137" t="s">
        <v>66</v>
      </c>
      <c r="L137" t="s">
        <v>408</v>
      </c>
      <c r="M137">
        <v>0.73</v>
      </c>
      <c r="N137" t="s">
        <v>34</v>
      </c>
      <c r="O137" t="s">
        <v>113</v>
      </c>
      <c r="P137" t="s">
        <v>405</v>
      </c>
      <c r="Q137" t="s">
        <v>409</v>
      </c>
      <c r="R137">
        <v>1915</v>
      </c>
      <c r="S137" s="1">
        <v>42015</v>
      </c>
      <c r="T137" s="1">
        <v>42016</v>
      </c>
      <c r="U137">
        <v>-556.80960000000005</v>
      </c>
      <c r="V137">
        <v>11</v>
      </c>
      <c r="W137">
        <v>143.63</v>
      </c>
      <c r="X137">
        <v>88060</v>
      </c>
      <c r="Y137">
        <f>cleaneddata[[#This Row],[Unit Price]]-cleaneddata[[#This Row],[Discount]]</f>
        <v>12.97</v>
      </c>
      <c r="Z137" t="str">
        <f>_xlfn.IFS(cleaneddata[[#This Row],[Region]]="Central","Chris",cleaneddata[[#This Row],[Region]]="East","Erin",cleaneddata[[#This Row],[Region]]="South","Sam",cleaneddata[[#This Row],[Region]]="West","William")</f>
        <v>Erin</v>
      </c>
    </row>
    <row r="138" spans="1:26" x14ac:dyDescent="0.3">
      <c r="A138">
        <v>468</v>
      </c>
      <c r="B138" t="s">
        <v>410</v>
      </c>
      <c r="C138" t="s">
        <v>72</v>
      </c>
      <c r="D138">
        <v>0.06</v>
      </c>
      <c r="E138">
        <v>14.42</v>
      </c>
      <c r="F138">
        <v>6.75</v>
      </c>
      <c r="G138" t="s">
        <v>40</v>
      </c>
      <c r="H138" t="s">
        <v>29</v>
      </c>
      <c r="I138" t="s">
        <v>50</v>
      </c>
      <c r="J138" t="s">
        <v>97</v>
      </c>
      <c r="K138" t="s">
        <v>146</v>
      </c>
      <c r="L138" t="s">
        <v>411</v>
      </c>
      <c r="M138">
        <v>0.52</v>
      </c>
      <c r="N138" t="s">
        <v>34</v>
      </c>
      <c r="O138" t="s">
        <v>113</v>
      </c>
      <c r="P138" t="s">
        <v>405</v>
      </c>
      <c r="Q138" t="s">
        <v>412</v>
      </c>
      <c r="R138">
        <v>2341</v>
      </c>
      <c r="S138" s="1">
        <v>42015</v>
      </c>
      <c r="T138" s="1">
        <v>42016</v>
      </c>
      <c r="U138">
        <v>-27.738800000000001</v>
      </c>
      <c r="V138">
        <v>5</v>
      </c>
      <c r="W138">
        <v>73.040000000000006</v>
      </c>
      <c r="X138">
        <v>88060</v>
      </c>
      <c r="Y138">
        <f>cleaneddata[[#This Row],[Unit Price]]-cleaneddata[[#This Row],[Discount]]</f>
        <v>14.36</v>
      </c>
      <c r="Z138" t="str">
        <f>_xlfn.IFS(cleaneddata[[#This Row],[Region]]="Central","Chris",cleaneddata[[#This Row],[Region]]="East","Erin",cleaneddata[[#This Row],[Region]]="South","Sam",cleaneddata[[#This Row],[Region]]="West","William")</f>
        <v>Erin</v>
      </c>
    </row>
    <row r="139" spans="1:26" x14ac:dyDescent="0.3">
      <c r="A139">
        <v>469</v>
      </c>
      <c r="B139" t="s">
        <v>413</v>
      </c>
      <c r="C139" t="s">
        <v>72</v>
      </c>
      <c r="D139">
        <v>0.05</v>
      </c>
      <c r="E139">
        <v>4.1399999999999997</v>
      </c>
      <c r="F139">
        <v>6.6</v>
      </c>
      <c r="G139" t="s">
        <v>89</v>
      </c>
      <c r="H139" t="s">
        <v>29</v>
      </c>
      <c r="I139" t="s">
        <v>30</v>
      </c>
      <c r="J139" t="s">
        <v>128</v>
      </c>
      <c r="K139" t="s">
        <v>75</v>
      </c>
      <c r="L139" t="s">
        <v>414</v>
      </c>
      <c r="M139">
        <v>0.49</v>
      </c>
      <c r="N139" t="s">
        <v>34</v>
      </c>
      <c r="O139" t="s">
        <v>113</v>
      </c>
      <c r="P139" t="s">
        <v>399</v>
      </c>
      <c r="Q139" t="s">
        <v>415</v>
      </c>
      <c r="R139">
        <v>7506</v>
      </c>
      <c r="S139" s="1">
        <v>42015</v>
      </c>
      <c r="T139" s="1">
        <v>42017</v>
      </c>
      <c r="U139">
        <v>-128.68719999999999</v>
      </c>
      <c r="V139">
        <v>7</v>
      </c>
      <c r="W139">
        <v>33.35</v>
      </c>
      <c r="X139">
        <v>88060</v>
      </c>
      <c r="Y139">
        <f>cleaneddata[[#This Row],[Unit Price]]-cleaneddata[[#This Row],[Discount]]</f>
        <v>4.09</v>
      </c>
      <c r="Z139" t="str">
        <f>_xlfn.IFS(cleaneddata[[#This Row],[Region]]="Central","Chris",cleaneddata[[#This Row],[Region]]="East","Erin",cleaneddata[[#This Row],[Region]]="South","Sam",cleaneddata[[#This Row],[Region]]="West","William")</f>
        <v>Erin</v>
      </c>
    </row>
    <row r="140" spans="1:26" x14ac:dyDescent="0.3">
      <c r="A140">
        <v>470</v>
      </c>
      <c r="B140" t="s">
        <v>416</v>
      </c>
      <c r="C140" t="s">
        <v>72</v>
      </c>
      <c r="D140">
        <v>0.03</v>
      </c>
      <c r="E140">
        <v>11.34</v>
      </c>
      <c r="F140">
        <v>5.01</v>
      </c>
      <c r="G140" t="s">
        <v>40</v>
      </c>
      <c r="H140" t="s">
        <v>29</v>
      </c>
      <c r="I140" t="s">
        <v>50</v>
      </c>
      <c r="J140" t="s">
        <v>90</v>
      </c>
      <c r="K140" t="s">
        <v>75</v>
      </c>
      <c r="L140" t="s">
        <v>417</v>
      </c>
      <c r="M140">
        <v>0.36</v>
      </c>
      <c r="N140" t="s">
        <v>34</v>
      </c>
      <c r="O140" t="s">
        <v>113</v>
      </c>
      <c r="P140" t="s">
        <v>399</v>
      </c>
      <c r="Q140" t="s">
        <v>418</v>
      </c>
      <c r="R140">
        <v>8601</v>
      </c>
      <c r="S140" s="1">
        <v>42015</v>
      </c>
      <c r="T140" s="1">
        <v>42015</v>
      </c>
      <c r="U140">
        <v>23.2028</v>
      </c>
      <c r="V140">
        <v>5</v>
      </c>
      <c r="W140">
        <v>60.24</v>
      </c>
      <c r="X140">
        <v>88060</v>
      </c>
      <c r="Y140">
        <f>cleaneddata[[#This Row],[Unit Price]]-cleaneddata[[#This Row],[Discount]]</f>
        <v>11.31</v>
      </c>
      <c r="Z140" t="str">
        <f>_xlfn.IFS(cleaneddata[[#This Row],[Region]]="Central","Chris",cleaneddata[[#This Row],[Region]]="East","Erin",cleaneddata[[#This Row],[Region]]="South","Sam",cleaneddata[[#This Row],[Region]]="West","William")</f>
        <v>Erin</v>
      </c>
    </row>
    <row r="141" spans="1:26" x14ac:dyDescent="0.3">
      <c r="A141">
        <v>2776</v>
      </c>
      <c r="B141" t="s">
        <v>419</v>
      </c>
      <c r="C141" t="s">
        <v>27</v>
      </c>
      <c r="D141">
        <v>0.03</v>
      </c>
      <c r="E141">
        <v>350.98</v>
      </c>
      <c r="F141">
        <v>30</v>
      </c>
      <c r="G141" t="s">
        <v>28</v>
      </c>
      <c r="H141" t="s">
        <v>41</v>
      </c>
      <c r="I141" t="s">
        <v>30</v>
      </c>
      <c r="J141" t="s">
        <v>111</v>
      </c>
      <c r="K141" t="s">
        <v>59</v>
      </c>
      <c r="L141" t="s">
        <v>193</v>
      </c>
      <c r="M141">
        <v>0.61</v>
      </c>
      <c r="N141" t="s">
        <v>34</v>
      </c>
      <c r="O141" t="s">
        <v>113</v>
      </c>
      <c r="P141" t="s">
        <v>420</v>
      </c>
      <c r="Q141" t="s">
        <v>421</v>
      </c>
      <c r="R141">
        <v>20877</v>
      </c>
      <c r="S141" s="1">
        <v>42016</v>
      </c>
      <c r="T141" s="1">
        <v>42019</v>
      </c>
      <c r="U141">
        <v>2692.4421000000002</v>
      </c>
      <c r="V141">
        <v>11</v>
      </c>
      <c r="W141">
        <v>3902.09</v>
      </c>
      <c r="X141">
        <v>91228</v>
      </c>
      <c r="Y141">
        <f>cleaneddata[[#This Row],[Unit Price]]-cleaneddata[[#This Row],[Discount]]</f>
        <v>350.95000000000005</v>
      </c>
      <c r="Z141" t="str">
        <f>_xlfn.IFS(cleaneddata[[#This Row],[Region]]="Central","Chris",cleaneddata[[#This Row],[Region]]="East","Erin",cleaneddata[[#This Row],[Region]]="South","Sam",cleaneddata[[#This Row],[Region]]="West","William")</f>
        <v>Erin</v>
      </c>
    </row>
    <row r="142" spans="1:26" x14ac:dyDescent="0.3">
      <c r="A142">
        <v>2776</v>
      </c>
      <c r="B142" t="s">
        <v>419</v>
      </c>
      <c r="C142" t="s">
        <v>27</v>
      </c>
      <c r="D142">
        <v>0.04</v>
      </c>
      <c r="E142">
        <v>1.68</v>
      </c>
      <c r="F142">
        <v>1</v>
      </c>
      <c r="G142" t="s">
        <v>40</v>
      </c>
      <c r="H142" t="s">
        <v>41</v>
      </c>
      <c r="I142" t="s">
        <v>50</v>
      </c>
      <c r="J142" t="s">
        <v>51</v>
      </c>
      <c r="K142" t="s">
        <v>52</v>
      </c>
      <c r="L142" t="s">
        <v>422</v>
      </c>
      <c r="M142">
        <v>0.35</v>
      </c>
      <c r="N142" t="s">
        <v>34</v>
      </c>
      <c r="O142" t="s">
        <v>113</v>
      </c>
      <c r="P142" t="s">
        <v>420</v>
      </c>
      <c r="Q142" t="s">
        <v>421</v>
      </c>
      <c r="R142">
        <v>20877</v>
      </c>
      <c r="S142" s="1">
        <v>42016</v>
      </c>
      <c r="T142" s="1">
        <v>42018</v>
      </c>
      <c r="U142">
        <v>2.0672000000000001</v>
      </c>
      <c r="V142">
        <v>8</v>
      </c>
      <c r="W142">
        <v>14.18</v>
      </c>
      <c r="X142">
        <v>91228</v>
      </c>
      <c r="Y142">
        <f>cleaneddata[[#This Row],[Unit Price]]-cleaneddata[[#This Row],[Discount]]</f>
        <v>1.64</v>
      </c>
      <c r="Z142" t="str">
        <f>_xlfn.IFS(cleaneddata[[#This Row],[Region]]="Central","Chris",cleaneddata[[#This Row],[Region]]="East","Erin",cleaneddata[[#This Row],[Region]]="South","Sam",cleaneddata[[#This Row],[Region]]="West","William")</f>
        <v>Erin</v>
      </c>
    </row>
    <row r="143" spans="1:26" x14ac:dyDescent="0.3">
      <c r="A143">
        <v>120</v>
      </c>
      <c r="B143" t="s">
        <v>423</v>
      </c>
      <c r="C143" t="s">
        <v>39</v>
      </c>
      <c r="D143">
        <v>0.05</v>
      </c>
      <c r="E143">
        <v>6.3</v>
      </c>
      <c r="F143">
        <v>0.5</v>
      </c>
      <c r="G143" t="s">
        <v>40</v>
      </c>
      <c r="H143" t="s">
        <v>96</v>
      </c>
      <c r="I143" t="s">
        <v>50</v>
      </c>
      <c r="J143" t="s">
        <v>154</v>
      </c>
      <c r="K143" t="s">
        <v>75</v>
      </c>
      <c r="L143" t="s">
        <v>424</v>
      </c>
      <c r="M143">
        <v>0.39</v>
      </c>
      <c r="N143" t="s">
        <v>34</v>
      </c>
      <c r="O143" t="s">
        <v>61</v>
      </c>
      <c r="P143" t="s">
        <v>148</v>
      </c>
      <c r="Q143" t="s">
        <v>183</v>
      </c>
      <c r="R143">
        <v>84041</v>
      </c>
      <c r="S143" s="1">
        <v>42016</v>
      </c>
      <c r="T143" s="1">
        <v>42017</v>
      </c>
      <c r="U143">
        <v>41.296500000000002</v>
      </c>
      <c r="V143">
        <v>10</v>
      </c>
      <c r="W143">
        <v>59.85</v>
      </c>
      <c r="X143">
        <v>86520</v>
      </c>
      <c r="Y143">
        <f>cleaneddata[[#This Row],[Unit Price]]-cleaneddata[[#This Row],[Discount]]</f>
        <v>6.25</v>
      </c>
      <c r="Z143" t="str">
        <f>_xlfn.IFS(cleaneddata[[#This Row],[Region]]="Central","Chris",cleaneddata[[#This Row],[Region]]="East","Erin",cleaneddata[[#This Row],[Region]]="South","Sam",cleaneddata[[#This Row],[Region]]="West","William")</f>
        <v>William</v>
      </c>
    </row>
    <row r="144" spans="1:26" x14ac:dyDescent="0.3">
      <c r="A144">
        <v>120</v>
      </c>
      <c r="B144" t="s">
        <v>423</v>
      </c>
      <c r="C144" t="s">
        <v>39</v>
      </c>
      <c r="D144">
        <v>0.09</v>
      </c>
      <c r="E144">
        <v>205.99</v>
      </c>
      <c r="F144">
        <v>3</v>
      </c>
      <c r="G144" t="s">
        <v>89</v>
      </c>
      <c r="H144" t="s">
        <v>96</v>
      </c>
      <c r="I144" t="s">
        <v>42</v>
      </c>
      <c r="J144" t="s">
        <v>137</v>
      </c>
      <c r="K144" t="s">
        <v>75</v>
      </c>
      <c r="L144" t="s">
        <v>425</v>
      </c>
      <c r="M144">
        <v>0.57999999999999996</v>
      </c>
      <c r="N144" t="s">
        <v>34</v>
      </c>
      <c r="O144" t="s">
        <v>61</v>
      </c>
      <c r="P144" t="s">
        <v>148</v>
      </c>
      <c r="Q144" t="s">
        <v>183</v>
      </c>
      <c r="R144">
        <v>84041</v>
      </c>
      <c r="S144" s="1">
        <v>42016</v>
      </c>
      <c r="T144" s="1">
        <v>42018</v>
      </c>
      <c r="U144">
        <v>1179.0237</v>
      </c>
      <c r="V144">
        <v>10</v>
      </c>
      <c r="W144">
        <v>1708.73</v>
      </c>
      <c r="X144">
        <v>86520</v>
      </c>
      <c r="Y144">
        <f>cleaneddata[[#This Row],[Unit Price]]-cleaneddata[[#This Row],[Discount]]</f>
        <v>205.9</v>
      </c>
      <c r="Z144" t="str">
        <f>_xlfn.IFS(cleaneddata[[#This Row],[Region]]="Central","Chris",cleaneddata[[#This Row],[Region]]="East","Erin",cleaneddata[[#This Row],[Region]]="South","Sam",cleaneddata[[#This Row],[Region]]="West","William")</f>
        <v>William</v>
      </c>
    </row>
    <row r="145" spans="1:26" x14ac:dyDescent="0.3">
      <c r="A145">
        <v>898</v>
      </c>
      <c r="B145" t="s">
        <v>426</v>
      </c>
      <c r="C145" t="s">
        <v>39</v>
      </c>
      <c r="D145">
        <v>0.04</v>
      </c>
      <c r="E145">
        <v>90.97</v>
      </c>
      <c r="F145">
        <v>28</v>
      </c>
      <c r="G145" t="s">
        <v>28</v>
      </c>
      <c r="H145" t="s">
        <v>29</v>
      </c>
      <c r="I145" t="s">
        <v>42</v>
      </c>
      <c r="J145" t="s">
        <v>58</v>
      </c>
      <c r="K145" t="s">
        <v>59</v>
      </c>
      <c r="L145" t="s">
        <v>427</v>
      </c>
      <c r="M145">
        <v>0.38</v>
      </c>
      <c r="N145" t="s">
        <v>34</v>
      </c>
      <c r="O145" t="s">
        <v>113</v>
      </c>
      <c r="P145" t="s">
        <v>114</v>
      </c>
      <c r="Q145" t="s">
        <v>115</v>
      </c>
      <c r="R145">
        <v>10039</v>
      </c>
      <c r="S145" s="1">
        <v>42016</v>
      </c>
      <c r="T145" s="1">
        <v>42017</v>
      </c>
      <c r="U145">
        <v>-173.09520000000001</v>
      </c>
      <c r="V145">
        <v>6</v>
      </c>
      <c r="W145">
        <v>573.30999999999995</v>
      </c>
      <c r="X145">
        <v>33635</v>
      </c>
      <c r="Y145">
        <f>cleaneddata[[#This Row],[Unit Price]]-cleaneddata[[#This Row],[Discount]]</f>
        <v>90.929999999999993</v>
      </c>
      <c r="Z145" t="str">
        <f>_xlfn.IFS(cleaneddata[[#This Row],[Region]]="Central","Chris",cleaneddata[[#This Row],[Region]]="East","Erin",cleaneddata[[#This Row],[Region]]="South","Sam",cleaneddata[[#This Row],[Region]]="West","William")</f>
        <v>Erin</v>
      </c>
    </row>
    <row r="146" spans="1:26" x14ac:dyDescent="0.3">
      <c r="A146">
        <v>898</v>
      </c>
      <c r="B146" t="s">
        <v>426</v>
      </c>
      <c r="C146" t="s">
        <v>39</v>
      </c>
      <c r="D146">
        <v>7.0000000000000007E-2</v>
      </c>
      <c r="E146">
        <v>20.34</v>
      </c>
      <c r="F146">
        <v>35</v>
      </c>
      <c r="G146" t="s">
        <v>40</v>
      </c>
      <c r="H146" t="s">
        <v>29</v>
      </c>
      <c r="I146" t="s">
        <v>50</v>
      </c>
      <c r="J146" t="s">
        <v>80</v>
      </c>
      <c r="K146" t="s">
        <v>66</v>
      </c>
      <c r="L146" t="s">
        <v>262</v>
      </c>
      <c r="M146">
        <v>0.84</v>
      </c>
      <c r="N146" t="s">
        <v>34</v>
      </c>
      <c r="O146" t="s">
        <v>113</v>
      </c>
      <c r="P146" t="s">
        <v>114</v>
      </c>
      <c r="Q146" t="s">
        <v>115</v>
      </c>
      <c r="R146">
        <v>10039</v>
      </c>
      <c r="S146" s="1">
        <v>42016</v>
      </c>
      <c r="T146" s="1">
        <v>42017</v>
      </c>
      <c r="U146">
        <v>-96.16</v>
      </c>
      <c r="V146">
        <v>5</v>
      </c>
      <c r="W146">
        <v>140.22999999999999</v>
      </c>
      <c r="X146">
        <v>33635</v>
      </c>
      <c r="Y146">
        <f>cleaneddata[[#This Row],[Unit Price]]-cleaneddata[[#This Row],[Discount]]</f>
        <v>20.27</v>
      </c>
      <c r="Z146" t="str">
        <f>_xlfn.IFS(cleaneddata[[#This Row],[Region]]="Central","Chris",cleaneddata[[#This Row],[Region]]="East","Erin",cleaneddata[[#This Row],[Region]]="South","Sam",cleaneddata[[#This Row],[Region]]="West","William")</f>
        <v>Erin</v>
      </c>
    </row>
    <row r="147" spans="1:26" x14ac:dyDescent="0.3">
      <c r="A147">
        <v>899</v>
      </c>
      <c r="B147" t="s">
        <v>428</v>
      </c>
      <c r="C147" t="s">
        <v>39</v>
      </c>
      <c r="D147">
        <v>0.04</v>
      </c>
      <c r="E147">
        <v>90.97</v>
      </c>
      <c r="F147">
        <v>28</v>
      </c>
      <c r="G147" t="s">
        <v>28</v>
      </c>
      <c r="H147" t="s">
        <v>29</v>
      </c>
      <c r="I147" t="s">
        <v>42</v>
      </c>
      <c r="J147" t="s">
        <v>58</v>
      </c>
      <c r="K147" t="s">
        <v>59</v>
      </c>
      <c r="L147" t="s">
        <v>427</v>
      </c>
      <c r="M147">
        <v>0.38</v>
      </c>
      <c r="N147" t="s">
        <v>34</v>
      </c>
      <c r="O147" t="s">
        <v>113</v>
      </c>
      <c r="P147" t="s">
        <v>322</v>
      </c>
      <c r="Q147" t="s">
        <v>429</v>
      </c>
      <c r="R147">
        <v>16602</v>
      </c>
      <c r="S147" s="1">
        <v>42016</v>
      </c>
      <c r="T147" s="1">
        <v>42017</v>
      </c>
      <c r="U147">
        <v>-173.09520000000001</v>
      </c>
      <c r="V147">
        <v>2</v>
      </c>
      <c r="W147">
        <v>191.1</v>
      </c>
      <c r="X147">
        <v>86263</v>
      </c>
      <c r="Y147">
        <f>cleaneddata[[#This Row],[Unit Price]]-cleaneddata[[#This Row],[Discount]]</f>
        <v>90.929999999999993</v>
      </c>
      <c r="Z147" t="str">
        <f>_xlfn.IFS(cleaneddata[[#This Row],[Region]]="Central","Chris",cleaneddata[[#This Row],[Region]]="East","Erin",cleaneddata[[#This Row],[Region]]="South","Sam",cleaneddata[[#This Row],[Region]]="West","William")</f>
        <v>Erin</v>
      </c>
    </row>
    <row r="148" spans="1:26" x14ac:dyDescent="0.3">
      <c r="A148">
        <v>899</v>
      </c>
      <c r="B148" t="s">
        <v>428</v>
      </c>
      <c r="C148" t="s">
        <v>39</v>
      </c>
      <c r="D148">
        <v>7.0000000000000007E-2</v>
      </c>
      <c r="E148">
        <v>20.34</v>
      </c>
      <c r="F148">
        <v>35</v>
      </c>
      <c r="G148" t="s">
        <v>40</v>
      </c>
      <c r="H148" t="s">
        <v>29</v>
      </c>
      <c r="I148" t="s">
        <v>50</v>
      </c>
      <c r="J148" t="s">
        <v>80</v>
      </c>
      <c r="K148" t="s">
        <v>66</v>
      </c>
      <c r="L148" t="s">
        <v>262</v>
      </c>
      <c r="M148">
        <v>0.84</v>
      </c>
      <c r="N148" t="s">
        <v>34</v>
      </c>
      <c r="O148" t="s">
        <v>113</v>
      </c>
      <c r="P148" t="s">
        <v>322</v>
      </c>
      <c r="Q148" t="s">
        <v>429</v>
      </c>
      <c r="R148">
        <v>16602</v>
      </c>
      <c r="S148" s="1">
        <v>42016</v>
      </c>
      <c r="T148" s="1">
        <v>42017</v>
      </c>
      <c r="U148">
        <v>-96.16</v>
      </c>
      <c r="V148">
        <v>1</v>
      </c>
      <c r="W148">
        <v>28.05</v>
      </c>
      <c r="X148">
        <v>86263</v>
      </c>
      <c r="Y148">
        <f>cleaneddata[[#This Row],[Unit Price]]-cleaneddata[[#This Row],[Discount]]</f>
        <v>20.27</v>
      </c>
      <c r="Z148" t="str">
        <f>_xlfn.IFS(cleaneddata[[#This Row],[Region]]="Central","Chris",cleaneddata[[#This Row],[Region]]="East","Erin",cleaneddata[[#This Row],[Region]]="South","Sam",cleaneddata[[#This Row],[Region]]="West","William")</f>
        <v>Erin</v>
      </c>
    </row>
    <row r="149" spans="1:26" x14ac:dyDescent="0.3">
      <c r="A149">
        <v>1636</v>
      </c>
      <c r="B149" t="s">
        <v>430</v>
      </c>
      <c r="C149" t="s">
        <v>39</v>
      </c>
      <c r="D149">
        <v>0.04</v>
      </c>
      <c r="E149">
        <v>136.97999999999999</v>
      </c>
      <c r="F149">
        <v>24.49</v>
      </c>
      <c r="G149" t="s">
        <v>89</v>
      </c>
      <c r="H149" t="s">
        <v>73</v>
      </c>
      <c r="I149" t="s">
        <v>30</v>
      </c>
      <c r="J149" t="s">
        <v>128</v>
      </c>
      <c r="K149" t="s">
        <v>66</v>
      </c>
      <c r="L149" t="s">
        <v>431</v>
      </c>
      <c r="M149">
        <v>0.59</v>
      </c>
      <c r="N149" t="s">
        <v>34</v>
      </c>
      <c r="O149" t="s">
        <v>61</v>
      </c>
      <c r="P149" t="s">
        <v>92</v>
      </c>
      <c r="Q149" t="s">
        <v>432</v>
      </c>
      <c r="R149">
        <v>93905</v>
      </c>
      <c r="S149" s="1">
        <v>42016</v>
      </c>
      <c r="T149" s="1">
        <v>42018</v>
      </c>
      <c r="U149">
        <v>1127.5497</v>
      </c>
      <c r="V149">
        <v>12</v>
      </c>
      <c r="W149">
        <v>1634.13</v>
      </c>
      <c r="X149">
        <v>89706</v>
      </c>
      <c r="Y149">
        <f>cleaneddata[[#This Row],[Unit Price]]-cleaneddata[[#This Row],[Discount]]</f>
        <v>136.94</v>
      </c>
      <c r="Z149" t="str">
        <f>_xlfn.IFS(cleaneddata[[#This Row],[Region]]="Central","Chris",cleaneddata[[#This Row],[Region]]="East","Erin",cleaneddata[[#This Row],[Region]]="South","Sam",cleaneddata[[#This Row],[Region]]="West","William")</f>
        <v>William</v>
      </c>
    </row>
    <row r="150" spans="1:26" x14ac:dyDescent="0.3">
      <c r="A150">
        <v>823</v>
      </c>
      <c r="B150" t="s">
        <v>433</v>
      </c>
      <c r="C150" t="s">
        <v>49</v>
      </c>
      <c r="D150">
        <v>0.04</v>
      </c>
      <c r="E150">
        <v>6.24</v>
      </c>
      <c r="F150">
        <v>5.22</v>
      </c>
      <c r="G150" t="s">
        <v>40</v>
      </c>
      <c r="H150" t="s">
        <v>29</v>
      </c>
      <c r="I150" t="s">
        <v>30</v>
      </c>
      <c r="J150" t="s">
        <v>128</v>
      </c>
      <c r="K150" t="s">
        <v>75</v>
      </c>
      <c r="L150" t="s">
        <v>434</v>
      </c>
      <c r="M150">
        <v>0.6</v>
      </c>
      <c r="N150" t="s">
        <v>34</v>
      </c>
      <c r="O150" t="s">
        <v>35</v>
      </c>
      <c r="P150" t="s">
        <v>402</v>
      </c>
      <c r="Q150" t="s">
        <v>435</v>
      </c>
      <c r="R150">
        <v>37167</v>
      </c>
      <c r="S150" s="1">
        <v>42016</v>
      </c>
      <c r="T150" s="1">
        <v>42021</v>
      </c>
      <c r="U150">
        <v>4.3808999999999996</v>
      </c>
      <c r="V150">
        <v>13</v>
      </c>
      <c r="W150">
        <v>80.23</v>
      </c>
      <c r="X150">
        <v>89257</v>
      </c>
      <c r="Y150">
        <f>cleaneddata[[#This Row],[Unit Price]]-cleaneddata[[#This Row],[Discount]]</f>
        <v>6.2</v>
      </c>
      <c r="Z150" t="str">
        <f>_xlfn.IFS(cleaneddata[[#This Row],[Region]]="Central","Chris",cleaneddata[[#This Row],[Region]]="East","Erin",cleaneddata[[#This Row],[Region]]="South","Sam",cleaneddata[[#This Row],[Region]]="West","William")</f>
        <v>Sam</v>
      </c>
    </row>
    <row r="151" spans="1:26" x14ac:dyDescent="0.3">
      <c r="A151">
        <v>824</v>
      </c>
      <c r="B151" t="s">
        <v>436</v>
      </c>
      <c r="C151" t="s">
        <v>49</v>
      </c>
      <c r="D151">
        <v>0.09</v>
      </c>
      <c r="E151">
        <v>260.98</v>
      </c>
      <c r="F151">
        <v>41.91</v>
      </c>
      <c r="G151" t="s">
        <v>28</v>
      </c>
      <c r="H151" t="s">
        <v>29</v>
      </c>
      <c r="I151" t="s">
        <v>30</v>
      </c>
      <c r="J151" t="s">
        <v>119</v>
      </c>
      <c r="K151" t="s">
        <v>32</v>
      </c>
      <c r="L151" t="s">
        <v>437</v>
      </c>
      <c r="M151">
        <v>0.59</v>
      </c>
      <c r="N151" t="s">
        <v>34</v>
      </c>
      <c r="O151" t="s">
        <v>35</v>
      </c>
      <c r="P151" t="s">
        <v>402</v>
      </c>
      <c r="Q151" t="s">
        <v>438</v>
      </c>
      <c r="R151">
        <v>37174</v>
      </c>
      <c r="S151" s="1">
        <v>42016</v>
      </c>
      <c r="T151" s="1">
        <v>42023</v>
      </c>
      <c r="U151">
        <v>-100.744</v>
      </c>
      <c r="V151">
        <v>8</v>
      </c>
      <c r="W151">
        <v>2044.9</v>
      </c>
      <c r="X151">
        <v>89257</v>
      </c>
      <c r="Y151">
        <f>cleaneddata[[#This Row],[Unit Price]]-cleaneddata[[#This Row],[Discount]]</f>
        <v>260.89000000000004</v>
      </c>
      <c r="Z151" t="str">
        <f>_xlfn.IFS(cleaneddata[[#This Row],[Region]]="Central","Chris",cleaneddata[[#This Row],[Region]]="East","Erin",cleaneddata[[#This Row],[Region]]="South","Sam",cleaneddata[[#This Row],[Region]]="West","William")</f>
        <v>Sam</v>
      </c>
    </row>
    <row r="152" spans="1:26" x14ac:dyDescent="0.3">
      <c r="A152">
        <v>1424</v>
      </c>
      <c r="B152" t="s">
        <v>439</v>
      </c>
      <c r="C152" t="s">
        <v>49</v>
      </c>
      <c r="D152">
        <v>0.05</v>
      </c>
      <c r="E152">
        <v>350.99</v>
      </c>
      <c r="F152">
        <v>39</v>
      </c>
      <c r="G152" t="s">
        <v>28</v>
      </c>
      <c r="H152" t="s">
        <v>73</v>
      </c>
      <c r="I152" t="s">
        <v>30</v>
      </c>
      <c r="J152" t="s">
        <v>111</v>
      </c>
      <c r="K152" t="s">
        <v>59</v>
      </c>
      <c r="L152" t="s">
        <v>440</v>
      </c>
      <c r="M152">
        <v>0.55000000000000004</v>
      </c>
      <c r="N152" t="s">
        <v>34</v>
      </c>
      <c r="O152" t="s">
        <v>61</v>
      </c>
      <c r="P152" t="s">
        <v>62</v>
      </c>
      <c r="Q152" t="s">
        <v>441</v>
      </c>
      <c r="R152">
        <v>80112</v>
      </c>
      <c r="S152" s="1">
        <v>42016</v>
      </c>
      <c r="T152" s="1">
        <v>42018</v>
      </c>
      <c r="U152">
        <v>451.28039999999999</v>
      </c>
      <c r="V152">
        <v>3</v>
      </c>
      <c r="W152">
        <v>1020.08</v>
      </c>
      <c r="X152">
        <v>89448</v>
      </c>
      <c r="Y152">
        <f>cleaneddata[[#This Row],[Unit Price]]-cleaneddata[[#This Row],[Discount]]</f>
        <v>350.94</v>
      </c>
      <c r="Z152" t="str">
        <f>_xlfn.IFS(cleaneddata[[#This Row],[Region]]="Central","Chris",cleaneddata[[#This Row],[Region]]="East","Erin",cleaneddata[[#This Row],[Region]]="South","Sam",cleaneddata[[#This Row],[Region]]="West","William")</f>
        <v>William</v>
      </c>
    </row>
    <row r="153" spans="1:26" x14ac:dyDescent="0.3">
      <c r="A153">
        <v>1424</v>
      </c>
      <c r="B153" t="s">
        <v>439</v>
      </c>
      <c r="C153" t="s">
        <v>49</v>
      </c>
      <c r="D153">
        <v>0</v>
      </c>
      <c r="E153">
        <v>8.74</v>
      </c>
      <c r="F153">
        <v>1.39</v>
      </c>
      <c r="G153" t="s">
        <v>40</v>
      </c>
      <c r="H153" t="s">
        <v>73</v>
      </c>
      <c r="I153" t="s">
        <v>50</v>
      </c>
      <c r="J153" t="s">
        <v>347</v>
      </c>
      <c r="K153" t="s">
        <v>75</v>
      </c>
      <c r="L153" t="s">
        <v>442</v>
      </c>
      <c r="M153">
        <v>0.38</v>
      </c>
      <c r="N153" t="s">
        <v>34</v>
      </c>
      <c r="O153" t="s">
        <v>61</v>
      </c>
      <c r="P153" t="s">
        <v>62</v>
      </c>
      <c r="Q153" t="s">
        <v>441</v>
      </c>
      <c r="R153">
        <v>80112</v>
      </c>
      <c r="S153" s="1">
        <v>42016</v>
      </c>
      <c r="T153" s="1">
        <v>42020</v>
      </c>
      <c r="U153">
        <v>44.988</v>
      </c>
      <c r="V153">
        <v>7</v>
      </c>
      <c r="W153">
        <v>65.2</v>
      </c>
      <c r="X153">
        <v>89448</v>
      </c>
      <c r="Y153">
        <f>cleaneddata[[#This Row],[Unit Price]]-cleaneddata[[#This Row],[Discount]]</f>
        <v>8.74</v>
      </c>
      <c r="Z153" t="str">
        <f>_xlfn.IFS(cleaneddata[[#This Row],[Region]]="Central","Chris",cleaneddata[[#This Row],[Region]]="East","Erin",cleaneddata[[#This Row],[Region]]="South","Sam",cleaneddata[[#This Row],[Region]]="West","William")</f>
        <v>William</v>
      </c>
    </row>
    <row r="154" spans="1:26" x14ac:dyDescent="0.3">
      <c r="A154">
        <v>1424</v>
      </c>
      <c r="B154" t="s">
        <v>439</v>
      </c>
      <c r="C154" t="s">
        <v>49</v>
      </c>
      <c r="D154">
        <v>0.02</v>
      </c>
      <c r="E154">
        <v>1.98</v>
      </c>
      <c r="F154">
        <v>0.7</v>
      </c>
      <c r="G154" t="s">
        <v>40</v>
      </c>
      <c r="H154" t="s">
        <v>73</v>
      </c>
      <c r="I154" t="s">
        <v>50</v>
      </c>
      <c r="J154" t="s">
        <v>178</v>
      </c>
      <c r="K154" t="s">
        <v>52</v>
      </c>
      <c r="L154" t="s">
        <v>443</v>
      </c>
      <c r="M154">
        <v>0.83</v>
      </c>
      <c r="N154" t="s">
        <v>34</v>
      </c>
      <c r="O154" t="s">
        <v>61</v>
      </c>
      <c r="P154" t="s">
        <v>62</v>
      </c>
      <c r="Q154" t="s">
        <v>441</v>
      </c>
      <c r="R154">
        <v>80112</v>
      </c>
      <c r="S154" s="1">
        <v>42016</v>
      </c>
      <c r="T154" s="1">
        <v>42020</v>
      </c>
      <c r="U154">
        <v>-20.732800000000001</v>
      </c>
      <c r="V154">
        <v>11</v>
      </c>
      <c r="W154">
        <v>22.59</v>
      </c>
      <c r="X154">
        <v>89448</v>
      </c>
      <c r="Y154">
        <f>cleaneddata[[#This Row],[Unit Price]]-cleaneddata[[#This Row],[Discount]]</f>
        <v>1.96</v>
      </c>
      <c r="Z154" t="str">
        <f>_xlfn.IFS(cleaneddata[[#This Row],[Region]]="Central","Chris",cleaneddata[[#This Row],[Region]]="East","Erin",cleaneddata[[#This Row],[Region]]="South","Sam",cleaneddata[[#This Row],[Region]]="West","William")</f>
        <v>William</v>
      </c>
    </row>
    <row r="155" spans="1:26" x14ac:dyDescent="0.3">
      <c r="A155">
        <v>2715</v>
      </c>
      <c r="B155" t="s">
        <v>444</v>
      </c>
      <c r="C155" t="s">
        <v>49</v>
      </c>
      <c r="D155">
        <v>0.01</v>
      </c>
      <c r="E155">
        <v>29.89</v>
      </c>
      <c r="F155">
        <v>1.99</v>
      </c>
      <c r="G155" t="s">
        <v>40</v>
      </c>
      <c r="H155" t="s">
        <v>96</v>
      </c>
      <c r="I155" t="s">
        <v>42</v>
      </c>
      <c r="J155" t="s">
        <v>43</v>
      </c>
      <c r="K155" t="s">
        <v>44</v>
      </c>
      <c r="L155" t="s">
        <v>445</v>
      </c>
      <c r="M155">
        <v>0.5</v>
      </c>
      <c r="N155" t="s">
        <v>34</v>
      </c>
      <c r="O155" t="s">
        <v>54</v>
      </c>
      <c r="P155" t="s">
        <v>291</v>
      </c>
      <c r="Q155" t="s">
        <v>446</v>
      </c>
      <c r="R155">
        <v>48911</v>
      </c>
      <c r="S155" s="1">
        <v>42016</v>
      </c>
      <c r="T155" s="1">
        <v>42020</v>
      </c>
      <c r="U155">
        <v>-74.64</v>
      </c>
      <c r="V155">
        <v>1</v>
      </c>
      <c r="W155">
        <v>31.96</v>
      </c>
      <c r="X155">
        <v>88702</v>
      </c>
      <c r="Y155">
        <f>cleaneddata[[#This Row],[Unit Price]]-cleaneddata[[#This Row],[Discount]]</f>
        <v>29.88</v>
      </c>
      <c r="Z155" t="str">
        <f>_xlfn.IFS(cleaneddata[[#This Row],[Region]]="Central","Chris",cleaneddata[[#This Row],[Region]]="East","Erin",cleaneddata[[#This Row],[Region]]="South","Sam",cleaneddata[[#This Row],[Region]]="West","William")</f>
        <v>Chris</v>
      </c>
    </row>
    <row r="156" spans="1:26" x14ac:dyDescent="0.3">
      <c r="A156">
        <v>2069</v>
      </c>
      <c r="B156" t="s">
        <v>447</v>
      </c>
      <c r="C156" t="s">
        <v>118</v>
      </c>
      <c r="D156">
        <v>0.1</v>
      </c>
      <c r="E156">
        <v>40.98</v>
      </c>
      <c r="F156">
        <v>6.5</v>
      </c>
      <c r="G156" t="s">
        <v>40</v>
      </c>
      <c r="H156" t="s">
        <v>41</v>
      </c>
      <c r="I156" t="s">
        <v>42</v>
      </c>
      <c r="J156" t="s">
        <v>43</v>
      </c>
      <c r="K156" t="s">
        <v>75</v>
      </c>
      <c r="L156" t="s">
        <v>448</v>
      </c>
      <c r="M156">
        <v>0.74</v>
      </c>
      <c r="N156" t="s">
        <v>34</v>
      </c>
      <c r="O156" t="s">
        <v>35</v>
      </c>
      <c r="P156" t="s">
        <v>390</v>
      </c>
      <c r="Q156" t="s">
        <v>449</v>
      </c>
      <c r="R156">
        <v>41075</v>
      </c>
      <c r="S156" s="1">
        <v>42016</v>
      </c>
      <c r="T156" s="1">
        <v>42018</v>
      </c>
      <c r="U156">
        <v>66.852000000000004</v>
      </c>
      <c r="V156">
        <v>3</v>
      </c>
      <c r="W156">
        <v>120.34</v>
      </c>
      <c r="X156">
        <v>88554</v>
      </c>
      <c r="Y156">
        <f>cleaneddata[[#This Row],[Unit Price]]-cleaneddata[[#This Row],[Discount]]</f>
        <v>40.879999999999995</v>
      </c>
      <c r="Z156" t="str">
        <f>_xlfn.IFS(cleaneddata[[#This Row],[Region]]="Central","Chris",cleaneddata[[#This Row],[Region]]="East","Erin",cleaneddata[[#This Row],[Region]]="South","Sam",cleaneddata[[#This Row],[Region]]="West","William")</f>
        <v>Sam</v>
      </c>
    </row>
    <row r="157" spans="1:26" x14ac:dyDescent="0.3">
      <c r="A157">
        <v>750</v>
      </c>
      <c r="B157" t="s">
        <v>450</v>
      </c>
      <c r="C157" t="s">
        <v>72</v>
      </c>
      <c r="D157">
        <v>0.09</v>
      </c>
      <c r="E157">
        <v>27.75</v>
      </c>
      <c r="F157">
        <v>19.989999999999998</v>
      </c>
      <c r="G157" t="s">
        <v>40</v>
      </c>
      <c r="H157" t="s">
        <v>96</v>
      </c>
      <c r="I157" t="s">
        <v>50</v>
      </c>
      <c r="J157" t="s">
        <v>80</v>
      </c>
      <c r="K157" t="s">
        <v>75</v>
      </c>
      <c r="L157" t="s">
        <v>451</v>
      </c>
      <c r="M157">
        <v>0.67</v>
      </c>
      <c r="N157" t="s">
        <v>34</v>
      </c>
      <c r="O157" t="s">
        <v>35</v>
      </c>
      <c r="P157" t="s">
        <v>390</v>
      </c>
      <c r="Q157" t="s">
        <v>452</v>
      </c>
      <c r="R157">
        <v>41042</v>
      </c>
      <c r="S157" s="1">
        <v>42016</v>
      </c>
      <c r="T157" s="1">
        <v>42017</v>
      </c>
      <c r="U157">
        <v>-224.64400000000001</v>
      </c>
      <c r="V157">
        <v>10</v>
      </c>
      <c r="W157">
        <v>257.52</v>
      </c>
      <c r="X157">
        <v>91200</v>
      </c>
      <c r="Y157">
        <f>cleaneddata[[#This Row],[Unit Price]]-cleaneddata[[#This Row],[Discount]]</f>
        <v>27.66</v>
      </c>
      <c r="Z157" t="str">
        <f>_xlfn.IFS(cleaneddata[[#This Row],[Region]]="Central","Chris",cleaneddata[[#This Row],[Region]]="East","Erin",cleaneddata[[#This Row],[Region]]="South","Sam",cleaneddata[[#This Row],[Region]]="West","William")</f>
        <v>Sam</v>
      </c>
    </row>
    <row r="158" spans="1:26" x14ac:dyDescent="0.3">
      <c r="A158">
        <v>2489</v>
      </c>
      <c r="B158" t="s">
        <v>453</v>
      </c>
      <c r="C158" t="s">
        <v>72</v>
      </c>
      <c r="D158">
        <v>7.0000000000000007E-2</v>
      </c>
      <c r="E158">
        <v>65.989999999999995</v>
      </c>
      <c r="F158">
        <v>8.8000000000000007</v>
      </c>
      <c r="G158" t="s">
        <v>40</v>
      </c>
      <c r="H158" t="s">
        <v>73</v>
      </c>
      <c r="I158" t="s">
        <v>42</v>
      </c>
      <c r="J158" t="s">
        <v>137</v>
      </c>
      <c r="K158" t="s">
        <v>75</v>
      </c>
      <c r="L158" t="s">
        <v>454</v>
      </c>
      <c r="M158">
        <v>0.57999999999999996</v>
      </c>
      <c r="N158" t="s">
        <v>34</v>
      </c>
      <c r="O158" t="s">
        <v>61</v>
      </c>
      <c r="P158" t="s">
        <v>92</v>
      </c>
      <c r="Q158" t="s">
        <v>455</v>
      </c>
      <c r="R158">
        <v>94521</v>
      </c>
      <c r="S158" s="1">
        <v>42016</v>
      </c>
      <c r="T158" s="1">
        <v>42016</v>
      </c>
      <c r="U158">
        <v>109.836</v>
      </c>
      <c r="V158">
        <v>9</v>
      </c>
      <c r="W158">
        <v>471.66</v>
      </c>
      <c r="X158">
        <v>86886</v>
      </c>
      <c r="Y158">
        <f>cleaneddata[[#This Row],[Unit Price]]-cleaneddata[[#This Row],[Discount]]</f>
        <v>65.92</v>
      </c>
      <c r="Z158" t="str">
        <f>_xlfn.IFS(cleaneddata[[#This Row],[Region]]="Central","Chris",cleaneddata[[#This Row],[Region]]="East","Erin",cleaneddata[[#This Row],[Region]]="South","Sam",cleaneddata[[#This Row],[Region]]="West","William")</f>
        <v>William</v>
      </c>
    </row>
    <row r="159" spans="1:26" x14ac:dyDescent="0.3">
      <c r="A159">
        <v>2490</v>
      </c>
      <c r="B159" t="s">
        <v>456</v>
      </c>
      <c r="C159" t="s">
        <v>72</v>
      </c>
      <c r="D159">
        <v>0</v>
      </c>
      <c r="E159">
        <v>10.01</v>
      </c>
      <c r="F159">
        <v>1.99</v>
      </c>
      <c r="G159" t="s">
        <v>89</v>
      </c>
      <c r="H159" t="s">
        <v>73</v>
      </c>
      <c r="I159" t="s">
        <v>42</v>
      </c>
      <c r="J159" t="s">
        <v>43</v>
      </c>
      <c r="K159" t="s">
        <v>44</v>
      </c>
      <c r="L159" t="s">
        <v>457</v>
      </c>
      <c r="M159">
        <v>0.41</v>
      </c>
      <c r="N159" t="s">
        <v>34</v>
      </c>
      <c r="O159" t="s">
        <v>61</v>
      </c>
      <c r="P159" t="s">
        <v>92</v>
      </c>
      <c r="Q159" t="s">
        <v>458</v>
      </c>
      <c r="R159">
        <v>92627</v>
      </c>
      <c r="S159" s="1">
        <v>42016</v>
      </c>
      <c r="T159" s="1">
        <v>42018</v>
      </c>
      <c r="U159">
        <v>82.703400000000002</v>
      </c>
      <c r="V159">
        <v>11</v>
      </c>
      <c r="W159">
        <v>119.86</v>
      </c>
      <c r="X159">
        <v>86886</v>
      </c>
      <c r="Y159">
        <f>cleaneddata[[#This Row],[Unit Price]]-cleaneddata[[#This Row],[Discount]]</f>
        <v>10.01</v>
      </c>
      <c r="Z159" t="str">
        <f>_xlfn.IFS(cleaneddata[[#This Row],[Region]]="Central","Chris",cleaneddata[[#This Row],[Region]]="East","Erin",cleaneddata[[#This Row],[Region]]="South","Sam",cleaneddata[[#This Row],[Region]]="West","William")</f>
        <v>William</v>
      </c>
    </row>
    <row r="160" spans="1:26" x14ac:dyDescent="0.3">
      <c r="A160">
        <v>2491</v>
      </c>
      <c r="B160" t="s">
        <v>459</v>
      </c>
      <c r="C160" t="s">
        <v>72</v>
      </c>
      <c r="D160">
        <v>7.0000000000000007E-2</v>
      </c>
      <c r="E160">
        <v>65.989999999999995</v>
      </c>
      <c r="F160">
        <v>8.8000000000000007</v>
      </c>
      <c r="G160" t="s">
        <v>40</v>
      </c>
      <c r="H160" t="s">
        <v>73</v>
      </c>
      <c r="I160" t="s">
        <v>42</v>
      </c>
      <c r="J160" t="s">
        <v>137</v>
      </c>
      <c r="K160" t="s">
        <v>75</v>
      </c>
      <c r="L160" t="s">
        <v>454</v>
      </c>
      <c r="M160">
        <v>0.57999999999999996</v>
      </c>
      <c r="N160" t="s">
        <v>34</v>
      </c>
      <c r="O160" t="s">
        <v>61</v>
      </c>
      <c r="P160" t="s">
        <v>92</v>
      </c>
      <c r="Q160" t="s">
        <v>102</v>
      </c>
      <c r="R160">
        <v>90045</v>
      </c>
      <c r="S160" s="1">
        <v>42016</v>
      </c>
      <c r="T160" s="1">
        <v>42016</v>
      </c>
      <c r="U160">
        <v>109.836</v>
      </c>
      <c r="V160">
        <v>37</v>
      </c>
      <c r="W160">
        <v>1939.03</v>
      </c>
      <c r="X160">
        <v>23877</v>
      </c>
      <c r="Y160">
        <f>cleaneddata[[#This Row],[Unit Price]]-cleaneddata[[#This Row],[Discount]]</f>
        <v>65.92</v>
      </c>
      <c r="Z160" t="str">
        <f>_xlfn.IFS(cleaneddata[[#This Row],[Region]]="Central","Chris",cleaneddata[[#This Row],[Region]]="East","Erin",cleaneddata[[#This Row],[Region]]="South","Sam",cleaneddata[[#This Row],[Region]]="West","William")</f>
        <v>William</v>
      </c>
    </row>
    <row r="161" spans="1:26" x14ac:dyDescent="0.3">
      <c r="A161">
        <v>2491</v>
      </c>
      <c r="B161" t="s">
        <v>459</v>
      </c>
      <c r="C161" t="s">
        <v>72</v>
      </c>
      <c r="D161">
        <v>0</v>
      </c>
      <c r="E161">
        <v>10.01</v>
      </c>
      <c r="F161">
        <v>1.99</v>
      </c>
      <c r="G161" t="s">
        <v>89</v>
      </c>
      <c r="H161" t="s">
        <v>73</v>
      </c>
      <c r="I161" t="s">
        <v>42</v>
      </c>
      <c r="J161" t="s">
        <v>43</v>
      </c>
      <c r="K161" t="s">
        <v>44</v>
      </c>
      <c r="L161" t="s">
        <v>457</v>
      </c>
      <c r="M161">
        <v>0.41</v>
      </c>
      <c r="N161" t="s">
        <v>34</v>
      </c>
      <c r="O161" t="s">
        <v>61</v>
      </c>
      <c r="P161" t="s">
        <v>92</v>
      </c>
      <c r="Q161" t="s">
        <v>102</v>
      </c>
      <c r="R161">
        <v>90045</v>
      </c>
      <c r="S161" s="1">
        <v>42016</v>
      </c>
      <c r="T161" s="1">
        <v>42018</v>
      </c>
      <c r="U161">
        <v>128.03</v>
      </c>
      <c r="V161">
        <v>42</v>
      </c>
      <c r="W161">
        <v>457.63</v>
      </c>
      <c r="X161">
        <v>23877</v>
      </c>
      <c r="Y161">
        <f>cleaneddata[[#This Row],[Unit Price]]-cleaneddata[[#This Row],[Discount]]</f>
        <v>10.01</v>
      </c>
      <c r="Z161" t="str">
        <f>_xlfn.IFS(cleaneddata[[#This Row],[Region]]="Central","Chris",cleaneddata[[#This Row],[Region]]="East","Erin",cleaneddata[[#This Row],[Region]]="South","Sam",cleaneddata[[#This Row],[Region]]="West","William")</f>
        <v>William</v>
      </c>
    </row>
    <row r="162" spans="1:26" x14ac:dyDescent="0.3">
      <c r="A162">
        <v>2338</v>
      </c>
      <c r="B162" t="s">
        <v>460</v>
      </c>
      <c r="C162" t="s">
        <v>27</v>
      </c>
      <c r="D162">
        <v>0.06</v>
      </c>
      <c r="E162">
        <v>2.08</v>
      </c>
      <c r="F162">
        <v>5.33</v>
      </c>
      <c r="G162" t="s">
        <v>40</v>
      </c>
      <c r="H162" t="s">
        <v>73</v>
      </c>
      <c r="I162" t="s">
        <v>30</v>
      </c>
      <c r="J162" t="s">
        <v>128</v>
      </c>
      <c r="K162" t="s">
        <v>75</v>
      </c>
      <c r="L162" t="s">
        <v>461</v>
      </c>
      <c r="M162">
        <v>0.43</v>
      </c>
      <c r="N162" t="s">
        <v>34</v>
      </c>
      <c r="O162" t="s">
        <v>113</v>
      </c>
      <c r="P162" t="s">
        <v>420</v>
      </c>
      <c r="Q162" t="s">
        <v>462</v>
      </c>
      <c r="R162">
        <v>20740</v>
      </c>
      <c r="S162" s="1">
        <v>42017</v>
      </c>
      <c r="T162" s="1">
        <v>42017</v>
      </c>
      <c r="U162">
        <v>-82.559200000000004</v>
      </c>
      <c r="V162">
        <v>4</v>
      </c>
      <c r="W162">
        <v>9.23</v>
      </c>
      <c r="X162">
        <v>91480</v>
      </c>
      <c r="Y162">
        <f>cleaneddata[[#This Row],[Unit Price]]-cleaneddata[[#This Row],[Discount]]</f>
        <v>2.02</v>
      </c>
      <c r="Z162" t="str">
        <f>_xlfn.IFS(cleaneddata[[#This Row],[Region]]="Central","Chris",cleaneddata[[#This Row],[Region]]="East","Erin",cleaneddata[[#This Row],[Region]]="South","Sam",cleaneddata[[#This Row],[Region]]="West","William")</f>
        <v>Erin</v>
      </c>
    </row>
    <row r="163" spans="1:26" x14ac:dyDescent="0.3">
      <c r="A163">
        <v>510</v>
      </c>
      <c r="B163" t="s">
        <v>463</v>
      </c>
      <c r="C163" t="s">
        <v>49</v>
      </c>
      <c r="D163">
        <v>0.02</v>
      </c>
      <c r="E163">
        <v>48.04</v>
      </c>
      <c r="F163">
        <v>5.09</v>
      </c>
      <c r="G163" t="s">
        <v>40</v>
      </c>
      <c r="H163" t="s">
        <v>96</v>
      </c>
      <c r="I163" t="s">
        <v>50</v>
      </c>
      <c r="J163" t="s">
        <v>90</v>
      </c>
      <c r="K163" t="s">
        <v>75</v>
      </c>
      <c r="L163" t="s">
        <v>464</v>
      </c>
      <c r="M163">
        <v>0.37</v>
      </c>
      <c r="N163" t="s">
        <v>34</v>
      </c>
      <c r="O163" t="s">
        <v>61</v>
      </c>
      <c r="P163" t="s">
        <v>92</v>
      </c>
      <c r="Q163" t="s">
        <v>465</v>
      </c>
      <c r="R163">
        <v>95336</v>
      </c>
      <c r="S163" s="1">
        <v>42017</v>
      </c>
      <c r="T163" s="1">
        <v>42017</v>
      </c>
      <c r="U163">
        <v>105.2526</v>
      </c>
      <c r="V163">
        <v>3</v>
      </c>
      <c r="W163">
        <v>152.54</v>
      </c>
      <c r="X163">
        <v>90058</v>
      </c>
      <c r="Y163">
        <f>cleaneddata[[#This Row],[Unit Price]]-cleaneddata[[#This Row],[Discount]]</f>
        <v>48.019999999999996</v>
      </c>
      <c r="Z163" t="str">
        <f>_xlfn.IFS(cleaneddata[[#This Row],[Region]]="Central","Chris",cleaneddata[[#This Row],[Region]]="East","Erin",cleaneddata[[#This Row],[Region]]="South","Sam",cleaneddata[[#This Row],[Region]]="West","William")</f>
        <v>William</v>
      </c>
    </row>
    <row r="164" spans="1:26" x14ac:dyDescent="0.3">
      <c r="A164">
        <v>570</v>
      </c>
      <c r="B164" t="s">
        <v>466</v>
      </c>
      <c r="C164" t="s">
        <v>49</v>
      </c>
      <c r="D164">
        <v>0.06</v>
      </c>
      <c r="E164">
        <v>7.99</v>
      </c>
      <c r="F164">
        <v>5.03</v>
      </c>
      <c r="G164" t="s">
        <v>40</v>
      </c>
      <c r="H164" t="s">
        <v>41</v>
      </c>
      <c r="I164" t="s">
        <v>42</v>
      </c>
      <c r="J164" t="s">
        <v>137</v>
      </c>
      <c r="K164" t="s">
        <v>146</v>
      </c>
      <c r="L164" t="s">
        <v>467</v>
      </c>
      <c r="M164">
        <v>0.6</v>
      </c>
      <c r="N164" t="s">
        <v>34</v>
      </c>
      <c r="O164" t="s">
        <v>61</v>
      </c>
      <c r="P164" t="s">
        <v>298</v>
      </c>
      <c r="Q164" t="s">
        <v>468</v>
      </c>
      <c r="R164">
        <v>89015</v>
      </c>
      <c r="S164" s="1">
        <v>42017</v>
      </c>
      <c r="T164" s="1">
        <v>42017</v>
      </c>
      <c r="U164">
        <v>-122.133</v>
      </c>
      <c r="V164">
        <v>10</v>
      </c>
      <c r="W164">
        <v>65.739999999999995</v>
      </c>
      <c r="X164">
        <v>88881</v>
      </c>
      <c r="Y164">
        <f>cleaneddata[[#This Row],[Unit Price]]-cleaneddata[[#This Row],[Discount]]</f>
        <v>7.9300000000000006</v>
      </c>
      <c r="Z164" t="str">
        <f>_xlfn.IFS(cleaneddata[[#This Row],[Region]]="Central","Chris",cleaneddata[[#This Row],[Region]]="East","Erin",cleaneddata[[#This Row],[Region]]="South","Sam",cleaneddata[[#This Row],[Region]]="West","William")</f>
        <v>William</v>
      </c>
    </row>
    <row r="165" spans="1:26" x14ac:dyDescent="0.3">
      <c r="A165">
        <v>576</v>
      </c>
      <c r="B165" t="s">
        <v>469</v>
      </c>
      <c r="C165" t="s">
        <v>49</v>
      </c>
      <c r="D165">
        <v>0.06</v>
      </c>
      <c r="E165">
        <v>4.4800000000000004</v>
      </c>
      <c r="F165">
        <v>49</v>
      </c>
      <c r="G165" t="s">
        <v>40</v>
      </c>
      <c r="H165" t="s">
        <v>96</v>
      </c>
      <c r="I165" t="s">
        <v>50</v>
      </c>
      <c r="J165" t="s">
        <v>97</v>
      </c>
      <c r="K165" t="s">
        <v>66</v>
      </c>
      <c r="L165" t="s">
        <v>470</v>
      </c>
      <c r="M165">
        <v>0.6</v>
      </c>
      <c r="N165" t="s">
        <v>34</v>
      </c>
      <c r="O165" t="s">
        <v>61</v>
      </c>
      <c r="P165" t="s">
        <v>92</v>
      </c>
      <c r="Q165" t="s">
        <v>471</v>
      </c>
      <c r="R165">
        <v>91767</v>
      </c>
      <c r="S165" s="1">
        <v>42017</v>
      </c>
      <c r="T165" s="1">
        <v>42021</v>
      </c>
      <c r="U165">
        <v>-566</v>
      </c>
      <c r="V165">
        <v>4</v>
      </c>
      <c r="W165">
        <v>32.6</v>
      </c>
      <c r="X165">
        <v>88645</v>
      </c>
      <c r="Y165">
        <f>cleaneddata[[#This Row],[Unit Price]]-cleaneddata[[#This Row],[Discount]]</f>
        <v>4.4200000000000008</v>
      </c>
      <c r="Z165" t="str">
        <f>_xlfn.IFS(cleaneddata[[#This Row],[Region]]="Central","Chris",cleaneddata[[#This Row],[Region]]="East","Erin",cleaneddata[[#This Row],[Region]]="South","Sam",cleaneddata[[#This Row],[Region]]="West","William")</f>
        <v>William</v>
      </c>
    </row>
    <row r="166" spans="1:26" x14ac:dyDescent="0.3">
      <c r="A166">
        <v>2369</v>
      </c>
      <c r="B166" t="s">
        <v>472</v>
      </c>
      <c r="C166" t="s">
        <v>49</v>
      </c>
      <c r="D166">
        <v>7.0000000000000007E-2</v>
      </c>
      <c r="E166">
        <v>5.98</v>
      </c>
      <c r="F166">
        <v>5.79</v>
      </c>
      <c r="G166" t="s">
        <v>40</v>
      </c>
      <c r="H166" t="s">
        <v>41</v>
      </c>
      <c r="I166" t="s">
        <v>50</v>
      </c>
      <c r="J166" t="s">
        <v>90</v>
      </c>
      <c r="K166" t="s">
        <v>75</v>
      </c>
      <c r="L166" t="s">
        <v>473</v>
      </c>
      <c r="M166">
        <v>0.36</v>
      </c>
      <c r="N166" t="s">
        <v>34</v>
      </c>
      <c r="O166" t="s">
        <v>35</v>
      </c>
      <c r="P166" t="s">
        <v>125</v>
      </c>
      <c r="Q166" t="s">
        <v>474</v>
      </c>
      <c r="R166">
        <v>33024</v>
      </c>
      <c r="S166" s="1">
        <v>42017</v>
      </c>
      <c r="T166" s="1">
        <v>42019</v>
      </c>
      <c r="U166">
        <v>-41.972700000000003</v>
      </c>
      <c r="V166">
        <v>13</v>
      </c>
      <c r="W166">
        <v>77.42</v>
      </c>
      <c r="X166">
        <v>90408</v>
      </c>
      <c r="Y166">
        <f>cleaneddata[[#This Row],[Unit Price]]-cleaneddata[[#This Row],[Discount]]</f>
        <v>5.91</v>
      </c>
      <c r="Z166" t="str">
        <f>_xlfn.IFS(cleaneddata[[#This Row],[Region]]="Central","Chris",cleaneddata[[#This Row],[Region]]="East","Erin",cleaneddata[[#This Row],[Region]]="South","Sam",cleaneddata[[#This Row],[Region]]="West","William")</f>
        <v>Sam</v>
      </c>
    </row>
    <row r="167" spans="1:26" x14ac:dyDescent="0.3">
      <c r="A167">
        <v>3340</v>
      </c>
      <c r="B167" t="s">
        <v>475</v>
      </c>
      <c r="C167" t="s">
        <v>118</v>
      </c>
      <c r="D167">
        <v>0.08</v>
      </c>
      <c r="E167">
        <v>125.99</v>
      </c>
      <c r="F167">
        <v>4.2</v>
      </c>
      <c r="G167" t="s">
        <v>40</v>
      </c>
      <c r="H167" t="s">
        <v>41</v>
      </c>
      <c r="I167" t="s">
        <v>42</v>
      </c>
      <c r="J167" t="s">
        <v>137</v>
      </c>
      <c r="K167" t="s">
        <v>75</v>
      </c>
      <c r="L167" t="s">
        <v>476</v>
      </c>
      <c r="M167">
        <v>0.56999999999999995</v>
      </c>
      <c r="N167" t="s">
        <v>34</v>
      </c>
      <c r="O167" t="s">
        <v>61</v>
      </c>
      <c r="P167" t="s">
        <v>141</v>
      </c>
      <c r="Q167" t="s">
        <v>477</v>
      </c>
      <c r="R167">
        <v>97060</v>
      </c>
      <c r="S167" s="1">
        <v>42017</v>
      </c>
      <c r="T167" s="1">
        <v>42018</v>
      </c>
      <c r="U167">
        <v>989.81190000000004</v>
      </c>
      <c r="V167">
        <v>14</v>
      </c>
      <c r="W167">
        <v>1434.51</v>
      </c>
      <c r="X167">
        <v>85980</v>
      </c>
      <c r="Y167">
        <f>cleaneddata[[#This Row],[Unit Price]]-cleaneddata[[#This Row],[Discount]]</f>
        <v>125.91</v>
      </c>
      <c r="Z167" t="str">
        <f>_xlfn.IFS(cleaneddata[[#This Row],[Region]]="Central","Chris",cleaneddata[[#This Row],[Region]]="East","Erin",cleaneddata[[#This Row],[Region]]="South","Sam",cleaneddata[[#This Row],[Region]]="West","William")</f>
        <v>William</v>
      </c>
    </row>
    <row r="168" spans="1:26" x14ac:dyDescent="0.3">
      <c r="A168">
        <v>772</v>
      </c>
      <c r="B168" t="s">
        <v>478</v>
      </c>
      <c r="C168" t="s">
        <v>27</v>
      </c>
      <c r="D168">
        <v>0.08</v>
      </c>
      <c r="E168">
        <v>7.77</v>
      </c>
      <c r="F168">
        <v>9.23</v>
      </c>
      <c r="G168" t="s">
        <v>40</v>
      </c>
      <c r="H168" t="s">
        <v>29</v>
      </c>
      <c r="I168" t="s">
        <v>50</v>
      </c>
      <c r="J168" t="s">
        <v>97</v>
      </c>
      <c r="K168" t="s">
        <v>75</v>
      </c>
      <c r="L168" t="s">
        <v>479</v>
      </c>
      <c r="M168">
        <v>0.57999999999999996</v>
      </c>
      <c r="N168" t="s">
        <v>34</v>
      </c>
      <c r="O168" t="s">
        <v>113</v>
      </c>
      <c r="P168" t="s">
        <v>322</v>
      </c>
      <c r="Q168" t="s">
        <v>480</v>
      </c>
      <c r="R168">
        <v>18103</v>
      </c>
      <c r="S168" s="1">
        <v>42018</v>
      </c>
      <c r="T168" s="1">
        <v>42020</v>
      </c>
      <c r="U168">
        <v>-209.25</v>
      </c>
      <c r="V168">
        <v>7</v>
      </c>
      <c r="W168">
        <v>56.44</v>
      </c>
      <c r="X168">
        <v>88666</v>
      </c>
      <c r="Y168">
        <f>cleaneddata[[#This Row],[Unit Price]]-cleaneddata[[#This Row],[Discount]]</f>
        <v>7.6899999999999995</v>
      </c>
      <c r="Z168" t="str">
        <f>_xlfn.IFS(cleaneddata[[#This Row],[Region]]="Central","Chris",cleaneddata[[#This Row],[Region]]="East","Erin",cleaneddata[[#This Row],[Region]]="South","Sam",cleaneddata[[#This Row],[Region]]="West","William")</f>
        <v>Erin</v>
      </c>
    </row>
    <row r="169" spans="1:26" x14ac:dyDescent="0.3">
      <c r="A169">
        <v>772</v>
      </c>
      <c r="B169" t="s">
        <v>478</v>
      </c>
      <c r="C169" t="s">
        <v>27</v>
      </c>
      <c r="D169">
        <v>0.1</v>
      </c>
      <c r="E169">
        <v>18.97</v>
      </c>
      <c r="F169">
        <v>9.5399999999999991</v>
      </c>
      <c r="G169" t="s">
        <v>89</v>
      </c>
      <c r="H169" t="s">
        <v>29</v>
      </c>
      <c r="I169" t="s">
        <v>50</v>
      </c>
      <c r="J169" t="s">
        <v>90</v>
      </c>
      <c r="K169" t="s">
        <v>75</v>
      </c>
      <c r="L169" t="s">
        <v>481</v>
      </c>
      <c r="M169">
        <v>0.37</v>
      </c>
      <c r="N169" t="s">
        <v>34</v>
      </c>
      <c r="O169" t="s">
        <v>113</v>
      </c>
      <c r="P169" t="s">
        <v>322</v>
      </c>
      <c r="Q169" t="s">
        <v>480</v>
      </c>
      <c r="R169">
        <v>18103</v>
      </c>
      <c r="S169" s="1">
        <v>42018</v>
      </c>
      <c r="T169" s="1">
        <v>42020</v>
      </c>
      <c r="U169">
        <v>-9.1636000000000006</v>
      </c>
      <c r="V169">
        <v>3</v>
      </c>
      <c r="W169">
        <v>56.73</v>
      </c>
      <c r="X169">
        <v>88666</v>
      </c>
      <c r="Y169">
        <f>cleaneddata[[#This Row],[Unit Price]]-cleaneddata[[#This Row],[Discount]]</f>
        <v>18.869999999999997</v>
      </c>
      <c r="Z169" t="str">
        <f>_xlfn.IFS(cleaneddata[[#This Row],[Region]]="Central","Chris",cleaneddata[[#This Row],[Region]]="East","Erin",cleaneddata[[#This Row],[Region]]="South","Sam",cleaneddata[[#This Row],[Region]]="West","William")</f>
        <v>Erin</v>
      </c>
    </row>
    <row r="170" spans="1:26" x14ac:dyDescent="0.3">
      <c r="A170">
        <v>1636</v>
      </c>
      <c r="B170" t="s">
        <v>430</v>
      </c>
      <c r="C170" t="s">
        <v>27</v>
      </c>
      <c r="D170">
        <v>0.08</v>
      </c>
      <c r="E170">
        <v>115.99</v>
      </c>
      <c r="F170">
        <v>56.14</v>
      </c>
      <c r="G170" t="s">
        <v>28</v>
      </c>
      <c r="H170" t="s">
        <v>73</v>
      </c>
      <c r="I170" t="s">
        <v>42</v>
      </c>
      <c r="J170" t="s">
        <v>58</v>
      </c>
      <c r="K170" t="s">
        <v>59</v>
      </c>
      <c r="L170" t="s">
        <v>482</v>
      </c>
      <c r="M170">
        <v>0.4</v>
      </c>
      <c r="N170" t="s">
        <v>34</v>
      </c>
      <c r="O170" t="s">
        <v>61</v>
      </c>
      <c r="P170" t="s">
        <v>92</v>
      </c>
      <c r="Q170" t="s">
        <v>432</v>
      </c>
      <c r="R170">
        <v>93905</v>
      </c>
      <c r="S170" s="1">
        <v>42018</v>
      </c>
      <c r="T170" s="1">
        <v>42020</v>
      </c>
      <c r="U170">
        <v>-272.860884</v>
      </c>
      <c r="V170">
        <v>5</v>
      </c>
      <c r="W170">
        <v>562.92999999999995</v>
      </c>
      <c r="X170">
        <v>89704</v>
      </c>
      <c r="Y170">
        <f>cleaneddata[[#This Row],[Unit Price]]-cleaneddata[[#This Row],[Discount]]</f>
        <v>115.91</v>
      </c>
      <c r="Z170" t="str">
        <f>_xlfn.IFS(cleaneddata[[#This Row],[Region]]="Central","Chris",cleaneddata[[#This Row],[Region]]="East","Erin",cleaneddata[[#This Row],[Region]]="South","Sam",cleaneddata[[#This Row],[Region]]="West","William")</f>
        <v>William</v>
      </c>
    </row>
    <row r="171" spans="1:26" x14ac:dyDescent="0.3">
      <c r="A171">
        <v>1636</v>
      </c>
      <c r="B171" t="s">
        <v>430</v>
      </c>
      <c r="C171" t="s">
        <v>27</v>
      </c>
      <c r="D171">
        <v>0.08</v>
      </c>
      <c r="E171">
        <v>4.28</v>
      </c>
      <c r="F171">
        <v>0.94</v>
      </c>
      <c r="G171" t="s">
        <v>40</v>
      </c>
      <c r="H171" t="s">
        <v>73</v>
      </c>
      <c r="I171" t="s">
        <v>50</v>
      </c>
      <c r="J171" t="s">
        <v>51</v>
      </c>
      <c r="K171" t="s">
        <v>52</v>
      </c>
      <c r="L171" t="s">
        <v>483</v>
      </c>
      <c r="M171">
        <v>0.56000000000000005</v>
      </c>
      <c r="N171" t="s">
        <v>34</v>
      </c>
      <c r="O171" t="s">
        <v>61</v>
      </c>
      <c r="P171" t="s">
        <v>92</v>
      </c>
      <c r="Q171" t="s">
        <v>432</v>
      </c>
      <c r="R171">
        <v>93905</v>
      </c>
      <c r="S171" s="1">
        <v>42018</v>
      </c>
      <c r="T171" s="1">
        <v>42021</v>
      </c>
      <c r="U171">
        <v>10.5792</v>
      </c>
      <c r="V171">
        <v>7</v>
      </c>
      <c r="W171">
        <v>29.18</v>
      </c>
      <c r="X171">
        <v>89704</v>
      </c>
      <c r="Y171">
        <f>cleaneddata[[#This Row],[Unit Price]]-cleaneddata[[#This Row],[Discount]]</f>
        <v>4.2</v>
      </c>
      <c r="Z171" t="str">
        <f>_xlfn.IFS(cleaneddata[[#This Row],[Region]]="Central","Chris",cleaneddata[[#This Row],[Region]]="East","Erin",cleaneddata[[#This Row],[Region]]="South","Sam",cleaneddata[[#This Row],[Region]]="West","William")</f>
        <v>William</v>
      </c>
    </row>
    <row r="172" spans="1:26" x14ac:dyDescent="0.3">
      <c r="A172">
        <v>463</v>
      </c>
      <c r="B172" t="s">
        <v>484</v>
      </c>
      <c r="C172" t="s">
        <v>49</v>
      </c>
      <c r="D172">
        <v>7.0000000000000007E-2</v>
      </c>
      <c r="E172">
        <v>165.2</v>
      </c>
      <c r="F172">
        <v>19.989999999999998</v>
      </c>
      <c r="G172" t="s">
        <v>40</v>
      </c>
      <c r="H172" t="s">
        <v>29</v>
      </c>
      <c r="I172" t="s">
        <v>50</v>
      </c>
      <c r="J172" t="s">
        <v>80</v>
      </c>
      <c r="K172" t="s">
        <v>75</v>
      </c>
      <c r="L172" t="s">
        <v>485</v>
      </c>
      <c r="M172">
        <v>0.59</v>
      </c>
      <c r="N172" t="s">
        <v>34</v>
      </c>
      <c r="O172" t="s">
        <v>61</v>
      </c>
      <c r="P172" t="s">
        <v>92</v>
      </c>
      <c r="Q172" t="s">
        <v>486</v>
      </c>
      <c r="R172">
        <v>90069</v>
      </c>
      <c r="S172" s="1">
        <v>42018</v>
      </c>
      <c r="T172" s="1">
        <v>42020</v>
      </c>
      <c r="U172">
        <v>521.69000000000005</v>
      </c>
      <c r="V172">
        <v>7</v>
      </c>
      <c r="W172">
        <v>1081.54</v>
      </c>
      <c r="X172">
        <v>88061</v>
      </c>
      <c r="Y172">
        <f>cleaneddata[[#This Row],[Unit Price]]-cleaneddata[[#This Row],[Discount]]</f>
        <v>165.13</v>
      </c>
      <c r="Z172" t="str">
        <f>_xlfn.IFS(cleaneddata[[#This Row],[Region]]="Central","Chris",cleaneddata[[#This Row],[Region]]="East","Erin",cleaneddata[[#This Row],[Region]]="South","Sam",cleaneddata[[#This Row],[Region]]="West","William")</f>
        <v>William</v>
      </c>
    </row>
    <row r="173" spans="1:26" x14ac:dyDescent="0.3">
      <c r="A173">
        <v>3064</v>
      </c>
      <c r="B173" t="s">
        <v>487</v>
      </c>
      <c r="C173" t="s">
        <v>49</v>
      </c>
      <c r="D173">
        <v>0.03</v>
      </c>
      <c r="E173">
        <v>6.45</v>
      </c>
      <c r="F173">
        <v>1.34</v>
      </c>
      <c r="G173" t="s">
        <v>40</v>
      </c>
      <c r="H173" t="s">
        <v>41</v>
      </c>
      <c r="I173" t="s">
        <v>50</v>
      </c>
      <c r="J173" t="s">
        <v>90</v>
      </c>
      <c r="K173" t="s">
        <v>52</v>
      </c>
      <c r="L173" t="s">
        <v>488</v>
      </c>
      <c r="M173">
        <v>0.36</v>
      </c>
      <c r="N173" t="s">
        <v>34</v>
      </c>
      <c r="O173" t="s">
        <v>61</v>
      </c>
      <c r="P173" t="s">
        <v>68</v>
      </c>
      <c r="Q173" t="s">
        <v>489</v>
      </c>
      <c r="R173">
        <v>98503</v>
      </c>
      <c r="S173" s="1">
        <v>42018</v>
      </c>
      <c r="T173" s="1">
        <v>42023</v>
      </c>
      <c r="U173">
        <v>39.129899999999999</v>
      </c>
      <c r="V173">
        <v>9</v>
      </c>
      <c r="W173">
        <v>56.71</v>
      </c>
      <c r="X173">
        <v>88448</v>
      </c>
      <c r="Y173">
        <f>cleaneddata[[#This Row],[Unit Price]]-cleaneddata[[#This Row],[Discount]]</f>
        <v>6.42</v>
      </c>
      <c r="Z173" t="str">
        <f>_xlfn.IFS(cleaneddata[[#This Row],[Region]]="Central","Chris",cleaneddata[[#This Row],[Region]]="East","Erin",cleaneddata[[#This Row],[Region]]="South","Sam",cleaneddata[[#This Row],[Region]]="West","William")</f>
        <v>William</v>
      </c>
    </row>
    <row r="174" spans="1:26" x14ac:dyDescent="0.3">
      <c r="A174">
        <v>3148</v>
      </c>
      <c r="B174" t="s">
        <v>490</v>
      </c>
      <c r="C174" t="s">
        <v>118</v>
      </c>
      <c r="D174">
        <v>0.06</v>
      </c>
      <c r="E174">
        <v>19.989999999999998</v>
      </c>
      <c r="F174">
        <v>11.17</v>
      </c>
      <c r="G174" t="s">
        <v>40</v>
      </c>
      <c r="H174" t="s">
        <v>96</v>
      </c>
      <c r="I174" t="s">
        <v>30</v>
      </c>
      <c r="J174" t="s">
        <v>128</v>
      </c>
      <c r="K174" t="s">
        <v>66</v>
      </c>
      <c r="L174" t="s">
        <v>491</v>
      </c>
      <c r="M174">
        <v>0.6</v>
      </c>
      <c r="N174" t="s">
        <v>34</v>
      </c>
      <c r="O174" t="s">
        <v>61</v>
      </c>
      <c r="P174" t="s">
        <v>492</v>
      </c>
      <c r="Q174" t="s">
        <v>493</v>
      </c>
      <c r="R174">
        <v>83854</v>
      </c>
      <c r="S174" s="1">
        <v>42018</v>
      </c>
      <c r="T174" s="1">
        <v>42018</v>
      </c>
      <c r="U174">
        <v>-66.823599999999999</v>
      </c>
      <c r="V174">
        <v>7</v>
      </c>
      <c r="W174">
        <v>139.49</v>
      </c>
      <c r="X174">
        <v>89716</v>
      </c>
      <c r="Y174">
        <f>cleaneddata[[#This Row],[Unit Price]]-cleaneddata[[#This Row],[Discount]]</f>
        <v>19.93</v>
      </c>
      <c r="Z174" t="str">
        <f>_xlfn.IFS(cleaneddata[[#This Row],[Region]]="Central","Chris",cleaneddata[[#This Row],[Region]]="East","Erin",cleaneddata[[#This Row],[Region]]="South","Sam",cleaneddata[[#This Row],[Region]]="West","William")</f>
        <v>William</v>
      </c>
    </row>
    <row r="175" spans="1:26" x14ac:dyDescent="0.3">
      <c r="A175">
        <v>3149</v>
      </c>
      <c r="B175" t="s">
        <v>494</v>
      </c>
      <c r="C175" t="s">
        <v>118</v>
      </c>
      <c r="D175">
        <v>0.06</v>
      </c>
      <c r="E175">
        <v>320.98</v>
      </c>
      <c r="F175">
        <v>58.95</v>
      </c>
      <c r="G175" t="s">
        <v>28</v>
      </c>
      <c r="H175" t="s">
        <v>96</v>
      </c>
      <c r="I175" t="s">
        <v>30</v>
      </c>
      <c r="J175" t="s">
        <v>111</v>
      </c>
      <c r="K175" t="s">
        <v>59</v>
      </c>
      <c r="L175" t="s">
        <v>495</v>
      </c>
      <c r="M175">
        <v>0.56999999999999995</v>
      </c>
      <c r="N175" t="s">
        <v>34</v>
      </c>
      <c r="O175" t="s">
        <v>61</v>
      </c>
      <c r="P175" t="s">
        <v>492</v>
      </c>
      <c r="Q175" t="s">
        <v>496</v>
      </c>
      <c r="R175">
        <v>83440</v>
      </c>
      <c r="S175" s="1">
        <v>42018</v>
      </c>
      <c r="T175" s="1">
        <v>42020</v>
      </c>
      <c r="U175">
        <v>971.62199999999996</v>
      </c>
      <c r="V175">
        <v>6</v>
      </c>
      <c r="W175">
        <v>1952.43</v>
      </c>
      <c r="X175">
        <v>89716</v>
      </c>
      <c r="Y175">
        <f>cleaneddata[[#This Row],[Unit Price]]-cleaneddata[[#This Row],[Discount]]</f>
        <v>320.92</v>
      </c>
      <c r="Z175" t="str">
        <f>_xlfn.IFS(cleaneddata[[#This Row],[Region]]="Central","Chris",cleaneddata[[#This Row],[Region]]="East","Erin",cleaneddata[[#This Row],[Region]]="South","Sam",cleaneddata[[#This Row],[Region]]="West","William")</f>
        <v>William</v>
      </c>
    </row>
    <row r="176" spans="1:26" x14ac:dyDescent="0.3">
      <c r="A176">
        <v>2820</v>
      </c>
      <c r="B176" t="s">
        <v>497</v>
      </c>
      <c r="C176" t="s">
        <v>72</v>
      </c>
      <c r="D176">
        <v>0.1</v>
      </c>
      <c r="E176">
        <v>22.01</v>
      </c>
      <c r="F176">
        <v>5.53</v>
      </c>
      <c r="G176" t="s">
        <v>40</v>
      </c>
      <c r="H176" t="s">
        <v>73</v>
      </c>
      <c r="I176" t="s">
        <v>50</v>
      </c>
      <c r="J176" t="s">
        <v>51</v>
      </c>
      <c r="K176" t="s">
        <v>44</v>
      </c>
      <c r="L176" t="s">
        <v>498</v>
      </c>
      <c r="M176">
        <v>0.59</v>
      </c>
      <c r="N176" t="s">
        <v>34</v>
      </c>
      <c r="O176" t="s">
        <v>54</v>
      </c>
      <c r="P176" t="s">
        <v>82</v>
      </c>
      <c r="Q176" t="s">
        <v>499</v>
      </c>
      <c r="R176">
        <v>63129</v>
      </c>
      <c r="S176" s="1">
        <v>42018</v>
      </c>
      <c r="T176" s="1">
        <v>42019</v>
      </c>
      <c r="U176">
        <v>31.59</v>
      </c>
      <c r="V176">
        <v>14</v>
      </c>
      <c r="W176">
        <v>281.75</v>
      </c>
      <c r="X176">
        <v>87900</v>
      </c>
      <c r="Y176">
        <f>cleaneddata[[#This Row],[Unit Price]]-cleaneddata[[#This Row],[Discount]]</f>
        <v>21.91</v>
      </c>
      <c r="Z176" t="str">
        <f>_xlfn.IFS(cleaneddata[[#This Row],[Region]]="Central","Chris",cleaneddata[[#This Row],[Region]]="East","Erin",cleaneddata[[#This Row],[Region]]="South","Sam",cleaneddata[[#This Row],[Region]]="West","William")</f>
        <v>Chris</v>
      </c>
    </row>
    <row r="177" spans="1:26" x14ac:dyDescent="0.3">
      <c r="A177">
        <v>3225</v>
      </c>
      <c r="B177" t="s">
        <v>500</v>
      </c>
      <c r="C177" t="s">
        <v>72</v>
      </c>
      <c r="D177">
        <v>0.1</v>
      </c>
      <c r="E177">
        <v>208.16</v>
      </c>
      <c r="F177">
        <v>68.02</v>
      </c>
      <c r="G177" t="s">
        <v>28</v>
      </c>
      <c r="H177" t="s">
        <v>29</v>
      </c>
      <c r="I177" t="s">
        <v>50</v>
      </c>
      <c r="J177" t="s">
        <v>97</v>
      </c>
      <c r="K177" t="s">
        <v>59</v>
      </c>
      <c r="L177" t="s">
        <v>501</v>
      </c>
      <c r="M177">
        <v>0.57999999999999996</v>
      </c>
      <c r="N177" t="s">
        <v>34</v>
      </c>
      <c r="O177" t="s">
        <v>35</v>
      </c>
      <c r="P177" t="s">
        <v>402</v>
      </c>
      <c r="Q177" t="s">
        <v>502</v>
      </c>
      <c r="R177">
        <v>38138</v>
      </c>
      <c r="S177" s="1">
        <v>42018</v>
      </c>
      <c r="T177" s="1">
        <v>42018</v>
      </c>
      <c r="U177">
        <v>-137.52199999999999</v>
      </c>
      <c r="V177">
        <v>4</v>
      </c>
      <c r="W177">
        <v>768.81</v>
      </c>
      <c r="X177">
        <v>86507</v>
      </c>
      <c r="Y177">
        <f>cleaneddata[[#This Row],[Unit Price]]-cleaneddata[[#This Row],[Discount]]</f>
        <v>208.06</v>
      </c>
      <c r="Z177" t="str">
        <f>_xlfn.IFS(cleaneddata[[#This Row],[Region]]="Central","Chris",cleaneddata[[#This Row],[Region]]="East","Erin",cleaneddata[[#This Row],[Region]]="South","Sam",cleaneddata[[#This Row],[Region]]="West","William")</f>
        <v>Sam</v>
      </c>
    </row>
    <row r="178" spans="1:26" x14ac:dyDescent="0.3">
      <c r="A178">
        <v>3226</v>
      </c>
      <c r="B178" t="s">
        <v>503</v>
      </c>
      <c r="C178" t="s">
        <v>72</v>
      </c>
      <c r="D178">
        <v>7.0000000000000007E-2</v>
      </c>
      <c r="E178">
        <v>90.48</v>
      </c>
      <c r="F178">
        <v>19.989999999999998</v>
      </c>
      <c r="G178" t="s">
        <v>40</v>
      </c>
      <c r="H178" t="s">
        <v>29</v>
      </c>
      <c r="I178" t="s">
        <v>50</v>
      </c>
      <c r="J178" t="s">
        <v>347</v>
      </c>
      <c r="K178" t="s">
        <v>75</v>
      </c>
      <c r="L178" t="s">
        <v>504</v>
      </c>
      <c r="M178">
        <v>0.4</v>
      </c>
      <c r="N178" t="s">
        <v>34</v>
      </c>
      <c r="O178" t="s">
        <v>35</v>
      </c>
      <c r="P178" t="s">
        <v>402</v>
      </c>
      <c r="Q178" t="s">
        <v>505</v>
      </c>
      <c r="R178">
        <v>37075</v>
      </c>
      <c r="S178" s="1">
        <v>42018</v>
      </c>
      <c r="T178" s="1">
        <v>42019</v>
      </c>
      <c r="U178">
        <v>-11.816000000000001</v>
      </c>
      <c r="V178">
        <v>2</v>
      </c>
      <c r="W178">
        <v>183.39</v>
      </c>
      <c r="X178">
        <v>86507</v>
      </c>
      <c r="Y178">
        <f>cleaneddata[[#This Row],[Unit Price]]-cleaneddata[[#This Row],[Discount]]</f>
        <v>90.410000000000011</v>
      </c>
      <c r="Z178" t="str">
        <f>_xlfn.IFS(cleaneddata[[#This Row],[Region]]="Central","Chris",cleaneddata[[#This Row],[Region]]="East","Erin",cleaneddata[[#This Row],[Region]]="South","Sam",cleaneddata[[#This Row],[Region]]="West","William")</f>
        <v>Sam</v>
      </c>
    </row>
    <row r="179" spans="1:26" x14ac:dyDescent="0.3">
      <c r="A179">
        <v>3226</v>
      </c>
      <c r="B179" t="s">
        <v>503</v>
      </c>
      <c r="C179" t="s">
        <v>72</v>
      </c>
      <c r="D179">
        <v>0.01</v>
      </c>
      <c r="E179">
        <v>9.48</v>
      </c>
      <c r="F179">
        <v>7.29</v>
      </c>
      <c r="G179" t="s">
        <v>89</v>
      </c>
      <c r="H179" t="s">
        <v>29</v>
      </c>
      <c r="I179" t="s">
        <v>30</v>
      </c>
      <c r="J179" t="s">
        <v>128</v>
      </c>
      <c r="K179" t="s">
        <v>44</v>
      </c>
      <c r="L179" t="s">
        <v>506</v>
      </c>
      <c r="M179">
        <v>0.45</v>
      </c>
      <c r="N179" t="s">
        <v>34</v>
      </c>
      <c r="O179" t="s">
        <v>35</v>
      </c>
      <c r="P179" t="s">
        <v>402</v>
      </c>
      <c r="Q179" t="s">
        <v>505</v>
      </c>
      <c r="R179">
        <v>37075</v>
      </c>
      <c r="S179" s="1">
        <v>42018</v>
      </c>
      <c r="T179" s="1">
        <v>42020</v>
      </c>
      <c r="U179">
        <v>238.93379999999999</v>
      </c>
      <c r="V179">
        <v>1</v>
      </c>
      <c r="W179">
        <v>12.9</v>
      </c>
      <c r="X179">
        <v>86507</v>
      </c>
      <c r="Y179">
        <f>cleaneddata[[#This Row],[Unit Price]]-cleaneddata[[#This Row],[Discount]]</f>
        <v>9.4700000000000006</v>
      </c>
      <c r="Z179" t="str">
        <f>_xlfn.IFS(cleaneddata[[#This Row],[Region]]="Central","Chris",cleaneddata[[#This Row],[Region]]="East","Erin",cleaneddata[[#This Row],[Region]]="South","Sam",cleaneddata[[#This Row],[Region]]="West","William")</f>
        <v>Sam</v>
      </c>
    </row>
    <row r="180" spans="1:26" x14ac:dyDescent="0.3">
      <c r="A180">
        <v>3226</v>
      </c>
      <c r="B180" t="s">
        <v>503</v>
      </c>
      <c r="C180" t="s">
        <v>72</v>
      </c>
      <c r="D180">
        <v>0.02</v>
      </c>
      <c r="E180">
        <v>4.28</v>
      </c>
      <c r="F180">
        <v>0.94</v>
      </c>
      <c r="G180" t="s">
        <v>40</v>
      </c>
      <c r="H180" t="s">
        <v>29</v>
      </c>
      <c r="I180" t="s">
        <v>50</v>
      </c>
      <c r="J180" t="s">
        <v>51</v>
      </c>
      <c r="K180" t="s">
        <v>52</v>
      </c>
      <c r="L180" t="s">
        <v>483</v>
      </c>
      <c r="M180">
        <v>0.56000000000000005</v>
      </c>
      <c r="N180" t="s">
        <v>34</v>
      </c>
      <c r="O180" t="s">
        <v>35</v>
      </c>
      <c r="P180" t="s">
        <v>402</v>
      </c>
      <c r="Q180" t="s">
        <v>505</v>
      </c>
      <c r="R180">
        <v>37075</v>
      </c>
      <c r="S180" s="1">
        <v>42018</v>
      </c>
      <c r="T180" s="1">
        <v>42019</v>
      </c>
      <c r="U180">
        <v>-105.126</v>
      </c>
      <c r="V180">
        <v>4</v>
      </c>
      <c r="W180">
        <v>17.89</v>
      </c>
      <c r="X180">
        <v>86507</v>
      </c>
      <c r="Y180">
        <f>cleaneddata[[#This Row],[Unit Price]]-cleaneddata[[#This Row],[Discount]]</f>
        <v>4.2600000000000007</v>
      </c>
      <c r="Z180" t="str">
        <f>_xlfn.IFS(cleaneddata[[#This Row],[Region]]="Central","Chris",cleaneddata[[#This Row],[Region]]="East","Erin",cleaneddata[[#This Row],[Region]]="South","Sam",cleaneddata[[#This Row],[Region]]="West","William")</f>
        <v>Sam</v>
      </c>
    </row>
    <row r="181" spans="1:26" x14ac:dyDescent="0.3">
      <c r="A181">
        <v>152</v>
      </c>
      <c r="B181" t="s">
        <v>507</v>
      </c>
      <c r="C181" t="s">
        <v>27</v>
      </c>
      <c r="D181">
        <v>0.09</v>
      </c>
      <c r="E181">
        <v>2.88</v>
      </c>
      <c r="F181">
        <v>0.7</v>
      </c>
      <c r="G181" t="s">
        <v>40</v>
      </c>
      <c r="H181" t="s">
        <v>41</v>
      </c>
      <c r="I181" t="s">
        <v>50</v>
      </c>
      <c r="J181" t="s">
        <v>51</v>
      </c>
      <c r="K181" t="s">
        <v>52</v>
      </c>
      <c r="L181" t="s">
        <v>508</v>
      </c>
      <c r="M181">
        <v>0.56000000000000005</v>
      </c>
      <c r="N181" t="s">
        <v>34</v>
      </c>
      <c r="O181" t="s">
        <v>35</v>
      </c>
      <c r="P181" t="s">
        <v>402</v>
      </c>
      <c r="Q181" t="s">
        <v>509</v>
      </c>
      <c r="R181">
        <v>37918</v>
      </c>
      <c r="S181" s="1">
        <v>42019</v>
      </c>
      <c r="T181" s="1">
        <v>42020</v>
      </c>
      <c r="U181">
        <v>-172.71799999999999</v>
      </c>
      <c r="V181">
        <v>2</v>
      </c>
      <c r="W181">
        <v>5.5</v>
      </c>
      <c r="X181">
        <v>89520</v>
      </c>
      <c r="Y181">
        <f>cleaneddata[[#This Row],[Unit Price]]-cleaneddata[[#This Row],[Discount]]</f>
        <v>2.79</v>
      </c>
      <c r="Z181" t="str">
        <f>_xlfn.IFS(cleaneddata[[#This Row],[Region]]="Central","Chris",cleaneddata[[#This Row],[Region]]="East","Erin",cleaneddata[[#This Row],[Region]]="South","Sam",cleaneddata[[#This Row],[Region]]="West","William")</f>
        <v>Sam</v>
      </c>
    </row>
    <row r="182" spans="1:26" x14ac:dyDescent="0.3">
      <c r="A182">
        <v>2791</v>
      </c>
      <c r="B182" t="s">
        <v>510</v>
      </c>
      <c r="C182" t="s">
        <v>27</v>
      </c>
      <c r="D182">
        <v>0.09</v>
      </c>
      <c r="E182">
        <v>2.88</v>
      </c>
      <c r="F182">
        <v>0.7</v>
      </c>
      <c r="G182" t="s">
        <v>40</v>
      </c>
      <c r="H182" t="s">
        <v>96</v>
      </c>
      <c r="I182" t="s">
        <v>50</v>
      </c>
      <c r="J182" t="s">
        <v>51</v>
      </c>
      <c r="K182" t="s">
        <v>52</v>
      </c>
      <c r="L182" t="s">
        <v>511</v>
      </c>
      <c r="M182">
        <v>0.56000000000000005</v>
      </c>
      <c r="N182" t="s">
        <v>34</v>
      </c>
      <c r="O182" t="s">
        <v>54</v>
      </c>
      <c r="P182" t="s">
        <v>291</v>
      </c>
      <c r="Q182" t="s">
        <v>512</v>
      </c>
      <c r="R182">
        <v>48071</v>
      </c>
      <c r="S182" s="1">
        <v>42019</v>
      </c>
      <c r="T182" s="1">
        <v>42019</v>
      </c>
      <c r="U182">
        <v>4.8499999999999996</v>
      </c>
      <c r="V182">
        <v>7</v>
      </c>
      <c r="W182">
        <v>19.29</v>
      </c>
      <c r="X182">
        <v>88758</v>
      </c>
      <c r="Y182">
        <f>cleaneddata[[#This Row],[Unit Price]]-cleaneddata[[#This Row],[Discount]]</f>
        <v>2.79</v>
      </c>
      <c r="Z182" t="str">
        <f>_xlfn.IFS(cleaneddata[[#This Row],[Region]]="Central","Chris",cleaneddata[[#This Row],[Region]]="East","Erin",cleaneddata[[#This Row],[Region]]="South","Sam",cleaneddata[[#This Row],[Region]]="West","William")</f>
        <v>Chris</v>
      </c>
    </row>
    <row r="183" spans="1:26" x14ac:dyDescent="0.3">
      <c r="A183">
        <v>428</v>
      </c>
      <c r="B183" t="s">
        <v>513</v>
      </c>
      <c r="C183" t="s">
        <v>39</v>
      </c>
      <c r="D183">
        <v>0.02</v>
      </c>
      <c r="E183">
        <v>15.28</v>
      </c>
      <c r="F183">
        <v>1.99</v>
      </c>
      <c r="G183" t="s">
        <v>40</v>
      </c>
      <c r="H183" t="s">
        <v>96</v>
      </c>
      <c r="I183" t="s">
        <v>42</v>
      </c>
      <c r="J183" t="s">
        <v>43</v>
      </c>
      <c r="K183" t="s">
        <v>44</v>
      </c>
      <c r="L183" t="s">
        <v>514</v>
      </c>
      <c r="M183">
        <v>0.42</v>
      </c>
      <c r="N183" t="s">
        <v>34</v>
      </c>
      <c r="O183" t="s">
        <v>61</v>
      </c>
      <c r="P183" t="s">
        <v>298</v>
      </c>
      <c r="Q183" t="s">
        <v>515</v>
      </c>
      <c r="R183">
        <v>89701</v>
      </c>
      <c r="S183" s="1">
        <v>42019</v>
      </c>
      <c r="T183" s="1">
        <v>42020</v>
      </c>
      <c r="U183">
        <v>163.1574</v>
      </c>
      <c r="V183">
        <v>15</v>
      </c>
      <c r="W183">
        <v>236.46</v>
      </c>
      <c r="X183">
        <v>88479</v>
      </c>
      <c r="Y183">
        <f>cleaneddata[[#This Row],[Unit Price]]-cleaneddata[[#This Row],[Discount]]</f>
        <v>15.26</v>
      </c>
      <c r="Z183" t="str">
        <f>_xlfn.IFS(cleaneddata[[#This Row],[Region]]="Central","Chris",cleaneddata[[#This Row],[Region]]="East","Erin",cleaneddata[[#This Row],[Region]]="South","Sam",cleaneddata[[#This Row],[Region]]="West","William")</f>
        <v>William</v>
      </c>
    </row>
    <row r="184" spans="1:26" x14ac:dyDescent="0.3">
      <c r="A184">
        <v>428</v>
      </c>
      <c r="B184" t="s">
        <v>513</v>
      </c>
      <c r="C184" t="s">
        <v>39</v>
      </c>
      <c r="D184">
        <v>0</v>
      </c>
      <c r="E184">
        <v>85.99</v>
      </c>
      <c r="F184">
        <v>3.3</v>
      </c>
      <c r="G184" t="s">
        <v>40</v>
      </c>
      <c r="H184" t="s">
        <v>96</v>
      </c>
      <c r="I184" t="s">
        <v>42</v>
      </c>
      <c r="J184" t="s">
        <v>137</v>
      </c>
      <c r="K184" t="s">
        <v>44</v>
      </c>
      <c r="L184" t="s">
        <v>516</v>
      </c>
      <c r="M184">
        <v>0.37</v>
      </c>
      <c r="N184" t="s">
        <v>34</v>
      </c>
      <c r="O184" t="s">
        <v>61</v>
      </c>
      <c r="P184" t="s">
        <v>298</v>
      </c>
      <c r="Q184" t="s">
        <v>515</v>
      </c>
      <c r="R184">
        <v>89701</v>
      </c>
      <c r="S184" s="1">
        <v>42019</v>
      </c>
      <c r="T184" s="1">
        <v>42020</v>
      </c>
      <c r="U184">
        <v>-302.22500000000002</v>
      </c>
      <c r="V184">
        <v>1</v>
      </c>
      <c r="W184">
        <v>73.819999999999993</v>
      </c>
      <c r="X184">
        <v>88479</v>
      </c>
      <c r="Y184">
        <f>cleaneddata[[#This Row],[Unit Price]]-cleaneddata[[#This Row],[Discount]]</f>
        <v>85.99</v>
      </c>
      <c r="Z184" t="str">
        <f>_xlfn.IFS(cleaneddata[[#This Row],[Region]]="Central","Chris",cleaneddata[[#This Row],[Region]]="East","Erin",cleaneddata[[#This Row],[Region]]="South","Sam",cleaneddata[[#This Row],[Region]]="West","William")</f>
        <v>William</v>
      </c>
    </row>
    <row r="185" spans="1:26" x14ac:dyDescent="0.3">
      <c r="A185">
        <v>1212</v>
      </c>
      <c r="B185" t="s">
        <v>517</v>
      </c>
      <c r="C185" t="s">
        <v>39</v>
      </c>
      <c r="D185">
        <v>0.08</v>
      </c>
      <c r="E185">
        <v>4.91</v>
      </c>
      <c r="F185">
        <v>4.97</v>
      </c>
      <c r="G185" t="s">
        <v>40</v>
      </c>
      <c r="H185" t="s">
        <v>96</v>
      </c>
      <c r="I185" t="s">
        <v>50</v>
      </c>
      <c r="J185" t="s">
        <v>74</v>
      </c>
      <c r="K185" t="s">
        <v>75</v>
      </c>
      <c r="L185" t="s">
        <v>518</v>
      </c>
      <c r="M185">
        <v>0.38</v>
      </c>
      <c r="N185" t="s">
        <v>34</v>
      </c>
      <c r="O185" t="s">
        <v>54</v>
      </c>
      <c r="P185" t="s">
        <v>55</v>
      </c>
      <c r="Q185" t="s">
        <v>519</v>
      </c>
      <c r="R185">
        <v>46404</v>
      </c>
      <c r="S185" s="1">
        <v>42019</v>
      </c>
      <c r="T185" s="1">
        <v>42020</v>
      </c>
      <c r="U185">
        <v>-99.762500000000003</v>
      </c>
      <c r="V185">
        <v>12</v>
      </c>
      <c r="W185">
        <v>58.95</v>
      </c>
      <c r="X185">
        <v>88600</v>
      </c>
      <c r="Y185">
        <f>cleaneddata[[#This Row],[Unit Price]]-cleaneddata[[#This Row],[Discount]]</f>
        <v>4.83</v>
      </c>
      <c r="Z185" t="str">
        <f>_xlfn.IFS(cleaneddata[[#This Row],[Region]]="Central","Chris",cleaneddata[[#This Row],[Region]]="East","Erin",cleaneddata[[#This Row],[Region]]="South","Sam",cleaneddata[[#This Row],[Region]]="West","William")</f>
        <v>Chris</v>
      </c>
    </row>
    <row r="186" spans="1:26" x14ac:dyDescent="0.3">
      <c r="A186">
        <v>1212</v>
      </c>
      <c r="B186" t="s">
        <v>517</v>
      </c>
      <c r="C186" t="s">
        <v>39</v>
      </c>
      <c r="D186">
        <v>0.01</v>
      </c>
      <c r="E186">
        <v>3499.99</v>
      </c>
      <c r="F186">
        <v>24.49</v>
      </c>
      <c r="G186" t="s">
        <v>40</v>
      </c>
      <c r="H186" t="s">
        <v>96</v>
      </c>
      <c r="I186" t="s">
        <v>42</v>
      </c>
      <c r="J186" t="s">
        <v>65</v>
      </c>
      <c r="K186" t="s">
        <v>66</v>
      </c>
      <c r="L186" t="s">
        <v>520</v>
      </c>
      <c r="M186">
        <v>0.37</v>
      </c>
      <c r="N186" t="s">
        <v>34</v>
      </c>
      <c r="O186" t="s">
        <v>54</v>
      </c>
      <c r="P186" t="s">
        <v>55</v>
      </c>
      <c r="Q186" t="s">
        <v>519</v>
      </c>
      <c r="R186">
        <v>46404</v>
      </c>
      <c r="S186" s="1">
        <v>42019</v>
      </c>
      <c r="T186" s="1">
        <v>42020</v>
      </c>
      <c r="U186">
        <v>-3061.82</v>
      </c>
      <c r="V186">
        <v>1</v>
      </c>
      <c r="W186">
        <v>3672.89</v>
      </c>
      <c r="X186">
        <v>88600</v>
      </c>
      <c r="Y186">
        <f>cleaneddata[[#This Row],[Unit Price]]-cleaneddata[[#This Row],[Discount]]</f>
        <v>3499.9799999999996</v>
      </c>
      <c r="Z186" t="str">
        <f>_xlfn.IFS(cleaneddata[[#This Row],[Region]]="Central","Chris",cleaneddata[[#This Row],[Region]]="East","Erin",cleaneddata[[#This Row],[Region]]="South","Sam",cleaneddata[[#This Row],[Region]]="West","William")</f>
        <v>Chris</v>
      </c>
    </row>
    <row r="187" spans="1:26" x14ac:dyDescent="0.3">
      <c r="A187">
        <v>1213</v>
      </c>
      <c r="B187" t="s">
        <v>521</v>
      </c>
      <c r="C187" t="s">
        <v>39</v>
      </c>
      <c r="D187">
        <v>0.03</v>
      </c>
      <c r="E187">
        <v>5.84</v>
      </c>
      <c r="F187">
        <v>1.2</v>
      </c>
      <c r="G187" t="s">
        <v>40</v>
      </c>
      <c r="H187" t="s">
        <v>96</v>
      </c>
      <c r="I187" t="s">
        <v>50</v>
      </c>
      <c r="J187" t="s">
        <v>51</v>
      </c>
      <c r="K187" t="s">
        <v>52</v>
      </c>
      <c r="L187" t="s">
        <v>70</v>
      </c>
      <c r="M187">
        <v>0.55000000000000004</v>
      </c>
      <c r="N187" t="s">
        <v>34</v>
      </c>
      <c r="O187" t="s">
        <v>54</v>
      </c>
      <c r="P187" t="s">
        <v>55</v>
      </c>
      <c r="Q187" t="s">
        <v>522</v>
      </c>
      <c r="R187">
        <v>46530</v>
      </c>
      <c r="S187" s="1">
        <v>42019</v>
      </c>
      <c r="T187" s="1">
        <v>42021</v>
      </c>
      <c r="U187">
        <v>-0.01</v>
      </c>
      <c r="V187">
        <v>2</v>
      </c>
      <c r="W187">
        <v>11.74</v>
      </c>
      <c r="X187">
        <v>88600</v>
      </c>
      <c r="Y187">
        <f>cleaneddata[[#This Row],[Unit Price]]-cleaneddata[[#This Row],[Discount]]</f>
        <v>5.81</v>
      </c>
      <c r="Z187" t="str">
        <f>_xlfn.IFS(cleaneddata[[#This Row],[Region]]="Central","Chris",cleaneddata[[#This Row],[Region]]="East","Erin",cleaneddata[[#This Row],[Region]]="South","Sam",cleaneddata[[#This Row],[Region]]="West","William")</f>
        <v>Chris</v>
      </c>
    </row>
    <row r="188" spans="1:26" x14ac:dyDescent="0.3">
      <c r="A188">
        <v>1632</v>
      </c>
      <c r="B188" t="s">
        <v>523</v>
      </c>
      <c r="C188" t="s">
        <v>39</v>
      </c>
      <c r="D188">
        <v>0.08</v>
      </c>
      <c r="E188">
        <v>8.09</v>
      </c>
      <c r="F188">
        <v>7.96</v>
      </c>
      <c r="G188" t="s">
        <v>89</v>
      </c>
      <c r="H188" t="s">
        <v>73</v>
      </c>
      <c r="I188" t="s">
        <v>30</v>
      </c>
      <c r="J188" t="s">
        <v>128</v>
      </c>
      <c r="K188" t="s">
        <v>75</v>
      </c>
      <c r="L188" t="s">
        <v>524</v>
      </c>
      <c r="M188">
        <v>0.49</v>
      </c>
      <c r="N188" t="s">
        <v>34</v>
      </c>
      <c r="O188" t="s">
        <v>35</v>
      </c>
      <c r="P188" t="s">
        <v>36</v>
      </c>
      <c r="Q188" t="s">
        <v>525</v>
      </c>
      <c r="R188">
        <v>39401</v>
      </c>
      <c r="S188" s="1">
        <v>42019</v>
      </c>
      <c r="T188" s="1">
        <v>42020</v>
      </c>
      <c r="U188">
        <v>15.984</v>
      </c>
      <c r="V188">
        <v>6</v>
      </c>
      <c r="W188">
        <v>48.25</v>
      </c>
      <c r="X188">
        <v>90530</v>
      </c>
      <c r="Y188">
        <f>cleaneddata[[#This Row],[Unit Price]]-cleaneddata[[#This Row],[Discount]]</f>
        <v>8.01</v>
      </c>
      <c r="Z188" t="str">
        <f>_xlfn.IFS(cleaneddata[[#This Row],[Region]]="Central","Chris",cleaneddata[[#This Row],[Region]]="East","Erin",cleaneddata[[#This Row],[Region]]="South","Sam",cleaneddata[[#This Row],[Region]]="West","William")</f>
        <v>Sam</v>
      </c>
    </row>
    <row r="189" spans="1:26" x14ac:dyDescent="0.3">
      <c r="A189">
        <v>3035</v>
      </c>
      <c r="B189" t="s">
        <v>526</v>
      </c>
      <c r="C189" t="s">
        <v>49</v>
      </c>
      <c r="D189">
        <v>0.01</v>
      </c>
      <c r="E189">
        <v>4.9800000000000004</v>
      </c>
      <c r="F189">
        <v>4.75</v>
      </c>
      <c r="G189" t="s">
        <v>40</v>
      </c>
      <c r="H189" t="s">
        <v>73</v>
      </c>
      <c r="I189" t="s">
        <v>50</v>
      </c>
      <c r="J189" t="s">
        <v>90</v>
      </c>
      <c r="K189" t="s">
        <v>75</v>
      </c>
      <c r="L189" t="s">
        <v>527</v>
      </c>
      <c r="M189">
        <v>0.36</v>
      </c>
      <c r="N189" t="s">
        <v>34</v>
      </c>
      <c r="O189" t="s">
        <v>54</v>
      </c>
      <c r="P189" t="s">
        <v>105</v>
      </c>
      <c r="Q189" t="s">
        <v>528</v>
      </c>
      <c r="R189">
        <v>60148</v>
      </c>
      <c r="S189" s="1">
        <v>42019</v>
      </c>
      <c r="T189" s="1">
        <v>42024</v>
      </c>
      <c r="U189">
        <v>-75.900400000000005</v>
      </c>
      <c r="V189">
        <v>10</v>
      </c>
      <c r="W189">
        <v>52.93</v>
      </c>
      <c r="X189">
        <v>89128</v>
      </c>
      <c r="Y189">
        <f>cleaneddata[[#This Row],[Unit Price]]-cleaneddata[[#This Row],[Discount]]</f>
        <v>4.9700000000000006</v>
      </c>
      <c r="Z189" t="str">
        <f>_xlfn.IFS(cleaneddata[[#This Row],[Region]]="Central","Chris",cleaneddata[[#This Row],[Region]]="East","Erin",cleaneddata[[#This Row],[Region]]="South","Sam",cleaneddata[[#This Row],[Region]]="West","William")</f>
        <v>Chris</v>
      </c>
    </row>
    <row r="190" spans="1:26" x14ac:dyDescent="0.3">
      <c r="A190">
        <v>3035</v>
      </c>
      <c r="B190" t="s">
        <v>526</v>
      </c>
      <c r="C190" t="s">
        <v>49</v>
      </c>
      <c r="D190">
        <v>0.04</v>
      </c>
      <c r="E190">
        <v>6.35</v>
      </c>
      <c r="F190">
        <v>1.02</v>
      </c>
      <c r="G190" t="s">
        <v>40</v>
      </c>
      <c r="H190" t="s">
        <v>73</v>
      </c>
      <c r="I190" t="s">
        <v>50</v>
      </c>
      <c r="J190" t="s">
        <v>90</v>
      </c>
      <c r="K190" t="s">
        <v>52</v>
      </c>
      <c r="L190" t="s">
        <v>529</v>
      </c>
      <c r="M190">
        <v>0.39</v>
      </c>
      <c r="N190" t="s">
        <v>34</v>
      </c>
      <c r="O190" t="s">
        <v>54</v>
      </c>
      <c r="P190" t="s">
        <v>105</v>
      </c>
      <c r="Q190" t="s">
        <v>528</v>
      </c>
      <c r="R190">
        <v>60148</v>
      </c>
      <c r="S190" s="1">
        <v>42019</v>
      </c>
      <c r="T190" s="1">
        <v>42024</v>
      </c>
      <c r="U190">
        <v>52.170900000000003</v>
      </c>
      <c r="V190">
        <v>12</v>
      </c>
      <c r="W190">
        <v>75.61</v>
      </c>
      <c r="X190">
        <v>89128</v>
      </c>
      <c r="Y190">
        <f>cleaneddata[[#This Row],[Unit Price]]-cleaneddata[[#This Row],[Discount]]</f>
        <v>6.31</v>
      </c>
      <c r="Z190" t="str">
        <f>_xlfn.IFS(cleaneddata[[#This Row],[Region]]="Central","Chris",cleaneddata[[#This Row],[Region]]="East","Erin",cleaneddata[[#This Row],[Region]]="South","Sam",cleaneddata[[#This Row],[Region]]="West","William")</f>
        <v>Chris</v>
      </c>
    </row>
    <row r="191" spans="1:26" x14ac:dyDescent="0.3">
      <c r="A191">
        <v>145</v>
      </c>
      <c r="B191" t="s">
        <v>530</v>
      </c>
      <c r="C191" t="s">
        <v>118</v>
      </c>
      <c r="D191">
        <v>0.06</v>
      </c>
      <c r="E191">
        <v>7.04</v>
      </c>
      <c r="F191">
        <v>2.17</v>
      </c>
      <c r="G191" t="s">
        <v>40</v>
      </c>
      <c r="H191" t="s">
        <v>29</v>
      </c>
      <c r="I191" t="s">
        <v>50</v>
      </c>
      <c r="J191" t="s">
        <v>90</v>
      </c>
      <c r="K191" t="s">
        <v>52</v>
      </c>
      <c r="L191" t="s">
        <v>531</v>
      </c>
      <c r="M191">
        <v>0.38</v>
      </c>
      <c r="N191" t="s">
        <v>34</v>
      </c>
      <c r="O191" t="s">
        <v>113</v>
      </c>
      <c r="P191" t="s">
        <v>322</v>
      </c>
      <c r="Q191" t="s">
        <v>532</v>
      </c>
      <c r="R191">
        <v>15122</v>
      </c>
      <c r="S191" s="1">
        <v>42019</v>
      </c>
      <c r="T191" s="1">
        <v>42021</v>
      </c>
      <c r="U191">
        <v>2.4851999999999999</v>
      </c>
      <c r="V191">
        <v>2</v>
      </c>
      <c r="W191">
        <v>14.65</v>
      </c>
      <c r="X191">
        <v>91086</v>
      </c>
      <c r="Y191">
        <f>cleaneddata[[#This Row],[Unit Price]]-cleaneddata[[#This Row],[Discount]]</f>
        <v>6.98</v>
      </c>
      <c r="Z191" t="str">
        <f>_xlfn.IFS(cleaneddata[[#This Row],[Region]]="Central","Chris",cleaneddata[[#This Row],[Region]]="East","Erin",cleaneddata[[#This Row],[Region]]="South","Sam",cleaneddata[[#This Row],[Region]]="West","William")</f>
        <v>Erin</v>
      </c>
    </row>
    <row r="192" spans="1:26" x14ac:dyDescent="0.3">
      <c r="A192">
        <v>1402</v>
      </c>
      <c r="B192" t="s">
        <v>533</v>
      </c>
      <c r="C192" t="s">
        <v>72</v>
      </c>
      <c r="D192">
        <v>0</v>
      </c>
      <c r="E192">
        <v>8.6</v>
      </c>
      <c r="F192">
        <v>6.19</v>
      </c>
      <c r="G192" t="s">
        <v>40</v>
      </c>
      <c r="H192" t="s">
        <v>96</v>
      </c>
      <c r="I192" t="s">
        <v>50</v>
      </c>
      <c r="J192" t="s">
        <v>74</v>
      </c>
      <c r="K192" t="s">
        <v>75</v>
      </c>
      <c r="L192" t="s">
        <v>534</v>
      </c>
      <c r="M192">
        <v>0.38</v>
      </c>
      <c r="N192" t="s">
        <v>34</v>
      </c>
      <c r="O192" t="s">
        <v>54</v>
      </c>
      <c r="P192" t="s">
        <v>105</v>
      </c>
      <c r="Q192" t="s">
        <v>535</v>
      </c>
      <c r="R192">
        <v>60653</v>
      </c>
      <c r="S192" s="1">
        <v>42019</v>
      </c>
      <c r="T192" s="1">
        <v>42019</v>
      </c>
      <c r="U192">
        <v>-42.8536</v>
      </c>
      <c r="V192">
        <v>48</v>
      </c>
      <c r="W192">
        <v>447.89</v>
      </c>
      <c r="X192">
        <v>37729</v>
      </c>
      <c r="Y192">
        <f>cleaneddata[[#This Row],[Unit Price]]-cleaneddata[[#This Row],[Discount]]</f>
        <v>8.6</v>
      </c>
      <c r="Z192" t="str">
        <f>_xlfn.IFS(cleaneddata[[#This Row],[Region]]="Central","Chris",cleaneddata[[#This Row],[Region]]="East","Erin",cleaneddata[[#This Row],[Region]]="South","Sam",cleaneddata[[#This Row],[Region]]="West","William")</f>
        <v>Chris</v>
      </c>
    </row>
    <row r="193" spans="1:26" x14ac:dyDescent="0.3">
      <c r="A193">
        <v>1405</v>
      </c>
      <c r="B193" t="s">
        <v>536</v>
      </c>
      <c r="C193" t="s">
        <v>72</v>
      </c>
      <c r="D193">
        <v>0</v>
      </c>
      <c r="E193">
        <v>8.6</v>
      </c>
      <c r="F193">
        <v>6.19</v>
      </c>
      <c r="G193" t="s">
        <v>40</v>
      </c>
      <c r="H193" t="s">
        <v>96</v>
      </c>
      <c r="I193" t="s">
        <v>50</v>
      </c>
      <c r="J193" t="s">
        <v>74</v>
      </c>
      <c r="K193" t="s">
        <v>75</v>
      </c>
      <c r="L193" t="s">
        <v>534</v>
      </c>
      <c r="M193">
        <v>0.38</v>
      </c>
      <c r="N193" t="s">
        <v>34</v>
      </c>
      <c r="O193" t="s">
        <v>54</v>
      </c>
      <c r="P193" t="s">
        <v>291</v>
      </c>
      <c r="Q193" t="s">
        <v>537</v>
      </c>
      <c r="R193">
        <v>49017</v>
      </c>
      <c r="S193" s="1">
        <v>42019</v>
      </c>
      <c r="T193" s="1">
        <v>42019</v>
      </c>
      <c r="U193">
        <v>-33.211539999999999</v>
      </c>
      <c r="V193">
        <v>12</v>
      </c>
      <c r="W193">
        <v>111.97</v>
      </c>
      <c r="X193">
        <v>86144</v>
      </c>
      <c r="Y193">
        <f>cleaneddata[[#This Row],[Unit Price]]-cleaneddata[[#This Row],[Discount]]</f>
        <v>8.6</v>
      </c>
      <c r="Z193" t="str">
        <f>_xlfn.IFS(cleaneddata[[#This Row],[Region]]="Central","Chris",cleaneddata[[#This Row],[Region]]="East","Erin",cleaneddata[[#This Row],[Region]]="South","Sam",cleaneddata[[#This Row],[Region]]="West","William")</f>
        <v>Chris</v>
      </c>
    </row>
    <row r="194" spans="1:26" x14ac:dyDescent="0.3">
      <c r="A194">
        <v>288</v>
      </c>
      <c r="B194" t="s">
        <v>538</v>
      </c>
      <c r="C194" t="s">
        <v>27</v>
      </c>
      <c r="D194">
        <v>0.09</v>
      </c>
      <c r="E194">
        <v>28.48</v>
      </c>
      <c r="F194">
        <v>1.99</v>
      </c>
      <c r="G194" t="s">
        <v>40</v>
      </c>
      <c r="H194" t="s">
        <v>29</v>
      </c>
      <c r="I194" t="s">
        <v>42</v>
      </c>
      <c r="J194" t="s">
        <v>43</v>
      </c>
      <c r="K194" t="s">
        <v>44</v>
      </c>
      <c r="L194" t="s">
        <v>214</v>
      </c>
      <c r="M194">
        <v>0.4</v>
      </c>
      <c r="N194" t="s">
        <v>34</v>
      </c>
      <c r="O194" t="s">
        <v>54</v>
      </c>
      <c r="P194" t="s">
        <v>539</v>
      </c>
      <c r="Q194" t="s">
        <v>540</v>
      </c>
      <c r="R194">
        <v>67212</v>
      </c>
      <c r="S194" s="1">
        <v>42020</v>
      </c>
      <c r="T194" s="1">
        <v>42023</v>
      </c>
      <c r="U194">
        <v>132.68700000000001</v>
      </c>
      <c r="V194">
        <v>7</v>
      </c>
      <c r="W194">
        <v>192.3</v>
      </c>
      <c r="X194">
        <v>89762</v>
      </c>
      <c r="Y194">
        <f>cleaneddata[[#This Row],[Unit Price]]-cleaneddata[[#This Row],[Discount]]</f>
        <v>28.39</v>
      </c>
      <c r="Z194" t="str">
        <f>_xlfn.IFS(cleaneddata[[#This Row],[Region]]="Central","Chris",cleaneddata[[#This Row],[Region]]="East","Erin",cleaneddata[[#This Row],[Region]]="South","Sam",cleaneddata[[#This Row],[Region]]="West","William")</f>
        <v>Chris</v>
      </c>
    </row>
    <row r="195" spans="1:26" x14ac:dyDescent="0.3">
      <c r="A195">
        <v>288</v>
      </c>
      <c r="B195" t="s">
        <v>538</v>
      </c>
      <c r="C195" t="s">
        <v>27</v>
      </c>
      <c r="D195">
        <v>0.08</v>
      </c>
      <c r="E195">
        <v>65.989999999999995</v>
      </c>
      <c r="F195">
        <v>4.99</v>
      </c>
      <c r="G195" t="s">
        <v>89</v>
      </c>
      <c r="H195" t="s">
        <v>29</v>
      </c>
      <c r="I195" t="s">
        <v>42</v>
      </c>
      <c r="J195" t="s">
        <v>137</v>
      </c>
      <c r="K195" t="s">
        <v>75</v>
      </c>
      <c r="L195" t="s">
        <v>541</v>
      </c>
      <c r="M195">
        <v>0.57999999999999996</v>
      </c>
      <c r="N195" t="s">
        <v>34</v>
      </c>
      <c r="O195" t="s">
        <v>54</v>
      </c>
      <c r="P195" t="s">
        <v>539</v>
      </c>
      <c r="Q195" t="s">
        <v>540</v>
      </c>
      <c r="R195">
        <v>67212</v>
      </c>
      <c r="S195" s="1">
        <v>42020</v>
      </c>
      <c r="T195" s="1">
        <v>42022</v>
      </c>
      <c r="U195">
        <v>496.89</v>
      </c>
      <c r="V195">
        <v>14</v>
      </c>
      <c r="W195">
        <v>748.1</v>
      </c>
      <c r="X195">
        <v>89762</v>
      </c>
      <c r="Y195">
        <f>cleaneddata[[#This Row],[Unit Price]]-cleaneddata[[#This Row],[Discount]]</f>
        <v>65.91</v>
      </c>
      <c r="Z195" t="str">
        <f>_xlfn.IFS(cleaneddata[[#This Row],[Region]]="Central","Chris",cleaneddata[[#This Row],[Region]]="East","Erin",cleaneddata[[#This Row],[Region]]="South","Sam",cleaneddata[[#This Row],[Region]]="West","William")</f>
        <v>Chris</v>
      </c>
    </row>
    <row r="196" spans="1:26" x14ac:dyDescent="0.3">
      <c r="A196">
        <v>1603</v>
      </c>
      <c r="B196" t="s">
        <v>542</v>
      </c>
      <c r="C196" t="s">
        <v>27</v>
      </c>
      <c r="D196">
        <v>0.09</v>
      </c>
      <c r="E196">
        <v>2.1800000000000002</v>
      </c>
      <c r="F196">
        <v>0.78</v>
      </c>
      <c r="G196" t="s">
        <v>40</v>
      </c>
      <c r="H196" t="s">
        <v>29</v>
      </c>
      <c r="I196" t="s">
        <v>50</v>
      </c>
      <c r="J196" t="s">
        <v>178</v>
      </c>
      <c r="K196" t="s">
        <v>52</v>
      </c>
      <c r="L196" t="s">
        <v>543</v>
      </c>
      <c r="M196">
        <v>0.52</v>
      </c>
      <c r="N196" t="s">
        <v>34</v>
      </c>
      <c r="O196" t="s">
        <v>113</v>
      </c>
      <c r="P196" t="s">
        <v>114</v>
      </c>
      <c r="Q196" t="s">
        <v>544</v>
      </c>
      <c r="R196">
        <v>11598</v>
      </c>
      <c r="S196" s="1">
        <v>42020</v>
      </c>
      <c r="T196" s="1">
        <v>42022</v>
      </c>
      <c r="U196">
        <v>2.4548000000000001</v>
      </c>
      <c r="V196">
        <v>9</v>
      </c>
      <c r="W196">
        <v>19.12</v>
      </c>
      <c r="X196">
        <v>89679</v>
      </c>
      <c r="Y196">
        <f>cleaneddata[[#This Row],[Unit Price]]-cleaneddata[[#This Row],[Discount]]</f>
        <v>2.0900000000000003</v>
      </c>
      <c r="Z196" t="str">
        <f>_xlfn.IFS(cleaneddata[[#This Row],[Region]]="Central","Chris",cleaneddata[[#This Row],[Region]]="East","Erin",cleaneddata[[#This Row],[Region]]="South","Sam",cleaneddata[[#This Row],[Region]]="West","William")</f>
        <v>Erin</v>
      </c>
    </row>
    <row r="197" spans="1:26" x14ac:dyDescent="0.3">
      <c r="A197">
        <v>1603</v>
      </c>
      <c r="B197" t="s">
        <v>542</v>
      </c>
      <c r="C197" t="s">
        <v>27</v>
      </c>
      <c r="D197">
        <v>0.05</v>
      </c>
      <c r="E197">
        <v>179.29</v>
      </c>
      <c r="F197">
        <v>29.21</v>
      </c>
      <c r="G197" t="s">
        <v>28</v>
      </c>
      <c r="H197" t="s">
        <v>29</v>
      </c>
      <c r="I197" t="s">
        <v>30</v>
      </c>
      <c r="J197" t="s">
        <v>31</v>
      </c>
      <c r="K197" t="s">
        <v>32</v>
      </c>
      <c r="L197" t="s">
        <v>545</v>
      </c>
      <c r="M197">
        <v>0.76</v>
      </c>
      <c r="N197" t="s">
        <v>34</v>
      </c>
      <c r="O197" t="s">
        <v>113</v>
      </c>
      <c r="P197" t="s">
        <v>114</v>
      </c>
      <c r="Q197" t="s">
        <v>544</v>
      </c>
      <c r="R197">
        <v>11598</v>
      </c>
      <c r="S197" s="1">
        <v>42020</v>
      </c>
      <c r="T197" s="1">
        <v>42022</v>
      </c>
      <c r="U197">
        <v>-537.27977731999999</v>
      </c>
      <c r="V197">
        <v>1</v>
      </c>
      <c r="W197">
        <v>186.64</v>
      </c>
      <c r="X197">
        <v>89679</v>
      </c>
      <c r="Y197">
        <f>cleaneddata[[#This Row],[Unit Price]]-cleaneddata[[#This Row],[Discount]]</f>
        <v>179.23999999999998</v>
      </c>
      <c r="Z197" t="str">
        <f>_xlfn.IFS(cleaneddata[[#This Row],[Region]]="Central","Chris",cleaneddata[[#This Row],[Region]]="East","Erin",cleaneddata[[#This Row],[Region]]="South","Sam",cleaneddata[[#This Row],[Region]]="West","William")</f>
        <v>Erin</v>
      </c>
    </row>
    <row r="198" spans="1:26" x14ac:dyDescent="0.3">
      <c r="A198">
        <v>2924</v>
      </c>
      <c r="B198" t="s">
        <v>546</v>
      </c>
      <c r="C198" t="s">
        <v>27</v>
      </c>
      <c r="D198">
        <v>0.02</v>
      </c>
      <c r="E198">
        <v>110.98</v>
      </c>
      <c r="F198">
        <v>13.99</v>
      </c>
      <c r="G198" t="s">
        <v>40</v>
      </c>
      <c r="H198" t="s">
        <v>41</v>
      </c>
      <c r="I198" t="s">
        <v>30</v>
      </c>
      <c r="J198" t="s">
        <v>128</v>
      </c>
      <c r="K198" t="s">
        <v>146</v>
      </c>
      <c r="L198" t="s">
        <v>547</v>
      </c>
      <c r="M198">
        <v>0.69</v>
      </c>
      <c r="N198" t="s">
        <v>34</v>
      </c>
      <c r="O198" t="s">
        <v>113</v>
      </c>
      <c r="P198" t="s">
        <v>420</v>
      </c>
      <c r="Q198" t="s">
        <v>548</v>
      </c>
      <c r="R198">
        <v>20707</v>
      </c>
      <c r="S198" s="1">
        <v>42020</v>
      </c>
      <c r="T198" s="1">
        <v>42022</v>
      </c>
      <c r="U198">
        <v>-106.3424</v>
      </c>
      <c r="V198">
        <v>2</v>
      </c>
      <c r="W198">
        <v>226.53</v>
      </c>
      <c r="X198">
        <v>86591</v>
      </c>
      <c r="Y198">
        <f>cleaneddata[[#This Row],[Unit Price]]-cleaneddata[[#This Row],[Discount]]</f>
        <v>110.96000000000001</v>
      </c>
      <c r="Z198" t="str">
        <f>_xlfn.IFS(cleaneddata[[#This Row],[Region]]="Central","Chris",cleaneddata[[#This Row],[Region]]="East","Erin",cleaneddata[[#This Row],[Region]]="South","Sam",cleaneddata[[#This Row],[Region]]="West","William")</f>
        <v>Erin</v>
      </c>
    </row>
    <row r="199" spans="1:26" x14ac:dyDescent="0.3">
      <c r="A199">
        <v>2924</v>
      </c>
      <c r="B199" t="s">
        <v>546</v>
      </c>
      <c r="C199" t="s">
        <v>27</v>
      </c>
      <c r="D199">
        <v>0.01</v>
      </c>
      <c r="E199">
        <v>8.01</v>
      </c>
      <c r="F199">
        <v>2.87</v>
      </c>
      <c r="G199" t="s">
        <v>40</v>
      </c>
      <c r="H199" t="s">
        <v>41</v>
      </c>
      <c r="I199" t="s">
        <v>50</v>
      </c>
      <c r="J199" t="s">
        <v>90</v>
      </c>
      <c r="K199" t="s">
        <v>52</v>
      </c>
      <c r="L199" t="s">
        <v>549</v>
      </c>
      <c r="M199">
        <v>0.4</v>
      </c>
      <c r="N199" t="s">
        <v>34</v>
      </c>
      <c r="O199" t="s">
        <v>113</v>
      </c>
      <c r="P199" t="s">
        <v>420</v>
      </c>
      <c r="Q199" t="s">
        <v>548</v>
      </c>
      <c r="R199">
        <v>20707</v>
      </c>
      <c r="S199" s="1">
        <v>42020</v>
      </c>
      <c r="T199" s="1">
        <v>42022</v>
      </c>
      <c r="U199">
        <v>44.976799999999997</v>
      </c>
      <c r="V199">
        <v>8</v>
      </c>
      <c r="W199">
        <v>68.650000000000006</v>
      </c>
      <c r="X199">
        <v>86591</v>
      </c>
      <c r="Y199">
        <f>cleaneddata[[#This Row],[Unit Price]]-cleaneddata[[#This Row],[Discount]]</f>
        <v>8</v>
      </c>
      <c r="Z199" t="str">
        <f>_xlfn.IFS(cleaneddata[[#This Row],[Region]]="Central","Chris",cleaneddata[[#This Row],[Region]]="East","Erin",cleaneddata[[#This Row],[Region]]="South","Sam",cleaneddata[[#This Row],[Region]]="West","William")</f>
        <v>Erin</v>
      </c>
    </row>
    <row r="200" spans="1:26" x14ac:dyDescent="0.3">
      <c r="A200">
        <v>202</v>
      </c>
      <c r="B200" t="s">
        <v>550</v>
      </c>
      <c r="C200" t="s">
        <v>39</v>
      </c>
      <c r="D200">
        <v>0.03</v>
      </c>
      <c r="E200">
        <v>7.37</v>
      </c>
      <c r="F200">
        <v>5.53</v>
      </c>
      <c r="G200" t="s">
        <v>40</v>
      </c>
      <c r="H200" t="s">
        <v>96</v>
      </c>
      <c r="I200" t="s">
        <v>42</v>
      </c>
      <c r="J200" t="s">
        <v>43</v>
      </c>
      <c r="K200" t="s">
        <v>44</v>
      </c>
      <c r="L200" t="s">
        <v>551</v>
      </c>
      <c r="M200">
        <v>0.69</v>
      </c>
      <c r="N200" t="s">
        <v>34</v>
      </c>
      <c r="O200" t="s">
        <v>54</v>
      </c>
      <c r="P200" t="s">
        <v>209</v>
      </c>
      <c r="Q200" t="s">
        <v>552</v>
      </c>
      <c r="R200">
        <v>74006</v>
      </c>
      <c r="S200" s="1">
        <v>42020</v>
      </c>
      <c r="T200" s="1">
        <v>42022</v>
      </c>
      <c r="U200">
        <v>-133.69999999999999</v>
      </c>
      <c r="V200">
        <v>11</v>
      </c>
      <c r="W200">
        <v>85.79</v>
      </c>
      <c r="X200">
        <v>88972</v>
      </c>
      <c r="Y200">
        <f>cleaneddata[[#This Row],[Unit Price]]-cleaneddata[[#This Row],[Discount]]</f>
        <v>7.34</v>
      </c>
      <c r="Z200" t="str">
        <f>_xlfn.IFS(cleaneddata[[#This Row],[Region]]="Central","Chris",cleaneddata[[#This Row],[Region]]="East","Erin",cleaneddata[[#This Row],[Region]]="South","Sam",cleaneddata[[#This Row],[Region]]="West","William")</f>
        <v>Chris</v>
      </c>
    </row>
    <row r="201" spans="1:26" x14ac:dyDescent="0.3">
      <c r="A201">
        <v>665</v>
      </c>
      <c r="B201" t="s">
        <v>553</v>
      </c>
      <c r="C201" t="s">
        <v>49</v>
      </c>
      <c r="D201">
        <v>0.04</v>
      </c>
      <c r="E201">
        <v>22.72</v>
      </c>
      <c r="F201">
        <v>8.99</v>
      </c>
      <c r="G201" t="s">
        <v>40</v>
      </c>
      <c r="H201" t="s">
        <v>96</v>
      </c>
      <c r="I201" t="s">
        <v>30</v>
      </c>
      <c r="J201" t="s">
        <v>128</v>
      </c>
      <c r="K201" t="s">
        <v>44</v>
      </c>
      <c r="L201" t="s">
        <v>330</v>
      </c>
      <c r="M201">
        <v>0.44</v>
      </c>
      <c r="N201" t="s">
        <v>34</v>
      </c>
      <c r="O201" t="s">
        <v>35</v>
      </c>
      <c r="P201" t="s">
        <v>402</v>
      </c>
      <c r="Q201" t="s">
        <v>554</v>
      </c>
      <c r="R201">
        <v>37130</v>
      </c>
      <c r="S201" s="1">
        <v>42020</v>
      </c>
      <c r="T201" s="1">
        <v>42024</v>
      </c>
      <c r="U201">
        <v>-678.49599999999998</v>
      </c>
      <c r="V201">
        <v>9</v>
      </c>
      <c r="W201">
        <v>202.41</v>
      </c>
      <c r="X201">
        <v>88677</v>
      </c>
      <c r="Y201">
        <f>cleaneddata[[#This Row],[Unit Price]]-cleaneddata[[#This Row],[Discount]]</f>
        <v>22.68</v>
      </c>
      <c r="Z201" t="str">
        <f>_xlfn.IFS(cleaneddata[[#This Row],[Region]]="Central","Chris",cleaneddata[[#This Row],[Region]]="East","Erin",cleaneddata[[#This Row],[Region]]="South","Sam",cleaneddata[[#This Row],[Region]]="West","William")</f>
        <v>Sam</v>
      </c>
    </row>
    <row r="202" spans="1:26" x14ac:dyDescent="0.3">
      <c r="A202">
        <v>667</v>
      </c>
      <c r="B202" t="s">
        <v>555</v>
      </c>
      <c r="C202" t="s">
        <v>49</v>
      </c>
      <c r="D202">
        <v>0.04</v>
      </c>
      <c r="E202">
        <v>22.72</v>
      </c>
      <c r="F202">
        <v>8.99</v>
      </c>
      <c r="G202" t="s">
        <v>40</v>
      </c>
      <c r="H202" t="s">
        <v>96</v>
      </c>
      <c r="I202" t="s">
        <v>30</v>
      </c>
      <c r="J202" t="s">
        <v>128</v>
      </c>
      <c r="K202" t="s">
        <v>44</v>
      </c>
      <c r="L202" t="s">
        <v>330</v>
      </c>
      <c r="M202">
        <v>0.44</v>
      </c>
      <c r="N202" t="s">
        <v>34</v>
      </c>
      <c r="O202" t="s">
        <v>54</v>
      </c>
      <c r="P202" t="s">
        <v>189</v>
      </c>
      <c r="Q202" t="s">
        <v>556</v>
      </c>
      <c r="R202">
        <v>75203</v>
      </c>
      <c r="S202" s="1">
        <v>42020</v>
      </c>
      <c r="T202" s="1">
        <v>42024</v>
      </c>
      <c r="U202">
        <v>70.028000000000006</v>
      </c>
      <c r="V202">
        <v>37</v>
      </c>
      <c r="W202">
        <v>832.14</v>
      </c>
      <c r="X202">
        <v>22147</v>
      </c>
      <c r="Y202">
        <f>cleaneddata[[#This Row],[Unit Price]]-cleaneddata[[#This Row],[Discount]]</f>
        <v>22.68</v>
      </c>
      <c r="Z202" t="str">
        <f>_xlfn.IFS(cleaneddata[[#This Row],[Region]]="Central","Chris",cleaneddata[[#This Row],[Region]]="East","Erin",cleaneddata[[#This Row],[Region]]="South","Sam",cleaneddata[[#This Row],[Region]]="West","William")</f>
        <v>Chris</v>
      </c>
    </row>
    <row r="203" spans="1:26" x14ac:dyDescent="0.3">
      <c r="A203">
        <v>3385</v>
      </c>
      <c r="B203" t="s">
        <v>557</v>
      </c>
      <c r="C203" t="s">
        <v>49</v>
      </c>
      <c r="D203">
        <v>0.04</v>
      </c>
      <c r="E203">
        <v>2.98</v>
      </c>
      <c r="F203">
        <v>2.0299999999999998</v>
      </c>
      <c r="G203" t="s">
        <v>89</v>
      </c>
      <c r="H203" t="s">
        <v>96</v>
      </c>
      <c r="I203" t="s">
        <v>50</v>
      </c>
      <c r="J203" t="s">
        <v>51</v>
      </c>
      <c r="K203" t="s">
        <v>52</v>
      </c>
      <c r="L203" t="s">
        <v>558</v>
      </c>
      <c r="M203">
        <v>0.56999999999999995</v>
      </c>
      <c r="N203" t="s">
        <v>34</v>
      </c>
      <c r="O203" t="s">
        <v>113</v>
      </c>
      <c r="P203" t="s">
        <v>319</v>
      </c>
      <c r="Q203" t="s">
        <v>559</v>
      </c>
      <c r="R203">
        <v>44512</v>
      </c>
      <c r="S203" s="1">
        <v>42020</v>
      </c>
      <c r="T203" s="1">
        <v>42020</v>
      </c>
      <c r="U203">
        <v>-22.01</v>
      </c>
      <c r="V203">
        <v>5</v>
      </c>
      <c r="W203">
        <v>15.7</v>
      </c>
      <c r="X203">
        <v>88745</v>
      </c>
      <c r="Y203">
        <f>cleaneddata[[#This Row],[Unit Price]]-cleaneddata[[#This Row],[Discount]]</f>
        <v>2.94</v>
      </c>
      <c r="Z203" t="str">
        <f>_xlfn.IFS(cleaneddata[[#This Row],[Region]]="Central","Chris",cleaneddata[[#This Row],[Region]]="East","Erin",cleaneddata[[#This Row],[Region]]="South","Sam",cleaneddata[[#This Row],[Region]]="West","William")</f>
        <v>Erin</v>
      </c>
    </row>
    <row r="204" spans="1:26" x14ac:dyDescent="0.3">
      <c r="A204">
        <v>3385</v>
      </c>
      <c r="B204" t="s">
        <v>557</v>
      </c>
      <c r="C204" t="s">
        <v>49</v>
      </c>
      <c r="D204">
        <v>0.01</v>
      </c>
      <c r="E204">
        <v>125.99</v>
      </c>
      <c r="F204">
        <v>8.99</v>
      </c>
      <c r="G204" t="s">
        <v>40</v>
      </c>
      <c r="H204" t="s">
        <v>96</v>
      </c>
      <c r="I204" t="s">
        <v>42</v>
      </c>
      <c r="J204" t="s">
        <v>137</v>
      </c>
      <c r="K204" t="s">
        <v>75</v>
      </c>
      <c r="L204" t="s">
        <v>355</v>
      </c>
      <c r="M204">
        <v>0.59</v>
      </c>
      <c r="N204" t="s">
        <v>34</v>
      </c>
      <c r="O204" t="s">
        <v>113</v>
      </c>
      <c r="P204" t="s">
        <v>319</v>
      </c>
      <c r="Q204" t="s">
        <v>559</v>
      </c>
      <c r="R204">
        <v>44512</v>
      </c>
      <c r="S204" s="1">
        <v>42020</v>
      </c>
      <c r="T204" s="1">
        <v>42025</v>
      </c>
      <c r="U204">
        <v>426.46032000000002</v>
      </c>
      <c r="V204">
        <v>6</v>
      </c>
      <c r="W204">
        <v>680.65</v>
      </c>
      <c r="X204">
        <v>88745</v>
      </c>
      <c r="Y204">
        <f>cleaneddata[[#This Row],[Unit Price]]-cleaneddata[[#This Row],[Discount]]</f>
        <v>125.97999999999999</v>
      </c>
      <c r="Z204" t="str">
        <f>_xlfn.IFS(cleaneddata[[#This Row],[Region]]="Central","Chris",cleaneddata[[#This Row],[Region]]="East","Erin",cleaneddata[[#This Row],[Region]]="South","Sam",cleaneddata[[#This Row],[Region]]="West","William")</f>
        <v>Erin</v>
      </c>
    </row>
    <row r="205" spans="1:26" x14ac:dyDescent="0.3">
      <c r="A205">
        <v>1697</v>
      </c>
      <c r="B205" t="s">
        <v>560</v>
      </c>
      <c r="C205" t="s">
        <v>118</v>
      </c>
      <c r="D205">
        <v>0</v>
      </c>
      <c r="E205">
        <v>13.43</v>
      </c>
      <c r="F205">
        <v>5.5</v>
      </c>
      <c r="G205" t="s">
        <v>40</v>
      </c>
      <c r="H205" t="s">
        <v>73</v>
      </c>
      <c r="I205" t="s">
        <v>50</v>
      </c>
      <c r="J205" t="s">
        <v>80</v>
      </c>
      <c r="K205" t="s">
        <v>75</v>
      </c>
      <c r="L205" t="s">
        <v>561</v>
      </c>
      <c r="M205">
        <v>0.56999999999999995</v>
      </c>
      <c r="N205" t="s">
        <v>34</v>
      </c>
      <c r="O205" t="s">
        <v>35</v>
      </c>
      <c r="P205" t="s">
        <v>46</v>
      </c>
      <c r="Q205" t="s">
        <v>562</v>
      </c>
      <c r="R205">
        <v>71901</v>
      </c>
      <c r="S205" s="1">
        <v>42020</v>
      </c>
      <c r="T205" s="1">
        <v>42021</v>
      </c>
      <c r="U205">
        <v>-253.77799999999999</v>
      </c>
      <c r="V205">
        <v>9</v>
      </c>
      <c r="W205">
        <v>129.54</v>
      </c>
      <c r="X205">
        <v>86338</v>
      </c>
      <c r="Y205">
        <f>cleaneddata[[#This Row],[Unit Price]]-cleaneddata[[#This Row],[Discount]]</f>
        <v>13.43</v>
      </c>
      <c r="Z205" t="str">
        <f>_xlfn.IFS(cleaneddata[[#This Row],[Region]]="Central","Chris",cleaneddata[[#This Row],[Region]]="East","Erin",cleaneddata[[#This Row],[Region]]="South","Sam",cleaneddata[[#This Row],[Region]]="West","William")</f>
        <v>Sam</v>
      </c>
    </row>
    <row r="206" spans="1:26" x14ac:dyDescent="0.3">
      <c r="A206">
        <v>3133</v>
      </c>
      <c r="B206" t="s">
        <v>563</v>
      </c>
      <c r="C206" t="s">
        <v>118</v>
      </c>
      <c r="D206">
        <v>0.1</v>
      </c>
      <c r="E206">
        <v>5.81</v>
      </c>
      <c r="F206">
        <v>8.49</v>
      </c>
      <c r="G206" t="s">
        <v>40</v>
      </c>
      <c r="H206" t="s">
        <v>96</v>
      </c>
      <c r="I206" t="s">
        <v>50</v>
      </c>
      <c r="J206" t="s">
        <v>74</v>
      </c>
      <c r="K206" t="s">
        <v>75</v>
      </c>
      <c r="L206" t="s">
        <v>332</v>
      </c>
      <c r="M206">
        <v>0.39</v>
      </c>
      <c r="N206" t="s">
        <v>34</v>
      </c>
      <c r="O206" t="s">
        <v>54</v>
      </c>
      <c r="P206" t="s">
        <v>105</v>
      </c>
      <c r="Q206" t="s">
        <v>564</v>
      </c>
      <c r="R206">
        <v>60540</v>
      </c>
      <c r="S206" s="1">
        <v>42020</v>
      </c>
      <c r="T206" s="1">
        <v>42021</v>
      </c>
      <c r="U206">
        <v>-350.43950000000001</v>
      </c>
      <c r="V206">
        <v>12</v>
      </c>
      <c r="W206">
        <v>64.959999999999994</v>
      </c>
      <c r="X206">
        <v>86789</v>
      </c>
      <c r="Y206">
        <f>cleaneddata[[#This Row],[Unit Price]]-cleaneddata[[#This Row],[Discount]]</f>
        <v>5.71</v>
      </c>
      <c r="Z206" t="str">
        <f>_xlfn.IFS(cleaneddata[[#This Row],[Region]]="Central","Chris",cleaneddata[[#This Row],[Region]]="East","Erin",cleaneddata[[#This Row],[Region]]="South","Sam",cleaneddata[[#This Row],[Region]]="West","William")</f>
        <v>Chris</v>
      </c>
    </row>
    <row r="207" spans="1:26" x14ac:dyDescent="0.3">
      <c r="A207">
        <v>3133</v>
      </c>
      <c r="B207" t="s">
        <v>563</v>
      </c>
      <c r="C207" t="s">
        <v>118</v>
      </c>
      <c r="D207">
        <v>0.03</v>
      </c>
      <c r="E207">
        <v>1.81</v>
      </c>
      <c r="F207">
        <v>0.75</v>
      </c>
      <c r="G207" t="s">
        <v>40</v>
      </c>
      <c r="H207" t="s">
        <v>96</v>
      </c>
      <c r="I207" t="s">
        <v>50</v>
      </c>
      <c r="J207" t="s">
        <v>178</v>
      </c>
      <c r="K207" t="s">
        <v>52</v>
      </c>
      <c r="L207" t="s">
        <v>565</v>
      </c>
      <c r="M207">
        <v>0.52</v>
      </c>
      <c r="N207" t="s">
        <v>34</v>
      </c>
      <c r="O207" t="s">
        <v>54</v>
      </c>
      <c r="P207" t="s">
        <v>105</v>
      </c>
      <c r="Q207" t="s">
        <v>564</v>
      </c>
      <c r="R207">
        <v>60540</v>
      </c>
      <c r="S207" s="1">
        <v>42020</v>
      </c>
      <c r="T207" s="1">
        <v>42021</v>
      </c>
      <c r="U207">
        <v>4.2027999999999999</v>
      </c>
      <c r="V207">
        <v>10</v>
      </c>
      <c r="W207">
        <v>19.14</v>
      </c>
      <c r="X207">
        <v>86789</v>
      </c>
      <c r="Y207">
        <f>cleaneddata[[#This Row],[Unit Price]]-cleaneddata[[#This Row],[Discount]]</f>
        <v>1.78</v>
      </c>
      <c r="Z207" t="str">
        <f>_xlfn.IFS(cleaneddata[[#This Row],[Region]]="Central","Chris",cleaneddata[[#This Row],[Region]]="East","Erin",cleaneddata[[#This Row],[Region]]="South","Sam",cleaneddata[[#This Row],[Region]]="West","William")</f>
        <v>Chris</v>
      </c>
    </row>
    <row r="208" spans="1:26" x14ac:dyDescent="0.3">
      <c r="A208">
        <v>3036</v>
      </c>
      <c r="B208" t="s">
        <v>566</v>
      </c>
      <c r="C208" t="s">
        <v>72</v>
      </c>
      <c r="D208">
        <v>0.02</v>
      </c>
      <c r="E208">
        <v>12.99</v>
      </c>
      <c r="F208">
        <v>14.37</v>
      </c>
      <c r="G208" t="s">
        <v>40</v>
      </c>
      <c r="H208" t="s">
        <v>73</v>
      </c>
      <c r="I208" t="s">
        <v>30</v>
      </c>
      <c r="J208" t="s">
        <v>128</v>
      </c>
      <c r="K208" t="s">
        <v>66</v>
      </c>
      <c r="L208" t="s">
        <v>408</v>
      </c>
      <c r="M208">
        <v>0.73</v>
      </c>
      <c r="N208" t="s">
        <v>34</v>
      </c>
      <c r="O208" t="s">
        <v>54</v>
      </c>
      <c r="P208" t="s">
        <v>567</v>
      </c>
      <c r="Q208" t="s">
        <v>568</v>
      </c>
      <c r="R208">
        <v>58554</v>
      </c>
      <c r="S208" s="1">
        <v>42020</v>
      </c>
      <c r="T208" s="1">
        <v>42022</v>
      </c>
      <c r="U208">
        <v>-159.86000000000001</v>
      </c>
      <c r="V208">
        <v>5</v>
      </c>
      <c r="W208">
        <v>67.64</v>
      </c>
      <c r="X208">
        <v>89129</v>
      </c>
      <c r="Y208">
        <f>cleaneddata[[#This Row],[Unit Price]]-cleaneddata[[#This Row],[Discount]]</f>
        <v>12.97</v>
      </c>
      <c r="Z208" t="str">
        <f>_xlfn.IFS(cleaneddata[[#This Row],[Region]]="Central","Chris",cleaneddata[[#This Row],[Region]]="East","Erin",cleaneddata[[#This Row],[Region]]="South","Sam",cleaneddata[[#This Row],[Region]]="West","William")</f>
        <v>Chris</v>
      </c>
    </row>
    <row r="209" spans="1:26" x14ac:dyDescent="0.3">
      <c r="A209">
        <v>3036</v>
      </c>
      <c r="B209" t="s">
        <v>566</v>
      </c>
      <c r="C209" t="s">
        <v>72</v>
      </c>
      <c r="D209">
        <v>0.05</v>
      </c>
      <c r="E209">
        <v>35.44</v>
      </c>
      <c r="F209">
        <v>7.5</v>
      </c>
      <c r="G209" t="s">
        <v>40</v>
      </c>
      <c r="H209" t="s">
        <v>73</v>
      </c>
      <c r="I209" t="s">
        <v>50</v>
      </c>
      <c r="J209" t="s">
        <v>90</v>
      </c>
      <c r="K209" t="s">
        <v>75</v>
      </c>
      <c r="L209" t="s">
        <v>569</v>
      </c>
      <c r="M209">
        <v>0.38</v>
      </c>
      <c r="N209" t="s">
        <v>34</v>
      </c>
      <c r="O209" t="s">
        <v>54</v>
      </c>
      <c r="P209" t="s">
        <v>567</v>
      </c>
      <c r="Q209" t="s">
        <v>568</v>
      </c>
      <c r="R209">
        <v>58554</v>
      </c>
      <c r="S209" s="1">
        <v>42020</v>
      </c>
      <c r="T209" s="1">
        <v>42022</v>
      </c>
      <c r="U209">
        <v>165.88980000000001</v>
      </c>
      <c r="V209">
        <v>7</v>
      </c>
      <c r="W209">
        <v>240.42</v>
      </c>
      <c r="X209">
        <v>89129</v>
      </c>
      <c r="Y209">
        <f>cleaneddata[[#This Row],[Unit Price]]-cleaneddata[[#This Row],[Discount]]</f>
        <v>35.39</v>
      </c>
      <c r="Z209" t="str">
        <f>_xlfn.IFS(cleaneddata[[#This Row],[Region]]="Central","Chris",cleaneddata[[#This Row],[Region]]="East","Erin",cleaneddata[[#This Row],[Region]]="South","Sam",cleaneddata[[#This Row],[Region]]="West","William")</f>
        <v>Chris</v>
      </c>
    </row>
    <row r="210" spans="1:26" x14ac:dyDescent="0.3">
      <c r="A210">
        <v>3036</v>
      </c>
      <c r="B210" t="s">
        <v>566</v>
      </c>
      <c r="C210" t="s">
        <v>72</v>
      </c>
      <c r="D210">
        <v>0.02</v>
      </c>
      <c r="E210">
        <v>12.98</v>
      </c>
      <c r="F210">
        <v>3.14</v>
      </c>
      <c r="G210" t="s">
        <v>40</v>
      </c>
      <c r="H210" t="s">
        <v>73</v>
      </c>
      <c r="I210" t="s">
        <v>50</v>
      </c>
      <c r="J210" t="s">
        <v>570</v>
      </c>
      <c r="K210" t="s">
        <v>44</v>
      </c>
      <c r="L210" t="s">
        <v>571</v>
      </c>
      <c r="M210">
        <v>0.6</v>
      </c>
      <c r="N210" t="s">
        <v>34</v>
      </c>
      <c r="O210" t="s">
        <v>54</v>
      </c>
      <c r="P210" t="s">
        <v>567</v>
      </c>
      <c r="Q210" t="s">
        <v>568</v>
      </c>
      <c r="R210">
        <v>58554</v>
      </c>
      <c r="S210" s="1">
        <v>42020</v>
      </c>
      <c r="T210" s="1">
        <v>42023</v>
      </c>
      <c r="U210">
        <v>75.010000000000005</v>
      </c>
      <c r="V210">
        <v>14</v>
      </c>
      <c r="W210">
        <v>184.4</v>
      </c>
      <c r="X210">
        <v>89129</v>
      </c>
      <c r="Y210">
        <f>cleaneddata[[#This Row],[Unit Price]]-cleaneddata[[#This Row],[Discount]]</f>
        <v>12.96</v>
      </c>
      <c r="Z210" t="str">
        <f>_xlfn.IFS(cleaneddata[[#This Row],[Region]]="Central","Chris",cleaneddata[[#This Row],[Region]]="East","Erin",cleaneddata[[#This Row],[Region]]="South","Sam",cleaneddata[[#This Row],[Region]]="West","William")</f>
        <v>Chris</v>
      </c>
    </row>
    <row r="211" spans="1:26" x14ac:dyDescent="0.3">
      <c r="A211">
        <v>592</v>
      </c>
      <c r="B211" t="s">
        <v>572</v>
      </c>
      <c r="C211" t="s">
        <v>27</v>
      </c>
      <c r="D211">
        <v>0.08</v>
      </c>
      <c r="E211">
        <v>30.53</v>
      </c>
      <c r="F211">
        <v>19.989999999999998</v>
      </c>
      <c r="G211" t="s">
        <v>40</v>
      </c>
      <c r="H211" t="s">
        <v>29</v>
      </c>
      <c r="I211" t="s">
        <v>50</v>
      </c>
      <c r="J211" t="s">
        <v>154</v>
      </c>
      <c r="K211" t="s">
        <v>75</v>
      </c>
      <c r="L211" t="s">
        <v>573</v>
      </c>
      <c r="M211">
        <v>0.39</v>
      </c>
      <c r="N211" t="s">
        <v>34</v>
      </c>
      <c r="O211" t="s">
        <v>54</v>
      </c>
      <c r="P211" t="s">
        <v>105</v>
      </c>
      <c r="Q211" t="s">
        <v>574</v>
      </c>
      <c r="R211">
        <v>60091</v>
      </c>
      <c r="S211" s="1">
        <v>42021</v>
      </c>
      <c r="T211" s="1">
        <v>42021</v>
      </c>
      <c r="U211">
        <v>-239.8656</v>
      </c>
      <c r="V211">
        <v>10</v>
      </c>
      <c r="W211">
        <v>285.87</v>
      </c>
      <c r="X211">
        <v>86307</v>
      </c>
      <c r="Y211">
        <f>cleaneddata[[#This Row],[Unit Price]]-cleaneddata[[#This Row],[Discount]]</f>
        <v>30.450000000000003</v>
      </c>
      <c r="Z211" t="str">
        <f>_xlfn.IFS(cleaneddata[[#This Row],[Region]]="Central","Chris",cleaneddata[[#This Row],[Region]]="East","Erin",cleaneddata[[#This Row],[Region]]="South","Sam",cleaneddata[[#This Row],[Region]]="West","William")</f>
        <v>Chris</v>
      </c>
    </row>
    <row r="212" spans="1:26" x14ac:dyDescent="0.3">
      <c r="A212">
        <v>593</v>
      </c>
      <c r="B212" t="s">
        <v>575</v>
      </c>
      <c r="C212" t="s">
        <v>27</v>
      </c>
      <c r="D212">
        <v>0.01</v>
      </c>
      <c r="E212">
        <v>1.68</v>
      </c>
      <c r="F212">
        <v>1.57</v>
      </c>
      <c r="G212" t="s">
        <v>40</v>
      </c>
      <c r="H212" t="s">
        <v>29</v>
      </c>
      <c r="I212" t="s">
        <v>50</v>
      </c>
      <c r="J212" t="s">
        <v>51</v>
      </c>
      <c r="K212" t="s">
        <v>52</v>
      </c>
      <c r="L212" t="s">
        <v>576</v>
      </c>
      <c r="M212">
        <v>0.59</v>
      </c>
      <c r="N212" t="s">
        <v>34</v>
      </c>
      <c r="O212" t="s">
        <v>54</v>
      </c>
      <c r="P212" t="s">
        <v>105</v>
      </c>
      <c r="Q212" t="s">
        <v>577</v>
      </c>
      <c r="R212">
        <v>60517</v>
      </c>
      <c r="S212" s="1">
        <v>42021</v>
      </c>
      <c r="T212" s="1">
        <v>42023</v>
      </c>
      <c r="U212">
        <v>-53.444000000000003</v>
      </c>
      <c r="V212">
        <v>12</v>
      </c>
      <c r="W212">
        <v>20.37</v>
      </c>
      <c r="X212">
        <v>86307</v>
      </c>
      <c r="Y212">
        <f>cleaneddata[[#This Row],[Unit Price]]-cleaneddata[[#This Row],[Discount]]</f>
        <v>1.67</v>
      </c>
      <c r="Z212" t="str">
        <f>_xlfn.IFS(cleaneddata[[#This Row],[Region]]="Central","Chris",cleaneddata[[#This Row],[Region]]="East","Erin",cleaneddata[[#This Row],[Region]]="South","Sam",cleaneddata[[#This Row],[Region]]="West","William")</f>
        <v>Chris</v>
      </c>
    </row>
    <row r="213" spans="1:26" x14ac:dyDescent="0.3">
      <c r="A213">
        <v>1531</v>
      </c>
      <c r="B213" t="s">
        <v>578</v>
      </c>
      <c r="C213" t="s">
        <v>27</v>
      </c>
      <c r="D213">
        <v>7.0000000000000007E-2</v>
      </c>
      <c r="E213">
        <v>4.91</v>
      </c>
      <c r="F213">
        <v>0.5</v>
      </c>
      <c r="G213" t="s">
        <v>40</v>
      </c>
      <c r="H213" t="s">
        <v>41</v>
      </c>
      <c r="I213" t="s">
        <v>50</v>
      </c>
      <c r="J213" t="s">
        <v>154</v>
      </c>
      <c r="K213" t="s">
        <v>75</v>
      </c>
      <c r="L213" t="s">
        <v>579</v>
      </c>
      <c r="M213">
        <v>0.36</v>
      </c>
      <c r="N213" t="s">
        <v>34</v>
      </c>
      <c r="O213" t="s">
        <v>35</v>
      </c>
      <c r="P213" t="s">
        <v>125</v>
      </c>
      <c r="Q213" t="s">
        <v>580</v>
      </c>
      <c r="R213">
        <v>32137</v>
      </c>
      <c r="S213" s="1">
        <v>42021</v>
      </c>
      <c r="T213" s="1">
        <v>42022</v>
      </c>
      <c r="U213">
        <v>-157.696</v>
      </c>
      <c r="V213">
        <v>6</v>
      </c>
      <c r="W213">
        <v>28.22</v>
      </c>
      <c r="X213">
        <v>88852</v>
      </c>
      <c r="Y213">
        <f>cleaneddata[[#This Row],[Unit Price]]-cleaneddata[[#This Row],[Discount]]</f>
        <v>4.84</v>
      </c>
      <c r="Z213" t="str">
        <f>_xlfn.IFS(cleaneddata[[#This Row],[Region]]="Central","Chris",cleaneddata[[#This Row],[Region]]="East","Erin",cleaneddata[[#This Row],[Region]]="South","Sam",cleaneddata[[#This Row],[Region]]="West","William")</f>
        <v>Sam</v>
      </c>
    </row>
    <row r="214" spans="1:26" x14ac:dyDescent="0.3">
      <c r="A214">
        <v>210</v>
      </c>
      <c r="B214" t="s">
        <v>581</v>
      </c>
      <c r="C214" t="s">
        <v>49</v>
      </c>
      <c r="D214">
        <v>0.05</v>
      </c>
      <c r="E214">
        <v>1.86</v>
      </c>
      <c r="F214">
        <v>2.58</v>
      </c>
      <c r="G214" t="s">
        <v>40</v>
      </c>
      <c r="H214" t="s">
        <v>73</v>
      </c>
      <c r="I214" t="s">
        <v>50</v>
      </c>
      <c r="J214" t="s">
        <v>178</v>
      </c>
      <c r="K214" t="s">
        <v>52</v>
      </c>
      <c r="L214" t="s">
        <v>582</v>
      </c>
      <c r="M214">
        <v>0.82</v>
      </c>
      <c r="N214" t="s">
        <v>34</v>
      </c>
      <c r="O214" t="s">
        <v>113</v>
      </c>
      <c r="P214" t="s">
        <v>114</v>
      </c>
      <c r="Q214" t="s">
        <v>583</v>
      </c>
      <c r="R214">
        <v>12180</v>
      </c>
      <c r="S214" s="1">
        <v>42021</v>
      </c>
      <c r="T214" s="1">
        <v>42025</v>
      </c>
      <c r="U214">
        <v>-66.62</v>
      </c>
      <c r="V214">
        <v>9</v>
      </c>
      <c r="W214">
        <v>17.61</v>
      </c>
      <c r="X214">
        <v>85965</v>
      </c>
      <c r="Y214">
        <f>cleaneddata[[#This Row],[Unit Price]]-cleaneddata[[#This Row],[Discount]]</f>
        <v>1.81</v>
      </c>
      <c r="Z214" t="str">
        <f>_xlfn.IFS(cleaneddata[[#This Row],[Region]]="Central","Chris",cleaneddata[[#This Row],[Region]]="East","Erin",cleaneddata[[#This Row],[Region]]="South","Sam",cleaneddata[[#This Row],[Region]]="West","William")</f>
        <v>Erin</v>
      </c>
    </row>
    <row r="215" spans="1:26" x14ac:dyDescent="0.3">
      <c r="A215">
        <v>366</v>
      </c>
      <c r="B215" t="s">
        <v>584</v>
      </c>
      <c r="C215" t="s">
        <v>118</v>
      </c>
      <c r="D215">
        <v>0.05</v>
      </c>
      <c r="E215">
        <v>328.14</v>
      </c>
      <c r="F215">
        <v>91.05</v>
      </c>
      <c r="G215" t="s">
        <v>28</v>
      </c>
      <c r="H215" t="s">
        <v>29</v>
      </c>
      <c r="I215" t="s">
        <v>50</v>
      </c>
      <c r="J215" t="s">
        <v>97</v>
      </c>
      <c r="K215" t="s">
        <v>59</v>
      </c>
      <c r="L215" t="s">
        <v>585</v>
      </c>
      <c r="M215">
        <v>0.56999999999999995</v>
      </c>
      <c r="N215" t="s">
        <v>34</v>
      </c>
      <c r="O215" t="s">
        <v>113</v>
      </c>
      <c r="P215" t="s">
        <v>586</v>
      </c>
      <c r="Q215" t="s">
        <v>587</v>
      </c>
      <c r="R215">
        <v>2910</v>
      </c>
      <c r="S215" s="1">
        <v>42021</v>
      </c>
      <c r="T215" s="1">
        <v>42023</v>
      </c>
      <c r="U215">
        <v>411.5172</v>
      </c>
      <c r="V215">
        <v>6</v>
      </c>
      <c r="W215">
        <v>1967.98</v>
      </c>
      <c r="X215">
        <v>87347</v>
      </c>
      <c r="Y215">
        <f>cleaneddata[[#This Row],[Unit Price]]-cleaneddata[[#This Row],[Discount]]</f>
        <v>328.09</v>
      </c>
      <c r="Z215" t="str">
        <f>_xlfn.IFS(cleaneddata[[#This Row],[Region]]="Central","Chris",cleaneddata[[#This Row],[Region]]="East","Erin",cleaneddata[[#This Row],[Region]]="South","Sam",cleaneddata[[#This Row],[Region]]="West","William")</f>
        <v>Erin</v>
      </c>
    </row>
    <row r="216" spans="1:26" x14ac:dyDescent="0.3">
      <c r="A216">
        <v>744</v>
      </c>
      <c r="B216" t="s">
        <v>588</v>
      </c>
      <c r="C216" t="s">
        <v>118</v>
      </c>
      <c r="D216">
        <v>0.03</v>
      </c>
      <c r="E216">
        <v>119.99</v>
      </c>
      <c r="F216">
        <v>56.14</v>
      </c>
      <c r="G216" t="s">
        <v>28</v>
      </c>
      <c r="H216" t="s">
        <v>41</v>
      </c>
      <c r="I216" t="s">
        <v>42</v>
      </c>
      <c r="J216" t="s">
        <v>58</v>
      </c>
      <c r="K216" t="s">
        <v>32</v>
      </c>
      <c r="L216" t="s">
        <v>589</v>
      </c>
      <c r="M216">
        <v>0.39</v>
      </c>
      <c r="N216" t="s">
        <v>34</v>
      </c>
      <c r="O216" t="s">
        <v>61</v>
      </c>
      <c r="P216" t="s">
        <v>590</v>
      </c>
      <c r="Q216" t="s">
        <v>591</v>
      </c>
      <c r="R216">
        <v>85737</v>
      </c>
      <c r="S216" s="1">
        <v>42021</v>
      </c>
      <c r="T216" s="1">
        <v>42023</v>
      </c>
      <c r="U216">
        <v>1400.1</v>
      </c>
      <c r="V216">
        <v>13</v>
      </c>
      <c r="W216">
        <v>1545.58</v>
      </c>
      <c r="X216">
        <v>87726</v>
      </c>
      <c r="Y216">
        <f>cleaneddata[[#This Row],[Unit Price]]-cleaneddata[[#This Row],[Discount]]</f>
        <v>119.96</v>
      </c>
      <c r="Z216" t="str">
        <f>_xlfn.IFS(cleaneddata[[#This Row],[Region]]="Central","Chris",cleaneddata[[#This Row],[Region]]="East","Erin",cleaneddata[[#This Row],[Region]]="South","Sam",cleaneddata[[#This Row],[Region]]="West","William")</f>
        <v>William</v>
      </c>
    </row>
    <row r="217" spans="1:26" x14ac:dyDescent="0.3">
      <c r="A217">
        <v>745</v>
      </c>
      <c r="B217" t="s">
        <v>592</v>
      </c>
      <c r="C217" t="s">
        <v>118</v>
      </c>
      <c r="D217">
        <v>0.05</v>
      </c>
      <c r="E217">
        <v>115.79</v>
      </c>
      <c r="F217">
        <v>1.99</v>
      </c>
      <c r="G217" t="s">
        <v>40</v>
      </c>
      <c r="H217" t="s">
        <v>41</v>
      </c>
      <c r="I217" t="s">
        <v>42</v>
      </c>
      <c r="J217" t="s">
        <v>43</v>
      </c>
      <c r="K217" t="s">
        <v>44</v>
      </c>
      <c r="L217" t="s">
        <v>593</v>
      </c>
      <c r="M217">
        <v>0.49</v>
      </c>
      <c r="N217" t="s">
        <v>34</v>
      </c>
      <c r="O217" t="s">
        <v>61</v>
      </c>
      <c r="P217" t="s">
        <v>590</v>
      </c>
      <c r="Q217" t="s">
        <v>594</v>
      </c>
      <c r="R217">
        <v>85345</v>
      </c>
      <c r="S217" s="1">
        <v>42021</v>
      </c>
      <c r="T217" s="1">
        <v>42023</v>
      </c>
      <c r="U217">
        <v>67.599999999999994</v>
      </c>
      <c r="V217">
        <v>3</v>
      </c>
      <c r="W217">
        <v>353.1</v>
      </c>
      <c r="X217">
        <v>87726</v>
      </c>
      <c r="Y217">
        <f>cleaneddata[[#This Row],[Unit Price]]-cleaneddata[[#This Row],[Discount]]</f>
        <v>115.74000000000001</v>
      </c>
      <c r="Z217" t="str">
        <f>_xlfn.IFS(cleaneddata[[#This Row],[Region]]="Central","Chris",cleaneddata[[#This Row],[Region]]="East","Erin",cleaneddata[[#This Row],[Region]]="South","Sam",cleaneddata[[#This Row],[Region]]="West","William")</f>
        <v>William</v>
      </c>
    </row>
    <row r="218" spans="1:26" x14ac:dyDescent="0.3">
      <c r="A218">
        <v>1702</v>
      </c>
      <c r="B218" t="s">
        <v>595</v>
      </c>
      <c r="C218" t="s">
        <v>118</v>
      </c>
      <c r="D218">
        <v>0.05</v>
      </c>
      <c r="E218">
        <v>14.81</v>
      </c>
      <c r="F218">
        <v>13.32</v>
      </c>
      <c r="G218" t="s">
        <v>40</v>
      </c>
      <c r="H218" t="s">
        <v>73</v>
      </c>
      <c r="I218" t="s">
        <v>50</v>
      </c>
      <c r="J218" t="s">
        <v>97</v>
      </c>
      <c r="K218" t="s">
        <v>75</v>
      </c>
      <c r="L218" t="s">
        <v>596</v>
      </c>
      <c r="M218">
        <v>0.43</v>
      </c>
      <c r="N218" t="s">
        <v>34</v>
      </c>
      <c r="O218" t="s">
        <v>35</v>
      </c>
      <c r="P218" t="s">
        <v>36</v>
      </c>
      <c r="Q218" t="s">
        <v>597</v>
      </c>
      <c r="R218">
        <v>39301</v>
      </c>
      <c r="S218" s="1">
        <v>42021</v>
      </c>
      <c r="T218" s="1">
        <v>42024</v>
      </c>
      <c r="U218">
        <v>-220.05199999999999</v>
      </c>
      <c r="V218">
        <v>3</v>
      </c>
      <c r="W218">
        <v>45.28</v>
      </c>
      <c r="X218">
        <v>90473</v>
      </c>
      <c r="Y218">
        <f>cleaneddata[[#This Row],[Unit Price]]-cleaneddata[[#This Row],[Discount]]</f>
        <v>14.76</v>
      </c>
      <c r="Z218" t="str">
        <f>_xlfn.IFS(cleaneddata[[#This Row],[Region]]="Central","Chris",cleaneddata[[#This Row],[Region]]="East","Erin",cleaneddata[[#This Row],[Region]]="South","Sam",cleaneddata[[#This Row],[Region]]="West","William")</f>
        <v>Sam</v>
      </c>
    </row>
    <row r="219" spans="1:26" x14ac:dyDescent="0.3">
      <c r="A219">
        <v>1702</v>
      </c>
      <c r="B219" t="s">
        <v>595</v>
      </c>
      <c r="C219" t="s">
        <v>118</v>
      </c>
      <c r="D219">
        <v>0.05</v>
      </c>
      <c r="E219">
        <v>4.2</v>
      </c>
      <c r="F219">
        <v>2.2599999999999998</v>
      </c>
      <c r="G219" t="s">
        <v>89</v>
      </c>
      <c r="H219" t="s">
        <v>73</v>
      </c>
      <c r="I219" t="s">
        <v>50</v>
      </c>
      <c r="J219" t="s">
        <v>90</v>
      </c>
      <c r="K219" t="s">
        <v>52</v>
      </c>
      <c r="L219" t="s">
        <v>598</v>
      </c>
      <c r="M219">
        <v>0.36</v>
      </c>
      <c r="N219" t="s">
        <v>34</v>
      </c>
      <c r="O219" t="s">
        <v>35</v>
      </c>
      <c r="P219" t="s">
        <v>36</v>
      </c>
      <c r="Q219" t="s">
        <v>597</v>
      </c>
      <c r="R219">
        <v>39301</v>
      </c>
      <c r="S219" s="1">
        <v>42021</v>
      </c>
      <c r="T219" s="1">
        <v>42023</v>
      </c>
      <c r="U219">
        <v>20.393370000000001</v>
      </c>
      <c r="V219">
        <v>3</v>
      </c>
      <c r="W219">
        <v>13.57</v>
      </c>
      <c r="X219">
        <v>90473</v>
      </c>
      <c r="Y219">
        <f>cleaneddata[[#This Row],[Unit Price]]-cleaneddata[[#This Row],[Discount]]</f>
        <v>4.1500000000000004</v>
      </c>
      <c r="Z219" t="str">
        <f>_xlfn.IFS(cleaneddata[[#This Row],[Region]]="Central","Chris",cleaneddata[[#This Row],[Region]]="East","Erin",cleaneddata[[#This Row],[Region]]="South","Sam",cleaneddata[[#This Row],[Region]]="West","William")</f>
        <v>Sam</v>
      </c>
    </row>
    <row r="220" spans="1:26" x14ac:dyDescent="0.3">
      <c r="A220">
        <v>1708</v>
      </c>
      <c r="B220" t="s">
        <v>599</v>
      </c>
      <c r="C220" t="s">
        <v>118</v>
      </c>
      <c r="D220">
        <v>0.05</v>
      </c>
      <c r="E220">
        <v>5.68</v>
      </c>
      <c r="F220">
        <v>1.39</v>
      </c>
      <c r="G220" t="s">
        <v>40</v>
      </c>
      <c r="H220" t="s">
        <v>29</v>
      </c>
      <c r="I220" t="s">
        <v>50</v>
      </c>
      <c r="J220" t="s">
        <v>347</v>
      </c>
      <c r="K220" t="s">
        <v>75</v>
      </c>
      <c r="L220" t="s">
        <v>600</v>
      </c>
      <c r="M220">
        <v>0.38</v>
      </c>
      <c r="N220" t="s">
        <v>34</v>
      </c>
      <c r="O220" t="s">
        <v>113</v>
      </c>
      <c r="P220" t="s">
        <v>319</v>
      </c>
      <c r="Q220" t="s">
        <v>601</v>
      </c>
      <c r="R220">
        <v>44118</v>
      </c>
      <c r="S220" s="1">
        <v>42021</v>
      </c>
      <c r="T220" s="1">
        <v>42022</v>
      </c>
      <c r="U220">
        <v>38.281199999999998</v>
      </c>
      <c r="V220">
        <v>10</v>
      </c>
      <c r="W220">
        <v>55.48</v>
      </c>
      <c r="X220">
        <v>88781</v>
      </c>
      <c r="Y220">
        <f>cleaneddata[[#This Row],[Unit Price]]-cleaneddata[[#This Row],[Discount]]</f>
        <v>5.63</v>
      </c>
      <c r="Z220" t="str">
        <f>_xlfn.IFS(cleaneddata[[#This Row],[Region]]="Central","Chris",cleaneddata[[#This Row],[Region]]="East","Erin",cleaneddata[[#This Row],[Region]]="South","Sam",cleaneddata[[#This Row],[Region]]="West","William")</f>
        <v>Erin</v>
      </c>
    </row>
    <row r="221" spans="1:26" x14ac:dyDescent="0.3">
      <c r="A221">
        <v>1719</v>
      </c>
      <c r="B221" t="s">
        <v>602</v>
      </c>
      <c r="C221" t="s">
        <v>118</v>
      </c>
      <c r="D221">
        <v>0.06</v>
      </c>
      <c r="E221">
        <v>16.48</v>
      </c>
      <c r="F221">
        <v>1.99</v>
      </c>
      <c r="G221" t="s">
        <v>40</v>
      </c>
      <c r="H221" t="s">
        <v>96</v>
      </c>
      <c r="I221" t="s">
        <v>42</v>
      </c>
      <c r="J221" t="s">
        <v>43</v>
      </c>
      <c r="K221" t="s">
        <v>44</v>
      </c>
      <c r="L221" t="s">
        <v>603</v>
      </c>
      <c r="M221">
        <v>0.42</v>
      </c>
      <c r="N221" t="s">
        <v>34</v>
      </c>
      <c r="O221" t="s">
        <v>35</v>
      </c>
      <c r="P221" t="s">
        <v>166</v>
      </c>
      <c r="Q221" t="s">
        <v>604</v>
      </c>
      <c r="R221">
        <v>35473</v>
      </c>
      <c r="S221" s="1">
        <v>42021</v>
      </c>
      <c r="T221" s="1">
        <v>42023</v>
      </c>
      <c r="U221">
        <v>-144.59200000000001</v>
      </c>
      <c r="V221">
        <v>8</v>
      </c>
      <c r="W221">
        <v>128.13</v>
      </c>
      <c r="X221">
        <v>90786</v>
      </c>
      <c r="Y221">
        <f>cleaneddata[[#This Row],[Unit Price]]-cleaneddata[[#This Row],[Discount]]</f>
        <v>16.420000000000002</v>
      </c>
      <c r="Z221" t="str">
        <f>_xlfn.IFS(cleaneddata[[#This Row],[Region]]="Central","Chris",cleaneddata[[#This Row],[Region]]="East","Erin",cleaneddata[[#This Row],[Region]]="South","Sam",cleaneddata[[#This Row],[Region]]="West","William")</f>
        <v>Sam</v>
      </c>
    </row>
    <row r="222" spans="1:26" x14ac:dyDescent="0.3">
      <c r="A222">
        <v>1873</v>
      </c>
      <c r="B222" t="s">
        <v>605</v>
      </c>
      <c r="C222" t="s">
        <v>118</v>
      </c>
      <c r="D222">
        <v>0.03</v>
      </c>
      <c r="E222">
        <v>90.48</v>
      </c>
      <c r="F222">
        <v>19.989999999999998</v>
      </c>
      <c r="G222" t="s">
        <v>40</v>
      </c>
      <c r="H222" t="s">
        <v>96</v>
      </c>
      <c r="I222" t="s">
        <v>50</v>
      </c>
      <c r="J222" t="s">
        <v>347</v>
      </c>
      <c r="K222" t="s">
        <v>75</v>
      </c>
      <c r="L222" t="s">
        <v>504</v>
      </c>
      <c r="M222">
        <v>0.4</v>
      </c>
      <c r="N222" t="s">
        <v>34</v>
      </c>
      <c r="O222" t="s">
        <v>35</v>
      </c>
      <c r="P222" t="s">
        <v>125</v>
      </c>
      <c r="Q222" t="s">
        <v>606</v>
      </c>
      <c r="R222">
        <v>33403</v>
      </c>
      <c r="S222" s="1">
        <v>42021</v>
      </c>
      <c r="T222" s="1">
        <v>42023</v>
      </c>
      <c r="U222">
        <v>15.353999999999999</v>
      </c>
      <c r="V222">
        <v>1</v>
      </c>
      <c r="W222">
        <v>99.69</v>
      </c>
      <c r="X222">
        <v>90099</v>
      </c>
      <c r="Y222">
        <f>cleaneddata[[#This Row],[Unit Price]]-cleaneddata[[#This Row],[Discount]]</f>
        <v>90.45</v>
      </c>
      <c r="Z222" t="str">
        <f>_xlfn.IFS(cleaneddata[[#This Row],[Region]]="Central","Chris",cleaneddata[[#This Row],[Region]]="East","Erin",cleaneddata[[#This Row],[Region]]="South","Sam",cleaneddata[[#This Row],[Region]]="West","William")</f>
        <v>Sam</v>
      </c>
    </row>
    <row r="223" spans="1:26" x14ac:dyDescent="0.3">
      <c r="A223">
        <v>1873</v>
      </c>
      <c r="B223" t="s">
        <v>605</v>
      </c>
      <c r="C223" t="s">
        <v>118</v>
      </c>
      <c r="D223">
        <v>0.06</v>
      </c>
      <c r="E223">
        <v>22.84</v>
      </c>
      <c r="F223">
        <v>8.18</v>
      </c>
      <c r="G223" t="s">
        <v>40</v>
      </c>
      <c r="H223" t="s">
        <v>96</v>
      </c>
      <c r="I223" t="s">
        <v>50</v>
      </c>
      <c r="J223" t="s">
        <v>90</v>
      </c>
      <c r="K223" t="s">
        <v>75</v>
      </c>
      <c r="L223" t="s">
        <v>607</v>
      </c>
      <c r="M223">
        <v>0.39</v>
      </c>
      <c r="N223" t="s">
        <v>34</v>
      </c>
      <c r="O223" t="s">
        <v>35</v>
      </c>
      <c r="P223" t="s">
        <v>125</v>
      </c>
      <c r="Q223" t="s">
        <v>606</v>
      </c>
      <c r="R223">
        <v>33403</v>
      </c>
      <c r="S223" s="1">
        <v>42021</v>
      </c>
      <c r="T223" s="1">
        <v>42021</v>
      </c>
      <c r="U223">
        <v>-357.92399999999998</v>
      </c>
      <c r="V223">
        <v>7</v>
      </c>
      <c r="W223">
        <v>152.49</v>
      </c>
      <c r="X223">
        <v>90099</v>
      </c>
      <c r="Y223">
        <f>cleaneddata[[#This Row],[Unit Price]]-cleaneddata[[#This Row],[Discount]]</f>
        <v>22.78</v>
      </c>
      <c r="Z223" t="str">
        <f>_xlfn.IFS(cleaneddata[[#This Row],[Region]]="Central","Chris",cleaneddata[[#This Row],[Region]]="East","Erin",cleaneddata[[#This Row],[Region]]="South","Sam",cleaneddata[[#This Row],[Region]]="West","William")</f>
        <v>Sam</v>
      </c>
    </row>
    <row r="224" spans="1:26" x14ac:dyDescent="0.3">
      <c r="A224">
        <v>2579</v>
      </c>
      <c r="B224" t="s">
        <v>164</v>
      </c>
      <c r="C224" t="s">
        <v>118</v>
      </c>
      <c r="D224">
        <v>7.0000000000000007E-2</v>
      </c>
      <c r="E224">
        <v>1.76</v>
      </c>
      <c r="F224">
        <v>4.8600000000000003</v>
      </c>
      <c r="G224" t="s">
        <v>40</v>
      </c>
      <c r="H224" t="s">
        <v>73</v>
      </c>
      <c r="I224" t="s">
        <v>30</v>
      </c>
      <c r="J224" t="s">
        <v>128</v>
      </c>
      <c r="K224" t="s">
        <v>75</v>
      </c>
      <c r="L224" t="s">
        <v>608</v>
      </c>
      <c r="M224">
        <v>0.41</v>
      </c>
      <c r="N224" t="s">
        <v>34</v>
      </c>
      <c r="O224" t="s">
        <v>35</v>
      </c>
      <c r="P224" t="s">
        <v>166</v>
      </c>
      <c r="Q224" t="s">
        <v>167</v>
      </c>
      <c r="R224">
        <v>36869</v>
      </c>
      <c r="S224" s="1">
        <v>42021</v>
      </c>
      <c r="T224" s="1">
        <v>42021</v>
      </c>
      <c r="U224">
        <v>0.58799999999999997</v>
      </c>
      <c r="V224">
        <v>15</v>
      </c>
      <c r="W224">
        <v>26.01</v>
      </c>
      <c r="X224">
        <v>88297</v>
      </c>
      <c r="Y224">
        <f>cleaneddata[[#This Row],[Unit Price]]-cleaneddata[[#This Row],[Discount]]</f>
        <v>1.69</v>
      </c>
      <c r="Z224" t="str">
        <f>_xlfn.IFS(cleaneddata[[#This Row],[Region]]="Central","Chris",cleaneddata[[#This Row],[Region]]="East","Erin",cleaneddata[[#This Row],[Region]]="South","Sam",cleaneddata[[#This Row],[Region]]="West","William")</f>
        <v>Sam</v>
      </c>
    </row>
    <row r="225" spans="1:26" x14ac:dyDescent="0.3">
      <c r="A225">
        <v>2618</v>
      </c>
      <c r="B225" t="s">
        <v>609</v>
      </c>
      <c r="C225" t="s">
        <v>118</v>
      </c>
      <c r="D225">
        <v>0.1</v>
      </c>
      <c r="E225">
        <v>7.64</v>
      </c>
      <c r="F225">
        <v>1.39</v>
      </c>
      <c r="G225" t="s">
        <v>40</v>
      </c>
      <c r="H225" t="s">
        <v>96</v>
      </c>
      <c r="I225" t="s">
        <v>50</v>
      </c>
      <c r="J225" t="s">
        <v>347</v>
      </c>
      <c r="K225" t="s">
        <v>75</v>
      </c>
      <c r="L225" t="s">
        <v>610</v>
      </c>
      <c r="M225">
        <v>0.36</v>
      </c>
      <c r="N225" t="s">
        <v>34</v>
      </c>
      <c r="O225" t="s">
        <v>113</v>
      </c>
      <c r="P225" t="s">
        <v>114</v>
      </c>
      <c r="Q225" t="s">
        <v>115</v>
      </c>
      <c r="R225">
        <v>10004</v>
      </c>
      <c r="S225" s="1">
        <v>42021</v>
      </c>
      <c r="T225" s="1">
        <v>42023</v>
      </c>
      <c r="U225">
        <v>16.12</v>
      </c>
      <c r="V225">
        <v>18</v>
      </c>
      <c r="W225">
        <v>130.11000000000001</v>
      </c>
      <c r="X225">
        <v>46884</v>
      </c>
      <c r="Y225">
        <f>cleaneddata[[#This Row],[Unit Price]]-cleaneddata[[#This Row],[Discount]]</f>
        <v>7.54</v>
      </c>
      <c r="Z225" t="str">
        <f>_xlfn.IFS(cleaneddata[[#This Row],[Region]]="Central","Chris",cleaneddata[[#This Row],[Region]]="East","Erin",cleaneddata[[#This Row],[Region]]="South","Sam",cleaneddata[[#This Row],[Region]]="West","William")</f>
        <v>Erin</v>
      </c>
    </row>
    <row r="226" spans="1:26" x14ac:dyDescent="0.3">
      <c r="A226">
        <v>2618</v>
      </c>
      <c r="B226" t="s">
        <v>609</v>
      </c>
      <c r="C226" t="s">
        <v>118</v>
      </c>
      <c r="D226">
        <v>0</v>
      </c>
      <c r="E226">
        <v>125.99</v>
      </c>
      <c r="F226">
        <v>2.5</v>
      </c>
      <c r="G226" t="s">
        <v>40</v>
      </c>
      <c r="H226" t="s">
        <v>96</v>
      </c>
      <c r="I226" t="s">
        <v>42</v>
      </c>
      <c r="J226" t="s">
        <v>137</v>
      </c>
      <c r="K226" t="s">
        <v>75</v>
      </c>
      <c r="L226" t="s">
        <v>611</v>
      </c>
      <c r="M226">
        <v>0.59</v>
      </c>
      <c r="N226" t="s">
        <v>34</v>
      </c>
      <c r="O226" t="s">
        <v>113</v>
      </c>
      <c r="P226" t="s">
        <v>114</v>
      </c>
      <c r="Q226" t="s">
        <v>115</v>
      </c>
      <c r="R226">
        <v>10004</v>
      </c>
      <c r="S226" s="1">
        <v>42021</v>
      </c>
      <c r="T226" s="1">
        <v>42023</v>
      </c>
      <c r="U226">
        <v>-815.9008</v>
      </c>
      <c r="V226">
        <v>3</v>
      </c>
      <c r="W226">
        <v>337.34</v>
      </c>
      <c r="X226">
        <v>46884</v>
      </c>
      <c r="Y226">
        <f>cleaneddata[[#This Row],[Unit Price]]-cleaneddata[[#This Row],[Discount]]</f>
        <v>125.99</v>
      </c>
      <c r="Z226" t="str">
        <f>_xlfn.IFS(cleaneddata[[#This Row],[Region]]="Central","Chris",cleaneddata[[#This Row],[Region]]="East","Erin",cleaneddata[[#This Row],[Region]]="South","Sam",cleaneddata[[#This Row],[Region]]="West","William")</f>
        <v>Erin</v>
      </c>
    </row>
    <row r="227" spans="1:26" x14ac:dyDescent="0.3">
      <c r="A227">
        <v>2618</v>
      </c>
      <c r="B227" t="s">
        <v>609</v>
      </c>
      <c r="C227" t="s">
        <v>118</v>
      </c>
      <c r="D227">
        <v>0.1</v>
      </c>
      <c r="E227">
        <v>11.55</v>
      </c>
      <c r="F227">
        <v>2.36</v>
      </c>
      <c r="G227" t="s">
        <v>40</v>
      </c>
      <c r="H227" t="s">
        <v>96</v>
      </c>
      <c r="I227" t="s">
        <v>50</v>
      </c>
      <c r="J227" t="s">
        <v>51</v>
      </c>
      <c r="K227" t="s">
        <v>52</v>
      </c>
      <c r="L227" t="s">
        <v>382</v>
      </c>
      <c r="M227">
        <v>0.55000000000000004</v>
      </c>
      <c r="N227" t="s">
        <v>34</v>
      </c>
      <c r="O227" t="s">
        <v>113</v>
      </c>
      <c r="P227" t="s">
        <v>114</v>
      </c>
      <c r="Q227" t="s">
        <v>115</v>
      </c>
      <c r="R227">
        <v>10004</v>
      </c>
      <c r="S227" s="1">
        <v>42021</v>
      </c>
      <c r="T227" s="1">
        <v>42022</v>
      </c>
      <c r="U227">
        <v>15.808</v>
      </c>
      <c r="V227">
        <v>25</v>
      </c>
      <c r="W227">
        <v>280.43</v>
      </c>
      <c r="X227">
        <v>46884</v>
      </c>
      <c r="Y227">
        <f>cleaneddata[[#This Row],[Unit Price]]-cleaneddata[[#This Row],[Discount]]</f>
        <v>11.450000000000001</v>
      </c>
      <c r="Z227" t="str">
        <f>_xlfn.IFS(cleaneddata[[#This Row],[Region]]="Central","Chris",cleaneddata[[#This Row],[Region]]="East","Erin",cleaneddata[[#This Row],[Region]]="South","Sam",cleaneddata[[#This Row],[Region]]="West","William")</f>
        <v>Erin</v>
      </c>
    </row>
    <row r="228" spans="1:26" x14ac:dyDescent="0.3">
      <c r="A228">
        <v>2628</v>
      </c>
      <c r="B228" t="s">
        <v>612</v>
      </c>
      <c r="C228" t="s">
        <v>118</v>
      </c>
      <c r="D228">
        <v>0.02</v>
      </c>
      <c r="E228">
        <v>30.53</v>
      </c>
      <c r="F228">
        <v>19.989999999999998</v>
      </c>
      <c r="G228" t="s">
        <v>89</v>
      </c>
      <c r="H228" t="s">
        <v>96</v>
      </c>
      <c r="I228" t="s">
        <v>50</v>
      </c>
      <c r="J228" t="s">
        <v>154</v>
      </c>
      <c r="K228" t="s">
        <v>75</v>
      </c>
      <c r="L228" t="s">
        <v>573</v>
      </c>
      <c r="M228">
        <v>0.39</v>
      </c>
      <c r="N228" t="s">
        <v>34</v>
      </c>
      <c r="O228" t="s">
        <v>54</v>
      </c>
      <c r="P228" t="s">
        <v>209</v>
      </c>
      <c r="Q228" t="s">
        <v>613</v>
      </c>
      <c r="R228">
        <v>73160</v>
      </c>
      <c r="S228" s="1">
        <v>42021</v>
      </c>
      <c r="T228" s="1">
        <v>42023</v>
      </c>
      <c r="U228">
        <v>-54.63</v>
      </c>
      <c r="V228">
        <v>14</v>
      </c>
      <c r="W228">
        <v>448.47</v>
      </c>
      <c r="X228">
        <v>85916</v>
      </c>
      <c r="Y228">
        <f>cleaneddata[[#This Row],[Unit Price]]-cleaneddata[[#This Row],[Discount]]</f>
        <v>30.51</v>
      </c>
      <c r="Z228" t="str">
        <f>_xlfn.IFS(cleaneddata[[#This Row],[Region]]="Central","Chris",cleaneddata[[#This Row],[Region]]="East","Erin",cleaneddata[[#This Row],[Region]]="South","Sam",cleaneddata[[#This Row],[Region]]="West","William")</f>
        <v>Chris</v>
      </c>
    </row>
    <row r="229" spans="1:26" x14ac:dyDescent="0.3">
      <c r="A229">
        <v>526</v>
      </c>
      <c r="B229" t="s">
        <v>614</v>
      </c>
      <c r="C229" t="s">
        <v>72</v>
      </c>
      <c r="D229">
        <v>0</v>
      </c>
      <c r="E229">
        <v>1.88</v>
      </c>
      <c r="F229">
        <v>1.49</v>
      </c>
      <c r="G229" t="s">
        <v>40</v>
      </c>
      <c r="H229" t="s">
        <v>73</v>
      </c>
      <c r="I229" t="s">
        <v>50</v>
      </c>
      <c r="J229" t="s">
        <v>74</v>
      </c>
      <c r="K229" t="s">
        <v>75</v>
      </c>
      <c r="L229" t="s">
        <v>615</v>
      </c>
      <c r="M229">
        <v>0.37</v>
      </c>
      <c r="N229" t="s">
        <v>34</v>
      </c>
      <c r="O229" t="s">
        <v>61</v>
      </c>
      <c r="P229" t="s">
        <v>590</v>
      </c>
      <c r="Q229" t="s">
        <v>616</v>
      </c>
      <c r="R229">
        <v>85204</v>
      </c>
      <c r="S229" s="1">
        <v>42021</v>
      </c>
      <c r="T229" s="1">
        <v>42022</v>
      </c>
      <c r="U229">
        <v>-15.5595</v>
      </c>
      <c r="V229">
        <v>13</v>
      </c>
      <c r="W229">
        <v>25.39</v>
      </c>
      <c r="X229">
        <v>90027</v>
      </c>
      <c r="Y229">
        <f>cleaneddata[[#This Row],[Unit Price]]-cleaneddata[[#This Row],[Discount]]</f>
        <v>1.88</v>
      </c>
      <c r="Z229" t="str">
        <f>_xlfn.IFS(cleaneddata[[#This Row],[Region]]="Central","Chris",cleaneddata[[#This Row],[Region]]="East","Erin",cleaneddata[[#This Row],[Region]]="South","Sam",cleaneddata[[#This Row],[Region]]="West","William")</f>
        <v>William</v>
      </c>
    </row>
    <row r="230" spans="1:26" x14ac:dyDescent="0.3">
      <c r="A230">
        <v>526</v>
      </c>
      <c r="B230" t="s">
        <v>614</v>
      </c>
      <c r="C230" t="s">
        <v>72</v>
      </c>
      <c r="D230">
        <v>0.06</v>
      </c>
      <c r="E230">
        <v>5.78</v>
      </c>
      <c r="F230">
        <v>5.67</v>
      </c>
      <c r="G230" t="s">
        <v>40</v>
      </c>
      <c r="H230" t="s">
        <v>73</v>
      </c>
      <c r="I230" t="s">
        <v>50</v>
      </c>
      <c r="J230" t="s">
        <v>90</v>
      </c>
      <c r="K230" t="s">
        <v>75</v>
      </c>
      <c r="L230" t="s">
        <v>617</v>
      </c>
      <c r="M230">
        <v>0.36</v>
      </c>
      <c r="N230" t="s">
        <v>34</v>
      </c>
      <c r="O230" t="s">
        <v>61</v>
      </c>
      <c r="P230" t="s">
        <v>590</v>
      </c>
      <c r="Q230" t="s">
        <v>616</v>
      </c>
      <c r="R230">
        <v>85204</v>
      </c>
      <c r="S230" s="1">
        <v>42021</v>
      </c>
      <c r="T230" s="1">
        <v>42022</v>
      </c>
      <c r="U230">
        <v>-108.19</v>
      </c>
      <c r="V230">
        <v>15</v>
      </c>
      <c r="W230">
        <v>87.27</v>
      </c>
      <c r="X230">
        <v>90027</v>
      </c>
      <c r="Y230">
        <f>cleaneddata[[#This Row],[Unit Price]]-cleaneddata[[#This Row],[Discount]]</f>
        <v>5.7200000000000006</v>
      </c>
      <c r="Z230" t="str">
        <f>_xlfn.IFS(cleaneddata[[#This Row],[Region]]="Central","Chris",cleaneddata[[#This Row],[Region]]="East","Erin",cleaneddata[[#This Row],[Region]]="South","Sam",cleaneddata[[#This Row],[Region]]="West","William")</f>
        <v>William</v>
      </c>
    </row>
    <row r="231" spans="1:26" x14ac:dyDescent="0.3">
      <c r="A231">
        <v>2059</v>
      </c>
      <c r="B231" t="s">
        <v>618</v>
      </c>
      <c r="C231" t="s">
        <v>72</v>
      </c>
      <c r="D231">
        <v>0.09</v>
      </c>
      <c r="E231">
        <v>28.48</v>
      </c>
      <c r="F231">
        <v>1.99</v>
      </c>
      <c r="G231" t="s">
        <v>40</v>
      </c>
      <c r="H231" t="s">
        <v>96</v>
      </c>
      <c r="I231" t="s">
        <v>42</v>
      </c>
      <c r="J231" t="s">
        <v>43</v>
      </c>
      <c r="K231" t="s">
        <v>44</v>
      </c>
      <c r="L231" t="s">
        <v>214</v>
      </c>
      <c r="M231">
        <v>0.4</v>
      </c>
      <c r="N231" t="s">
        <v>34</v>
      </c>
      <c r="O231" t="s">
        <v>35</v>
      </c>
      <c r="P231" t="s">
        <v>99</v>
      </c>
      <c r="Q231" t="s">
        <v>619</v>
      </c>
      <c r="R231">
        <v>27260</v>
      </c>
      <c r="S231" s="1">
        <v>42021</v>
      </c>
      <c r="T231" s="1">
        <v>42022</v>
      </c>
      <c r="U231">
        <v>-1250.7460000000001</v>
      </c>
      <c r="V231">
        <v>13</v>
      </c>
      <c r="W231">
        <v>336.92</v>
      </c>
      <c r="X231">
        <v>88039</v>
      </c>
      <c r="Y231">
        <f>cleaneddata[[#This Row],[Unit Price]]-cleaneddata[[#This Row],[Discount]]</f>
        <v>28.39</v>
      </c>
      <c r="Z231" t="str">
        <f>_xlfn.IFS(cleaneddata[[#This Row],[Region]]="Central","Chris",cleaneddata[[#This Row],[Region]]="East","Erin",cleaneddata[[#This Row],[Region]]="South","Sam",cleaneddata[[#This Row],[Region]]="West","William")</f>
        <v>Sam</v>
      </c>
    </row>
    <row r="232" spans="1:26" x14ac:dyDescent="0.3">
      <c r="A232">
        <v>2725</v>
      </c>
      <c r="B232" t="s">
        <v>620</v>
      </c>
      <c r="C232" t="s">
        <v>72</v>
      </c>
      <c r="D232">
        <v>0.05</v>
      </c>
      <c r="E232">
        <v>28.15</v>
      </c>
      <c r="F232">
        <v>6.17</v>
      </c>
      <c r="G232" t="s">
        <v>40</v>
      </c>
      <c r="H232" t="s">
        <v>73</v>
      </c>
      <c r="I232" t="s">
        <v>50</v>
      </c>
      <c r="J232" t="s">
        <v>51</v>
      </c>
      <c r="K232" t="s">
        <v>44</v>
      </c>
      <c r="L232" t="s">
        <v>621</v>
      </c>
      <c r="M232">
        <v>0.55000000000000004</v>
      </c>
      <c r="N232" t="s">
        <v>34</v>
      </c>
      <c r="O232" t="s">
        <v>35</v>
      </c>
      <c r="P232" t="s">
        <v>402</v>
      </c>
      <c r="Q232" t="s">
        <v>622</v>
      </c>
      <c r="R232">
        <v>37042</v>
      </c>
      <c r="S232" s="1">
        <v>42021</v>
      </c>
      <c r="T232" s="1">
        <v>42022</v>
      </c>
      <c r="U232">
        <v>-66.248000000000005</v>
      </c>
      <c r="V232">
        <v>10</v>
      </c>
      <c r="W232">
        <v>282.38</v>
      </c>
      <c r="X232">
        <v>88958</v>
      </c>
      <c r="Y232">
        <f>cleaneddata[[#This Row],[Unit Price]]-cleaneddata[[#This Row],[Discount]]</f>
        <v>28.099999999999998</v>
      </c>
      <c r="Z232" t="str">
        <f>_xlfn.IFS(cleaneddata[[#This Row],[Region]]="Central","Chris",cleaneddata[[#This Row],[Region]]="East","Erin",cleaneddata[[#This Row],[Region]]="South","Sam",cleaneddata[[#This Row],[Region]]="West","William")</f>
        <v>Sam</v>
      </c>
    </row>
    <row r="233" spans="1:26" x14ac:dyDescent="0.3">
      <c r="A233">
        <v>2443</v>
      </c>
      <c r="B233" t="s">
        <v>623</v>
      </c>
      <c r="C233" t="s">
        <v>39</v>
      </c>
      <c r="D233">
        <v>0.05</v>
      </c>
      <c r="E233">
        <v>58.1</v>
      </c>
      <c r="F233">
        <v>1.49</v>
      </c>
      <c r="G233" t="s">
        <v>40</v>
      </c>
      <c r="H233" t="s">
        <v>96</v>
      </c>
      <c r="I233" t="s">
        <v>50</v>
      </c>
      <c r="J233" t="s">
        <v>74</v>
      </c>
      <c r="K233" t="s">
        <v>75</v>
      </c>
      <c r="L233" t="s">
        <v>624</v>
      </c>
      <c r="M233">
        <v>0.38</v>
      </c>
      <c r="N233" t="s">
        <v>34</v>
      </c>
      <c r="O233" t="s">
        <v>35</v>
      </c>
      <c r="P233" t="s">
        <v>125</v>
      </c>
      <c r="Q233" t="s">
        <v>130</v>
      </c>
      <c r="R233">
        <v>33142</v>
      </c>
      <c r="S233" s="1">
        <v>42022</v>
      </c>
      <c r="T233" s="1">
        <v>42022</v>
      </c>
      <c r="U233">
        <v>1633.9860000000001</v>
      </c>
      <c r="V233">
        <v>13</v>
      </c>
      <c r="W233">
        <v>739.06</v>
      </c>
      <c r="X233">
        <v>89299</v>
      </c>
      <c r="Y233">
        <f>cleaneddata[[#This Row],[Unit Price]]-cleaneddata[[#This Row],[Discount]]</f>
        <v>58.050000000000004</v>
      </c>
      <c r="Z233" t="str">
        <f>_xlfn.IFS(cleaneddata[[#This Row],[Region]]="Central","Chris",cleaneddata[[#This Row],[Region]]="East","Erin",cleaneddata[[#This Row],[Region]]="South","Sam",cleaneddata[[#This Row],[Region]]="West","William")</f>
        <v>Sam</v>
      </c>
    </row>
    <row r="234" spans="1:26" x14ac:dyDescent="0.3">
      <c r="A234">
        <v>1971</v>
      </c>
      <c r="B234" t="s">
        <v>625</v>
      </c>
      <c r="C234" t="s">
        <v>118</v>
      </c>
      <c r="D234">
        <v>0.02</v>
      </c>
      <c r="E234">
        <v>11.58</v>
      </c>
      <c r="F234">
        <v>5.72</v>
      </c>
      <c r="G234" t="s">
        <v>40</v>
      </c>
      <c r="H234" t="s">
        <v>96</v>
      </c>
      <c r="I234" t="s">
        <v>50</v>
      </c>
      <c r="J234" t="s">
        <v>347</v>
      </c>
      <c r="K234" t="s">
        <v>75</v>
      </c>
      <c r="L234" t="s">
        <v>626</v>
      </c>
      <c r="M234">
        <v>0.35</v>
      </c>
      <c r="N234" t="s">
        <v>34</v>
      </c>
      <c r="O234" t="s">
        <v>35</v>
      </c>
      <c r="P234" t="s">
        <v>36</v>
      </c>
      <c r="Q234" t="s">
        <v>627</v>
      </c>
      <c r="R234">
        <v>38801</v>
      </c>
      <c r="S234" s="1">
        <v>42022</v>
      </c>
      <c r="T234" s="1">
        <v>42023</v>
      </c>
      <c r="U234">
        <v>-259.75599999999997</v>
      </c>
      <c r="V234">
        <v>3</v>
      </c>
      <c r="W234">
        <v>35.479999999999997</v>
      </c>
      <c r="X234">
        <v>91550</v>
      </c>
      <c r="Y234">
        <f>cleaneddata[[#This Row],[Unit Price]]-cleaneddata[[#This Row],[Discount]]</f>
        <v>11.56</v>
      </c>
      <c r="Z234" t="str">
        <f>_xlfn.IFS(cleaneddata[[#This Row],[Region]]="Central","Chris",cleaneddata[[#This Row],[Region]]="East","Erin",cleaneddata[[#This Row],[Region]]="South","Sam",cleaneddata[[#This Row],[Region]]="West","William")</f>
        <v>Sam</v>
      </c>
    </row>
    <row r="235" spans="1:26" x14ac:dyDescent="0.3">
      <c r="A235">
        <v>1972</v>
      </c>
      <c r="B235" t="s">
        <v>628</v>
      </c>
      <c r="C235" t="s">
        <v>118</v>
      </c>
      <c r="D235">
        <v>0.05</v>
      </c>
      <c r="E235">
        <v>350.99</v>
      </c>
      <c r="F235">
        <v>39</v>
      </c>
      <c r="G235" t="s">
        <v>28</v>
      </c>
      <c r="H235" t="s">
        <v>96</v>
      </c>
      <c r="I235" t="s">
        <v>30</v>
      </c>
      <c r="J235" t="s">
        <v>111</v>
      </c>
      <c r="K235" t="s">
        <v>59</v>
      </c>
      <c r="L235" t="s">
        <v>440</v>
      </c>
      <c r="M235">
        <v>0.55000000000000004</v>
      </c>
      <c r="N235" t="s">
        <v>34</v>
      </c>
      <c r="O235" t="s">
        <v>113</v>
      </c>
      <c r="P235" t="s">
        <v>322</v>
      </c>
      <c r="Q235" t="s">
        <v>629</v>
      </c>
      <c r="R235">
        <v>19090</v>
      </c>
      <c r="S235" s="1">
        <v>42022</v>
      </c>
      <c r="T235" s="1">
        <v>42024</v>
      </c>
      <c r="U235">
        <v>1469.7275999999999</v>
      </c>
      <c r="V235">
        <v>6</v>
      </c>
      <c r="W235">
        <v>2130.04</v>
      </c>
      <c r="X235">
        <v>91550</v>
      </c>
      <c r="Y235">
        <f>cleaneddata[[#This Row],[Unit Price]]-cleaneddata[[#This Row],[Discount]]</f>
        <v>350.94</v>
      </c>
      <c r="Z235" t="str">
        <f>_xlfn.IFS(cleaneddata[[#This Row],[Region]]="Central","Chris",cleaneddata[[#This Row],[Region]]="East","Erin",cleaneddata[[#This Row],[Region]]="South","Sam",cleaneddata[[#This Row],[Region]]="West","William")</f>
        <v>Erin</v>
      </c>
    </row>
    <row r="236" spans="1:26" x14ac:dyDescent="0.3">
      <c r="A236">
        <v>1972</v>
      </c>
      <c r="B236" t="s">
        <v>628</v>
      </c>
      <c r="C236" t="s">
        <v>118</v>
      </c>
      <c r="D236">
        <v>0.04</v>
      </c>
      <c r="E236">
        <v>15.99</v>
      </c>
      <c r="F236">
        <v>9.4</v>
      </c>
      <c r="G236" t="s">
        <v>89</v>
      </c>
      <c r="H236" t="s">
        <v>96</v>
      </c>
      <c r="I236" t="s">
        <v>42</v>
      </c>
      <c r="J236" t="s">
        <v>58</v>
      </c>
      <c r="K236" t="s">
        <v>75</v>
      </c>
      <c r="L236" t="s">
        <v>630</v>
      </c>
      <c r="M236">
        <v>0.49</v>
      </c>
      <c r="N236" t="s">
        <v>34</v>
      </c>
      <c r="O236" t="s">
        <v>113</v>
      </c>
      <c r="P236" t="s">
        <v>322</v>
      </c>
      <c r="Q236" t="s">
        <v>629</v>
      </c>
      <c r="R236">
        <v>19090</v>
      </c>
      <c r="S236" s="1">
        <v>42022</v>
      </c>
      <c r="T236" s="1">
        <v>42024</v>
      </c>
      <c r="U236">
        <v>-83.553060000000002</v>
      </c>
      <c r="V236">
        <v>5</v>
      </c>
      <c r="W236">
        <v>82.8</v>
      </c>
      <c r="X236">
        <v>91550</v>
      </c>
      <c r="Y236">
        <f>cleaneddata[[#This Row],[Unit Price]]-cleaneddata[[#This Row],[Discount]]</f>
        <v>15.950000000000001</v>
      </c>
      <c r="Z236" t="str">
        <f>_xlfn.IFS(cleaneddata[[#This Row],[Region]]="Central","Chris",cleaneddata[[#This Row],[Region]]="East","Erin",cleaneddata[[#This Row],[Region]]="South","Sam",cleaneddata[[#This Row],[Region]]="West","William")</f>
        <v>Erin</v>
      </c>
    </row>
    <row r="237" spans="1:26" x14ac:dyDescent="0.3">
      <c r="A237">
        <v>657</v>
      </c>
      <c r="B237" t="s">
        <v>631</v>
      </c>
      <c r="C237" t="s">
        <v>27</v>
      </c>
      <c r="D237">
        <v>0.1</v>
      </c>
      <c r="E237">
        <v>18.97</v>
      </c>
      <c r="F237">
        <v>9.0299999999999994</v>
      </c>
      <c r="G237" t="s">
        <v>40</v>
      </c>
      <c r="H237" t="s">
        <v>41</v>
      </c>
      <c r="I237" t="s">
        <v>50</v>
      </c>
      <c r="J237" t="s">
        <v>90</v>
      </c>
      <c r="K237" t="s">
        <v>75</v>
      </c>
      <c r="L237" t="s">
        <v>632</v>
      </c>
      <c r="M237">
        <v>0.37</v>
      </c>
      <c r="N237" t="s">
        <v>34</v>
      </c>
      <c r="O237" t="s">
        <v>113</v>
      </c>
      <c r="P237" t="s">
        <v>405</v>
      </c>
      <c r="Q237" t="s">
        <v>633</v>
      </c>
      <c r="R237">
        <v>1540</v>
      </c>
      <c r="S237" s="1">
        <v>42023</v>
      </c>
      <c r="T237" s="1">
        <v>42025</v>
      </c>
      <c r="U237">
        <v>-24.204799999999999</v>
      </c>
      <c r="V237">
        <v>1</v>
      </c>
      <c r="W237">
        <v>19.73</v>
      </c>
      <c r="X237">
        <v>91212</v>
      </c>
      <c r="Y237">
        <f>cleaneddata[[#This Row],[Unit Price]]-cleaneddata[[#This Row],[Discount]]</f>
        <v>18.869999999999997</v>
      </c>
      <c r="Z237" t="str">
        <f>_xlfn.IFS(cleaneddata[[#This Row],[Region]]="Central","Chris",cleaneddata[[#This Row],[Region]]="East","Erin",cleaneddata[[#This Row],[Region]]="South","Sam",cleaneddata[[#This Row],[Region]]="West","William")</f>
        <v>Erin</v>
      </c>
    </row>
    <row r="238" spans="1:26" x14ac:dyDescent="0.3">
      <c r="A238">
        <v>659</v>
      </c>
      <c r="B238" t="s">
        <v>634</v>
      </c>
      <c r="C238" t="s">
        <v>27</v>
      </c>
      <c r="D238">
        <v>0</v>
      </c>
      <c r="E238">
        <v>119.99</v>
      </c>
      <c r="F238">
        <v>56.14</v>
      </c>
      <c r="G238" t="s">
        <v>28</v>
      </c>
      <c r="H238" t="s">
        <v>41</v>
      </c>
      <c r="I238" t="s">
        <v>42</v>
      </c>
      <c r="J238" t="s">
        <v>58</v>
      </c>
      <c r="K238" t="s">
        <v>32</v>
      </c>
      <c r="L238" t="s">
        <v>589</v>
      </c>
      <c r="M238">
        <v>0.39</v>
      </c>
      <c r="N238" t="s">
        <v>34</v>
      </c>
      <c r="O238" t="s">
        <v>113</v>
      </c>
      <c r="P238" t="s">
        <v>635</v>
      </c>
      <c r="Q238" t="s">
        <v>636</v>
      </c>
      <c r="R238">
        <v>5403</v>
      </c>
      <c r="S238" s="1">
        <v>42023</v>
      </c>
      <c r="T238" s="1">
        <v>42024</v>
      </c>
      <c r="U238">
        <v>-126.05777999999999</v>
      </c>
      <c r="V238">
        <v>5</v>
      </c>
      <c r="W238">
        <v>615.54</v>
      </c>
      <c r="X238">
        <v>91212</v>
      </c>
      <c r="Y238">
        <f>cleaneddata[[#This Row],[Unit Price]]-cleaneddata[[#This Row],[Discount]]</f>
        <v>119.99</v>
      </c>
      <c r="Z238" t="str">
        <f>_xlfn.IFS(cleaneddata[[#This Row],[Region]]="Central","Chris",cleaneddata[[#This Row],[Region]]="East","Erin",cleaneddata[[#This Row],[Region]]="South","Sam",cleaneddata[[#This Row],[Region]]="West","William")</f>
        <v>Erin</v>
      </c>
    </row>
    <row r="239" spans="1:26" x14ac:dyDescent="0.3">
      <c r="A239">
        <v>3095</v>
      </c>
      <c r="B239" t="s">
        <v>637</v>
      </c>
      <c r="C239" t="s">
        <v>27</v>
      </c>
      <c r="D239">
        <v>0.09</v>
      </c>
      <c r="E239">
        <v>207.48</v>
      </c>
      <c r="F239">
        <v>0.99</v>
      </c>
      <c r="G239" t="s">
        <v>40</v>
      </c>
      <c r="H239" t="s">
        <v>41</v>
      </c>
      <c r="I239" t="s">
        <v>50</v>
      </c>
      <c r="J239" t="s">
        <v>97</v>
      </c>
      <c r="K239" t="s">
        <v>75</v>
      </c>
      <c r="L239" t="s">
        <v>638</v>
      </c>
      <c r="M239">
        <v>0.55000000000000004</v>
      </c>
      <c r="N239" t="s">
        <v>34</v>
      </c>
      <c r="O239" t="s">
        <v>113</v>
      </c>
      <c r="P239" t="s">
        <v>319</v>
      </c>
      <c r="Q239" t="s">
        <v>639</v>
      </c>
      <c r="R239">
        <v>45011</v>
      </c>
      <c r="S239" s="1">
        <v>42023</v>
      </c>
      <c r="T239" s="1">
        <v>42025</v>
      </c>
      <c r="U239">
        <v>683.9556</v>
      </c>
      <c r="V239">
        <v>5</v>
      </c>
      <c r="W239">
        <v>991.24</v>
      </c>
      <c r="X239">
        <v>86220</v>
      </c>
      <c r="Y239">
        <f>cleaneddata[[#This Row],[Unit Price]]-cleaneddata[[#This Row],[Discount]]</f>
        <v>207.39</v>
      </c>
      <c r="Z239" t="str">
        <f>_xlfn.IFS(cleaneddata[[#This Row],[Region]]="Central","Chris",cleaneddata[[#This Row],[Region]]="East","Erin",cleaneddata[[#This Row],[Region]]="South","Sam",cleaneddata[[#This Row],[Region]]="West","William")</f>
        <v>Erin</v>
      </c>
    </row>
    <row r="240" spans="1:26" x14ac:dyDescent="0.3">
      <c r="A240">
        <v>259</v>
      </c>
      <c r="B240" t="s">
        <v>640</v>
      </c>
      <c r="C240" t="s">
        <v>49</v>
      </c>
      <c r="D240">
        <v>0.09</v>
      </c>
      <c r="E240">
        <v>2.88</v>
      </c>
      <c r="F240">
        <v>0.7</v>
      </c>
      <c r="G240" t="s">
        <v>40</v>
      </c>
      <c r="H240" t="s">
        <v>41</v>
      </c>
      <c r="I240" t="s">
        <v>50</v>
      </c>
      <c r="J240" t="s">
        <v>51</v>
      </c>
      <c r="K240" t="s">
        <v>52</v>
      </c>
      <c r="L240" t="s">
        <v>641</v>
      </c>
      <c r="M240">
        <v>0.56000000000000005</v>
      </c>
      <c r="N240" t="s">
        <v>34</v>
      </c>
      <c r="O240" t="s">
        <v>61</v>
      </c>
      <c r="P240" t="s">
        <v>642</v>
      </c>
      <c r="Q240" t="s">
        <v>643</v>
      </c>
      <c r="R240">
        <v>87505</v>
      </c>
      <c r="S240" s="1">
        <v>42023</v>
      </c>
      <c r="T240" s="1">
        <v>42023</v>
      </c>
      <c r="U240">
        <v>5.7531999999999996</v>
      </c>
      <c r="V240">
        <v>10</v>
      </c>
      <c r="W240">
        <v>26.38</v>
      </c>
      <c r="X240">
        <v>85857</v>
      </c>
      <c r="Y240">
        <f>cleaneddata[[#This Row],[Unit Price]]-cleaneddata[[#This Row],[Discount]]</f>
        <v>2.79</v>
      </c>
      <c r="Z240" t="str">
        <f>_xlfn.IFS(cleaneddata[[#This Row],[Region]]="Central","Chris",cleaneddata[[#This Row],[Region]]="East","Erin",cleaneddata[[#This Row],[Region]]="South","Sam",cleaneddata[[#This Row],[Region]]="West","William")</f>
        <v>William</v>
      </c>
    </row>
    <row r="241" spans="1:26" x14ac:dyDescent="0.3">
      <c r="A241">
        <v>3155</v>
      </c>
      <c r="B241" t="s">
        <v>644</v>
      </c>
      <c r="C241" t="s">
        <v>27</v>
      </c>
      <c r="D241">
        <v>0.02</v>
      </c>
      <c r="E241">
        <v>60.22</v>
      </c>
      <c r="F241">
        <v>3.5</v>
      </c>
      <c r="G241" t="s">
        <v>40</v>
      </c>
      <c r="H241" t="s">
        <v>96</v>
      </c>
      <c r="I241" t="s">
        <v>50</v>
      </c>
      <c r="J241" t="s">
        <v>97</v>
      </c>
      <c r="K241" t="s">
        <v>75</v>
      </c>
      <c r="L241" t="s">
        <v>645</v>
      </c>
      <c r="M241">
        <v>0.56999999999999995</v>
      </c>
      <c r="N241" t="s">
        <v>34</v>
      </c>
      <c r="O241" t="s">
        <v>35</v>
      </c>
      <c r="P241" t="s">
        <v>125</v>
      </c>
      <c r="Q241" t="s">
        <v>334</v>
      </c>
      <c r="R241">
        <v>32771</v>
      </c>
      <c r="S241" s="1">
        <v>42024</v>
      </c>
      <c r="T241" s="1">
        <v>42025</v>
      </c>
      <c r="U241">
        <v>-193.91399999999999</v>
      </c>
      <c r="V241">
        <v>9</v>
      </c>
      <c r="W241">
        <v>541.76</v>
      </c>
      <c r="X241">
        <v>86898</v>
      </c>
      <c r="Y241">
        <f>cleaneddata[[#This Row],[Unit Price]]-cleaneddata[[#This Row],[Discount]]</f>
        <v>60.199999999999996</v>
      </c>
      <c r="Z241" t="str">
        <f>_xlfn.IFS(cleaneddata[[#This Row],[Region]]="Central","Chris",cleaneddata[[#This Row],[Region]]="East","Erin",cleaneddata[[#This Row],[Region]]="South","Sam",cleaneddata[[#This Row],[Region]]="West","William")</f>
        <v>Sam</v>
      </c>
    </row>
    <row r="242" spans="1:26" x14ac:dyDescent="0.3">
      <c r="A242">
        <v>32</v>
      </c>
      <c r="B242" t="s">
        <v>646</v>
      </c>
      <c r="C242" t="s">
        <v>118</v>
      </c>
      <c r="D242">
        <v>0.09</v>
      </c>
      <c r="E242">
        <v>125.99</v>
      </c>
      <c r="F242">
        <v>7.69</v>
      </c>
      <c r="G242" t="s">
        <v>89</v>
      </c>
      <c r="H242" t="s">
        <v>96</v>
      </c>
      <c r="I242" t="s">
        <v>42</v>
      </c>
      <c r="J242" t="s">
        <v>137</v>
      </c>
      <c r="K242" t="s">
        <v>75</v>
      </c>
      <c r="L242" t="s">
        <v>647</v>
      </c>
      <c r="M242">
        <v>0.59</v>
      </c>
      <c r="N242" t="s">
        <v>34</v>
      </c>
      <c r="O242" t="s">
        <v>61</v>
      </c>
      <c r="P242" t="s">
        <v>141</v>
      </c>
      <c r="Q242" t="s">
        <v>648</v>
      </c>
      <c r="R242">
        <v>97526</v>
      </c>
      <c r="S242" s="1">
        <v>42024</v>
      </c>
      <c r="T242" s="1">
        <v>42026</v>
      </c>
      <c r="U242">
        <v>209.99700000000001</v>
      </c>
      <c r="V242">
        <v>8</v>
      </c>
      <c r="W242">
        <v>783.55</v>
      </c>
      <c r="X242">
        <v>89202</v>
      </c>
      <c r="Y242">
        <f>cleaneddata[[#This Row],[Unit Price]]-cleaneddata[[#This Row],[Discount]]</f>
        <v>125.89999999999999</v>
      </c>
      <c r="Z242" t="str">
        <f>_xlfn.IFS(cleaneddata[[#This Row],[Region]]="Central","Chris",cleaneddata[[#This Row],[Region]]="East","Erin",cleaneddata[[#This Row],[Region]]="South","Sam",cleaneddata[[#This Row],[Region]]="West","William")</f>
        <v>William</v>
      </c>
    </row>
    <row r="243" spans="1:26" x14ac:dyDescent="0.3">
      <c r="A243">
        <v>493</v>
      </c>
      <c r="B243" t="s">
        <v>649</v>
      </c>
      <c r="C243" t="s">
        <v>72</v>
      </c>
      <c r="D243">
        <v>0.02</v>
      </c>
      <c r="E243">
        <v>6.48</v>
      </c>
      <c r="F243">
        <v>6.6</v>
      </c>
      <c r="G243" t="s">
        <v>40</v>
      </c>
      <c r="H243" t="s">
        <v>41</v>
      </c>
      <c r="I243" t="s">
        <v>50</v>
      </c>
      <c r="J243" t="s">
        <v>90</v>
      </c>
      <c r="K243" t="s">
        <v>75</v>
      </c>
      <c r="L243" t="s">
        <v>650</v>
      </c>
      <c r="M243">
        <v>0.37</v>
      </c>
      <c r="N243" t="s">
        <v>34</v>
      </c>
      <c r="O243" t="s">
        <v>61</v>
      </c>
      <c r="P243" t="s">
        <v>68</v>
      </c>
      <c r="Q243" t="s">
        <v>651</v>
      </c>
      <c r="R243">
        <v>98158</v>
      </c>
      <c r="S243" s="1">
        <v>42024</v>
      </c>
      <c r="T243" s="1">
        <v>42026</v>
      </c>
      <c r="U243">
        <v>-92.05</v>
      </c>
      <c r="V243">
        <v>10</v>
      </c>
      <c r="W243">
        <v>66.709999999999994</v>
      </c>
      <c r="X243">
        <v>88906</v>
      </c>
      <c r="Y243">
        <f>cleaneddata[[#This Row],[Unit Price]]-cleaneddata[[#This Row],[Discount]]</f>
        <v>6.4600000000000009</v>
      </c>
      <c r="Z243" t="str">
        <f>_xlfn.IFS(cleaneddata[[#This Row],[Region]]="Central","Chris",cleaneddata[[#This Row],[Region]]="East","Erin",cleaneddata[[#This Row],[Region]]="South","Sam",cleaneddata[[#This Row],[Region]]="West","William")</f>
        <v>William</v>
      </c>
    </row>
    <row r="244" spans="1:26" x14ac:dyDescent="0.3">
      <c r="A244">
        <v>493</v>
      </c>
      <c r="B244" t="s">
        <v>649</v>
      </c>
      <c r="C244" t="s">
        <v>72</v>
      </c>
      <c r="D244">
        <v>0.04</v>
      </c>
      <c r="E244">
        <v>17.149999999999999</v>
      </c>
      <c r="F244">
        <v>4.96</v>
      </c>
      <c r="G244" t="s">
        <v>40</v>
      </c>
      <c r="H244" t="s">
        <v>41</v>
      </c>
      <c r="I244" t="s">
        <v>50</v>
      </c>
      <c r="J244" t="s">
        <v>80</v>
      </c>
      <c r="K244" t="s">
        <v>75</v>
      </c>
      <c r="L244" t="s">
        <v>652</v>
      </c>
      <c r="M244">
        <v>0.57999999999999996</v>
      </c>
      <c r="N244" t="s">
        <v>34</v>
      </c>
      <c r="O244" t="s">
        <v>61</v>
      </c>
      <c r="P244" t="s">
        <v>68</v>
      </c>
      <c r="Q244" t="s">
        <v>651</v>
      </c>
      <c r="R244">
        <v>98158</v>
      </c>
      <c r="S244" s="1">
        <v>42024</v>
      </c>
      <c r="T244" s="1">
        <v>42025</v>
      </c>
      <c r="U244">
        <v>6.11</v>
      </c>
      <c r="V244">
        <v>5</v>
      </c>
      <c r="W244">
        <v>87.16</v>
      </c>
      <c r="X244">
        <v>88906</v>
      </c>
      <c r="Y244">
        <f>cleaneddata[[#This Row],[Unit Price]]-cleaneddata[[#This Row],[Discount]]</f>
        <v>17.11</v>
      </c>
      <c r="Z244" t="str">
        <f>_xlfn.IFS(cleaneddata[[#This Row],[Region]]="Central","Chris",cleaneddata[[#This Row],[Region]]="East","Erin",cleaneddata[[#This Row],[Region]]="South","Sam",cleaneddata[[#This Row],[Region]]="West","William")</f>
        <v>William</v>
      </c>
    </row>
    <row r="245" spans="1:26" x14ac:dyDescent="0.3">
      <c r="A245">
        <v>524</v>
      </c>
      <c r="B245" t="s">
        <v>653</v>
      </c>
      <c r="C245" t="s">
        <v>72</v>
      </c>
      <c r="D245">
        <v>0.03</v>
      </c>
      <c r="E245">
        <v>1270.99</v>
      </c>
      <c r="F245">
        <v>19.989999999999998</v>
      </c>
      <c r="G245" t="s">
        <v>40</v>
      </c>
      <c r="H245" t="s">
        <v>41</v>
      </c>
      <c r="I245" t="s">
        <v>50</v>
      </c>
      <c r="J245" t="s">
        <v>74</v>
      </c>
      <c r="K245" t="s">
        <v>75</v>
      </c>
      <c r="L245" t="s">
        <v>654</v>
      </c>
      <c r="M245">
        <v>0.35</v>
      </c>
      <c r="N245" t="s">
        <v>34</v>
      </c>
      <c r="O245" t="s">
        <v>35</v>
      </c>
      <c r="P245" t="s">
        <v>402</v>
      </c>
      <c r="Q245" t="s">
        <v>655</v>
      </c>
      <c r="R245">
        <v>37922</v>
      </c>
      <c r="S245" s="1">
        <v>42024</v>
      </c>
      <c r="T245" s="1">
        <v>42026</v>
      </c>
      <c r="U245">
        <v>363.55200000000002</v>
      </c>
      <c r="V245">
        <v>2</v>
      </c>
      <c r="W245">
        <v>2589.0100000000002</v>
      </c>
      <c r="X245">
        <v>91127</v>
      </c>
      <c r="Y245">
        <f>cleaneddata[[#This Row],[Unit Price]]-cleaneddata[[#This Row],[Discount]]</f>
        <v>1270.96</v>
      </c>
      <c r="Z245" t="str">
        <f>_xlfn.IFS(cleaneddata[[#This Row],[Region]]="Central","Chris",cleaneddata[[#This Row],[Region]]="East","Erin",cleaneddata[[#This Row],[Region]]="South","Sam",cleaneddata[[#This Row],[Region]]="West","William")</f>
        <v>Sam</v>
      </c>
    </row>
    <row r="246" spans="1:26" x14ac:dyDescent="0.3">
      <c r="A246">
        <v>524</v>
      </c>
      <c r="B246" t="s">
        <v>653</v>
      </c>
      <c r="C246" t="s">
        <v>72</v>
      </c>
      <c r="D246">
        <v>7.0000000000000007E-2</v>
      </c>
      <c r="E246">
        <v>2036.48</v>
      </c>
      <c r="F246">
        <v>14.7</v>
      </c>
      <c r="G246" t="s">
        <v>28</v>
      </c>
      <c r="H246" t="s">
        <v>41</v>
      </c>
      <c r="I246" t="s">
        <v>42</v>
      </c>
      <c r="J246" t="s">
        <v>58</v>
      </c>
      <c r="K246" t="s">
        <v>59</v>
      </c>
      <c r="L246" t="s">
        <v>60</v>
      </c>
      <c r="M246">
        <v>0.55000000000000004</v>
      </c>
      <c r="N246" t="s">
        <v>34</v>
      </c>
      <c r="O246" t="s">
        <v>35</v>
      </c>
      <c r="P246" t="s">
        <v>402</v>
      </c>
      <c r="Q246" t="s">
        <v>655</v>
      </c>
      <c r="R246">
        <v>37922</v>
      </c>
      <c r="S246" s="1">
        <v>42024</v>
      </c>
      <c r="T246" s="1">
        <v>42026</v>
      </c>
      <c r="U246">
        <v>-11.536</v>
      </c>
      <c r="V246">
        <v>1</v>
      </c>
      <c r="W246">
        <v>1893.93</v>
      </c>
      <c r="X246">
        <v>91127</v>
      </c>
      <c r="Y246">
        <f>cleaneddata[[#This Row],[Unit Price]]-cleaneddata[[#This Row],[Discount]]</f>
        <v>2036.41</v>
      </c>
      <c r="Z246" t="str">
        <f>_xlfn.IFS(cleaneddata[[#This Row],[Region]]="Central","Chris",cleaneddata[[#This Row],[Region]]="East","Erin",cleaneddata[[#This Row],[Region]]="South","Sam",cleaneddata[[#This Row],[Region]]="West","William")</f>
        <v>Sam</v>
      </c>
    </row>
    <row r="247" spans="1:26" x14ac:dyDescent="0.3">
      <c r="A247">
        <v>549</v>
      </c>
      <c r="B247" t="s">
        <v>656</v>
      </c>
      <c r="C247" t="s">
        <v>72</v>
      </c>
      <c r="D247">
        <v>0.02</v>
      </c>
      <c r="E247">
        <v>7.1</v>
      </c>
      <c r="F247">
        <v>6.05</v>
      </c>
      <c r="G247" t="s">
        <v>40</v>
      </c>
      <c r="H247" t="s">
        <v>96</v>
      </c>
      <c r="I247" t="s">
        <v>50</v>
      </c>
      <c r="J247" t="s">
        <v>74</v>
      </c>
      <c r="K247" t="s">
        <v>75</v>
      </c>
      <c r="L247" t="s">
        <v>253</v>
      </c>
      <c r="M247">
        <v>0.39</v>
      </c>
      <c r="N247" t="s">
        <v>34</v>
      </c>
      <c r="O247" t="s">
        <v>61</v>
      </c>
      <c r="P247" t="s">
        <v>642</v>
      </c>
      <c r="Q247" t="s">
        <v>197</v>
      </c>
      <c r="R247">
        <v>88201</v>
      </c>
      <c r="S247" s="1">
        <v>42024</v>
      </c>
      <c r="T247" s="1">
        <v>42024</v>
      </c>
      <c r="U247">
        <v>-66.378</v>
      </c>
      <c r="V247">
        <v>9</v>
      </c>
      <c r="W247">
        <v>66.319999999999993</v>
      </c>
      <c r="X247">
        <v>90908</v>
      </c>
      <c r="Y247">
        <f>cleaneddata[[#This Row],[Unit Price]]-cleaneddata[[#This Row],[Discount]]</f>
        <v>7.08</v>
      </c>
      <c r="Z247" t="str">
        <f>_xlfn.IFS(cleaneddata[[#This Row],[Region]]="Central","Chris",cleaneddata[[#This Row],[Region]]="East","Erin",cleaneddata[[#This Row],[Region]]="South","Sam",cleaneddata[[#This Row],[Region]]="West","William")</f>
        <v>William</v>
      </c>
    </row>
    <row r="248" spans="1:26" x14ac:dyDescent="0.3">
      <c r="A248">
        <v>2464</v>
      </c>
      <c r="B248" t="s">
        <v>657</v>
      </c>
      <c r="C248" t="s">
        <v>72</v>
      </c>
      <c r="D248">
        <v>0.05</v>
      </c>
      <c r="E248">
        <v>6.28</v>
      </c>
      <c r="F248">
        <v>5.36</v>
      </c>
      <c r="G248" t="s">
        <v>40</v>
      </c>
      <c r="H248" t="s">
        <v>41</v>
      </c>
      <c r="I248" t="s">
        <v>50</v>
      </c>
      <c r="J248" t="s">
        <v>74</v>
      </c>
      <c r="K248" t="s">
        <v>75</v>
      </c>
      <c r="L248" t="s">
        <v>658</v>
      </c>
      <c r="M248">
        <v>0.4</v>
      </c>
      <c r="N248" t="s">
        <v>34</v>
      </c>
      <c r="O248" t="s">
        <v>35</v>
      </c>
      <c r="P248" t="s">
        <v>170</v>
      </c>
      <c r="Q248" t="s">
        <v>659</v>
      </c>
      <c r="R248">
        <v>71111</v>
      </c>
      <c r="S248" s="1">
        <v>42024</v>
      </c>
      <c r="T248" s="1">
        <v>42027</v>
      </c>
      <c r="U248">
        <v>1.278</v>
      </c>
      <c r="V248">
        <v>6</v>
      </c>
      <c r="W248">
        <v>38.04</v>
      </c>
      <c r="X248">
        <v>88714</v>
      </c>
      <c r="Y248">
        <f>cleaneddata[[#This Row],[Unit Price]]-cleaneddata[[#This Row],[Discount]]</f>
        <v>6.23</v>
      </c>
      <c r="Z248" t="str">
        <f>_xlfn.IFS(cleaneddata[[#This Row],[Region]]="Central","Chris",cleaneddata[[#This Row],[Region]]="East","Erin",cleaneddata[[#This Row],[Region]]="South","Sam",cleaneddata[[#This Row],[Region]]="West","William")</f>
        <v>Sam</v>
      </c>
    </row>
    <row r="249" spans="1:26" x14ac:dyDescent="0.3">
      <c r="A249">
        <v>2464</v>
      </c>
      <c r="B249" t="s">
        <v>657</v>
      </c>
      <c r="C249" t="s">
        <v>72</v>
      </c>
      <c r="D249">
        <v>0.04</v>
      </c>
      <c r="E249">
        <v>3.08</v>
      </c>
      <c r="F249">
        <v>0.99</v>
      </c>
      <c r="G249" t="s">
        <v>40</v>
      </c>
      <c r="H249" t="s">
        <v>41</v>
      </c>
      <c r="I249" t="s">
        <v>50</v>
      </c>
      <c r="J249" t="s">
        <v>154</v>
      </c>
      <c r="K249" t="s">
        <v>75</v>
      </c>
      <c r="L249" t="s">
        <v>660</v>
      </c>
      <c r="M249">
        <v>0.37</v>
      </c>
      <c r="N249" t="s">
        <v>34</v>
      </c>
      <c r="O249" t="s">
        <v>35</v>
      </c>
      <c r="P249" t="s">
        <v>170</v>
      </c>
      <c r="Q249" t="s">
        <v>659</v>
      </c>
      <c r="R249">
        <v>71111</v>
      </c>
      <c r="S249" s="1">
        <v>42024</v>
      </c>
      <c r="T249" s="1">
        <v>42025</v>
      </c>
      <c r="U249">
        <v>424.29</v>
      </c>
      <c r="V249">
        <v>14</v>
      </c>
      <c r="W249">
        <v>42.53</v>
      </c>
      <c r="X249">
        <v>88714</v>
      </c>
      <c r="Y249">
        <f>cleaneddata[[#This Row],[Unit Price]]-cleaneddata[[#This Row],[Discount]]</f>
        <v>3.04</v>
      </c>
      <c r="Z249" t="str">
        <f>_xlfn.IFS(cleaneddata[[#This Row],[Region]]="Central","Chris",cleaneddata[[#This Row],[Region]]="East","Erin",cleaneddata[[#This Row],[Region]]="South","Sam",cleaneddata[[#This Row],[Region]]="West","William")</f>
        <v>Sam</v>
      </c>
    </row>
    <row r="250" spans="1:26" x14ac:dyDescent="0.3">
      <c r="A250">
        <v>1473</v>
      </c>
      <c r="B250" t="s">
        <v>661</v>
      </c>
      <c r="C250" t="s">
        <v>27</v>
      </c>
      <c r="D250">
        <v>0.04</v>
      </c>
      <c r="E250">
        <v>9.7799999999999994</v>
      </c>
      <c r="F250">
        <v>1.99</v>
      </c>
      <c r="G250" t="s">
        <v>89</v>
      </c>
      <c r="H250" t="s">
        <v>73</v>
      </c>
      <c r="I250" t="s">
        <v>42</v>
      </c>
      <c r="J250" t="s">
        <v>43</v>
      </c>
      <c r="K250" t="s">
        <v>44</v>
      </c>
      <c r="L250" t="s">
        <v>662</v>
      </c>
      <c r="M250">
        <v>0.43</v>
      </c>
      <c r="N250" t="s">
        <v>34</v>
      </c>
      <c r="O250" t="s">
        <v>113</v>
      </c>
      <c r="P250" t="s">
        <v>319</v>
      </c>
      <c r="Q250" t="s">
        <v>663</v>
      </c>
      <c r="R250">
        <v>44691</v>
      </c>
      <c r="S250" s="1">
        <v>42025</v>
      </c>
      <c r="T250" s="1">
        <v>42026</v>
      </c>
      <c r="U250">
        <v>61.292700000000004</v>
      </c>
      <c r="V250">
        <v>9</v>
      </c>
      <c r="W250">
        <v>88.83</v>
      </c>
      <c r="X250">
        <v>87076</v>
      </c>
      <c r="Y250">
        <f>cleaneddata[[#This Row],[Unit Price]]-cleaneddata[[#This Row],[Discount]]</f>
        <v>9.74</v>
      </c>
      <c r="Z250" t="str">
        <f>_xlfn.IFS(cleaneddata[[#This Row],[Region]]="Central","Chris",cleaneddata[[#This Row],[Region]]="East","Erin",cleaneddata[[#This Row],[Region]]="South","Sam",cleaneddata[[#This Row],[Region]]="West","William")</f>
        <v>Erin</v>
      </c>
    </row>
    <row r="251" spans="1:26" x14ac:dyDescent="0.3">
      <c r="A251">
        <v>1788</v>
      </c>
      <c r="B251" t="s">
        <v>664</v>
      </c>
      <c r="C251" t="s">
        <v>27</v>
      </c>
      <c r="D251">
        <v>0.04</v>
      </c>
      <c r="E251">
        <v>205.99</v>
      </c>
      <c r="F251">
        <v>8.99</v>
      </c>
      <c r="G251" t="s">
        <v>40</v>
      </c>
      <c r="H251" t="s">
        <v>41</v>
      </c>
      <c r="I251" t="s">
        <v>42</v>
      </c>
      <c r="J251" t="s">
        <v>137</v>
      </c>
      <c r="K251" t="s">
        <v>75</v>
      </c>
      <c r="L251" t="s">
        <v>665</v>
      </c>
      <c r="M251">
        <v>0.56000000000000005</v>
      </c>
      <c r="N251" t="s">
        <v>34</v>
      </c>
      <c r="O251" t="s">
        <v>35</v>
      </c>
      <c r="P251" t="s">
        <v>77</v>
      </c>
      <c r="Q251" t="s">
        <v>666</v>
      </c>
      <c r="R251">
        <v>30188</v>
      </c>
      <c r="S251" s="1">
        <v>42025</v>
      </c>
      <c r="T251" s="1">
        <v>42026</v>
      </c>
      <c r="U251">
        <v>960.98400000000004</v>
      </c>
      <c r="V251">
        <v>6</v>
      </c>
      <c r="W251">
        <v>1008.53</v>
      </c>
      <c r="X251">
        <v>88256</v>
      </c>
      <c r="Y251">
        <f>cleaneddata[[#This Row],[Unit Price]]-cleaneddata[[#This Row],[Discount]]</f>
        <v>205.95000000000002</v>
      </c>
      <c r="Z251" t="str">
        <f>_xlfn.IFS(cleaneddata[[#This Row],[Region]]="Central","Chris",cleaneddata[[#This Row],[Region]]="East","Erin",cleaneddata[[#This Row],[Region]]="South","Sam",cleaneddata[[#This Row],[Region]]="West","William")</f>
        <v>Sam</v>
      </c>
    </row>
    <row r="252" spans="1:26" x14ac:dyDescent="0.3">
      <c r="A252">
        <v>263</v>
      </c>
      <c r="B252" t="s">
        <v>667</v>
      </c>
      <c r="C252" t="s">
        <v>39</v>
      </c>
      <c r="D252">
        <v>0.05</v>
      </c>
      <c r="E252">
        <v>31.76</v>
      </c>
      <c r="F252">
        <v>45.51</v>
      </c>
      <c r="G252" t="s">
        <v>28</v>
      </c>
      <c r="H252" t="s">
        <v>29</v>
      </c>
      <c r="I252" t="s">
        <v>30</v>
      </c>
      <c r="J252" t="s">
        <v>31</v>
      </c>
      <c r="K252" t="s">
        <v>32</v>
      </c>
      <c r="L252" t="s">
        <v>668</v>
      </c>
      <c r="M252">
        <v>0.65</v>
      </c>
      <c r="N252" t="s">
        <v>34</v>
      </c>
      <c r="O252" t="s">
        <v>113</v>
      </c>
      <c r="P252" t="s">
        <v>319</v>
      </c>
      <c r="Q252" t="s">
        <v>669</v>
      </c>
      <c r="R252">
        <v>44106</v>
      </c>
      <c r="S252" s="1">
        <v>42025</v>
      </c>
      <c r="T252" s="1">
        <v>42027</v>
      </c>
      <c r="U252">
        <v>-2177.9860960000001</v>
      </c>
      <c r="V252">
        <v>9</v>
      </c>
      <c r="W252">
        <v>304.33999999999997</v>
      </c>
      <c r="X252">
        <v>86297</v>
      </c>
      <c r="Y252">
        <f>cleaneddata[[#This Row],[Unit Price]]-cleaneddata[[#This Row],[Discount]]</f>
        <v>31.71</v>
      </c>
      <c r="Z252" t="str">
        <f>_xlfn.IFS(cleaneddata[[#This Row],[Region]]="Central","Chris",cleaneddata[[#This Row],[Region]]="East","Erin",cleaneddata[[#This Row],[Region]]="South","Sam",cleaneddata[[#This Row],[Region]]="West","William")</f>
        <v>Erin</v>
      </c>
    </row>
    <row r="253" spans="1:26" x14ac:dyDescent="0.3">
      <c r="A253">
        <v>2423</v>
      </c>
      <c r="B253" t="s">
        <v>670</v>
      </c>
      <c r="C253" t="s">
        <v>49</v>
      </c>
      <c r="D253">
        <v>0.04</v>
      </c>
      <c r="E253">
        <v>100.98</v>
      </c>
      <c r="F253">
        <v>7.18</v>
      </c>
      <c r="G253" t="s">
        <v>40</v>
      </c>
      <c r="H253" t="s">
        <v>73</v>
      </c>
      <c r="I253" t="s">
        <v>42</v>
      </c>
      <c r="J253" t="s">
        <v>43</v>
      </c>
      <c r="K253" t="s">
        <v>75</v>
      </c>
      <c r="L253" t="s">
        <v>671</v>
      </c>
      <c r="M253">
        <v>0.4</v>
      </c>
      <c r="N253" t="s">
        <v>34</v>
      </c>
      <c r="O253" t="s">
        <v>54</v>
      </c>
      <c r="P253" t="s">
        <v>189</v>
      </c>
      <c r="Q253" t="s">
        <v>672</v>
      </c>
      <c r="R253">
        <v>76053</v>
      </c>
      <c r="S253" s="1">
        <v>42025</v>
      </c>
      <c r="T253" s="1">
        <v>42030</v>
      </c>
      <c r="U253">
        <v>269.94</v>
      </c>
      <c r="V253">
        <v>4</v>
      </c>
      <c r="W253">
        <v>414.91</v>
      </c>
      <c r="X253">
        <v>89054</v>
      </c>
      <c r="Y253">
        <f>cleaneddata[[#This Row],[Unit Price]]-cleaneddata[[#This Row],[Discount]]</f>
        <v>100.94</v>
      </c>
      <c r="Z253" t="str">
        <f>_xlfn.IFS(cleaneddata[[#This Row],[Region]]="Central","Chris",cleaneddata[[#This Row],[Region]]="East","Erin",cleaneddata[[#This Row],[Region]]="South","Sam",cleaneddata[[#This Row],[Region]]="West","William")</f>
        <v>Chris</v>
      </c>
    </row>
    <row r="254" spans="1:26" x14ac:dyDescent="0.3">
      <c r="A254">
        <v>2882</v>
      </c>
      <c r="B254" t="s">
        <v>673</v>
      </c>
      <c r="C254" t="s">
        <v>49</v>
      </c>
      <c r="D254">
        <v>0.02</v>
      </c>
      <c r="E254">
        <v>43.98</v>
      </c>
      <c r="F254">
        <v>1.99</v>
      </c>
      <c r="G254" t="s">
        <v>40</v>
      </c>
      <c r="H254" t="s">
        <v>41</v>
      </c>
      <c r="I254" t="s">
        <v>42</v>
      </c>
      <c r="J254" t="s">
        <v>43</v>
      </c>
      <c r="K254" t="s">
        <v>44</v>
      </c>
      <c r="L254" t="s">
        <v>674</v>
      </c>
      <c r="M254">
        <v>0.44</v>
      </c>
      <c r="N254" t="s">
        <v>34</v>
      </c>
      <c r="O254" t="s">
        <v>35</v>
      </c>
      <c r="P254" t="s">
        <v>99</v>
      </c>
      <c r="Q254" t="s">
        <v>675</v>
      </c>
      <c r="R254">
        <v>28206</v>
      </c>
      <c r="S254" s="1">
        <v>42025</v>
      </c>
      <c r="T254" s="1">
        <v>42029</v>
      </c>
      <c r="U254">
        <v>333.76049999999998</v>
      </c>
      <c r="V254">
        <v>40</v>
      </c>
      <c r="W254">
        <v>1724.01</v>
      </c>
      <c r="X254">
        <v>50917</v>
      </c>
      <c r="Y254">
        <f>cleaneddata[[#This Row],[Unit Price]]-cleaneddata[[#This Row],[Discount]]</f>
        <v>43.959999999999994</v>
      </c>
      <c r="Z254" t="str">
        <f>_xlfn.IFS(cleaneddata[[#This Row],[Region]]="Central","Chris",cleaneddata[[#This Row],[Region]]="East","Erin",cleaneddata[[#This Row],[Region]]="South","Sam",cleaneddata[[#This Row],[Region]]="West","William")</f>
        <v>Sam</v>
      </c>
    </row>
    <row r="255" spans="1:26" x14ac:dyDescent="0.3">
      <c r="A255">
        <v>1402</v>
      </c>
      <c r="B255" t="s">
        <v>533</v>
      </c>
      <c r="C255" t="s">
        <v>118</v>
      </c>
      <c r="D255">
        <v>0.04</v>
      </c>
      <c r="E255">
        <v>30.73</v>
      </c>
      <c r="F255">
        <v>4</v>
      </c>
      <c r="G255" t="s">
        <v>40</v>
      </c>
      <c r="H255" t="s">
        <v>73</v>
      </c>
      <c r="I255" t="s">
        <v>42</v>
      </c>
      <c r="J255" t="s">
        <v>43</v>
      </c>
      <c r="K255" t="s">
        <v>75</v>
      </c>
      <c r="L255" t="s">
        <v>676</v>
      </c>
      <c r="M255">
        <v>0.75</v>
      </c>
      <c r="N255" t="s">
        <v>34</v>
      </c>
      <c r="O255" t="s">
        <v>54</v>
      </c>
      <c r="P255" t="s">
        <v>105</v>
      </c>
      <c r="Q255" t="s">
        <v>535</v>
      </c>
      <c r="R255">
        <v>60653</v>
      </c>
      <c r="S255" s="1">
        <v>42025</v>
      </c>
      <c r="T255" s="1">
        <v>42026</v>
      </c>
      <c r="U255">
        <v>-20.79</v>
      </c>
      <c r="V255">
        <v>48</v>
      </c>
      <c r="W255">
        <v>1420.84</v>
      </c>
      <c r="X255">
        <v>43079</v>
      </c>
      <c r="Y255">
        <f>cleaneddata[[#This Row],[Unit Price]]-cleaneddata[[#This Row],[Discount]]</f>
        <v>30.69</v>
      </c>
      <c r="Z255" t="str">
        <f>_xlfn.IFS(cleaneddata[[#This Row],[Region]]="Central","Chris",cleaneddata[[#This Row],[Region]]="East","Erin",cleaneddata[[#This Row],[Region]]="South","Sam",cleaneddata[[#This Row],[Region]]="West","William")</f>
        <v>Chris</v>
      </c>
    </row>
    <row r="256" spans="1:26" x14ac:dyDescent="0.3">
      <c r="A256">
        <v>1405</v>
      </c>
      <c r="B256" t="s">
        <v>536</v>
      </c>
      <c r="C256" t="s">
        <v>118</v>
      </c>
      <c r="D256">
        <v>0.04</v>
      </c>
      <c r="E256">
        <v>30.73</v>
      </c>
      <c r="F256">
        <v>4</v>
      </c>
      <c r="G256" t="s">
        <v>40</v>
      </c>
      <c r="H256" t="s">
        <v>73</v>
      </c>
      <c r="I256" t="s">
        <v>42</v>
      </c>
      <c r="J256" t="s">
        <v>43</v>
      </c>
      <c r="K256" t="s">
        <v>75</v>
      </c>
      <c r="L256" t="s">
        <v>676</v>
      </c>
      <c r="M256">
        <v>0.75</v>
      </c>
      <c r="N256" t="s">
        <v>34</v>
      </c>
      <c r="O256" t="s">
        <v>54</v>
      </c>
      <c r="P256" t="s">
        <v>291</v>
      </c>
      <c r="Q256" t="s">
        <v>537</v>
      </c>
      <c r="R256">
        <v>49017</v>
      </c>
      <c r="S256" s="1">
        <v>42025</v>
      </c>
      <c r="T256" s="1">
        <v>42026</v>
      </c>
      <c r="U256">
        <v>-20.79</v>
      </c>
      <c r="V256">
        <v>12</v>
      </c>
      <c r="W256">
        <v>355.21</v>
      </c>
      <c r="X256">
        <v>86145</v>
      </c>
      <c r="Y256">
        <f>cleaneddata[[#This Row],[Unit Price]]-cleaneddata[[#This Row],[Discount]]</f>
        <v>30.69</v>
      </c>
      <c r="Z256" t="str">
        <f>_xlfn.IFS(cleaneddata[[#This Row],[Region]]="Central","Chris",cleaneddata[[#This Row],[Region]]="East","Erin",cleaneddata[[#This Row],[Region]]="South","Sam",cleaneddata[[#This Row],[Region]]="West","William")</f>
        <v>Chris</v>
      </c>
    </row>
    <row r="257" spans="1:26" x14ac:dyDescent="0.3">
      <c r="A257">
        <v>2796</v>
      </c>
      <c r="B257" t="s">
        <v>677</v>
      </c>
      <c r="C257" t="s">
        <v>118</v>
      </c>
      <c r="D257">
        <v>0.02</v>
      </c>
      <c r="E257">
        <v>30.44</v>
      </c>
      <c r="F257">
        <v>1.49</v>
      </c>
      <c r="G257" t="s">
        <v>40</v>
      </c>
      <c r="H257" t="s">
        <v>96</v>
      </c>
      <c r="I257" t="s">
        <v>50</v>
      </c>
      <c r="J257" t="s">
        <v>74</v>
      </c>
      <c r="K257" t="s">
        <v>75</v>
      </c>
      <c r="L257" t="s">
        <v>678</v>
      </c>
      <c r="M257">
        <v>0.37</v>
      </c>
      <c r="N257" t="s">
        <v>34</v>
      </c>
      <c r="O257" t="s">
        <v>54</v>
      </c>
      <c r="P257" t="s">
        <v>215</v>
      </c>
      <c r="Q257" t="s">
        <v>679</v>
      </c>
      <c r="R257">
        <v>51106</v>
      </c>
      <c r="S257" s="1">
        <v>42025</v>
      </c>
      <c r="T257" s="1">
        <v>42027</v>
      </c>
      <c r="U257">
        <v>266.76089999999999</v>
      </c>
      <c r="V257">
        <v>12</v>
      </c>
      <c r="W257">
        <v>386.61</v>
      </c>
      <c r="X257">
        <v>87553</v>
      </c>
      <c r="Y257">
        <f>cleaneddata[[#This Row],[Unit Price]]-cleaneddata[[#This Row],[Discount]]</f>
        <v>30.42</v>
      </c>
      <c r="Z257" t="str">
        <f>_xlfn.IFS(cleaneddata[[#This Row],[Region]]="Central","Chris",cleaneddata[[#This Row],[Region]]="East","Erin",cleaneddata[[#This Row],[Region]]="South","Sam",cleaneddata[[#This Row],[Region]]="West","William")</f>
        <v>Chris</v>
      </c>
    </row>
    <row r="258" spans="1:26" x14ac:dyDescent="0.3">
      <c r="A258">
        <v>2797</v>
      </c>
      <c r="B258" t="s">
        <v>392</v>
      </c>
      <c r="C258" t="s">
        <v>118</v>
      </c>
      <c r="D258">
        <v>0.02</v>
      </c>
      <c r="E258">
        <v>4.91</v>
      </c>
      <c r="F258">
        <v>0.5</v>
      </c>
      <c r="G258" t="s">
        <v>40</v>
      </c>
      <c r="H258" t="s">
        <v>96</v>
      </c>
      <c r="I258" t="s">
        <v>50</v>
      </c>
      <c r="J258" t="s">
        <v>154</v>
      </c>
      <c r="K258" t="s">
        <v>75</v>
      </c>
      <c r="L258" t="s">
        <v>579</v>
      </c>
      <c r="M258">
        <v>0.36</v>
      </c>
      <c r="N258" t="s">
        <v>34</v>
      </c>
      <c r="O258" t="s">
        <v>113</v>
      </c>
      <c r="P258" t="s">
        <v>322</v>
      </c>
      <c r="Q258" t="s">
        <v>394</v>
      </c>
      <c r="R258">
        <v>15122</v>
      </c>
      <c r="S258" s="1">
        <v>42025</v>
      </c>
      <c r="T258" s="1">
        <v>42026</v>
      </c>
      <c r="U258">
        <v>29.883900000000001</v>
      </c>
      <c r="V258">
        <v>9</v>
      </c>
      <c r="W258">
        <v>43.31</v>
      </c>
      <c r="X258">
        <v>87553</v>
      </c>
      <c r="Y258">
        <f>cleaneddata[[#This Row],[Unit Price]]-cleaneddata[[#This Row],[Discount]]</f>
        <v>4.8900000000000006</v>
      </c>
      <c r="Z258" t="str">
        <f>_xlfn.IFS(cleaneddata[[#This Row],[Region]]="Central","Chris",cleaneddata[[#This Row],[Region]]="East","Erin",cleaneddata[[#This Row],[Region]]="South","Sam",cleaneddata[[#This Row],[Region]]="West","William")</f>
        <v>Erin</v>
      </c>
    </row>
    <row r="259" spans="1:26" x14ac:dyDescent="0.3">
      <c r="A259">
        <v>2855</v>
      </c>
      <c r="B259" t="s">
        <v>680</v>
      </c>
      <c r="C259" t="s">
        <v>118</v>
      </c>
      <c r="D259">
        <v>0.08</v>
      </c>
      <c r="E259">
        <v>7.84</v>
      </c>
      <c r="F259">
        <v>4.71</v>
      </c>
      <c r="G259" t="s">
        <v>40</v>
      </c>
      <c r="H259" t="s">
        <v>96</v>
      </c>
      <c r="I259" t="s">
        <v>50</v>
      </c>
      <c r="J259" t="s">
        <v>74</v>
      </c>
      <c r="K259" t="s">
        <v>75</v>
      </c>
      <c r="L259" t="s">
        <v>681</v>
      </c>
      <c r="M259">
        <v>0.35</v>
      </c>
      <c r="N259" t="s">
        <v>34</v>
      </c>
      <c r="O259" t="s">
        <v>61</v>
      </c>
      <c r="P259" t="s">
        <v>68</v>
      </c>
      <c r="Q259" t="s">
        <v>682</v>
      </c>
      <c r="R259">
        <v>98198</v>
      </c>
      <c r="S259" s="1">
        <v>42025</v>
      </c>
      <c r="T259" s="1">
        <v>42026</v>
      </c>
      <c r="U259">
        <v>-12.87678</v>
      </c>
      <c r="V259">
        <v>10</v>
      </c>
      <c r="W259">
        <v>76.16</v>
      </c>
      <c r="X259">
        <v>87316</v>
      </c>
      <c r="Y259">
        <f>cleaneddata[[#This Row],[Unit Price]]-cleaneddata[[#This Row],[Discount]]</f>
        <v>7.76</v>
      </c>
      <c r="Z259" t="str">
        <f>_xlfn.IFS(cleaneddata[[#This Row],[Region]]="Central","Chris",cleaneddata[[#This Row],[Region]]="East","Erin",cleaneddata[[#This Row],[Region]]="South","Sam",cleaneddata[[#This Row],[Region]]="West","William")</f>
        <v>William</v>
      </c>
    </row>
    <row r="260" spans="1:26" x14ac:dyDescent="0.3">
      <c r="A260">
        <v>2855</v>
      </c>
      <c r="B260" t="s">
        <v>680</v>
      </c>
      <c r="C260" t="s">
        <v>118</v>
      </c>
      <c r="D260">
        <v>0.03</v>
      </c>
      <c r="E260">
        <v>105.34</v>
      </c>
      <c r="F260">
        <v>24.49</v>
      </c>
      <c r="G260" t="s">
        <v>40</v>
      </c>
      <c r="H260" t="s">
        <v>96</v>
      </c>
      <c r="I260" t="s">
        <v>30</v>
      </c>
      <c r="J260" t="s">
        <v>128</v>
      </c>
      <c r="K260" t="s">
        <v>66</v>
      </c>
      <c r="L260" t="s">
        <v>683</v>
      </c>
      <c r="M260">
        <v>0.61</v>
      </c>
      <c r="N260" t="s">
        <v>34</v>
      </c>
      <c r="O260" t="s">
        <v>61</v>
      </c>
      <c r="P260" t="s">
        <v>68</v>
      </c>
      <c r="Q260" t="s">
        <v>682</v>
      </c>
      <c r="R260">
        <v>98198</v>
      </c>
      <c r="S260" s="1">
        <v>42025</v>
      </c>
      <c r="T260" s="1">
        <v>42026</v>
      </c>
      <c r="U260">
        <v>618.13080000000002</v>
      </c>
      <c r="V260">
        <v>10</v>
      </c>
      <c r="W260">
        <v>1038.1400000000001</v>
      </c>
      <c r="X260">
        <v>87316</v>
      </c>
      <c r="Y260">
        <f>cleaneddata[[#This Row],[Unit Price]]-cleaneddata[[#This Row],[Discount]]</f>
        <v>105.31</v>
      </c>
      <c r="Z260" t="str">
        <f>_xlfn.IFS(cleaneddata[[#This Row],[Region]]="Central","Chris",cleaneddata[[#This Row],[Region]]="East","Erin",cleaneddata[[#This Row],[Region]]="South","Sam",cleaneddata[[#This Row],[Region]]="West","William")</f>
        <v>William</v>
      </c>
    </row>
    <row r="261" spans="1:26" x14ac:dyDescent="0.3">
      <c r="A261">
        <v>584</v>
      </c>
      <c r="B261" t="s">
        <v>684</v>
      </c>
      <c r="C261" t="s">
        <v>72</v>
      </c>
      <c r="D261">
        <v>0.04</v>
      </c>
      <c r="E261">
        <v>15.51</v>
      </c>
      <c r="F261">
        <v>17.78</v>
      </c>
      <c r="G261" t="s">
        <v>40</v>
      </c>
      <c r="H261" t="s">
        <v>96</v>
      </c>
      <c r="I261" t="s">
        <v>50</v>
      </c>
      <c r="J261" t="s">
        <v>80</v>
      </c>
      <c r="K261" t="s">
        <v>75</v>
      </c>
      <c r="L261" t="s">
        <v>260</v>
      </c>
      <c r="M261">
        <v>0.59</v>
      </c>
      <c r="N261" t="s">
        <v>34</v>
      </c>
      <c r="O261" t="s">
        <v>113</v>
      </c>
      <c r="P261" t="s">
        <v>405</v>
      </c>
      <c r="Q261" t="s">
        <v>685</v>
      </c>
      <c r="R261">
        <v>1801</v>
      </c>
      <c r="S261" s="1">
        <v>42025</v>
      </c>
      <c r="T261" s="1">
        <v>42027</v>
      </c>
      <c r="U261">
        <v>-266.22000000000003</v>
      </c>
      <c r="V261">
        <v>7</v>
      </c>
      <c r="W261">
        <v>116.93</v>
      </c>
      <c r="X261">
        <v>88646</v>
      </c>
      <c r="Y261">
        <f>cleaneddata[[#This Row],[Unit Price]]-cleaneddata[[#This Row],[Discount]]</f>
        <v>15.47</v>
      </c>
      <c r="Z261" t="str">
        <f>_xlfn.IFS(cleaneddata[[#This Row],[Region]]="Central","Chris",cleaneddata[[#This Row],[Region]]="East","Erin",cleaneddata[[#This Row],[Region]]="South","Sam",cleaneddata[[#This Row],[Region]]="West","William")</f>
        <v>Erin</v>
      </c>
    </row>
    <row r="262" spans="1:26" x14ac:dyDescent="0.3">
      <c r="A262">
        <v>1709</v>
      </c>
      <c r="B262" t="s">
        <v>686</v>
      </c>
      <c r="C262" t="s">
        <v>72</v>
      </c>
      <c r="D262">
        <v>0.01</v>
      </c>
      <c r="E262">
        <v>14.28</v>
      </c>
      <c r="F262">
        <v>2.99</v>
      </c>
      <c r="G262" t="s">
        <v>40</v>
      </c>
      <c r="H262" t="s">
        <v>41</v>
      </c>
      <c r="I262" t="s">
        <v>50</v>
      </c>
      <c r="J262" t="s">
        <v>74</v>
      </c>
      <c r="K262" t="s">
        <v>75</v>
      </c>
      <c r="L262" t="s">
        <v>687</v>
      </c>
      <c r="M262">
        <v>0.39</v>
      </c>
      <c r="N262" t="s">
        <v>34</v>
      </c>
      <c r="O262" t="s">
        <v>113</v>
      </c>
      <c r="P262" t="s">
        <v>322</v>
      </c>
      <c r="Q262" t="s">
        <v>688</v>
      </c>
      <c r="R262">
        <v>19464</v>
      </c>
      <c r="S262" s="1">
        <v>42025</v>
      </c>
      <c r="T262" s="1">
        <v>42026</v>
      </c>
      <c r="U262">
        <v>21.003499999999999</v>
      </c>
      <c r="V262">
        <v>2</v>
      </c>
      <c r="W262">
        <v>30.44</v>
      </c>
      <c r="X262">
        <v>88782</v>
      </c>
      <c r="Y262">
        <f>cleaneddata[[#This Row],[Unit Price]]-cleaneddata[[#This Row],[Discount]]</f>
        <v>14.27</v>
      </c>
      <c r="Z262" t="str">
        <f>_xlfn.IFS(cleaneddata[[#This Row],[Region]]="Central","Chris",cleaneddata[[#This Row],[Region]]="East","Erin",cleaneddata[[#This Row],[Region]]="South","Sam",cleaneddata[[#This Row],[Region]]="West","William")</f>
        <v>Erin</v>
      </c>
    </row>
    <row r="263" spans="1:26" x14ac:dyDescent="0.3">
      <c r="A263">
        <v>1727</v>
      </c>
      <c r="B263" t="s">
        <v>689</v>
      </c>
      <c r="C263" t="s">
        <v>72</v>
      </c>
      <c r="D263">
        <v>0.1</v>
      </c>
      <c r="E263">
        <v>14.98</v>
      </c>
      <c r="F263">
        <v>7.69</v>
      </c>
      <c r="G263" t="s">
        <v>89</v>
      </c>
      <c r="H263" t="s">
        <v>29</v>
      </c>
      <c r="I263" t="s">
        <v>50</v>
      </c>
      <c r="J263" t="s">
        <v>80</v>
      </c>
      <c r="K263" t="s">
        <v>75</v>
      </c>
      <c r="L263" t="s">
        <v>690</v>
      </c>
      <c r="M263">
        <v>0.56999999999999995</v>
      </c>
      <c r="N263" t="s">
        <v>34</v>
      </c>
      <c r="O263" t="s">
        <v>113</v>
      </c>
      <c r="P263" t="s">
        <v>319</v>
      </c>
      <c r="Q263" t="s">
        <v>691</v>
      </c>
      <c r="R263">
        <v>44240</v>
      </c>
      <c r="S263" s="1">
        <v>42025</v>
      </c>
      <c r="T263" s="1">
        <v>42027</v>
      </c>
      <c r="U263">
        <v>-76.900000000000006</v>
      </c>
      <c r="V263">
        <v>8</v>
      </c>
      <c r="W263">
        <v>114.81</v>
      </c>
      <c r="X263">
        <v>87194</v>
      </c>
      <c r="Y263">
        <f>cleaneddata[[#This Row],[Unit Price]]-cleaneddata[[#This Row],[Discount]]</f>
        <v>14.88</v>
      </c>
      <c r="Z263" t="str">
        <f>_xlfn.IFS(cleaneddata[[#This Row],[Region]]="Central","Chris",cleaneddata[[#This Row],[Region]]="East","Erin",cleaneddata[[#This Row],[Region]]="South","Sam",cleaneddata[[#This Row],[Region]]="West","William")</f>
        <v>Erin</v>
      </c>
    </row>
    <row r="264" spans="1:26" x14ac:dyDescent="0.3">
      <c r="A264">
        <v>1928</v>
      </c>
      <c r="B264" t="s">
        <v>692</v>
      </c>
      <c r="C264" t="s">
        <v>72</v>
      </c>
      <c r="D264">
        <v>0.1</v>
      </c>
      <c r="E264">
        <v>1889.99</v>
      </c>
      <c r="F264">
        <v>19.989999999999998</v>
      </c>
      <c r="G264" t="s">
        <v>40</v>
      </c>
      <c r="H264" t="s">
        <v>73</v>
      </c>
      <c r="I264" t="s">
        <v>50</v>
      </c>
      <c r="J264" t="s">
        <v>74</v>
      </c>
      <c r="K264" t="s">
        <v>75</v>
      </c>
      <c r="L264" t="s">
        <v>693</v>
      </c>
      <c r="M264">
        <v>0.36</v>
      </c>
      <c r="N264" t="s">
        <v>34</v>
      </c>
      <c r="O264" t="s">
        <v>35</v>
      </c>
      <c r="P264" t="s">
        <v>273</v>
      </c>
      <c r="Q264" t="s">
        <v>694</v>
      </c>
      <c r="R264">
        <v>29651</v>
      </c>
      <c r="S264" s="1">
        <v>42025</v>
      </c>
      <c r="T264" s="1">
        <v>42025</v>
      </c>
      <c r="U264">
        <v>-42.545999999999999</v>
      </c>
      <c r="V264">
        <v>1</v>
      </c>
      <c r="W264">
        <v>1786.04</v>
      </c>
      <c r="X264">
        <v>88580</v>
      </c>
      <c r="Y264">
        <f>cleaneddata[[#This Row],[Unit Price]]-cleaneddata[[#This Row],[Discount]]</f>
        <v>1889.89</v>
      </c>
      <c r="Z264" t="str">
        <f>_xlfn.IFS(cleaneddata[[#This Row],[Region]]="Central","Chris",cleaneddata[[#This Row],[Region]]="East","Erin",cleaneddata[[#This Row],[Region]]="South","Sam",cleaneddata[[#This Row],[Region]]="West","William")</f>
        <v>Sam</v>
      </c>
    </row>
    <row r="265" spans="1:26" x14ac:dyDescent="0.3">
      <c r="A265">
        <v>1989</v>
      </c>
      <c r="B265" t="s">
        <v>695</v>
      </c>
      <c r="C265" t="s">
        <v>72</v>
      </c>
      <c r="D265">
        <v>0.04</v>
      </c>
      <c r="E265">
        <v>355.98</v>
      </c>
      <c r="F265">
        <v>58.92</v>
      </c>
      <c r="G265" t="s">
        <v>28</v>
      </c>
      <c r="H265" t="s">
        <v>73</v>
      </c>
      <c r="I265" t="s">
        <v>30</v>
      </c>
      <c r="J265" t="s">
        <v>111</v>
      </c>
      <c r="K265" t="s">
        <v>59</v>
      </c>
      <c r="L265" t="s">
        <v>696</v>
      </c>
      <c r="M265">
        <v>0.64</v>
      </c>
      <c r="N265" t="s">
        <v>34</v>
      </c>
      <c r="O265" t="s">
        <v>61</v>
      </c>
      <c r="P265" t="s">
        <v>148</v>
      </c>
      <c r="Q265" t="s">
        <v>697</v>
      </c>
      <c r="R265">
        <v>84117</v>
      </c>
      <c r="S265" s="1">
        <v>42025</v>
      </c>
      <c r="T265" s="1">
        <v>42026</v>
      </c>
      <c r="U265">
        <v>882.93</v>
      </c>
      <c r="V265">
        <v>8</v>
      </c>
      <c r="W265">
        <v>2748.21</v>
      </c>
      <c r="X265">
        <v>90000</v>
      </c>
      <c r="Y265">
        <f>cleaneddata[[#This Row],[Unit Price]]-cleaneddata[[#This Row],[Discount]]</f>
        <v>355.94</v>
      </c>
      <c r="Z265" t="str">
        <f>_xlfn.IFS(cleaneddata[[#This Row],[Region]]="Central","Chris",cleaneddata[[#This Row],[Region]]="East","Erin",cleaneddata[[#This Row],[Region]]="South","Sam",cleaneddata[[#This Row],[Region]]="West","William")</f>
        <v>William</v>
      </c>
    </row>
    <row r="266" spans="1:26" x14ac:dyDescent="0.3">
      <c r="A266">
        <v>1989</v>
      </c>
      <c r="B266" t="s">
        <v>695</v>
      </c>
      <c r="C266" t="s">
        <v>72</v>
      </c>
      <c r="D266">
        <v>0.09</v>
      </c>
      <c r="E266">
        <v>19.98</v>
      </c>
      <c r="F266">
        <v>8.68</v>
      </c>
      <c r="G266" t="s">
        <v>40</v>
      </c>
      <c r="H266" t="s">
        <v>73</v>
      </c>
      <c r="I266" t="s">
        <v>50</v>
      </c>
      <c r="J266" t="s">
        <v>90</v>
      </c>
      <c r="K266" t="s">
        <v>75</v>
      </c>
      <c r="L266" t="s">
        <v>698</v>
      </c>
      <c r="M266">
        <v>0.37</v>
      </c>
      <c r="N266" t="s">
        <v>34</v>
      </c>
      <c r="O266" t="s">
        <v>61</v>
      </c>
      <c r="P266" t="s">
        <v>148</v>
      </c>
      <c r="Q266" t="s">
        <v>697</v>
      </c>
      <c r="R266">
        <v>84117</v>
      </c>
      <c r="S266" s="1">
        <v>42025</v>
      </c>
      <c r="T266" s="1">
        <v>42026</v>
      </c>
      <c r="U266">
        <v>6.6803999999999997</v>
      </c>
      <c r="V266">
        <v>5</v>
      </c>
      <c r="W266">
        <v>93.19</v>
      </c>
      <c r="X266">
        <v>90000</v>
      </c>
      <c r="Y266">
        <f>cleaneddata[[#This Row],[Unit Price]]-cleaneddata[[#This Row],[Discount]]</f>
        <v>19.89</v>
      </c>
      <c r="Z266" t="str">
        <f>_xlfn.IFS(cleaneddata[[#This Row],[Region]]="Central","Chris",cleaneddata[[#This Row],[Region]]="East","Erin",cleaneddata[[#This Row],[Region]]="South","Sam",cleaneddata[[#This Row],[Region]]="West","William")</f>
        <v>William</v>
      </c>
    </row>
    <row r="267" spans="1:26" x14ac:dyDescent="0.3">
      <c r="A267">
        <v>3229</v>
      </c>
      <c r="B267" t="s">
        <v>699</v>
      </c>
      <c r="C267" t="s">
        <v>72</v>
      </c>
      <c r="D267">
        <v>0.01</v>
      </c>
      <c r="E267">
        <v>24.95</v>
      </c>
      <c r="F267">
        <v>2.99</v>
      </c>
      <c r="G267" t="s">
        <v>40</v>
      </c>
      <c r="H267" t="s">
        <v>29</v>
      </c>
      <c r="I267" t="s">
        <v>50</v>
      </c>
      <c r="J267" t="s">
        <v>74</v>
      </c>
      <c r="K267" t="s">
        <v>75</v>
      </c>
      <c r="L267" t="s">
        <v>700</v>
      </c>
      <c r="M267">
        <v>0.39</v>
      </c>
      <c r="N267" t="s">
        <v>34</v>
      </c>
      <c r="O267" t="s">
        <v>54</v>
      </c>
      <c r="P267" t="s">
        <v>359</v>
      </c>
      <c r="Q267" t="s">
        <v>701</v>
      </c>
      <c r="R267">
        <v>54880</v>
      </c>
      <c r="S267" s="1">
        <v>42025</v>
      </c>
      <c r="T267" s="1">
        <v>42026</v>
      </c>
      <c r="U267">
        <v>261.38580000000002</v>
      </c>
      <c r="V267">
        <v>15</v>
      </c>
      <c r="W267">
        <v>378.82</v>
      </c>
      <c r="X267">
        <v>87435</v>
      </c>
      <c r="Y267">
        <f>cleaneddata[[#This Row],[Unit Price]]-cleaneddata[[#This Row],[Discount]]</f>
        <v>24.939999999999998</v>
      </c>
      <c r="Z267" t="str">
        <f>_xlfn.IFS(cleaneddata[[#This Row],[Region]]="Central","Chris",cleaneddata[[#This Row],[Region]]="East","Erin",cleaneddata[[#This Row],[Region]]="South","Sam",cleaneddata[[#This Row],[Region]]="West","William")</f>
        <v>Chris</v>
      </c>
    </row>
    <row r="268" spans="1:26" x14ac:dyDescent="0.3">
      <c r="A268">
        <v>3230</v>
      </c>
      <c r="B268" t="s">
        <v>702</v>
      </c>
      <c r="C268" t="s">
        <v>72</v>
      </c>
      <c r="D268">
        <v>0</v>
      </c>
      <c r="E268">
        <v>15.98</v>
      </c>
      <c r="F268">
        <v>8.99</v>
      </c>
      <c r="G268" t="s">
        <v>40</v>
      </c>
      <c r="H268" t="s">
        <v>29</v>
      </c>
      <c r="I268" t="s">
        <v>42</v>
      </c>
      <c r="J268" t="s">
        <v>43</v>
      </c>
      <c r="K268" t="s">
        <v>44</v>
      </c>
      <c r="L268" t="s">
        <v>703</v>
      </c>
      <c r="M268">
        <v>0.64</v>
      </c>
      <c r="N268" t="s">
        <v>34</v>
      </c>
      <c r="O268" t="s">
        <v>54</v>
      </c>
      <c r="P268" t="s">
        <v>359</v>
      </c>
      <c r="Q268" t="s">
        <v>704</v>
      </c>
      <c r="R268">
        <v>53186</v>
      </c>
      <c r="S268" s="1">
        <v>42025</v>
      </c>
      <c r="T268" s="1">
        <v>42027</v>
      </c>
      <c r="U268">
        <v>-135.46</v>
      </c>
      <c r="V268">
        <v>9</v>
      </c>
      <c r="W268">
        <v>152.18</v>
      </c>
      <c r="X268">
        <v>87435</v>
      </c>
      <c r="Y268">
        <f>cleaneddata[[#This Row],[Unit Price]]-cleaneddata[[#This Row],[Discount]]</f>
        <v>15.98</v>
      </c>
      <c r="Z268" t="str">
        <f>_xlfn.IFS(cleaneddata[[#This Row],[Region]]="Central","Chris",cleaneddata[[#This Row],[Region]]="East","Erin",cleaneddata[[#This Row],[Region]]="South","Sam",cleaneddata[[#This Row],[Region]]="West","William")</f>
        <v>Chris</v>
      </c>
    </row>
    <row r="269" spans="1:26" x14ac:dyDescent="0.3">
      <c r="A269">
        <v>151</v>
      </c>
      <c r="B269" t="s">
        <v>705</v>
      </c>
      <c r="C269" t="s">
        <v>27</v>
      </c>
      <c r="D269">
        <v>0.09</v>
      </c>
      <c r="E269">
        <v>32.979999999999997</v>
      </c>
      <c r="F269">
        <v>5.5</v>
      </c>
      <c r="G269" t="s">
        <v>40</v>
      </c>
      <c r="H269" t="s">
        <v>73</v>
      </c>
      <c r="I269" t="s">
        <v>42</v>
      </c>
      <c r="J269" t="s">
        <v>43</v>
      </c>
      <c r="K269" t="s">
        <v>75</v>
      </c>
      <c r="L269" t="s">
        <v>706</v>
      </c>
      <c r="M269">
        <v>0.75</v>
      </c>
      <c r="N269" t="s">
        <v>34</v>
      </c>
      <c r="O269" t="s">
        <v>35</v>
      </c>
      <c r="P269" t="s">
        <v>402</v>
      </c>
      <c r="Q269" t="s">
        <v>707</v>
      </c>
      <c r="R269">
        <v>37664</v>
      </c>
      <c r="S269" s="1">
        <v>42026</v>
      </c>
      <c r="T269" s="1">
        <v>42027</v>
      </c>
      <c r="U269">
        <v>-20.257999999999999</v>
      </c>
      <c r="V269">
        <v>2</v>
      </c>
      <c r="W269">
        <v>62.46</v>
      </c>
      <c r="X269">
        <v>89521</v>
      </c>
      <c r="Y269">
        <f>cleaneddata[[#This Row],[Unit Price]]-cleaneddata[[#This Row],[Discount]]</f>
        <v>32.889999999999993</v>
      </c>
      <c r="Z269" t="str">
        <f>_xlfn.IFS(cleaneddata[[#This Row],[Region]]="Central","Chris",cleaneddata[[#This Row],[Region]]="East","Erin",cleaneddata[[#This Row],[Region]]="South","Sam",cleaneddata[[#This Row],[Region]]="West","William")</f>
        <v>Sam</v>
      </c>
    </row>
    <row r="270" spans="1:26" x14ac:dyDescent="0.3">
      <c r="A270">
        <v>1438</v>
      </c>
      <c r="B270" t="s">
        <v>708</v>
      </c>
      <c r="C270" t="s">
        <v>27</v>
      </c>
      <c r="D270">
        <v>0.01</v>
      </c>
      <c r="E270">
        <v>80.98</v>
      </c>
      <c r="F270">
        <v>35</v>
      </c>
      <c r="G270" t="s">
        <v>40</v>
      </c>
      <c r="H270" t="s">
        <v>96</v>
      </c>
      <c r="I270" t="s">
        <v>50</v>
      </c>
      <c r="J270" t="s">
        <v>80</v>
      </c>
      <c r="K270" t="s">
        <v>66</v>
      </c>
      <c r="L270" t="s">
        <v>709</v>
      </c>
      <c r="M270">
        <v>0.83</v>
      </c>
      <c r="N270" t="s">
        <v>34</v>
      </c>
      <c r="O270" t="s">
        <v>113</v>
      </c>
      <c r="P270" t="s">
        <v>319</v>
      </c>
      <c r="Q270" t="s">
        <v>710</v>
      </c>
      <c r="R270">
        <v>44035</v>
      </c>
      <c r="S270" s="1">
        <v>42026</v>
      </c>
      <c r="T270" s="1">
        <v>42028</v>
      </c>
      <c r="U270">
        <v>-409.37360000000001</v>
      </c>
      <c r="V270">
        <v>3</v>
      </c>
      <c r="W270">
        <v>267.83</v>
      </c>
      <c r="X270">
        <v>90120</v>
      </c>
      <c r="Y270">
        <f>cleaneddata[[#This Row],[Unit Price]]-cleaneddata[[#This Row],[Discount]]</f>
        <v>80.97</v>
      </c>
      <c r="Z270" t="str">
        <f>_xlfn.IFS(cleaneddata[[#This Row],[Region]]="Central","Chris",cleaneddata[[#This Row],[Region]]="East","Erin",cleaneddata[[#This Row],[Region]]="South","Sam",cleaneddata[[#This Row],[Region]]="West","William")</f>
        <v>Erin</v>
      </c>
    </row>
    <row r="271" spans="1:26" x14ac:dyDescent="0.3">
      <c r="A271">
        <v>1959</v>
      </c>
      <c r="B271" t="s">
        <v>711</v>
      </c>
      <c r="C271" t="s">
        <v>27</v>
      </c>
      <c r="D271">
        <v>0</v>
      </c>
      <c r="E271">
        <v>20.28</v>
      </c>
      <c r="F271">
        <v>14.39</v>
      </c>
      <c r="G271" t="s">
        <v>40</v>
      </c>
      <c r="H271" t="s">
        <v>96</v>
      </c>
      <c r="I271" t="s">
        <v>30</v>
      </c>
      <c r="J271" t="s">
        <v>128</v>
      </c>
      <c r="K271" t="s">
        <v>75</v>
      </c>
      <c r="L271" t="s">
        <v>712</v>
      </c>
      <c r="M271">
        <v>0.47</v>
      </c>
      <c r="N271" t="s">
        <v>34</v>
      </c>
      <c r="O271" t="s">
        <v>35</v>
      </c>
      <c r="P271" t="s">
        <v>125</v>
      </c>
      <c r="Q271" t="s">
        <v>130</v>
      </c>
      <c r="R271">
        <v>33916</v>
      </c>
      <c r="S271" s="1">
        <v>42026</v>
      </c>
      <c r="T271" s="1">
        <v>42026</v>
      </c>
      <c r="U271">
        <v>-66.247299999999996</v>
      </c>
      <c r="V271">
        <v>9</v>
      </c>
      <c r="W271">
        <v>206.04</v>
      </c>
      <c r="X271">
        <v>28225</v>
      </c>
      <c r="Y271">
        <f>cleaneddata[[#This Row],[Unit Price]]-cleaneddata[[#This Row],[Discount]]</f>
        <v>20.28</v>
      </c>
      <c r="Z271" t="str">
        <f>_xlfn.IFS(cleaneddata[[#This Row],[Region]]="Central","Chris",cleaneddata[[#This Row],[Region]]="East","Erin",cleaneddata[[#This Row],[Region]]="South","Sam",cleaneddata[[#This Row],[Region]]="West","William")</f>
        <v>Sam</v>
      </c>
    </row>
    <row r="272" spans="1:26" x14ac:dyDescent="0.3">
      <c r="A272">
        <v>1764</v>
      </c>
      <c r="B272" t="s">
        <v>713</v>
      </c>
      <c r="C272" t="s">
        <v>39</v>
      </c>
      <c r="D272">
        <v>0</v>
      </c>
      <c r="E272">
        <v>115.99</v>
      </c>
      <c r="F272">
        <v>5.92</v>
      </c>
      <c r="G272" t="s">
        <v>40</v>
      </c>
      <c r="H272" t="s">
        <v>41</v>
      </c>
      <c r="I272" t="s">
        <v>42</v>
      </c>
      <c r="J272" t="s">
        <v>137</v>
      </c>
      <c r="K272" t="s">
        <v>75</v>
      </c>
      <c r="L272" t="s">
        <v>714</v>
      </c>
      <c r="M272">
        <v>0.57999999999999996</v>
      </c>
      <c r="N272" t="s">
        <v>34</v>
      </c>
      <c r="O272" t="s">
        <v>35</v>
      </c>
      <c r="P272" t="s">
        <v>125</v>
      </c>
      <c r="Q272" t="s">
        <v>715</v>
      </c>
      <c r="R272">
        <v>34698</v>
      </c>
      <c r="S272" s="1">
        <v>42026</v>
      </c>
      <c r="T272" s="1">
        <v>42026</v>
      </c>
      <c r="U272">
        <v>-16.771999999999998</v>
      </c>
      <c r="V272">
        <v>11</v>
      </c>
      <c r="W272">
        <v>1160.42</v>
      </c>
      <c r="X272">
        <v>89775</v>
      </c>
      <c r="Y272">
        <f>cleaneddata[[#This Row],[Unit Price]]-cleaneddata[[#This Row],[Discount]]</f>
        <v>115.99</v>
      </c>
      <c r="Z272" t="str">
        <f>_xlfn.IFS(cleaneddata[[#This Row],[Region]]="Central","Chris",cleaneddata[[#This Row],[Region]]="East","Erin",cleaneddata[[#This Row],[Region]]="South","Sam",cleaneddata[[#This Row],[Region]]="West","William")</f>
        <v>Sam</v>
      </c>
    </row>
    <row r="273" spans="1:26" x14ac:dyDescent="0.3">
      <c r="A273">
        <v>2456</v>
      </c>
      <c r="B273" t="s">
        <v>716</v>
      </c>
      <c r="C273" t="s">
        <v>39</v>
      </c>
      <c r="D273">
        <v>7.0000000000000007E-2</v>
      </c>
      <c r="E273">
        <v>179.99</v>
      </c>
      <c r="F273">
        <v>19.989999999999998</v>
      </c>
      <c r="G273" t="s">
        <v>40</v>
      </c>
      <c r="H273" t="s">
        <v>73</v>
      </c>
      <c r="I273" t="s">
        <v>42</v>
      </c>
      <c r="J273" t="s">
        <v>43</v>
      </c>
      <c r="K273" t="s">
        <v>75</v>
      </c>
      <c r="L273" t="s">
        <v>717</v>
      </c>
      <c r="M273">
        <v>0.48</v>
      </c>
      <c r="N273" t="s">
        <v>34</v>
      </c>
      <c r="O273" t="s">
        <v>35</v>
      </c>
      <c r="P273" t="s">
        <v>166</v>
      </c>
      <c r="Q273" t="s">
        <v>718</v>
      </c>
      <c r="R273">
        <v>36608</v>
      </c>
      <c r="S273" s="1">
        <v>42026</v>
      </c>
      <c r="T273" s="1">
        <v>42027</v>
      </c>
      <c r="U273">
        <v>733.28219999999999</v>
      </c>
      <c r="V273">
        <v>7</v>
      </c>
      <c r="W273">
        <v>1188.6300000000001</v>
      </c>
      <c r="X273">
        <v>89218</v>
      </c>
      <c r="Y273">
        <f>cleaneddata[[#This Row],[Unit Price]]-cleaneddata[[#This Row],[Discount]]</f>
        <v>179.92000000000002</v>
      </c>
      <c r="Z273" t="str">
        <f>_xlfn.IFS(cleaneddata[[#This Row],[Region]]="Central","Chris",cleaneddata[[#This Row],[Region]]="East","Erin",cleaneddata[[#This Row],[Region]]="South","Sam",cleaneddata[[#This Row],[Region]]="West","William")</f>
        <v>Sam</v>
      </c>
    </row>
    <row r="274" spans="1:26" x14ac:dyDescent="0.3">
      <c r="A274">
        <v>2456</v>
      </c>
      <c r="B274" t="s">
        <v>716</v>
      </c>
      <c r="C274" t="s">
        <v>39</v>
      </c>
      <c r="D274">
        <v>0.02</v>
      </c>
      <c r="E274">
        <v>92.23</v>
      </c>
      <c r="F274">
        <v>39.61</v>
      </c>
      <c r="G274" t="s">
        <v>89</v>
      </c>
      <c r="H274" t="s">
        <v>73</v>
      </c>
      <c r="I274" t="s">
        <v>30</v>
      </c>
      <c r="J274" t="s">
        <v>128</v>
      </c>
      <c r="K274" t="s">
        <v>146</v>
      </c>
      <c r="L274" t="s">
        <v>719</v>
      </c>
      <c r="M274">
        <v>0.67</v>
      </c>
      <c r="N274" t="s">
        <v>34</v>
      </c>
      <c r="O274" t="s">
        <v>35</v>
      </c>
      <c r="P274" t="s">
        <v>166</v>
      </c>
      <c r="Q274" t="s">
        <v>718</v>
      </c>
      <c r="R274">
        <v>36608</v>
      </c>
      <c r="S274" s="1">
        <v>42026</v>
      </c>
      <c r="T274" s="1">
        <v>42027</v>
      </c>
      <c r="U274">
        <v>-905.99040000000002</v>
      </c>
      <c r="V274">
        <v>11</v>
      </c>
      <c r="W274">
        <v>1009.93</v>
      </c>
      <c r="X274">
        <v>89218</v>
      </c>
      <c r="Y274">
        <f>cleaneddata[[#This Row],[Unit Price]]-cleaneddata[[#This Row],[Discount]]</f>
        <v>92.210000000000008</v>
      </c>
      <c r="Z274" t="str">
        <f>_xlfn.IFS(cleaneddata[[#This Row],[Region]]="Central","Chris",cleaneddata[[#This Row],[Region]]="East","Erin",cleaneddata[[#This Row],[Region]]="South","Sam",cleaneddata[[#This Row],[Region]]="West","William")</f>
        <v>Sam</v>
      </c>
    </row>
    <row r="275" spans="1:26" x14ac:dyDescent="0.3">
      <c r="A275">
        <v>2457</v>
      </c>
      <c r="B275" t="s">
        <v>720</v>
      </c>
      <c r="C275" t="s">
        <v>39</v>
      </c>
      <c r="D275">
        <v>0.02</v>
      </c>
      <c r="E275">
        <v>15.22</v>
      </c>
      <c r="F275">
        <v>9.73</v>
      </c>
      <c r="G275" t="s">
        <v>40</v>
      </c>
      <c r="H275" t="s">
        <v>73</v>
      </c>
      <c r="I275" t="s">
        <v>50</v>
      </c>
      <c r="J275" t="s">
        <v>74</v>
      </c>
      <c r="K275" t="s">
        <v>75</v>
      </c>
      <c r="L275" t="s">
        <v>721</v>
      </c>
      <c r="M275">
        <v>0.36</v>
      </c>
      <c r="N275" t="s">
        <v>34</v>
      </c>
      <c r="O275" t="s">
        <v>54</v>
      </c>
      <c r="P275" t="s">
        <v>86</v>
      </c>
      <c r="Q275" t="s">
        <v>722</v>
      </c>
      <c r="R275">
        <v>55014</v>
      </c>
      <c r="S275" s="1">
        <v>42026</v>
      </c>
      <c r="T275" s="1">
        <v>42026</v>
      </c>
      <c r="U275">
        <v>-21.63242</v>
      </c>
      <c r="V275">
        <v>9</v>
      </c>
      <c r="W275">
        <v>140.69999999999999</v>
      </c>
      <c r="X275">
        <v>89218</v>
      </c>
      <c r="Y275">
        <f>cleaneddata[[#This Row],[Unit Price]]-cleaneddata[[#This Row],[Discount]]</f>
        <v>15.200000000000001</v>
      </c>
      <c r="Z275" t="str">
        <f>_xlfn.IFS(cleaneddata[[#This Row],[Region]]="Central","Chris",cleaneddata[[#This Row],[Region]]="East","Erin",cleaneddata[[#This Row],[Region]]="South","Sam",cleaneddata[[#This Row],[Region]]="West","William")</f>
        <v>Chris</v>
      </c>
    </row>
    <row r="276" spans="1:26" x14ac:dyDescent="0.3">
      <c r="A276">
        <v>2209</v>
      </c>
      <c r="B276" t="s">
        <v>723</v>
      </c>
      <c r="C276" t="s">
        <v>49</v>
      </c>
      <c r="D276">
        <v>0.06</v>
      </c>
      <c r="E276">
        <v>6.98</v>
      </c>
      <c r="F276">
        <v>1.6</v>
      </c>
      <c r="G276" t="s">
        <v>40</v>
      </c>
      <c r="H276" t="s">
        <v>73</v>
      </c>
      <c r="I276" t="s">
        <v>50</v>
      </c>
      <c r="J276" t="s">
        <v>90</v>
      </c>
      <c r="K276" t="s">
        <v>52</v>
      </c>
      <c r="L276" t="s">
        <v>724</v>
      </c>
      <c r="M276">
        <v>0.38</v>
      </c>
      <c r="N276" t="s">
        <v>34</v>
      </c>
      <c r="O276" t="s">
        <v>35</v>
      </c>
      <c r="P276" t="s">
        <v>77</v>
      </c>
      <c r="Q276" t="s">
        <v>462</v>
      </c>
      <c r="R276">
        <v>30337</v>
      </c>
      <c r="S276" s="1">
        <v>42026</v>
      </c>
      <c r="T276" s="1">
        <v>42033</v>
      </c>
      <c r="U276">
        <v>-98.055999999999997</v>
      </c>
      <c r="V276">
        <v>12</v>
      </c>
      <c r="W276">
        <v>83.93</v>
      </c>
      <c r="X276">
        <v>88030</v>
      </c>
      <c r="Y276">
        <f>cleaneddata[[#This Row],[Unit Price]]-cleaneddata[[#This Row],[Discount]]</f>
        <v>6.9200000000000008</v>
      </c>
      <c r="Z276" t="str">
        <f>_xlfn.IFS(cleaneddata[[#This Row],[Region]]="Central","Chris",cleaneddata[[#This Row],[Region]]="East","Erin",cleaneddata[[#This Row],[Region]]="South","Sam",cleaneddata[[#This Row],[Region]]="West","William")</f>
        <v>Sam</v>
      </c>
    </row>
    <row r="277" spans="1:26" x14ac:dyDescent="0.3">
      <c r="A277">
        <v>2896</v>
      </c>
      <c r="B277" t="s">
        <v>725</v>
      </c>
      <c r="C277" t="s">
        <v>49</v>
      </c>
      <c r="D277">
        <v>0.02</v>
      </c>
      <c r="E277">
        <v>880.98</v>
      </c>
      <c r="F277">
        <v>44.55</v>
      </c>
      <c r="G277" t="s">
        <v>28</v>
      </c>
      <c r="H277" t="s">
        <v>73</v>
      </c>
      <c r="I277" t="s">
        <v>30</v>
      </c>
      <c r="J277" t="s">
        <v>119</v>
      </c>
      <c r="K277" t="s">
        <v>32</v>
      </c>
      <c r="L277" t="s">
        <v>240</v>
      </c>
      <c r="M277">
        <v>0.62</v>
      </c>
      <c r="N277" t="s">
        <v>34</v>
      </c>
      <c r="O277" t="s">
        <v>54</v>
      </c>
      <c r="P277" t="s">
        <v>86</v>
      </c>
      <c r="Q277" t="s">
        <v>726</v>
      </c>
      <c r="R277">
        <v>56001</v>
      </c>
      <c r="S277" s="1">
        <v>42026</v>
      </c>
      <c r="T277" s="1">
        <v>42030</v>
      </c>
      <c r="U277">
        <v>4861.0637999999999</v>
      </c>
      <c r="V277">
        <v>8</v>
      </c>
      <c r="W277">
        <v>7045.02</v>
      </c>
      <c r="X277">
        <v>86925</v>
      </c>
      <c r="Y277">
        <f>cleaneddata[[#This Row],[Unit Price]]-cleaneddata[[#This Row],[Discount]]</f>
        <v>880.96</v>
      </c>
      <c r="Z277" t="str">
        <f>_xlfn.IFS(cleaneddata[[#This Row],[Region]]="Central","Chris",cleaneddata[[#This Row],[Region]]="East","Erin",cleaneddata[[#This Row],[Region]]="South","Sam",cleaneddata[[#This Row],[Region]]="West","William")</f>
        <v>Chris</v>
      </c>
    </row>
    <row r="278" spans="1:26" x14ac:dyDescent="0.3">
      <c r="A278">
        <v>2422</v>
      </c>
      <c r="B278" t="s">
        <v>727</v>
      </c>
      <c r="C278" t="s">
        <v>118</v>
      </c>
      <c r="D278">
        <v>0.09</v>
      </c>
      <c r="E278">
        <v>3.89</v>
      </c>
      <c r="F278">
        <v>7.01</v>
      </c>
      <c r="G278" t="s">
        <v>89</v>
      </c>
      <c r="H278" t="s">
        <v>73</v>
      </c>
      <c r="I278" t="s">
        <v>50</v>
      </c>
      <c r="J278" t="s">
        <v>74</v>
      </c>
      <c r="K278" t="s">
        <v>75</v>
      </c>
      <c r="L278" t="s">
        <v>728</v>
      </c>
      <c r="M278">
        <v>0.37</v>
      </c>
      <c r="N278" t="s">
        <v>34</v>
      </c>
      <c r="O278" t="s">
        <v>54</v>
      </c>
      <c r="P278" t="s">
        <v>189</v>
      </c>
      <c r="Q278" t="s">
        <v>729</v>
      </c>
      <c r="R278">
        <v>77340</v>
      </c>
      <c r="S278" s="1">
        <v>42026</v>
      </c>
      <c r="T278" s="1">
        <v>42028</v>
      </c>
      <c r="U278">
        <v>-154.30699999999999</v>
      </c>
      <c r="V278">
        <v>10</v>
      </c>
      <c r="W278">
        <v>42.56</v>
      </c>
      <c r="X278">
        <v>89055</v>
      </c>
      <c r="Y278">
        <f>cleaneddata[[#This Row],[Unit Price]]-cleaneddata[[#This Row],[Discount]]</f>
        <v>3.8000000000000003</v>
      </c>
      <c r="Z278" t="str">
        <f>_xlfn.IFS(cleaneddata[[#This Row],[Region]]="Central","Chris",cleaneddata[[#This Row],[Region]]="East","Erin",cleaneddata[[#This Row],[Region]]="South","Sam",cleaneddata[[#This Row],[Region]]="West","William")</f>
        <v>Chris</v>
      </c>
    </row>
    <row r="279" spans="1:26" x14ac:dyDescent="0.3">
      <c r="A279">
        <v>2873</v>
      </c>
      <c r="B279" t="s">
        <v>730</v>
      </c>
      <c r="C279" t="s">
        <v>118</v>
      </c>
      <c r="D279">
        <v>7.0000000000000007E-2</v>
      </c>
      <c r="E279">
        <v>2.89</v>
      </c>
      <c r="F279">
        <v>0.5</v>
      </c>
      <c r="G279" t="s">
        <v>40</v>
      </c>
      <c r="H279" t="s">
        <v>29</v>
      </c>
      <c r="I279" t="s">
        <v>50</v>
      </c>
      <c r="J279" t="s">
        <v>154</v>
      </c>
      <c r="K279" t="s">
        <v>75</v>
      </c>
      <c r="L279" t="s">
        <v>731</v>
      </c>
      <c r="M279">
        <v>0.38</v>
      </c>
      <c r="N279" t="s">
        <v>34</v>
      </c>
      <c r="O279" t="s">
        <v>35</v>
      </c>
      <c r="P279" t="s">
        <v>125</v>
      </c>
      <c r="Q279" t="s">
        <v>732</v>
      </c>
      <c r="R279">
        <v>33012</v>
      </c>
      <c r="S279" s="1">
        <v>42026</v>
      </c>
      <c r="T279" s="1">
        <v>42028</v>
      </c>
      <c r="U279">
        <v>441.59399999999999</v>
      </c>
      <c r="V279">
        <v>12</v>
      </c>
      <c r="W279">
        <v>33.020000000000003</v>
      </c>
      <c r="X279">
        <v>89872</v>
      </c>
      <c r="Y279">
        <f>cleaneddata[[#This Row],[Unit Price]]-cleaneddata[[#This Row],[Discount]]</f>
        <v>2.8200000000000003</v>
      </c>
      <c r="Z279" t="str">
        <f>_xlfn.IFS(cleaneddata[[#This Row],[Region]]="Central","Chris",cleaneddata[[#This Row],[Region]]="East","Erin",cleaneddata[[#This Row],[Region]]="South","Sam",cleaneddata[[#This Row],[Region]]="West","William")</f>
        <v>Sam</v>
      </c>
    </row>
    <row r="280" spans="1:26" x14ac:dyDescent="0.3">
      <c r="A280">
        <v>2873</v>
      </c>
      <c r="B280" t="s">
        <v>730</v>
      </c>
      <c r="C280" t="s">
        <v>118</v>
      </c>
      <c r="D280">
        <v>0</v>
      </c>
      <c r="E280">
        <v>217.85</v>
      </c>
      <c r="F280">
        <v>29.1</v>
      </c>
      <c r="G280" t="s">
        <v>28</v>
      </c>
      <c r="H280" t="s">
        <v>29</v>
      </c>
      <c r="I280" t="s">
        <v>30</v>
      </c>
      <c r="J280" t="s">
        <v>31</v>
      </c>
      <c r="K280" t="s">
        <v>32</v>
      </c>
      <c r="L280" t="s">
        <v>733</v>
      </c>
      <c r="M280">
        <v>0.68</v>
      </c>
      <c r="N280" t="s">
        <v>34</v>
      </c>
      <c r="O280" t="s">
        <v>35</v>
      </c>
      <c r="P280" t="s">
        <v>125</v>
      </c>
      <c r="Q280" t="s">
        <v>732</v>
      </c>
      <c r="R280">
        <v>33012</v>
      </c>
      <c r="S280" s="1">
        <v>42026</v>
      </c>
      <c r="T280" s="1">
        <v>42027</v>
      </c>
      <c r="U280">
        <v>394.17</v>
      </c>
      <c r="V280">
        <v>10</v>
      </c>
      <c r="W280">
        <v>2273.1</v>
      </c>
      <c r="X280">
        <v>89872</v>
      </c>
      <c r="Y280">
        <f>cleaneddata[[#This Row],[Unit Price]]-cleaneddata[[#This Row],[Discount]]</f>
        <v>217.85</v>
      </c>
      <c r="Z280" t="str">
        <f>_xlfn.IFS(cleaneddata[[#This Row],[Region]]="Central","Chris",cleaneddata[[#This Row],[Region]]="East","Erin",cleaneddata[[#This Row],[Region]]="South","Sam",cleaneddata[[#This Row],[Region]]="West","William")</f>
        <v>Sam</v>
      </c>
    </row>
    <row r="281" spans="1:26" x14ac:dyDescent="0.3">
      <c r="A281">
        <v>3350</v>
      </c>
      <c r="B281" t="s">
        <v>734</v>
      </c>
      <c r="C281" t="s">
        <v>118</v>
      </c>
      <c r="D281">
        <v>0.01</v>
      </c>
      <c r="E281">
        <v>73.98</v>
      </c>
      <c r="F281">
        <v>12.14</v>
      </c>
      <c r="G281" t="s">
        <v>40</v>
      </c>
      <c r="H281" t="s">
        <v>29</v>
      </c>
      <c r="I281" t="s">
        <v>42</v>
      </c>
      <c r="J281" t="s">
        <v>43</v>
      </c>
      <c r="K281" t="s">
        <v>75</v>
      </c>
      <c r="L281" t="s">
        <v>735</v>
      </c>
      <c r="M281">
        <v>0.67</v>
      </c>
      <c r="N281" t="s">
        <v>34</v>
      </c>
      <c r="O281" t="s">
        <v>61</v>
      </c>
      <c r="P281" t="s">
        <v>68</v>
      </c>
      <c r="Q281" t="s">
        <v>736</v>
      </c>
      <c r="R281">
        <v>98444</v>
      </c>
      <c r="S281" s="1">
        <v>42027</v>
      </c>
      <c r="T281" s="1">
        <v>42029</v>
      </c>
      <c r="U281">
        <v>-29.0656</v>
      </c>
      <c r="V281">
        <v>5</v>
      </c>
      <c r="W281">
        <v>384.22</v>
      </c>
      <c r="X281">
        <v>91296</v>
      </c>
      <c r="Y281">
        <f>cleaneddata[[#This Row],[Unit Price]]-cleaneddata[[#This Row],[Discount]]</f>
        <v>73.97</v>
      </c>
      <c r="Z281" t="str">
        <f>_xlfn.IFS(cleaneddata[[#This Row],[Region]]="Central","Chris",cleaneddata[[#This Row],[Region]]="East","Erin",cleaneddata[[#This Row],[Region]]="South","Sam",cleaneddata[[#This Row],[Region]]="West","William")</f>
        <v>William</v>
      </c>
    </row>
    <row r="282" spans="1:26" x14ac:dyDescent="0.3">
      <c r="A282">
        <v>1692</v>
      </c>
      <c r="B282" t="s">
        <v>737</v>
      </c>
      <c r="C282" t="s">
        <v>72</v>
      </c>
      <c r="D282">
        <v>0</v>
      </c>
      <c r="E282">
        <v>6.84</v>
      </c>
      <c r="F282">
        <v>8.3699999999999992</v>
      </c>
      <c r="G282" t="s">
        <v>40</v>
      </c>
      <c r="H282" t="s">
        <v>41</v>
      </c>
      <c r="I282" t="s">
        <v>50</v>
      </c>
      <c r="J282" t="s">
        <v>570</v>
      </c>
      <c r="K282" t="s">
        <v>44</v>
      </c>
      <c r="L282" t="s">
        <v>738</v>
      </c>
      <c r="M282">
        <v>0.57999999999999996</v>
      </c>
      <c r="N282" t="s">
        <v>34</v>
      </c>
      <c r="O282" t="s">
        <v>54</v>
      </c>
      <c r="P282" t="s">
        <v>539</v>
      </c>
      <c r="Q282" t="s">
        <v>739</v>
      </c>
      <c r="R282">
        <v>67114</v>
      </c>
      <c r="S282" s="1">
        <v>42027</v>
      </c>
      <c r="T282" s="1">
        <v>42028</v>
      </c>
      <c r="U282">
        <v>-123.1816</v>
      </c>
      <c r="V282">
        <v>5</v>
      </c>
      <c r="W282">
        <v>37.89</v>
      </c>
      <c r="X282">
        <v>90189</v>
      </c>
      <c r="Y282">
        <f>cleaneddata[[#This Row],[Unit Price]]-cleaneddata[[#This Row],[Discount]]</f>
        <v>6.84</v>
      </c>
      <c r="Z282" t="str">
        <f>_xlfn.IFS(cleaneddata[[#This Row],[Region]]="Central","Chris",cleaneddata[[#This Row],[Region]]="East","Erin",cleaneddata[[#This Row],[Region]]="South","Sam",cleaneddata[[#This Row],[Region]]="West","William")</f>
        <v>Chris</v>
      </c>
    </row>
    <row r="283" spans="1:26" x14ac:dyDescent="0.3">
      <c r="A283">
        <v>1693</v>
      </c>
      <c r="B283" t="s">
        <v>740</v>
      </c>
      <c r="C283" t="s">
        <v>72</v>
      </c>
      <c r="D283">
        <v>7.0000000000000007E-2</v>
      </c>
      <c r="E283">
        <v>30.98</v>
      </c>
      <c r="F283">
        <v>5.76</v>
      </c>
      <c r="G283" t="s">
        <v>40</v>
      </c>
      <c r="H283" t="s">
        <v>41</v>
      </c>
      <c r="I283" t="s">
        <v>50</v>
      </c>
      <c r="J283" t="s">
        <v>90</v>
      </c>
      <c r="K283" t="s">
        <v>75</v>
      </c>
      <c r="L283" t="s">
        <v>741</v>
      </c>
      <c r="M283">
        <v>0.4</v>
      </c>
      <c r="N283" t="s">
        <v>34</v>
      </c>
      <c r="O283" t="s">
        <v>35</v>
      </c>
      <c r="P283" t="s">
        <v>244</v>
      </c>
      <c r="Q283" t="s">
        <v>742</v>
      </c>
      <c r="R283">
        <v>20190</v>
      </c>
      <c r="S283" s="1">
        <v>42027</v>
      </c>
      <c r="T283" s="1">
        <v>42029</v>
      </c>
      <c r="U283">
        <v>-28.797999999999998</v>
      </c>
      <c r="V283">
        <v>11</v>
      </c>
      <c r="W283">
        <v>343.79</v>
      </c>
      <c r="X283">
        <v>90189</v>
      </c>
      <c r="Y283">
        <f>cleaneddata[[#This Row],[Unit Price]]-cleaneddata[[#This Row],[Discount]]</f>
        <v>30.91</v>
      </c>
      <c r="Z283" t="str">
        <f>_xlfn.IFS(cleaneddata[[#This Row],[Region]]="Central","Chris",cleaneddata[[#This Row],[Region]]="East","Erin",cleaneddata[[#This Row],[Region]]="South","Sam",cleaneddata[[#This Row],[Region]]="West","William")</f>
        <v>Sam</v>
      </c>
    </row>
    <row r="284" spans="1:26" x14ac:dyDescent="0.3">
      <c r="A284">
        <v>604</v>
      </c>
      <c r="B284" t="s">
        <v>743</v>
      </c>
      <c r="C284" t="s">
        <v>27</v>
      </c>
      <c r="D284">
        <v>0.03</v>
      </c>
      <c r="E284">
        <v>1.88</v>
      </c>
      <c r="F284">
        <v>1.49</v>
      </c>
      <c r="G284" t="s">
        <v>40</v>
      </c>
      <c r="H284" t="s">
        <v>73</v>
      </c>
      <c r="I284" t="s">
        <v>50</v>
      </c>
      <c r="J284" t="s">
        <v>74</v>
      </c>
      <c r="K284" t="s">
        <v>75</v>
      </c>
      <c r="L284" t="s">
        <v>615</v>
      </c>
      <c r="M284">
        <v>0.37</v>
      </c>
      <c r="N284" t="s">
        <v>34</v>
      </c>
      <c r="O284" t="s">
        <v>61</v>
      </c>
      <c r="P284" t="s">
        <v>92</v>
      </c>
      <c r="Q284" t="s">
        <v>102</v>
      </c>
      <c r="R284">
        <v>90045</v>
      </c>
      <c r="S284" s="1">
        <v>42028</v>
      </c>
      <c r="T284" s="1">
        <v>42029</v>
      </c>
      <c r="U284">
        <v>-15.099500000000001</v>
      </c>
      <c r="V284">
        <v>52</v>
      </c>
      <c r="W284">
        <v>102.32</v>
      </c>
      <c r="X284">
        <v>34882</v>
      </c>
      <c r="Y284">
        <f>cleaneddata[[#This Row],[Unit Price]]-cleaneddata[[#This Row],[Discount]]</f>
        <v>1.8499999999999999</v>
      </c>
      <c r="Z284" t="str">
        <f>_xlfn.IFS(cleaneddata[[#This Row],[Region]]="Central","Chris",cleaneddata[[#This Row],[Region]]="East","Erin",cleaneddata[[#This Row],[Region]]="South","Sam",cleaneddata[[#This Row],[Region]]="West","William")</f>
        <v>William</v>
      </c>
    </row>
    <row r="285" spans="1:26" x14ac:dyDescent="0.3">
      <c r="A285">
        <v>830</v>
      </c>
      <c r="B285" t="s">
        <v>744</v>
      </c>
      <c r="C285" t="s">
        <v>39</v>
      </c>
      <c r="D285">
        <v>0.01</v>
      </c>
      <c r="E285">
        <v>14.42</v>
      </c>
      <c r="F285">
        <v>6.75</v>
      </c>
      <c r="G285" t="s">
        <v>40</v>
      </c>
      <c r="H285" t="s">
        <v>96</v>
      </c>
      <c r="I285" t="s">
        <v>50</v>
      </c>
      <c r="J285" t="s">
        <v>97</v>
      </c>
      <c r="K285" t="s">
        <v>146</v>
      </c>
      <c r="L285" t="s">
        <v>411</v>
      </c>
      <c r="M285">
        <v>0.52</v>
      </c>
      <c r="N285" t="s">
        <v>34</v>
      </c>
      <c r="O285" t="s">
        <v>61</v>
      </c>
      <c r="P285" t="s">
        <v>62</v>
      </c>
      <c r="Q285" t="s">
        <v>745</v>
      </c>
      <c r="R285">
        <v>80033</v>
      </c>
      <c r="S285" s="1">
        <v>42028</v>
      </c>
      <c r="T285" s="1">
        <v>42028</v>
      </c>
      <c r="U285">
        <v>-13.826000000000001</v>
      </c>
      <c r="V285">
        <v>6</v>
      </c>
      <c r="W285">
        <v>89.91</v>
      </c>
      <c r="X285">
        <v>90270</v>
      </c>
      <c r="Y285">
        <f>cleaneddata[[#This Row],[Unit Price]]-cleaneddata[[#This Row],[Discount]]</f>
        <v>14.41</v>
      </c>
      <c r="Z285" t="str">
        <f>_xlfn.IFS(cleaneddata[[#This Row],[Region]]="Central","Chris",cleaneddata[[#This Row],[Region]]="East","Erin",cleaneddata[[#This Row],[Region]]="South","Sam",cleaneddata[[#This Row],[Region]]="West","William")</f>
        <v>William</v>
      </c>
    </row>
    <row r="286" spans="1:26" x14ac:dyDescent="0.3">
      <c r="A286">
        <v>997</v>
      </c>
      <c r="B286" t="s">
        <v>746</v>
      </c>
      <c r="C286" t="s">
        <v>49</v>
      </c>
      <c r="D286">
        <v>0.08</v>
      </c>
      <c r="E286">
        <v>67.84</v>
      </c>
      <c r="F286">
        <v>0.99</v>
      </c>
      <c r="G286" t="s">
        <v>40</v>
      </c>
      <c r="H286" t="s">
        <v>29</v>
      </c>
      <c r="I286" t="s">
        <v>50</v>
      </c>
      <c r="J286" t="s">
        <v>97</v>
      </c>
      <c r="K286" t="s">
        <v>75</v>
      </c>
      <c r="L286" t="s">
        <v>747</v>
      </c>
      <c r="M286">
        <v>0.57999999999999996</v>
      </c>
      <c r="N286" t="s">
        <v>34</v>
      </c>
      <c r="O286" t="s">
        <v>113</v>
      </c>
      <c r="P286" t="s">
        <v>399</v>
      </c>
      <c r="Q286" t="s">
        <v>400</v>
      </c>
      <c r="R286">
        <v>7002</v>
      </c>
      <c r="S286" s="1">
        <v>42028</v>
      </c>
      <c r="T286" s="1">
        <v>42033</v>
      </c>
      <c r="U286">
        <v>-23.634399999999999</v>
      </c>
      <c r="V286">
        <v>1</v>
      </c>
      <c r="W286">
        <v>63.66</v>
      </c>
      <c r="X286">
        <v>89431</v>
      </c>
      <c r="Y286">
        <f>cleaneddata[[#This Row],[Unit Price]]-cleaneddata[[#This Row],[Discount]]</f>
        <v>67.760000000000005</v>
      </c>
      <c r="Z286" t="str">
        <f>_xlfn.IFS(cleaneddata[[#This Row],[Region]]="Central","Chris",cleaneddata[[#This Row],[Region]]="East","Erin",cleaneddata[[#This Row],[Region]]="South","Sam",cleaneddata[[#This Row],[Region]]="West","William")</f>
        <v>Erin</v>
      </c>
    </row>
    <row r="287" spans="1:26" x14ac:dyDescent="0.3">
      <c r="A287">
        <v>1281</v>
      </c>
      <c r="B287" t="s">
        <v>748</v>
      </c>
      <c r="C287" t="s">
        <v>49</v>
      </c>
      <c r="D287">
        <v>0.03</v>
      </c>
      <c r="E287">
        <v>199.99</v>
      </c>
      <c r="F287">
        <v>24.49</v>
      </c>
      <c r="G287" t="s">
        <v>89</v>
      </c>
      <c r="H287" t="s">
        <v>29</v>
      </c>
      <c r="I287" t="s">
        <v>42</v>
      </c>
      <c r="J287" t="s">
        <v>65</v>
      </c>
      <c r="K287" t="s">
        <v>66</v>
      </c>
      <c r="L287" t="s">
        <v>749</v>
      </c>
      <c r="M287">
        <v>0.46</v>
      </c>
      <c r="N287" t="s">
        <v>34</v>
      </c>
      <c r="O287" t="s">
        <v>54</v>
      </c>
      <c r="P287" t="s">
        <v>55</v>
      </c>
      <c r="Q287" t="s">
        <v>750</v>
      </c>
      <c r="R287">
        <v>47591</v>
      </c>
      <c r="S287" s="1">
        <v>42028</v>
      </c>
      <c r="T287" s="1">
        <v>42030</v>
      </c>
      <c r="U287">
        <v>727.73609999999996</v>
      </c>
      <c r="V287">
        <v>5</v>
      </c>
      <c r="W287">
        <v>1054.69</v>
      </c>
      <c r="X287">
        <v>89112</v>
      </c>
      <c r="Y287">
        <f>cleaneddata[[#This Row],[Unit Price]]-cleaneddata[[#This Row],[Discount]]</f>
        <v>199.96</v>
      </c>
      <c r="Z287" t="str">
        <f>_xlfn.IFS(cleaneddata[[#This Row],[Region]]="Central","Chris",cleaneddata[[#This Row],[Region]]="East","Erin",cleaneddata[[#This Row],[Region]]="South","Sam",cleaneddata[[#This Row],[Region]]="West","William")</f>
        <v>Chris</v>
      </c>
    </row>
    <row r="288" spans="1:26" x14ac:dyDescent="0.3">
      <c r="A288">
        <v>1282</v>
      </c>
      <c r="B288" t="s">
        <v>751</v>
      </c>
      <c r="C288" t="s">
        <v>49</v>
      </c>
      <c r="D288">
        <v>0.03</v>
      </c>
      <c r="E288">
        <v>199.99</v>
      </c>
      <c r="F288">
        <v>24.49</v>
      </c>
      <c r="G288" t="s">
        <v>89</v>
      </c>
      <c r="H288" t="s">
        <v>29</v>
      </c>
      <c r="I288" t="s">
        <v>42</v>
      </c>
      <c r="J288" t="s">
        <v>65</v>
      </c>
      <c r="K288" t="s">
        <v>66</v>
      </c>
      <c r="L288" t="s">
        <v>749</v>
      </c>
      <c r="M288">
        <v>0.46</v>
      </c>
      <c r="N288" t="s">
        <v>34</v>
      </c>
      <c r="O288" t="s">
        <v>113</v>
      </c>
      <c r="P288" t="s">
        <v>322</v>
      </c>
      <c r="Q288" t="s">
        <v>323</v>
      </c>
      <c r="R288">
        <v>19134</v>
      </c>
      <c r="S288" s="1">
        <v>42028</v>
      </c>
      <c r="T288" s="1">
        <v>42030</v>
      </c>
      <c r="U288">
        <v>393.42</v>
      </c>
      <c r="V288">
        <v>21</v>
      </c>
      <c r="W288">
        <v>4429.6899999999996</v>
      </c>
      <c r="X288">
        <v>29319</v>
      </c>
      <c r="Y288">
        <f>cleaneddata[[#This Row],[Unit Price]]-cleaneddata[[#This Row],[Discount]]</f>
        <v>199.96</v>
      </c>
      <c r="Z288" t="str">
        <f>_xlfn.IFS(cleaneddata[[#This Row],[Region]]="Central","Chris",cleaneddata[[#This Row],[Region]]="East","Erin",cleaneddata[[#This Row],[Region]]="South","Sam",cleaneddata[[#This Row],[Region]]="West","William")</f>
        <v>Erin</v>
      </c>
    </row>
    <row r="289" spans="1:26" x14ac:dyDescent="0.3">
      <c r="A289">
        <v>1690</v>
      </c>
      <c r="B289" t="s">
        <v>752</v>
      </c>
      <c r="C289" t="s">
        <v>49</v>
      </c>
      <c r="D289">
        <v>0.05</v>
      </c>
      <c r="E289">
        <v>115.99</v>
      </c>
      <c r="F289">
        <v>5.26</v>
      </c>
      <c r="G289" t="s">
        <v>40</v>
      </c>
      <c r="H289" t="s">
        <v>96</v>
      </c>
      <c r="I289" t="s">
        <v>42</v>
      </c>
      <c r="J289" t="s">
        <v>137</v>
      </c>
      <c r="K289" t="s">
        <v>75</v>
      </c>
      <c r="L289" t="s">
        <v>753</v>
      </c>
      <c r="M289">
        <v>0.56999999999999995</v>
      </c>
      <c r="N289" t="s">
        <v>34</v>
      </c>
      <c r="O289" t="s">
        <v>113</v>
      </c>
      <c r="P289" t="s">
        <v>322</v>
      </c>
      <c r="Q289" t="s">
        <v>754</v>
      </c>
      <c r="R289">
        <v>17112</v>
      </c>
      <c r="S289" s="1">
        <v>42028</v>
      </c>
      <c r="T289" s="1">
        <v>42032</v>
      </c>
      <c r="U289">
        <v>616.53570000000002</v>
      </c>
      <c r="V289">
        <v>9</v>
      </c>
      <c r="W289">
        <v>893.53</v>
      </c>
      <c r="X289">
        <v>91076</v>
      </c>
      <c r="Y289">
        <f>cleaneddata[[#This Row],[Unit Price]]-cleaneddata[[#This Row],[Discount]]</f>
        <v>115.94</v>
      </c>
      <c r="Z289" t="str">
        <f>_xlfn.IFS(cleaneddata[[#This Row],[Region]]="Central","Chris",cleaneddata[[#This Row],[Region]]="East","Erin",cleaneddata[[#This Row],[Region]]="South","Sam",cleaneddata[[#This Row],[Region]]="West","William")</f>
        <v>Erin</v>
      </c>
    </row>
    <row r="290" spans="1:26" x14ac:dyDescent="0.3">
      <c r="A290">
        <v>2613</v>
      </c>
      <c r="B290" t="s">
        <v>755</v>
      </c>
      <c r="C290" t="s">
        <v>49</v>
      </c>
      <c r="D290">
        <v>0.02</v>
      </c>
      <c r="E290">
        <v>50.98</v>
      </c>
      <c r="F290">
        <v>13.66</v>
      </c>
      <c r="G290" t="s">
        <v>89</v>
      </c>
      <c r="H290" t="s">
        <v>96</v>
      </c>
      <c r="I290" t="s">
        <v>50</v>
      </c>
      <c r="J290" t="s">
        <v>97</v>
      </c>
      <c r="K290" t="s">
        <v>75</v>
      </c>
      <c r="L290" t="s">
        <v>756</v>
      </c>
      <c r="M290">
        <v>0.57999999999999996</v>
      </c>
      <c r="N290" t="s">
        <v>34</v>
      </c>
      <c r="O290" t="s">
        <v>113</v>
      </c>
      <c r="P290" t="s">
        <v>399</v>
      </c>
      <c r="Q290" t="s">
        <v>757</v>
      </c>
      <c r="R290">
        <v>8863</v>
      </c>
      <c r="S290" s="1">
        <v>42028</v>
      </c>
      <c r="T290" s="1">
        <v>42028</v>
      </c>
      <c r="U290">
        <v>-25.76</v>
      </c>
      <c r="V290">
        <v>1</v>
      </c>
      <c r="W290">
        <v>68.45</v>
      </c>
      <c r="X290">
        <v>86119</v>
      </c>
      <c r="Y290">
        <f>cleaneddata[[#This Row],[Unit Price]]-cleaneddata[[#This Row],[Discount]]</f>
        <v>50.959999999999994</v>
      </c>
      <c r="Z290" t="str">
        <f>_xlfn.IFS(cleaneddata[[#This Row],[Region]]="Central","Chris",cleaneddata[[#This Row],[Region]]="East","Erin",cleaneddata[[#This Row],[Region]]="South","Sam",cleaneddata[[#This Row],[Region]]="West","William")</f>
        <v>Erin</v>
      </c>
    </row>
    <row r="291" spans="1:26" x14ac:dyDescent="0.3">
      <c r="A291">
        <v>3089</v>
      </c>
      <c r="B291" t="s">
        <v>758</v>
      </c>
      <c r="C291" t="s">
        <v>49</v>
      </c>
      <c r="D291">
        <v>7.0000000000000007E-2</v>
      </c>
      <c r="E291">
        <v>49.43</v>
      </c>
      <c r="F291">
        <v>19.989999999999998</v>
      </c>
      <c r="G291" t="s">
        <v>40</v>
      </c>
      <c r="H291" t="s">
        <v>96</v>
      </c>
      <c r="I291" t="s">
        <v>50</v>
      </c>
      <c r="J291" t="s">
        <v>97</v>
      </c>
      <c r="K291" t="s">
        <v>75</v>
      </c>
      <c r="L291" t="s">
        <v>759</v>
      </c>
      <c r="M291">
        <v>0.56999999999999995</v>
      </c>
      <c r="N291" t="s">
        <v>34</v>
      </c>
      <c r="O291" t="s">
        <v>54</v>
      </c>
      <c r="P291" t="s">
        <v>539</v>
      </c>
      <c r="Q291" t="s">
        <v>760</v>
      </c>
      <c r="R291">
        <v>66209</v>
      </c>
      <c r="S291" s="1">
        <v>42028</v>
      </c>
      <c r="T291" s="1">
        <v>42033</v>
      </c>
      <c r="U291">
        <v>-122.77</v>
      </c>
      <c r="V291">
        <v>6</v>
      </c>
      <c r="W291">
        <v>281.82</v>
      </c>
      <c r="X291">
        <v>91219</v>
      </c>
      <c r="Y291">
        <f>cleaneddata[[#This Row],[Unit Price]]-cleaneddata[[#This Row],[Discount]]</f>
        <v>49.36</v>
      </c>
      <c r="Z291" t="str">
        <f>_xlfn.IFS(cleaneddata[[#This Row],[Region]]="Central","Chris",cleaneddata[[#This Row],[Region]]="East","Erin",cleaneddata[[#This Row],[Region]]="South","Sam",cleaneddata[[#This Row],[Region]]="West","William")</f>
        <v>Chris</v>
      </c>
    </row>
    <row r="292" spans="1:26" x14ac:dyDescent="0.3">
      <c r="A292">
        <v>2283</v>
      </c>
      <c r="B292" t="s">
        <v>761</v>
      </c>
      <c r="C292" t="s">
        <v>118</v>
      </c>
      <c r="D292">
        <v>0.01</v>
      </c>
      <c r="E292">
        <v>11.7</v>
      </c>
      <c r="F292">
        <v>6.96</v>
      </c>
      <c r="G292" t="s">
        <v>40</v>
      </c>
      <c r="H292" t="s">
        <v>73</v>
      </c>
      <c r="I292" t="s">
        <v>50</v>
      </c>
      <c r="J292" t="s">
        <v>97</v>
      </c>
      <c r="K292" t="s">
        <v>146</v>
      </c>
      <c r="L292" t="s">
        <v>762</v>
      </c>
      <c r="M292">
        <v>0.5</v>
      </c>
      <c r="N292" t="s">
        <v>34</v>
      </c>
      <c r="O292" t="s">
        <v>54</v>
      </c>
      <c r="P292" t="s">
        <v>359</v>
      </c>
      <c r="Q292" t="s">
        <v>763</v>
      </c>
      <c r="R292">
        <v>53132</v>
      </c>
      <c r="S292" s="1">
        <v>42028</v>
      </c>
      <c r="T292" s="1">
        <v>42030</v>
      </c>
      <c r="U292">
        <v>-28.954000000000001</v>
      </c>
      <c r="V292">
        <v>6</v>
      </c>
      <c r="W292">
        <v>76.87</v>
      </c>
      <c r="X292">
        <v>85947</v>
      </c>
      <c r="Y292">
        <f>cleaneddata[[#This Row],[Unit Price]]-cleaneddata[[#This Row],[Discount]]</f>
        <v>11.69</v>
      </c>
      <c r="Z292" t="str">
        <f>_xlfn.IFS(cleaneddata[[#This Row],[Region]]="Central","Chris",cleaneddata[[#This Row],[Region]]="East","Erin",cleaneddata[[#This Row],[Region]]="South","Sam",cleaneddata[[#This Row],[Region]]="West","William")</f>
        <v>Chris</v>
      </c>
    </row>
    <row r="293" spans="1:26" x14ac:dyDescent="0.3">
      <c r="A293">
        <v>275</v>
      </c>
      <c r="B293" t="s">
        <v>764</v>
      </c>
      <c r="C293" t="s">
        <v>72</v>
      </c>
      <c r="D293">
        <v>0.09</v>
      </c>
      <c r="E293">
        <v>15.28</v>
      </c>
      <c r="F293">
        <v>10.91</v>
      </c>
      <c r="G293" t="s">
        <v>40</v>
      </c>
      <c r="H293" t="s">
        <v>96</v>
      </c>
      <c r="I293" t="s">
        <v>50</v>
      </c>
      <c r="J293" t="s">
        <v>74</v>
      </c>
      <c r="K293" t="s">
        <v>75</v>
      </c>
      <c r="L293" t="s">
        <v>765</v>
      </c>
      <c r="M293">
        <v>0.36</v>
      </c>
      <c r="N293" t="s">
        <v>34</v>
      </c>
      <c r="O293" t="s">
        <v>113</v>
      </c>
      <c r="P293" t="s">
        <v>250</v>
      </c>
      <c r="Q293" t="s">
        <v>766</v>
      </c>
      <c r="R293">
        <v>6824</v>
      </c>
      <c r="S293" s="1">
        <v>42028</v>
      </c>
      <c r="T293" s="1">
        <v>42029</v>
      </c>
      <c r="U293">
        <v>-51.75</v>
      </c>
      <c r="V293">
        <v>4</v>
      </c>
      <c r="W293">
        <v>61.52</v>
      </c>
      <c r="X293">
        <v>89292</v>
      </c>
      <c r="Y293">
        <f>cleaneddata[[#This Row],[Unit Price]]-cleaneddata[[#This Row],[Discount]]</f>
        <v>15.19</v>
      </c>
      <c r="Z293" t="str">
        <f>_xlfn.IFS(cleaneddata[[#This Row],[Region]]="Central","Chris",cleaneddata[[#This Row],[Region]]="East","Erin",cleaneddata[[#This Row],[Region]]="South","Sam",cleaneddata[[#This Row],[Region]]="West","William")</f>
        <v>Erin</v>
      </c>
    </row>
    <row r="294" spans="1:26" x14ac:dyDescent="0.3">
      <c r="A294">
        <v>1653</v>
      </c>
      <c r="B294" t="s">
        <v>767</v>
      </c>
      <c r="C294" t="s">
        <v>72</v>
      </c>
      <c r="D294">
        <v>0</v>
      </c>
      <c r="E294">
        <v>101.41</v>
      </c>
      <c r="F294">
        <v>35</v>
      </c>
      <c r="G294" t="s">
        <v>89</v>
      </c>
      <c r="H294" t="s">
        <v>96</v>
      </c>
      <c r="I294" t="s">
        <v>50</v>
      </c>
      <c r="J294" t="s">
        <v>80</v>
      </c>
      <c r="K294" t="s">
        <v>66</v>
      </c>
      <c r="L294" t="s">
        <v>768</v>
      </c>
      <c r="M294">
        <v>0.82</v>
      </c>
      <c r="N294" t="s">
        <v>34</v>
      </c>
      <c r="O294" t="s">
        <v>61</v>
      </c>
      <c r="P294" t="s">
        <v>92</v>
      </c>
      <c r="Q294" t="s">
        <v>769</v>
      </c>
      <c r="R294">
        <v>91360</v>
      </c>
      <c r="S294" s="1">
        <v>42028</v>
      </c>
      <c r="T294" s="1">
        <v>42029</v>
      </c>
      <c r="U294">
        <v>-457.73</v>
      </c>
      <c r="V294">
        <v>10</v>
      </c>
      <c r="W294">
        <v>1104.32</v>
      </c>
      <c r="X294">
        <v>89885</v>
      </c>
      <c r="Y294">
        <f>cleaneddata[[#This Row],[Unit Price]]-cleaneddata[[#This Row],[Discount]]</f>
        <v>101.41</v>
      </c>
      <c r="Z294" t="str">
        <f>_xlfn.IFS(cleaneddata[[#This Row],[Region]]="Central","Chris",cleaneddata[[#This Row],[Region]]="East","Erin",cleaneddata[[#This Row],[Region]]="South","Sam",cleaneddata[[#This Row],[Region]]="West","William")</f>
        <v>William</v>
      </c>
    </row>
    <row r="295" spans="1:26" x14ac:dyDescent="0.3">
      <c r="A295">
        <v>1653</v>
      </c>
      <c r="B295" t="s">
        <v>767</v>
      </c>
      <c r="C295" t="s">
        <v>72</v>
      </c>
      <c r="D295">
        <v>0.1</v>
      </c>
      <c r="E295">
        <v>95.99</v>
      </c>
      <c r="F295">
        <v>4.9000000000000004</v>
      </c>
      <c r="G295" t="s">
        <v>40</v>
      </c>
      <c r="H295" t="s">
        <v>96</v>
      </c>
      <c r="I295" t="s">
        <v>42</v>
      </c>
      <c r="J295" t="s">
        <v>137</v>
      </c>
      <c r="K295" t="s">
        <v>75</v>
      </c>
      <c r="L295" t="s">
        <v>770</v>
      </c>
      <c r="M295">
        <v>0.56000000000000005</v>
      </c>
      <c r="N295" t="s">
        <v>34</v>
      </c>
      <c r="O295" t="s">
        <v>61</v>
      </c>
      <c r="P295" t="s">
        <v>92</v>
      </c>
      <c r="Q295" t="s">
        <v>769</v>
      </c>
      <c r="R295">
        <v>91360</v>
      </c>
      <c r="S295" s="1">
        <v>42028</v>
      </c>
      <c r="T295" s="1">
        <v>42029</v>
      </c>
      <c r="U295">
        <v>-268.66399999999999</v>
      </c>
      <c r="V295">
        <v>2</v>
      </c>
      <c r="W295">
        <v>149.80000000000001</v>
      </c>
      <c r="X295">
        <v>89885</v>
      </c>
      <c r="Y295">
        <f>cleaneddata[[#This Row],[Unit Price]]-cleaneddata[[#This Row],[Discount]]</f>
        <v>95.89</v>
      </c>
      <c r="Z295" t="str">
        <f>_xlfn.IFS(cleaneddata[[#This Row],[Region]]="Central","Chris",cleaneddata[[#This Row],[Region]]="East","Erin",cleaneddata[[#This Row],[Region]]="South","Sam",cleaneddata[[#This Row],[Region]]="West","William")</f>
        <v>William</v>
      </c>
    </row>
    <row r="296" spans="1:26" x14ac:dyDescent="0.3">
      <c r="A296">
        <v>1389</v>
      </c>
      <c r="B296" t="s">
        <v>771</v>
      </c>
      <c r="C296" t="s">
        <v>27</v>
      </c>
      <c r="D296">
        <v>0.06</v>
      </c>
      <c r="E296">
        <v>1.74</v>
      </c>
      <c r="F296">
        <v>4.08</v>
      </c>
      <c r="G296" t="s">
        <v>40</v>
      </c>
      <c r="H296" t="s">
        <v>96</v>
      </c>
      <c r="I296" t="s">
        <v>30</v>
      </c>
      <c r="J296" t="s">
        <v>128</v>
      </c>
      <c r="K296" t="s">
        <v>44</v>
      </c>
      <c r="L296" t="s">
        <v>772</v>
      </c>
      <c r="M296">
        <v>0.53</v>
      </c>
      <c r="N296" t="s">
        <v>34</v>
      </c>
      <c r="O296" t="s">
        <v>61</v>
      </c>
      <c r="P296" t="s">
        <v>92</v>
      </c>
      <c r="Q296" t="s">
        <v>773</v>
      </c>
      <c r="R296">
        <v>94025</v>
      </c>
      <c r="S296" s="1">
        <v>42029</v>
      </c>
      <c r="T296" s="1">
        <v>42030</v>
      </c>
      <c r="U296">
        <v>-11.0732</v>
      </c>
      <c r="V296">
        <v>1</v>
      </c>
      <c r="W296">
        <v>2.77</v>
      </c>
      <c r="X296">
        <v>88726</v>
      </c>
      <c r="Y296">
        <f>cleaneddata[[#This Row],[Unit Price]]-cleaneddata[[#This Row],[Discount]]</f>
        <v>1.68</v>
      </c>
      <c r="Z296" t="str">
        <f>_xlfn.IFS(cleaneddata[[#This Row],[Region]]="Central","Chris",cleaneddata[[#This Row],[Region]]="East","Erin",cleaneddata[[#This Row],[Region]]="South","Sam",cleaneddata[[#This Row],[Region]]="West","William")</f>
        <v>William</v>
      </c>
    </row>
    <row r="297" spans="1:26" x14ac:dyDescent="0.3">
      <c r="A297">
        <v>156</v>
      </c>
      <c r="B297" t="s">
        <v>774</v>
      </c>
      <c r="C297" t="s">
        <v>39</v>
      </c>
      <c r="D297">
        <v>0.03</v>
      </c>
      <c r="E297">
        <v>10.89</v>
      </c>
      <c r="F297">
        <v>4.5</v>
      </c>
      <c r="G297" t="s">
        <v>40</v>
      </c>
      <c r="H297" t="s">
        <v>96</v>
      </c>
      <c r="I297" t="s">
        <v>50</v>
      </c>
      <c r="J297" t="s">
        <v>97</v>
      </c>
      <c r="K297" t="s">
        <v>75</v>
      </c>
      <c r="L297" t="s">
        <v>775</v>
      </c>
      <c r="M297">
        <v>0.59</v>
      </c>
      <c r="N297" t="s">
        <v>34</v>
      </c>
      <c r="O297" t="s">
        <v>61</v>
      </c>
      <c r="P297" t="s">
        <v>62</v>
      </c>
      <c r="Q297" t="s">
        <v>63</v>
      </c>
      <c r="R297">
        <v>80525</v>
      </c>
      <c r="S297" s="1">
        <v>42029</v>
      </c>
      <c r="T297" s="1">
        <v>42030</v>
      </c>
      <c r="U297">
        <v>-18.64</v>
      </c>
      <c r="V297">
        <v>3</v>
      </c>
      <c r="W297">
        <v>33.82</v>
      </c>
      <c r="X297">
        <v>87672</v>
      </c>
      <c r="Y297">
        <f>cleaneddata[[#This Row],[Unit Price]]-cleaneddata[[#This Row],[Discount]]</f>
        <v>10.860000000000001</v>
      </c>
      <c r="Z297" t="str">
        <f>_xlfn.IFS(cleaneddata[[#This Row],[Region]]="Central","Chris",cleaneddata[[#This Row],[Region]]="East","Erin",cleaneddata[[#This Row],[Region]]="South","Sam",cleaneddata[[#This Row],[Region]]="West","William")</f>
        <v>William</v>
      </c>
    </row>
    <row r="298" spans="1:26" x14ac:dyDescent="0.3">
      <c r="A298">
        <v>1997</v>
      </c>
      <c r="B298" t="s">
        <v>776</v>
      </c>
      <c r="C298" t="s">
        <v>72</v>
      </c>
      <c r="D298">
        <v>0.1</v>
      </c>
      <c r="E298">
        <v>125.99</v>
      </c>
      <c r="F298">
        <v>8.99</v>
      </c>
      <c r="G298" t="s">
        <v>40</v>
      </c>
      <c r="H298" t="s">
        <v>41</v>
      </c>
      <c r="I298" t="s">
        <v>42</v>
      </c>
      <c r="J298" t="s">
        <v>137</v>
      </c>
      <c r="K298" t="s">
        <v>75</v>
      </c>
      <c r="L298" t="s">
        <v>777</v>
      </c>
      <c r="M298">
        <v>0.56999999999999995</v>
      </c>
      <c r="N298" t="s">
        <v>34</v>
      </c>
      <c r="O298" t="s">
        <v>35</v>
      </c>
      <c r="P298" t="s">
        <v>273</v>
      </c>
      <c r="Q298" t="s">
        <v>274</v>
      </c>
      <c r="R298">
        <v>29915</v>
      </c>
      <c r="S298" s="1">
        <v>42029</v>
      </c>
      <c r="T298" s="1">
        <v>42032</v>
      </c>
      <c r="U298">
        <v>17.652000000000001</v>
      </c>
      <c r="V298">
        <v>4</v>
      </c>
      <c r="W298">
        <v>408.66</v>
      </c>
      <c r="X298">
        <v>90333</v>
      </c>
      <c r="Y298">
        <f>cleaneddata[[#This Row],[Unit Price]]-cleaneddata[[#This Row],[Discount]]</f>
        <v>125.89</v>
      </c>
      <c r="Z298" t="str">
        <f>_xlfn.IFS(cleaneddata[[#This Row],[Region]]="Central","Chris",cleaneddata[[#This Row],[Region]]="East","Erin",cleaneddata[[#This Row],[Region]]="South","Sam",cleaneddata[[#This Row],[Region]]="West","William")</f>
        <v>Sam</v>
      </c>
    </row>
    <row r="299" spans="1:26" x14ac:dyDescent="0.3">
      <c r="A299">
        <v>1360</v>
      </c>
      <c r="B299" t="s">
        <v>778</v>
      </c>
      <c r="C299" t="s">
        <v>39</v>
      </c>
      <c r="D299">
        <v>0.03</v>
      </c>
      <c r="E299">
        <v>14.34</v>
      </c>
      <c r="F299">
        <v>5</v>
      </c>
      <c r="G299" t="s">
        <v>40</v>
      </c>
      <c r="H299" t="s">
        <v>41</v>
      </c>
      <c r="I299" t="s">
        <v>30</v>
      </c>
      <c r="J299" t="s">
        <v>128</v>
      </c>
      <c r="K299" t="s">
        <v>44</v>
      </c>
      <c r="L299" t="s">
        <v>779</v>
      </c>
      <c r="M299">
        <v>0.49</v>
      </c>
      <c r="N299" t="s">
        <v>34</v>
      </c>
      <c r="O299" t="s">
        <v>54</v>
      </c>
      <c r="P299" t="s">
        <v>215</v>
      </c>
      <c r="Q299" t="s">
        <v>780</v>
      </c>
      <c r="R299">
        <v>52761</v>
      </c>
      <c r="S299" s="1">
        <v>42030</v>
      </c>
      <c r="T299" s="1">
        <v>42031</v>
      </c>
      <c r="U299">
        <v>82.310100000000006</v>
      </c>
      <c r="V299">
        <v>8</v>
      </c>
      <c r="W299">
        <v>119.29</v>
      </c>
      <c r="X299">
        <v>89595</v>
      </c>
      <c r="Y299">
        <f>cleaneddata[[#This Row],[Unit Price]]-cleaneddata[[#This Row],[Discount]]</f>
        <v>14.31</v>
      </c>
      <c r="Z299" t="str">
        <f>_xlfn.IFS(cleaneddata[[#This Row],[Region]]="Central","Chris",cleaneddata[[#This Row],[Region]]="East","Erin",cleaneddata[[#This Row],[Region]]="South","Sam",cleaneddata[[#This Row],[Region]]="West","William")</f>
        <v>Chris</v>
      </c>
    </row>
    <row r="300" spans="1:26" x14ac:dyDescent="0.3">
      <c r="A300">
        <v>1361</v>
      </c>
      <c r="B300" t="s">
        <v>781</v>
      </c>
      <c r="C300" t="s">
        <v>39</v>
      </c>
      <c r="D300">
        <v>0.01</v>
      </c>
      <c r="E300">
        <v>2.89</v>
      </c>
      <c r="F300">
        <v>0.5</v>
      </c>
      <c r="G300" t="s">
        <v>40</v>
      </c>
      <c r="H300" t="s">
        <v>41</v>
      </c>
      <c r="I300" t="s">
        <v>50</v>
      </c>
      <c r="J300" t="s">
        <v>154</v>
      </c>
      <c r="K300" t="s">
        <v>75</v>
      </c>
      <c r="L300" t="s">
        <v>731</v>
      </c>
      <c r="M300">
        <v>0.38</v>
      </c>
      <c r="N300" t="s">
        <v>34</v>
      </c>
      <c r="O300" t="s">
        <v>54</v>
      </c>
      <c r="P300" t="s">
        <v>291</v>
      </c>
      <c r="Q300" t="s">
        <v>782</v>
      </c>
      <c r="R300">
        <v>48101</v>
      </c>
      <c r="S300" s="1">
        <v>42030</v>
      </c>
      <c r="T300" s="1">
        <v>42032</v>
      </c>
      <c r="U300">
        <v>1.2236</v>
      </c>
      <c r="V300">
        <v>1</v>
      </c>
      <c r="W300">
        <v>3.08</v>
      </c>
      <c r="X300">
        <v>89595</v>
      </c>
      <c r="Y300">
        <f>cleaneddata[[#This Row],[Unit Price]]-cleaneddata[[#This Row],[Discount]]</f>
        <v>2.8800000000000003</v>
      </c>
      <c r="Z300" t="str">
        <f>_xlfn.IFS(cleaneddata[[#This Row],[Region]]="Central","Chris",cleaneddata[[#This Row],[Region]]="East","Erin",cleaneddata[[#This Row],[Region]]="South","Sam",cleaneddata[[#This Row],[Region]]="West","William")</f>
        <v>Chris</v>
      </c>
    </row>
    <row r="301" spans="1:26" x14ac:dyDescent="0.3">
      <c r="A301">
        <v>3154</v>
      </c>
      <c r="B301" t="s">
        <v>783</v>
      </c>
      <c r="C301" t="s">
        <v>39</v>
      </c>
      <c r="D301">
        <v>0.08</v>
      </c>
      <c r="E301">
        <v>150.97999999999999</v>
      </c>
      <c r="F301">
        <v>13.99</v>
      </c>
      <c r="G301" t="s">
        <v>89</v>
      </c>
      <c r="H301" t="s">
        <v>96</v>
      </c>
      <c r="I301" t="s">
        <v>42</v>
      </c>
      <c r="J301" t="s">
        <v>58</v>
      </c>
      <c r="K301" t="s">
        <v>146</v>
      </c>
      <c r="L301" t="s">
        <v>784</v>
      </c>
      <c r="M301">
        <v>0.38</v>
      </c>
      <c r="N301" t="s">
        <v>34</v>
      </c>
      <c r="O301" t="s">
        <v>35</v>
      </c>
      <c r="P301" t="s">
        <v>125</v>
      </c>
      <c r="Q301" t="s">
        <v>785</v>
      </c>
      <c r="R301">
        <v>33710</v>
      </c>
      <c r="S301" s="1">
        <v>42030</v>
      </c>
      <c r="T301" s="1">
        <v>42031</v>
      </c>
      <c r="U301">
        <v>-3.948</v>
      </c>
      <c r="V301">
        <v>8</v>
      </c>
      <c r="W301">
        <v>1183.82</v>
      </c>
      <c r="X301">
        <v>86899</v>
      </c>
      <c r="Y301">
        <f>cleaneddata[[#This Row],[Unit Price]]-cleaneddata[[#This Row],[Discount]]</f>
        <v>150.89999999999998</v>
      </c>
      <c r="Z301" t="str">
        <f>_xlfn.IFS(cleaneddata[[#This Row],[Region]]="Central","Chris",cleaneddata[[#This Row],[Region]]="East","Erin",cleaneddata[[#This Row],[Region]]="South","Sam",cleaneddata[[#This Row],[Region]]="West","William")</f>
        <v>Sam</v>
      </c>
    </row>
    <row r="302" spans="1:26" x14ac:dyDescent="0.3">
      <c r="A302">
        <v>3155</v>
      </c>
      <c r="B302" t="s">
        <v>644</v>
      </c>
      <c r="C302" t="s">
        <v>39</v>
      </c>
      <c r="D302">
        <v>0.03</v>
      </c>
      <c r="E302">
        <v>25.98</v>
      </c>
      <c r="F302">
        <v>14.36</v>
      </c>
      <c r="G302" t="s">
        <v>28</v>
      </c>
      <c r="H302" t="s">
        <v>96</v>
      </c>
      <c r="I302" t="s">
        <v>30</v>
      </c>
      <c r="J302" t="s">
        <v>111</v>
      </c>
      <c r="K302" t="s">
        <v>59</v>
      </c>
      <c r="L302" t="s">
        <v>786</v>
      </c>
      <c r="M302">
        <v>0.6</v>
      </c>
      <c r="N302" t="s">
        <v>34</v>
      </c>
      <c r="O302" t="s">
        <v>35</v>
      </c>
      <c r="P302" t="s">
        <v>125</v>
      </c>
      <c r="Q302" t="s">
        <v>334</v>
      </c>
      <c r="R302">
        <v>32771</v>
      </c>
      <c r="S302" s="1">
        <v>42030</v>
      </c>
      <c r="T302" s="1">
        <v>42031</v>
      </c>
      <c r="U302">
        <v>57.545999999999999</v>
      </c>
      <c r="V302">
        <v>4</v>
      </c>
      <c r="W302">
        <v>107.66</v>
      </c>
      <c r="X302">
        <v>86899</v>
      </c>
      <c r="Y302">
        <f>cleaneddata[[#This Row],[Unit Price]]-cleaneddata[[#This Row],[Discount]]</f>
        <v>25.95</v>
      </c>
      <c r="Z302" t="str">
        <f>_xlfn.IFS(cleaneddata[[#This Row],[Region]]="Central","Chris",cleaneddata[[#This Row],[Region]]="East","Erin",cleaneddata[[#This Row],[Region]]="South","Sam",cleaneddata[[#This Row],[Region]]="West","William")</f>
        <v>Sam</v>
      </c>
    </row>
    <row r="303" spans="1:26" x14ac:dyDescent="0.3">
      <c r="A303">
        <v>3155</v>
      </c>
      <c r="B303" t="s">
        <v>644</v>
      </c>
      <c r="C303" t="s">
        <v>39</v>
      </c>
      <c r="D303">
        <v>0.1</v>
      </c>
      <c r="E303">
        <v>32.479999999999997</v>
      </c>
      <c r="F303">
        <v>35</v>
      </c>
      <c r="G303" t="s">
        <v>40</v>
      </c>
      <c r="H303" t="s">
        <v>96</v>
      </c>
      <c r="I303" t="s">
        <v>50</v>
      </c>
      <c r="J303" t="s">
        <v>80</v>
      </c>
      <c r="K303" t="s">
        <v>66</v>
      </c>
      <c r="L303" t="s">
        <v>787</v>
      </c>
      <c r="M303">
        <v>0.81</v>
      </c>
      <c r="N303" t="s">
        <v>34</v>
      </c>
      <c r="O303" t="s">
        <v>35</v>
      </c>
      <c r="P303" t="s">
        <v>125</v>
      </c>
      <c r="Q303" t="s">
        <v>334</v>
      </c>
      <c r="R303">
        <v>32771</v>
      </c>
      <c r="S303" s="1">
        <v>42030</v>
      </c>
      <c r="T303" s="1">
        <v>42031</v>
      </c>
      <c r="U303">
        <v>-333.42540000000002</v>
      </c>
      <c r="V303">
        <v>10</v>
      </c>
      <c r="W303">
        <v>318.83</v>
      </c>
      <c r="X303">
        <v>86899</v>
      </c>
      <c r="Y303">
        <f>cleaneddata[[#This Row],[Unit Price]]-cleaneddata[[#This Row],[Discount]]</f>
        <v>32.379999999999995</v>
      </c>
      <c r="Z303" t="str">
        <f>_xlfn.IFS(cleaneddata[[#This Row],[Region]]="Central","Chris",cleaneddata[[#This Row],[Region]]="East","Erin",cleaneddata[[#This Row],[Region]]="South","Sam",cleaneddata[[#This Row],[Region]]="West","William")</f>
        <v>Sam</v>
      </c>
    </row>
    <row r="304" spans="1:26" x14ac:dyDescent="0.3">
      <c r="A304">
        <v>1129</v>
      </c>
      <c r="B304" t="s">
        <v>788</v>
      </c>
      <c r="C304" t="s">
        <v>49</v>
      </c>
      <c r="D304">
        <v>0.02</v>
      </c>
      <c r="E304">
        <v>4.9800000000000004</v>
      </c>
      <c r="F304">
        <v>6.07</v>
      </c>
      <c r="G304" t="s">
        <v>40</v>
      </c>
      <c r="H304" t="s">
        <v>73</v>
      </c>
      <c r="I304" t="s">
        <v>50</v>
      </c>
      <c r="J304" t="s">
        <v>90</v>
      </c>
      <c r="K304" t="s">
        <v>75</v>
      </c>
      <c r="L304" t="s">
        <v>789</v>
      </c>
      <c r="M304">
        <v>0.36</v>
      </c>
      <c r="N304" t="s">
        <v>34</v>
      </c>
      <c r="O304" t="s">
        <v>113</v>
      </c>
      <c r="P304" t="s">
        <v>405</v>
      </c>
      <c r="Q304" t="s">
        <v>790</v>
      </c>
      <c r="R304">
        <v>2118</v>
      </c>
      <c r="S304" s="1">
        <v>42030</v>
      </c>
      <c r="T304" s="1">
        <v>42032</v>
      </c>
      <c r="U304">
        <v>-46.92</v>
      </c>
      <c r="V304">
        <v>19</v>
      </c>
      <c r="W304">
        <v>105.5</v>
      </c>
      <c r="X304">
        <v>57794</v>
      </c>
      <c r="Y304">
        <f>cleaneddata[[#This Row],[Unit Price]]-cleaneddata[[#This Row],[Discount]]</f>
        <v>4.9600000000000009</v>
      </c>
      <c r="Z304" t="str">
        <f>_xlfn.IFS(cleaneddata[[#This Row],[Region]]="Central","Chris",cleaneddata[[#This Row],[Region]]="East","Erin",cleaneddata[[#This Row],[Region]]="South","Sam",cleaneddata[[#This Row],[Region]]="West","William")</f>
        <v>Erin</v>
      </c>
    </row>
    <row r="305" spans="1:26" x14ac:dyDescent="0.3">
      <c r="A305">
        <v>1133</v>
      </c>
      <c r="B305" t="s">
        <v>791</v>
      </c>
      <c r="C305" t="s">
        <v>49</v>
      </c>
      <c r="D305">
        <v>0.02</v>
      </c>
      <c r="E305">
        <v>4.9800000000000004</v>
      </c>
      <c r="F305">
        <v>6.07</v>
      </c>
      <c r="G305" t="s">
        <v>40</v>
      </c>
      <c r="H305" t="s">
        <v>73</v>
      </c>
      <c r="I305" t="s">
        <v>50</v>
      </c>
      <c r="J305" t="s">
        <v>90</v>
      </c>
      <c r="K305" t="s">
        <v>75</v>
      </c>
      <c r="L305" t="s">
        <v>789</v>
      </c>
      <c r="M305">
        <v>0.36</v>
      </c>
      <c r="N305" t="s">
        <v>34</v>
      </c>
      <c r="O305" t="s">
        <v>54</v>
      </c>
      <c r="P305" t="s">
        <v>189</v>
      </c>
      <c r="Q305" t="s">
        <v>792</v>
      </c>
      <c r="R305">
        <v>75234</v>
      </c>
      <c r="S305" s="1">
        <v>42030</v>
      </c>
      <c r="T305" s="1">
        <v>42032</v>
      </c>
      <c r="U305">
        <v>-46.92</v>
      </c>
      <c r="V305">
        <v>5</v>
      </c>
      <c r="W305">
        <v>27.76</v>
      </c>
      <c r="X305">
        <v>88105</v>
      </c>
      <c r="Y305">
        <f>cleaneddata[[#This Row],[Unit Price]]-cleaneddata[[#This Row],[Discount]]</f>
        <v>4.9600000000000009</v>
      </c>
      <c r="Z305" t="str">
        <f>_xlfn.IFS(cleaneddata[[#This Row],[Region]]="Central","Chris",cleaneddata[[#This Row],[Region]]="East","Erin",cleaneddata[[#This Row],[Region]]="South","Sam",cleaneddata[[#This Row],[Region]]="West","William")</f>
        <v>Chris</v>
      </c>
    </row>
    <row r="306" spans="1:26" x14ac:dyDescent="0.3">
      <c r="A306">
        <v>2795</v>
      </c>
      <c r="B306" t="s">
        <v>793</v>
      </c>
      <c r="C306" t="s">
        <v>49</v>
      </c>
      <c r="D306">
        <v>0.04</v>
      </c>
      <c r="E306">
        <v>3.57</v>
      </c>
      <c r="F306">
        <v>4.17</v>
      </c>
      <c r="G306" t="s">
        <v>40</v>
      </c>
      <c r="H306" t="s">
        <v>96</v>
      </c>
      <c r="I306" t="s">
        <v>50</v>
      </c>
      <c r="J306" t="s">
        <v>51</v>
      </c>
      <c r="K306" t="s">
        <v>44</v>
      </c>
      <c r="L306" t="s">
        <v>794</v>
      </c>
      <c r="M306">
        <v>0.59</v>
      </c>
      <c r="N306" t="s">
        <v>34</v>
      </c>
      <c r="O306" t="s">
        <v>54</v>
      </c>
      <c r="P306" t="s">
        <v>215</v>
      </c>
      <c r="Q306" t="s">
        <v>795</v>
      </c>
      <c r="R306">
        <v>50401</v>
      </c>
      <c r="S306" s="1">
        <v>42030</v>
      </c>
      <c r="T306" s="1">
        <v>42032</v>
      </c>
      <c r="U306">
        <v>-69.91</v>
      </c>
      <c r="V306">
        <v>8</v>
      </c>
      <c r="W306">
        <v>30.9</v>
      </c>
      <c r="X306">
        <v>87556</v>
      </c>
      <c r="Y306">
        <f>cleaneddata[[#This Row],[Unit Price]]-cleaneddata[[#This Row],[Discount]]</f>
        <v>3.53</v>
      </c>
      <c r="Z306" t="str">
        <f>_xlfn.IFS(cleaneddata[[#This Row],[Region]]="Central","Chris",cleaneddata[[#This Row],[Region]]="East","Erin",cleaneddata[[#This Row],[Region]]="South","Sam",cleaneddata[[#This Row],[Region]]="West","William")</f>
        <v>Chris</v>
      </c>
    </row>
    <row r="307" spans="1:26" x14ac:dyDescent="0.3">
      <c r="A307">
        <v>2795</v>
      </c>
      <c r="B307" t="s">
        <v>793</v>
      </c>
      <c r="C307" t="s">
        <v>49</v>
      </c>
      <c r="D307">
        <v>0.05</v>
      </c>
      <c r="E307">
        <v>200.99</v>
      </c>
      <c r="F307">
        <v>4.2</v>
      </c>
      <c r="G307" t="s">
        <v>40</v>
      </c>
      <c r="H307" t="s">
        <v>96</v>
      </c>
      <c r="I307" t="s">
        <v>42</v>
      </c>
      <c r="J307" t="s">
        <v>137</v>
      </c>
      <c r="K307" t="s">
        <v>75</v>
      </c>
      <c r="L307" t="s">
        <v>796</v>
      </c>
      <c r="M307">
        <v>0.59</v>
      </c>
      <c r="N307" t="s">
        <v>34</v>
      </c>
      <c r="O307" t="s">
        <v>54</v>
      </c>
      <c r="P307" t="s">
        <v>215</v>
      </c>
      <c r="Q307" t="s">
        <v>795</v>
      </c>
      <c r="R307">
        <v>50401</v>
      </c>
      <c r="S307" s="1">
        <v>42030</v>
      </c>
      <c r="T307" s="1">
        <v>42034</v>
      </c>
      <c r="U307">
        <v>1630.5252</v>
      </c>
      <c r="V307">
        <v>14</v>
      </c>
      <c r="W307">
        <v>2363.08</v>
      </c>
      <c r="X307">
        <v>87556</v>
      </c>
      <c r="Y307">
        <f>cleaneddata[[#This Row],[Unit Price]]-cleaneddata[[#This Row],[Discount]]</f>
        <v>200.94</v>
      </c>
      <c r="Z307" t="str">
        <f>_xlfn.IFS(cleaneddata[[#This Row],[Region]]="Central","Chris",cleaneddata[[#This Row],[Region]]="East","Erin",cleaneddata[[#This Row],[Region]]="South","Sam",cleaneddata[[#This Row],[Region]]="West","William")</f>
        <v>Chris</v>
      </c>
    </row>
    <row r="308" spans="1:26" x14ac:dyDescent="0.3">
      <c r="A308">
        <v>2795</v>
      </c>
      <c r="B308" t="s">
        <v>793</v>
      </c>
      <c r="C308" t="s">
        <v>49</v>
      </c>
      <c r="D308">
        <v>7.0000000000000007E-2</v>
      </c>
      <c r="E308">
        <v>195.99</v>
      </c>
      <c r="F308">
        <v>8.99</v>
      </c>
      <c r="G308" t="s">
        <v>40</v>
      </c>
      <c r="H308" t="s">
        <v>96</v>
      </c>
      <c r="I308" t="s">
        <v>42</v>
      </c>
      <c r="J308" t="s">
        <v>137</v>
      </c>
      <c r="K308" t="s">
        <v>75</v>
      </c>
      <c r="L308" t="s">
        <v>797</v>
      </c>
      <c r="M308">
        <v>0.57999999999999996</v>
      </c>
      <c r="N308" t="s">
        <v>34</v>
      </c>
      <c r="O308" t="s">
        <v>54</v>
      </c>
      <c r="P308" t="s">
        <v>215</v>
      </c>
      <c r="Q308" t="s">
        <v>795</v>
      </c>
      <c r="R308">
        <v>50401</v>
      </c>
      <c r="S308" s="1">
        <v>42030</v>
      </c>
      <c r="T308" s="1">
        <v>42030</v>
      </c>
      <c r="U308">
        <v>-457.16</v>
      </c>
      <c r="V308">
        <v>2</v>
      </c>
      <c r="W308">
        <v>328.45</v>
      </c>
      <c r="X308">
        <v>87556</v>
      </c>
      <c r="Y308">
        <f>cleaneddata[[#This Row],[Unit Price]]-cleaneddata[[#This Row],[Discount]]</f>
        <v>195.92000000000002</v>
      </c>
      <c r="Z308" t="str">
        <f>_xlfn.IFS(cleaneddata[[#This Row],[Region]]="Central","Chris",cleaneddata[[#This Row],[Region]]="East","Erin",cleaneddata[[#This Row],[Region]]="South","Sam",cleaneddata[[#This Row],[Region]]="West","William")</f>
        <v>Chris</v>
      </c>
    </row>
    <row r="309" spans="1:26" x14ac:dyDescent="0.3">
      <c r="A309">
        <v>3000</v>
      </c>
      <c r="B309" t="s">
        <v>798</v>
      </c>
      <c r="C309" t="s">
        <v>49</v>
      </c>
      <c r="D309">
        <v>0.01</v>
      </c>
      <c r="E309">
        <v>10.14</v>
      </c>
      <c r="F309">
        <v>2.27</v>
      </c>
      <c r="G309" t="s">
        <v>40</v>
      </c>
      <c r="H309" t="s">
        <v>41</v>
      </c>
      <c r="I309" t="s">
        <v>50</v>
      </c>
      <c r="J309" t="s">
        <v>90</v>
      </c>
      <c r="K309" t="s">
        <v>52</v>
      </c>
      <c r="L309" t="s">
        <v>173</v>
      </c>
      <c r="M309">
        <v>0.36</v>
      </c>
      <c r="N309" t="s">
        <v>34</v>
      </c>
      <c r="O309" t="s">
        <v>54</v>
      </c>
      <c r="P309" t="s">
        <v>291</v>
      </c>
      <c r="Q309" t="s">
        <v>799</v>
      </c>
      <c r="R309">
        <v>48342</v>
      </c>
      <c r="S309" s="1">
        <v>42030</v>
      </c>
      <c r="T309" s="1">
        <v>42032</v>
      </c>
      <c r="U309">
        <v>28.152000000000001</v>
      </c>
      <c r="V309">
        <v>4</v>
      </c>
      <c r="W309">
        <v>40.799999999999997</v>
      </c>
      <c r="X309">
        <v>87042</v>
      </c>
      <c r="Y309">
        <f>cleaneddata[[#This Row],[Unit Price]]-cleaneddata[[#This Row],[Discount]]</f>
        <v>10.130000000000001</v>
      </c>
      <c r="Z309" t="str">
        <f>_xlfn.IFS(cleaneddata[[#This Row],[Region]]="Central","Chris",cleaneddata[[#This Row],[Region]]="East","Erin",cleaneddata[[#This Row],[Region]]="South","Sam",cleaneddata[[#This Row],[Region]]="West","William")</f>
        <v>Chris</v>
      </c>
    </row>
    <row r="310" spans="1:26" x14ac:dyDescent="0.3">
      <c r="A310">
        <v>3307</v>
      </c>
      <c r="B310" t="s">
        <v>800</v>
      </c>
      <c r="C310" t="s">
        <v>49</v>
      </c>
      <c r="D310">
        <v>7.0000000000000007E-2</v>
      </c>
      <c r="E310">
        <v>16.739999999999998</v>
      </c>
      <c r="F310">
        <v>7.04</v>
      </c>
      <c r="G310" t="s">
        <v>40</v>
      </c>
      <c r="H310" t="s">
        <v>29</v>
      </c>
      <c r="I310" t="s">
        <v>50</v>
      </c>
      <c r="J310" t="s">
        <v>80</v>
      </c>
      <c r="K310" t="s">
        <v>75</v>
      </c>
      <c r="L310" t="s">
        <v>801</v>
      </c>
      <c r="M310">
        <v>0.81</v>
      </c>
      <c r="N310" t="s">
        <v>34</v>
      </c>
      <c r="O310" t="s">
        <v>113</v>
      </c>
      <c r="P310" t="s">
        <v>405</v>
      </c>
      <c r="Q310" t="s">
        <v>802</v>
      </c>
      <c r="R310">
        <v>1001</v>
      </c>
      <c r="S310" s="1">
        <v>42030</v>
      </c>
      <c r="T310" s="1">
        <v>42037</v>
      </c>
      <c r="U310">
        <v>-114.2</v>
      </c>
      <c r="V310">
        <v>5</v>
      </c>
      <c r="W310">
        <v>80.58</v>
      </c>
      <c r="X310">
        <v>90462</v>
      </c>
      <c r="Y310">
        <f>cleaneddata[[#This Row],[Unit Price]]-cleaneddata[[#This Row],[Discount]]</f>
        <v>16.669999999999998</v>
      </c>
      <c r="Z310" t="str">
        <f>_xlfn.IFS(cleaneddata[[#This Row],[Region]]="Central","Chris",cleaneddata[[#This Row],[Region]]="East","Erin",cleaneddata[[#This Row],[Region]]="South","Sam",cleaneddata[[#This Row],[Region]]="West","William")</f>
        <v>Erin</v>
      </c>
    </row>
    <row r="311" spans="1:26" x14ac:dyDescent="0.3">
      <c r="A311">
        <v>3311</v>
      </c>
      <c r="B311" t="s">
        <v>803</v>
      </c>
      <c r="C311" t="s">
        <v>49</v>
      </c>
      <c r="D311">
        <v>0.06</v>
      </c>
      <c r="E311">
        <v>6.45</v>
      </c>
      <c r="F311">
        <v>1.34</v>
      </c>
      <c r="G311" t="s">
        <v>40</v>
      </c>
      <c r="H311" t="s">
        <v>29</v>
      </c>
      <c r="I311" t="s">
        <v>50</v>
      </c>
      <c r="J311" t="s">
        <v>90</v>
      </c>
      <c r="K311" t="s">
        <v>52</v>
      </c>
      <c r="L311" t="s">
        <v>488</v>
      </c>
      <c r="M311">
        <v>0.36</v>
      </c>
      <c r="N311" t="s">
        <v>34</v>
      </c>
      <c r="O311" t="s">
        <v>113</v>
      </c>
      <c r="P311" t="s">
        <v>405</v>
      </c>
      <c r="Q311" t="s">
        <v>804</v>
      </c>
      <c r="R311">
        <v>1890</v>
      </c>
      <c r="S311" s="1">
        <v>42030</v>
      </c>
      <c r="T311" s="1">
        <v>42035</v>
      </c>
      <c r="U311">
        <v>39.426600000000001</v>
      </c>
      <c r="V311">
        <v>9</v>
      </c>
      <c r="W311">
        <v>57.14</v>
      </c>
      <c r="X311">
        <v>90462</v>
      </c>
      <c r="Y311">
        <f>cleaneddata[[#This Row],[Unit Price]]-cleaneddata[[#This Row],[Discount]]</f>
        <v>6.3900000000000006</v>
      </c>
      <c r="Z311" t="str">
        <f>_xlfn.IFS(cleaneddata[[#This Row],[Region]]="Central","Chris",cleaneddata[[#This Row],[Region]]="East","Erin",cleaneddata[[#This Row],[Region]]="South","Sam",cleaneddata[[#This Row],[Region]]="West","William")</f>
        <v>Erin</v>
      </c>
    </row>
    <row r="312" spans="1:26" x14ac:dyDescent="0.3">
      <c r="A312">
        <v>3314</v>
      </c>
      <c r="B312" t="s">
        <v>805</v>
      </c>
      <c r="C312" t="s">
        <v>49</v>
      </c>
      <c r="D312">
        <v>0.05</v>
      </c>
      <c r="E312">
        <v>122.99</v>
      </c>
      <c r="F312">
        <v>70.2</v>
      </c>
      <c r="G312" t="s">
        <v>28</v>
      </c>
      <c r="H312" t="s">
        <v>29</v>
      </c>
      <c r="I312" t="s">
        <v>30</v>
      </c>
      <c r="J312" t="s">
        <v>111</v>
      </c>
      <c r="K312" t="s">
        <v>59</v>
      </c>
      <c r="L312" t="s">
        <v>806</v>
      </c>
      <c r="M312">
        <v>0.74</v>
      </c>
      <c r="N312" t="s">
        <v>34</v>
      </c>
      <c r="O312" t="s">
        <v>113</v>
      </c>
      <c r="P312" t="s">
        <v>399</v>
      </c>
      <c r="Q312" t="s">
        <v>807</v>
      </c>
      <c r="R312">
        <v>7024</v>
      </c>
      <c r="S312" s="1">
        <v>42030</v>
      </c>
      <c r="T312" s="1">
        <v>42034</v>
      </c>
      <c r="U312">
        <v>-722.23</v>
      </c>
      <c r="V312">
        <v>4</v>
      </c>
      <c r="W312">
        <v>498.31</v>
      </c>
      <c r="X312">
        <v>90462</v>
      </c>
      <c r="Y312">
        <f>cleaneddata[[#This Row],[Unit Price]]-cleaneddata[[#This Row],[Discount]]</f>
        <v>122.94</v>
      </c>
      <c r="Z312" t="str">
        <f>_xlfn.IFS(cleaneddata[[#This Row],[Region]]="Central","Chris",cleaneddata[[#This Row],[Region]]="East","Erin",cleaneddata[[#This Row],[Region]]="South","Sam",cleaneddata[[#This Row],[Region]]="West","William")</f>
        <v>Erin</v>
      </c>
    </row>
    <row r="313" spans="1:26" x14ac:dyDescent="0.3">
      <c r="A313">
        <v>1946</v>
      </c>
      <c r="B313" t="s">
        <v>808</v>
      </c>
      <c r="C313" t="s">
        <v>118</v>
      </c>
      <c r="D313">
        <v>0.08</v>
      </c>
      <c r="E313">
        <v>90.98</v>
      </c>
      <c r="F313">
        <v>56.2</v>
      </c>
      <c r="G313" t="s">
        <v>40</v>
      </c>
      <c r="H313" t="s">
        <v>41</v>
      </c>
      <c r="I313" t="s">
        <v>30</v>
      </c>
      <c r="J313" t="s">
        <v>128</v>
      </c>
      <c r="K313" t="s">
        <v>146</v>
      </c>
      <c r="L313" t="s">
        <v>809</v>
      </c>
      <c r="M313">
        <v>0.74</v>
      </c>
      <c r="N313" t="s">
        <v>34</v>
      </c>
      <c r="O313" t="s">
        <v>113</v>
      </c>
      <c r="P313" t="s">
        <v>322</v>
      </c>
      <c r="Q313" t="s">
        <v>810</v>
      </c>
      <c r="R313">
        <v>15228</v>
      </c>
      <c r="S313" s="1">
        <v>42030</v>
      </c>
      <c r="T313" s="1">
        <v>42032</v>
      </c>
      <c r="U313">
        <v>-1920.9336000000001</v>
      </c>
      <c r="V313">
        <v>12</v>
      </c>
      <c r="W313">
        <v>1058.3599999999999</v>
      </c>
      <c r="X313">
        <v>86331</v>
      </c>
      <c r="Y313">
        <f>cleaneddata[[#This Row],[Unit Price]]-cleaneddata[[#This Row],[Discount]]</f>
        <v>90.9</v>
      </c>
      <c r="Z313" t="str">
        <f>_xlfn.IFS(cleaneddata[[#This Row],[Region]]="Central","Chris",cleaneddata[[#This Row],[Region]]="East","Erin",cleaneddata[[#This Row],[Region]]="South","Sam",cleaneddata[[#This Row],[Region]]="West","William")</f>
        <v>Erin</v>
      </c>
    </row>
    <row r="314" spans="1:26" x14ac:dyDescent="0.3">
      <c r="A314">
        <v>1946</v>
      </c>
      <c r="B314" t="s">
        <v>808</v>
      </c>
      <c r="C314" t="s">
        <v>118</v>
      </c>
      <c r="D314">
        <v>7.0000000000000007E-2</v>
      </c>
      <c r="E314">
        <v>5.98</v>
      </c>
      <c r="F314">
        <v>5.35</v>
      </c>
      <c r="G314" t="s">
        <v>40</v>
      </c>
      <c r="H314" t="s">
        <v>41</v>
      </c>
      <c r="I314" t="s">
        <v>50</v>
      </c>
      <c r="J314" t="s">
        <v>90</v>
      </c>
      <c r="K314" t="s">
        <v>75</v>
      </c>
      <c r="L314" t="s">
        <v>811</v>
      </c>
      <c r="M314">
        <v>0.4</v>
      </c>
      <c r="N314" t="s">
        <v>34</v>
      </c>
      <c r="O314" t="s">
        <v>113</v>
      </c>
      <c r="P314" t="s">
        <v>322</v>
      </c>
      <c r="Q314" t="s">
        <v>810</v>
      </c>
      <c r="R314">
        <v>15228</v>
      </c>
      <c r="S314" s="1">
        <v>42030</v>
      </c>
      <c r="T314" s="1">
        <v>42032</v>
      </c>
      <c r="U314">
        <v>-37.175199999999997</v>
      </c>
      <c r="V314">
        <v>3</v>
      </c>
      <c r="W314">
        <v>18.309999999999999</v>
      </c>
      <c r="X314">
        <v>86331</v>
      </c>
      <c r="Y314">
        <f>cleaneddata[[#This Row],[Unit Price]]-cleaneddata[[#This Row],[Discount]]</f>
        <v>5.91</v>
      </c>
      <c r="Z314" t="str">
        <f>_xlfn.IFS(cleaneddata[[#This Row],[Region]]="Central","Chris",cleaneddata[[#This Row],[Region]]="East","Erin",cleaneddata[[#This Row],[Region]]="South","Sam",cleaneddata[[#This Row],[Region]]="West","William")</f>
        <v>Erin</v>
      </c>
    </row>
    <row r="315" spans="1:26" x14ac:dyDescent="0.3">
      <c r="A315">
        <v>3361</v>
      </c>
      <c r="B315" t="s">
        <v>812</v>
      </c>
      <c r="C315" t="s">
        <v>118</v>
      </c>
      <c r="D315">
        <v>0.04</v>
      </c>
      <c r="E315">
        <v>7.96</v>
      </c>
      <c r="F315">
        <v>4.95</v>
      </c>
      <c r="G315" t="s">
        <v>40</v>
      </c>
      <c r="H315" t="s">
        <v>73</v>
      </c>
      <c r="I315" t="s">
        <v>30</v>
      </c>
      <c r="J315" t="s">
        <v>128</v>
      </c>
      <c r="K315" t="s">
        <v>75</v>
      </c>
      <c r="L315" t="s">
        <v>813</v>
      </c>
      <c r="M315">
        <v>0.41</v>
      </c>
      <c r="N315" t="s">
        <v>34</v>
      </c>
      <c r="O315" t="s">
        <v>54</v>
      </c>
      <c r="P315" t="s">
        <v>359</v>
      </c>
      <c r="Q315" t="s">
        <v>814</v>
      </c>
      <c r="R315">
        <v>53095</v>
      </c>
      <c r="S315" s="1">
        <v>42030</v>
      </c>
      <c r="T315" s="1">
        <v>42030</v>
      </c>
      <c r="U315">
        <v>-7.73</v>
      </c>
      <c r="V315">
        <v>15</v>
      </c>
      <c r="W315">
        <v>116.11</v>
      </c>
      <c r="X315">
        <v>91436</v>
      </c>
      <c r="Y315">
        <f>cleaneddata[[#This Row],[Unit Price]]-cleaneddata[[#This Row],[Discount]]</f>
        <v>7.92</v>
      </c>
      <c r="Z315" t="str">
        <f>_xlfn.IFS(cleaneddata[[#This Row],[Region]]="Central","Chris",cleaneddata[[#This Row],[Region]]="East","Erin",cleaneddata[[#This Row],[Region]]="South","Sam",cleaneddata[[#This Row],[Region]]="West","William")</f>
        <v>Chris</v>
      </c>
    </row>
    <row r="316" spans="1:26" x14ac:dyDescent="0.3">
      <c r="A316">
        <v>2264</v>
      </c>
      <c r="B316" t="s">
        <v>815</v>
      </c>
      <c r="C316" t="s">
        <v>72</v>
      </c>
      <c r="D316">
        <v>0.09</v>
      </c>
      <c r="E316">
        <v>207.48</v>
      </c>
      <c r="F316">
        <v>0.99</v>
      </c>
      <c r="G316" t="s">
        <v>40</v>
      </c>
      <c r="H316" t="s">
        <v>96</v>
      </c>
      <c r="I316" t="s">
        <v>50</v>
      </c>
      <c r="J316" t="s">
        <v>97</v>
      </c>
      <c r="K316" t="s">
        <v>75</v>
      </c>
      <c r="L316" t="s">
        <v>638</v>
      </c>
      <c r="M316">
        <v>0.55000000000000004</v>
      </c>
      <c r="N316" t="s">
        <v>34</v>
      </c>
      <c r="O316" t="s">
        <v>54</v>
      </c>
      <c r="P316" t="s">
        <v>82</v>
      </c>
      <c r="Q316" t="s">
        <v>816</v>
      </c>
      <c r="R316">
        <v>64804</v>
      </c>
      <c r="S316" s="1">
        <v>42030</v>
      </c>
      <c r="T316" s="1">
        <v>42033</v>
      </c>
      <c r="U316">
        <v>359.83</v>
      </c>
      <c r="V316">
        <v>3</v>
      </c>
      <c r="W316">
        <v>577.75</v>
      </c>
      <c r="X316">
        <v>86611</v>
      </c>
      <c r="Y316">
        <f>cleaneddata[[#This Row],[Unit Price]]-cleaneddata[[#This Row],[Discount]]</f>
        <v>207.39</v>
      </c>
      <c r="Z316" t="str">
        <f>_xlfn.IFS(cleaneddata[[#This Row],[Region]]="Central","Chris",cleaneddata[[#This Row],[Region]]="East","Erin",cleaneddata[[#This Row],[Region]]="South","Sam",cleaneddata[[#This Row],[Region]]="West","William")</f>
        <v>Chris</v>
      </c>
    </row>
    <row r="317" spans="1:26" x14ac:dyDescent="0.3">
      <c r="A317">
        <v>483</v>
      </c>
      <c r="B317" t="s">
        <v>817</v>
      </c>
      <c r="C317" t="s">
        <v>27</v>
      </c>
      <c r="D317">
        <v>0.03</v>
      </c>
      <c r="E317">
        <v>11.97</v>
      </c>
      <c r="F317">
        <v>4.9800000000000004</v>
      </c>
      <c r="G317" t="s">
        <v>40</v>
      </c>
      <c r="H317" t="s">
        <v>96</v>
      </c>
      <c r="I317" t="s">
        <v>50</v>
      </c>
      <c r="J317" t="s">
        <v>97</v>
      </c>
      <c r="K317" t="s">
        <v>75</v>
      </c>
      <c r="L317" t="s">
        <v>818</v>
      </c>
      <c r="M317">
        <v>0.57999999999999996</v>
      </c>
      <c r="N317" t="s">
        <v>34</v>
      </c>
      <c r="O317" t="s">
        <v>54</v>
      </c>
      <c r="P317" t="s">
        <v>105</v>
      </c>
      <c r="Q317" t="s">
        <v>819</v>
      </c>
      <c r="R317">
        <v>60543</v>
      </c>
      <c r="S317" s="1">
        <v>42031</v>
      </c>
      <c r="T317" s="1">
        <v>42032</v>
      </c>
      <c r="U317">
        <v>-18.190000000000001</v>
      </c>
      <c r="V317">
        <v>6</v>
      </c>
      <c r="W317">
        <v>73.180000000000007</v>
      </c>
      <c r="X317">
        <v>90353</v>
      </c>
      <c r="Y317">
        <f>cleaneddata[[#This Row],[Unit Price]]-cleaneddata[[#This Row],[Discount]]</f>
        <v>11.940000000000001</v>
      </c>
      <c r="Z317" t="str">
        <f>_xlfn.IFS(cleaneddata[[#This Row],[Region]]="Central","Chris",cleaneddata[[#This Row],[Region]]="East","Erin",cleaneddata[[#This Row],[Region]]="South","Sam",cleaneddata[[#This Row],[Region]]="West","William")</f>
        <v>Chris</v>
      </c>
    </row>
    <row r="318" spans="1:26" x14ac:dyDescent="0.3">
      <c r="A318">
        <v>2979</v>
      </c>
      <c r="B318" t="s">
        <v>820</v>
      </c>
      <c r="C318" t="s">
        <v>27</v>
      </c>
      <c r="D318">
        <v>0.09</v>
      </c>
      <c r="E318">
        <v>2.94</v>
      </c>
      <c r="F318">
        <v>0.7</v>
      </c>
      <c r="G318" t="s">
        <v>40</v>
      </c>
      <c r="H318" t="s">
        <v>96</v>
      </c>
      <c r="I318" t="s">
        <v>50</v>
      </c>
      <c r="J318" t="s">
        <v>51</v>
      </c>
      <c r="K318" t="s">
        <v>52</v>
      </c>
      <c r="L318" t="s">
        <v>821</v>
      </c>
      <c r="M318">
        <v>0.57999999999999996</v>
      </c>
      <c r="N318" t="s">
        <v>34</v>
      </c>
      <c r="O318" t="s">
        <v>54</v>
      </c>
      <c r="P318" t="s">
        <v>567</v>
      </c>
      <c r="Q318" t="s">
        <v>822</v>
      </c>
      <c r="R318">
        <v>58601</v>
      </c>
      <c r="S318" s="1">
        <v>42031</v>
      </c>
      <c r="T318" s="1">
        <v>42032</v>
      </c>
      <c r="U318">
        <v>6.3840000000000003</v>
      </c>
      <c r="V318">
        <v>9</v>
      </c>
      <c r="W318">
        <v>25.22</v>
      </c>
      <c r="X318">
        <v>86544</v>
      </c>
      <c r="Y318">
        <f>cleaneddata[[#This Row],[Unit Price]]-cleaneddata[[#This Row],[Discount]]</f>
        <v>2.85</v>
      </c>
      <c r="Z318" t="str">
        <f>_xlfn.IFS(cleaneddata[[#This Row],[Region]]="Central","Chris",cleaneddata[[#This Row],[Region]]="East","Erin",cleaneddata[[#This Row],[Region]]="South","Sam",cleaneddata[[#This Row],[Region]]="West","William")</f>
        <v>Chris</v>
      </c>
    </row>
    <row r="319" spans="1:26" x14ac:dyDescent="0.3">
      <c r="A319">
        <v>2980</v>
      </c>
      <c r="B319" t="s">
        <v>823</v>
      </c>
      <c r="C319" t="s">
        <v>27</v>
      </c>
      <c r="D319">
        <v>0.03</v>
      </c>
      <c r="E319">
        <v>43.98</v>
      </c>
      <c r="F319">
        <v>8.99</v>
      </c>
      <c r="G319" t="s">
        <v>40</v>
      </c>
      <c r="H319" t="s">
        <v>96</v>
      </c>
      <c r="I319" t="s">
        <v>50</v>
      </c>
      <c r="J319" t="s">
        <v>51</v>
      </c>
      <c r="K319" t="s">
        <v>44</v>
      </c>
      <c r="L319" t="s">
        <v>824</v>
      </c>
      <c r="M319">
        <v>0.57999999999999996</v>
      </c>
      <c r="N319" t="s">
        <v>34</v>
      </c>
      <c r="O319" t="s">
        <v>113</v>
      </c>
      <c r="P319" t="s">
        <v>319</v>
      </c>
      <c r="Q319" t="s">
        <v>825</v>
      </c>
      <c r="R319">
        <v>44870</v>
      </c>
      <c r="S319" s="1">
        <v>42031</v>
      </c>
      <c r="T319" s="1">
        <v>42033</v>
      </c>
      <c r="U319">
        <v>274.0788</v>
      </c>
      <c r="V319">
        <v>10</v>
      </c>
      <c r="W319">
        <v>454.4</v>
      </c>
      <c r="X319">
        <v>86544</v>
      </c>
      <c r="Y319">
        <f>cleaneddata[[#This Row],[Unit Price]]-cleaneddata[[#This Row],[Discount]]</f>
        <v>43.949999999999996</v>
      </c>
      <c r="Z319" t="str">
        <f>_xlfn.IFS(cleaneddata[[#This Row],[Region]]="Central","Chris",cleaneddata[[#This Row],[Region]]="East","Erin",cleaneddata[[#This Row],[Region]]="South","Sam",cleaneddata[[#This Row],[Region]]="West","William")</f>
        <v>Erin</v>
      </c>
    </row>
    <row r="320" spans="1:26" x14ac:dyDescent="0.3">
      <c r="A320">
        <v>2980</v>
      </c>
      <c r="B320" t="s">
        <v>823</v>
      </c>
      <c r="C320" t="s">
        <v>27</v>
      </c>
      <c r="D320">
        <v>0.06</v>
      </c>
      <c r="E320">
        <v>1.1399999999999999</v>
      </c>
      <c r="F320">
        <v>0.7</v>
      </c>
      <c r="G320" t="s">
        <v>40</v>
      </c>
      <c r="H320" t="s">
        <v>96</v>
      </c>
      <c r="I320" t="s">
        <v>50</v>
      </c>
      <c r="J320" t="s">
        <v>178</v>
      </c>
      <c r="K320" t="s">
        <v>52</v>
      </c>
      <c r="L320" t="s">
        <v>826</v>
      </c>
      <c r="M320">
        <v>0.38</v>
      </c>
      <c r="N320" t="s">
        <v>34</v>
      </c>
      <c r="O320" t="s">
        <v>113</v>
      </c>
      <c r="P320" t="s">
        <v>319</v>
      </c>
      <c r="Q320" t="s">
        <v>825</v>
      </c>
      <c r="R320">
        <v>44870</v>
      </c>
      <c r="S320" s="1">
        <v>42031</v>
      </c>
      <c r="T320" s="1">
        <v>42034</v>
      </c>
      <c r="U320">
        <v>-3.782</v>
      </c>
      <c r="V320">
        <v>13</v>
      </c>
      <c r="W320">
        <v>14.53</v>
      </c>
      <c r="X320">
        <v>86544</v>
      </c>
      <c r="Y320">
        <f>cleaneddata[[#This Row],[Unit Price]]-cleaneddata[[#This Row],[Discount]]</f>
        <v>1.0799999999999998</v>
      </c>
      <c r="Z320" t="str">
        <f>_xlfn.IFS(cleaneddata[[#This Row],[Region]]="Central","Chris",cleaneddata[[#This Row],[Region]]="East","Erin",cleaneddata[[#This Row],[Region]]="South","Sam",cleaneddata[[#This Row],[Region]]="West","William")</f>
        <v>Erin</v>
      </c>
    </row>
    <row r="321" spans="1:26" x14ac:dyDescent="0.3">
      <c r="A321">
        <v>2254</v>
      </c>
      <c r="B321" t="s">
        <v>827</v>
      </c>
      <c r="C321" t="s">
        <v>49</v>
      </c>
      <c r="D321">
        <v>0.1</v>
      </c>
      <c r="E321">
        <v>6.3</v>
      </c>
      <c r="F321">
        <v>0.5</v>
      </c>
      <c r="G321" t="s">
        <v>40</v>
      </c>
      <c r="H321" t="s">
        <v>96</v>
      </c>
      <c r="I321" t="s">
        <v>50</v>
      </c>
      <c r="J321" t="s">
        <v>154</v>
      </c>
      <c r="K321" t="s">
        <v>75</v>
      </c>
      <c r="L321" t="s">
        <v>828</v>
      </c>
      <c r="M321">
        <v>0.39</v>
      </c>
      <c r="N321" t="s">
        <v>34</v>
      </c>
      <c r="O321" t="s">
        <v>35</v>
      </c>
      <c r="P321" t="s">
        <v>390</v>
      </c>
      <c r="Q321" t="s">
        <v>829</v>
      </c>
      <c r="R321">
        <v>42003</v>
      </c>
      <c r="S321" s="1">
        <v>42031</v>
      </c>
      <c r="T321" s="1">
        <v>42036</v>
      </c>
      <c r="U321">
        <v>-464.28199999999998</v>
      </c>
      <c r="V321">
        <v>12</v>
      </c>
      <c r="W321">
        <v>68.72</v>
      </c>
      <c r="X321">
        <v>89278</v>
      </c>
      <c r="Y321">
        <f>cleaneddata[[#This Row],[Unit Price]]-cleaneddata[[#This Row],[Discount]]</f>
        <v>6.2</v>
      </c>
      <c r="Z321" t="str">
        <f>_xlfn.IFS(cleaneddata[[#This Row],[Region]]="Central","Chris",cleaneddata[[#This Row],[Region]]="East","Erin",cleaneddata[[#This Row],[Region]]="South","Sam",cleaneddata[[#This Row],[Region]]="West","William")</f>
        <v>Sam</v>
      </c>
    </row>
    <row r="322" spans="1:26" x14ac:dyDescent="0.3">
      <c r="A322">
        <v>2178</v>
      </c>
      <c r="B322" t="s">
        <v>830</v>
      </c>
      <c r="C322" t="s">
        <v>118</v>
      </c>
      <c r="D322">
        <v>0.08</v>
      </c>
      <c r="E322">
        <v>2.94</v>
      </c>
      <c r="F322">
        <v>0.96</v>
      </c>
      <c r="G322" t="s">
        <v>40</v>
      </c>
      <c r="H322" t="s">
        <v>29</v>
      </c>
      <c r="I322" t="s">
        <v>50</v>
      </c>
      <c r="J322" t="s">
        <v>51</v>
      </c>
      <c r="K322" t="s">
        <v>52</v>
      </c>
      <c r="L322" t="s">
        <v>831</v>
      </c>
      <c r="M322">
        <v>0.57999999999999996</v>
      </c>
      <c r="N322" t="s">
        <v>34</v>
      </c>
      <c r="O322" t="s">
        <v>113</v>
      </c>
      <c r="P322" t="s">
        <v>405</v>
      </c>
      <c r="Q322" t="s">
        <v>832</v>
      </c>
      <c r="R322">
        <v>1610</v>
      </c>
      <c r="S322" s="1">
        <v>42031</v>
      </c>
      <c r="T322" s="1">
        <v>42033</v>
      </c>
      <c r="U322">
        <v>-1.18</v>
      </c>
      <c r="V322">
        <v>9</v>
      </c>
      <c r="W322">
        <v>25.35</v>
      </c>
      <c r="X322">
        <v>89465</v>
      </c>
      <c r="Y322">
        <f>cleaneddata[[#This Row],[Unit Price]]-cleaneddata[[#This Row],[Discount]]</f>
        <v>2.86</v>
      </c>
      <c r="Z322" t="str">
        <f>_xlfn.IFS(cleaneddata[[#This Row],[Region]]="Central","Chris",cleaneddata[[#This Row],[Region]]="East","Erin",cleaneddata[[#This Row],[Region]]="South","Sam",cleaneddata[[#This Row],[Region]]="West","William")</f>
        <v>Erin</v>
      </c>
    </row>
    <row r="323" spans="1:26" x14ac:dyDescent="0.3">
      <c r="A323">
        <v>3347</v>
      </c>
      <c r="B323" t="s">
        <v>267</v>
      </c>
      <c r="C323" t="s">
        <v>118</v>
      </c>
      <c r="D323">
        <v>0.02</v>
      </c>
      <c r="E323">
        <v>110.99</v>
      </c>
      <c r="F323">
        <v>2.5</v>
      </c>
      <c r="G323" t="s">
        <v>40</v>
      </c>
      <c r="H323" t="s">
        <v>41</v>
      </c>
      <c r="I323" t="s">
        <v>42</v>
      </c>
      <c r="J323" t="s">
        <v>137</v>
      </c>
      <c r="K323" t="s">
        <v>75</v>
      </c>
      <c r="L323" t="s">
        <v>138</v>
      </c>
      <c r="M323">
        <v>0.56999999999999995</v>
      </c>
      <c r="N323" t="s">
        <v>34</v>
      </c>
      <c r="O323" t="s">
        <v>35</v>
      </c>
      <c r="P323" t="s">
        <v>125</v>
      </c>
      <c r="Q323" t="s">
        <v>269</v>
      </c>
      <c r="R323">
        <v>33411</v>
      </c>
      <c r="S323" s="1">
        <v>42031</v>
      </c>
      <c r="T323" s="1">
        <v>42033</v>
      </c>
      <c r="U323">
        <v>-39.808999999999997</v>
      </c>
      <c r="V323">
        <v>1</v>
      </c>
      <c r="W323">
        <v>94.3</v>
      </c>
      <c r="X323">
        <v>89356</v>
      </c>
      <c r="Y323">
        <f>cleaneddata[[#This Row],[Unit Price]]-cleaneddata[[#This Row],[Discount]]</f>
        <v>110.97</v>
      </c>
      <c r="Z323" t="str">
        <f>_xlfn.IFS(cleaneddata[[#This Row],[Region]]="Central","Chris",cleaneddata[[#This Row],[Region]]="East","Erin",cleaneddata[[#This Row],[Region]]="South","Sam",cleaneddata[[#This Row],[Region]]="West","William")</f>
        <v>Sam</v>
      </c>
    </row>
    <row r="324" spans="1:26" x14ac:dyDescent="0.3">
      <c r="A324">
        <v>129</v>
      </c>
      <c r="B324" t="s">
        <v>833</v>
      </c>
      <c r="C324" t="s">
        <v>72</v>
      </c>
      <c r="D324">
        <v>0.02</v>
      </c>
      <c r="E324">
        <v>1.74</v>
      </c>
      <c r="F324">
        <v>4.08</v>
      </c>
      <c r="G324" t="s">
        <v>40</v>
      </c>
      <c r="H324" t="s">
        <v>29</v>
      </c>
      <c r="I324" t="s">
        <v>30</v>
      </c>
      <c r="J324" t="s">
        <v>128</v>
      </c>
      <c r="K324" t="s">
        <v>44</v>
      </c>
      <c r="L324" t="s">
        <v>772</v>
      </c>
      <c r="M324">
        <v>0.53</v>
      </c>
      <c r="N324" t="s">
        <v>34</v>
      </c>
      <c r="O324" t="s">
        <v>54</v>
      </c>
      <c r="P324" t="s">
        <v>105</v>
      </c>
      <c r="Q324" t="s">
        <v>834</v>
      </c>
      <c r="R324">
        <v>62002</v>
      </c>
      <c r="S324" s="1">
        <v>42031</v>
      </c>
      <c r="T324" s="1">
        <v>42032</v>
      </c>
      <c r="U324">
        <v>-37.39</v>
      </c>
      <c r="V324">
        <v>5</v>
      </c>
      <c r="W324">
        <v>10.23</v>
      </c>
      <c r="X324">
        <v>86693</v>
      </c>
      <c r="Y324">
        <f>cleaneddata[[#This Row],[Unit Price]]-cleaneddata[[#This Row],[Discount]]</f>
        <v>1.72</v>
      </c>
      <c r="Z324" t="str">
        <f>_xlfn.IFS(cleaneddata[[#This Row],[Region]]="Central","Chris",cleaneddata[[#This Row],[Region]]="East","Erin",cleaneddata[[#This Row],[Region]]="South","Sam",cleaneddata[[#This Row],[Region]]="West","William")</f>
        <v>Chris</v>
      </c>
    </row>
    <row r="325" spans="1:26" x14ac:dyDescent="0.3">
      <c r="A325">
        <v>898</v>
      </c>
      <c r="B325" t="s">
        <v>426</v>
      </c>
      <c r="C325" t="s">
        <v>72</v>
      </c>
      <c r="D325">
        <v>0.02</v>
      </c>
      <c r="E325">
        <v>12.53</v>
      </c>
      <c r="F325">
        <v>0.49</v>
      </c>
      <c r="G325" t="s">
        <v>40</v>
      </c>
      <c r="H325" t="s">
        <v>29</v>
      </c>
      <c r="I325" t="s">
        <v>50</v>
      </c>
      <c r="J325" t="s">
        <v>154</v>
      </c>
      <c r="K325" t="s">
        <v>75</v>
      </c>
      <c r="L325" t="s">
        <v>155</v>
      </c>
      <c r="M325">
        <v>0.38</v>
      </c>
      <c r="N325" t="s">
        <v>34</v>
      </c>
      <c r="O325" t="s">
        <v>113</v>
      </c>
      <c r="P325" t="s">
        <v>114</v>
      </c>
      <c r="Q325" t="s">
        <v>115</v>
      </c>
      <c r="R325">
        <v>10039</v>
      </c>
      <c r="S325" s="1">
        <v>42031</v>
      </c>
      <c r="T325" s="1">
        <v>42031</v>
      </c>
      <c r="U325">
        <v>263.39999999999998</v>
      </c>
      <c r="V325">
        <v>47</v>
      </c>
      <c r="W325">
        <v>594.44000000000005</v>
      </c>
      <c r="X325">
        <v>9606</v>
      </c>
      <c r="Y325">
        <f>cleaneddata[[#This Row],[Unit Price]]-cleaneddata[[#This Row],[Discount]]</f>
        <v>12.51</v>
      </c>
      <c r="Z325" t="str">
        <f>_xlfn.IFS(cleaneddata[[#This Row],[Region]]="Central","Chris",cleaneddata[[#This Row],[Region]]="East","Erin",cleaneddata[[#This Row],[Region]]="South","Sam",cleaneddata[[#This Row],[Region]]="West","William")</f>
        <v>Erin</v>
      </c>
    </row>
    <row r="326" spans="1:26" x14ac:dyDescent="0.3">
      <c r="A326">
        <v>898</v>
      </c>
      <c r="B326" t="s">
        <v>426</v>
      </c>
      <c r="C326" t="s">
        <v>72</v>
      </c>
      <c r="D326">
        <v>7.0000000000000007E-2</v>
      </c>
      <c r="E326">
        <v>5.18</v>
      </c>
      <c r="F326">
        <v>2.04</v>
      </c>
      <c r="G326" t="s">
        <v>89</v>
      </c>
      <c r="H326" t="s">
        <v>29</v>
      </c>
      <c r="I326" t="s">
        <v>50</v>
      </c>
      <c r="J326" t="s">
        <v>90</v>
      </c>
      <c r="K326" t="s">
        <v>52</v>
      </c>
      <c r="L326" t="s">
        <v>835</v>
      </c>
      <c r="M326">
        <v>0.36</v>
      </c>
      <c r="N326" t="s">
        <v>34</v>
      </c>
      <c r="O326" t="s">
        <v>113</v>
      </c>
      <c r="P326" t="s">
        <v>114</v>
      </c>
      <c r="Q326" t="s">
        <v>115</v>
      </c>
      <c r="R326">
        <v>10039</v>
      </c>
      <c r="S326" s="1">
        <v>42031</v>
      </c>
      <c r="T326" s="1">
        <v>42033</v>
      </c>
      <c r="U326">
        <v>37.31</v>
      </c>
      <c r="V326">
        <v>44</v>
      </c>
      <c r="W326">
        <v>228.5</v>
      </c>
      <c r="X326">
        <v>9606</v>
      </c>
      <c r="Y326">
        <f>cleaneddata[[#This Row],[Unit Price]]-cleaneddata[[#This Row],[Discount]]</f>
        <v>5.1099999999999994</v>
      </c>
      <c r="Z326" t="str">
        <f>_xlfn.IFS(cleaneddata[[#This Row],[Region]]="Central","Chris",cleaneddata[[#This Row],[Region]]="East","Erin",cleaneddata[[#This Row],[Region]]="South","Sam",cleaneddata[[#This Row],[Region]]="West","William")</f>
        <v>Erin</v>
      </c>
    </row>
    <row r="327" spans="1:26" x14ac:dyDescent="0.3">
      <c r="A327">
        <v>899</v>
      </c>
      <c r="B327" t="s">
        <v>428</v>
      </c>
      <c r="C327" t="s">
        <v>72</v>
      </c>
      <c r="D327">
        <v>0.02</v>
      </c>
      <c r="E327">
        <v>12.53</v>
      </c>
      <c r="F327">
        <v>0.49</v>
      </c>
      <c r="G327" t="s">
        <v>40</v>
      </c>
      <c r="H327" t="s">
        <v>29</v>
      </c>
      <c r="I327" t="s">
        <v>50</v>
      </c>
      <c r="J327" t="s">
        <v>154</v>
      </c>
      <c r="K327" t="s">
        <v>75</v>
      </c>
      <c r="L327" t="s">
        <v>155</v>
      </c>
      <c r="M327">
        <v>0.38</v>
      </c>
      <c r="N327" t="s">
        <v>34</v>
      </c>
      <c r="O327" t="s">
        <v>113</v>
      </c>
      <c r="P327" t="s">
        <v>322</v>
      </c>
      <c r="Q327" t="s">
        <v>429</v>
      </c>
      <c r="R327">
        <v>16602</v>
      </c>
      <c r="S327" s="1">
        <v>42031</v>
      </c>
      <c r="T327" s="1">
        <v>42031</v>
      </c>
      <c r="U327">
        <v>104.7213</v>
      </c>
      <c r="V327">
        <v>12</v>
      </c>
      <c r="W327">
        <v>151.77000000000001</v>
      </c>
      <c r="X327">
        <v>86264</v>
      </c>
      <c r="Y327">
        <f>cleaneddata[[#This Row],[Unit Price]]-cleaneddata[[#This Row],[Discount]]</f>
        <v>12.51</v>
      </c>
      <c r="Z327" t="str">
        <f>_xlfn.IFS(cleaneddata[[#This Row],[Region]]="Central","Chris",cleaneddata[[#This Row],[Region]]="East","Erin",cleaneddata[[#This Row],[Region]]="South","Sam",cleaneddata[[#This Row],[Region]]="West","William")</f>
        <v>Erin</v>
      </c>
    </row>
    <row r="328" spans="1:26" x14ac:dyDescent="0.3">
      <c r="A328">
        <v>899</v>
      </c>
      <c r="B328" t="s">
        <v>428</v>
      </c>
      <c r="C328" t="s">
        <v>72</v>
      </c>
      <c r="D328">
        <v>7.0000000000000007E-2</v>
      </c>
      <c r="E328">
        <v>5.18</v>
      </c>
      <c r="F328">
        <v>2.04</v>
      </c>
      <c r="G328" t="s">
        <v>89</v>
      </c>
      <c r="H328" t="s">
        <v>29</v>
      </c>
      <c r="I328" t="s">
        <v>50</v>
      </c>
      <c r="J328" t="s">
        <v>90</v>
      </c>
      <c r="K328" t="s">
        <v>52</v>
      </c>
      <c r="L328" t="s">
        <v>835</v>
      </c>
      <c r="M328">
        <v>0.36</v>
      </c>
      <c r="N328" t="s">
        <v>34</v>
      </c>
      <c r="O328" t="s">
        <v>113</v>
      </c>
      <c r="P328" t="s">
        <v>322</v>
      </c>
      <c r="Q328" t="s">
        <v>429</v>
      </c>
      <c r="R328">
        <v>16602</v>
      </c>
      <c r="S328" s="1">
        <v>42031</v>
      </c>
      <c r="T328" s="1">
        <v>42033</v>
      </c>
      <c r="U328">
        <v>37.31</v>
      </c>
      <c r="V328">
        <v>11</v>
      </c>
      <c r="W328">
        <v>57.13</v>
      </c>
      <c r="X328">
        <v>86264</v>
      </c>
      <c r="Y328">
        <f>cleaneddata[[#This Row],[Unit Price]]-cleaneddata[[#This Row],[Discount]]</f>
        <v>5.1099999999999994</v>
      </c>
      <c r="Z328" t="str">
        <f>_xlfn.IFS(cleaneddata[[#This Row],[Region]]="Central","Chris",cleaneddata[[#This Row],[Region]]="East","Erin",cleaneddata[[#This Row],[Region]]="South","Sam",cleaneddata[[#This Row],[Region]]="West","William")</f>
        <v>Erin</v>
      </c>
    </row>
    <row r="329" spans="1:26" x14ac:dyDescent="0.3">
      <c r="A329">
        <v>1351</v>
      </c>
      <c r="B329" t="s">
        <v>836</v>
      </c>
      <c r="C329" t="s">
        <v>72</v>
      </c>
      <c r="D329">
        <v>0.1</v>
      </c>
      <c r="E329">
        <v>110.99</v>
      </c>
      <c r="F329">
        <v>8.99</v>
      </c>
      <c r="G329" t="s">
        <v>89</v>
      </c>
      <c r="H329" t="s">
        <v>73</v>
      </c>
      <c r="I329" t="s">
        <v>42</v>
      </c>
      <c r="J329" t="s">
        <v>137</v>
      </c>
      <c r="K329" t="s">
        <v>75</v>
      </c>
      <c r="L329" t="s">
        <v>837</v>
      </c>
      <c r="M329">
        <v>0.56999999999999995</v>
      </c>
      <c r="N329" t="s">
        <v>34</v>
      </c>
      <c r="O329" t="s">
        <v>35</v>
      </c>
      <c r="P329" t="s">
        <v>125</v>
      </c>
      <c r="Q329" t="s">
        <v>838</v>
      </c>
      <c r="R329">
        <v>33063</v>
      </c>
      <c r="S329" s="1">
        <v>42031</v>
      </c>
      <c r="T329" s="1">
        <v>42033</v>
      </c>
      <c r="U329">
        <v>3285.48</v>
      </c>
      <c r="V329">
        <v>7</v>
      </c>
      <c r="W329">
        <v>627.78</v>
      </c>
      <c r="X329">
        <v>88232</v>
      </c>
      <c r="Y329">
        <f>cleaneddata[[#This Row],[Unit Price]]-cleaneddata[[#This Row],[Discount]]</f>
        <v>110.89</v>
      </c>
      <c r="Z329" t="str">
        <f>_xlfn.IFS(cleaneddata[[#This Row],[Region]]="Central","Chris",cleaneddata[[#This Row],[Region]]="East","Erin",cleaneddata[[#This Row],[Region]]="South","Sam",cleaneddata[[#This Row],[Region]]="West","William")</f>
        <v>Sam</v>
      </c>
    </row>
    <row r="330" spans="1:26" x14ac:dyDescent="0.3">
      <c r="A330">
        <v>2281</v>
      </c>
      <c r="B330" t="s">
        <v>839</v>
      </c>
      <c r="C330" t="s">
        <v>72</v>
      </c>
      <c r="D330">
        <v>0.08</v>
      </c>
      <c r="E330">
        <v>205.99</v>
      </c>
      <c r="F330">
        <v>2.5</v>
      </c>
      <c r="G330" t="s">
        <v>40</v>
      </c>
      <c r="H330" t="s">
        <v>73</v>
      </c>
      <c r="I330" t="s">
        <v>42</v>
      </c>
      <c r="J330" t="s">
        <v>137</v>
      </c>
      <c r="K330" t="s">
        <v>75</v>
      </c>
      <c r="L330" t="s">
        <v>840</v>
      </c>
      <c r="M330">
        <v>0.59</v>
      </c>
      <c r="N330" t="s">
        <v>34</v>
      </c>
      <c r="O330" t="s">
        <v>54</v>
      </c>
      <c r="P330" t="s">
        <v>359</v>
      </c>
      <c r="Q330" t="s">
        <v>841</v>
      </c>
      <c r="R330">
        <v>54703</v>
      </c>
      <c r="S330" s="1">
        <v>42031</v>
      </c>
      <c r="T330" s="1">
        <v>42032</v>
      </c>
      <c r="U330">
        <v>997.38144</v>
      </c>
      <c r="V330">
        <v>10</v>
      </c>
      <c r="W330">
        <v>1610.84</v>
      </c>
      <c r="X330">
        <v>85948</v>
      </c>
      <c r="Y330">
        <f>cleaneddata[[#This Row],[Unit Price]]-cleaneddata[[#This Row],[Discount]]</f>
        <v>205.91</v>
      </c>
      <c r="Z330" t="str">
        <f>_xlfn.IFS(cleaneddata[[#This Row],[Region]]="Central","Chris",cleaneddata[[#This Row],[Region]]="East","Erin",cleaneddata[[#This Row],[Region]]="South","Sam",cleaneddata[[#This Row],[Region]]="West","William")</f>
        <v>Chris</v>
      </c>
    </row>
    <row r="331" spans="1:26" x14ac:dyDescent="0.3">
      <c r="A331">
        <v>53</v>
      </c>
      <c r="B331" t="s">
        <v>842</v>
      </c>
      <c r="C331" t="s">
        <v>27</v>
      </c>
      <c r="D331">
        <v>7.0000000000000007E-2</v>
      </c>
      <c r="E331">
        <v>3502.14</v>
      </c>
      <c r="F331">
        <v>8.73</v>
      </c>
      <c r="G331" t="s">
        <v>28</v>
      </c>
      <c r="H331" t="s">
        <v>96</v>
      </c>
      <c r="I331" t="s">
        <v>42</v>
      </c>
      <c r="J331" t="s">
        <v>58</v>
      </c>
      <c r="K331" t="s">
        <v>32</v>
      </c>
      <c r="L331" t="s">
        <v>843</v>
      </c>
      <c r="M331">
        <v>0.56999999999999995</v>
      </c>
      <c r="N331" t="s">
        <v>34</v>
      </c>
      <c r="O331" t="s">
        <v>61</v>
      </c>
      <c r="P331" t="s">
        <v>68</v>
      </c>
      <c r="Q331" t="s">
        <v>844</v>
      </c>
      <c r="R331">
        <v>98052</v>
      </c>
      <c r="S331" s="1">
        <v>42032</v>
      </c>
      <c r="T331" s="1">
        <v>42034</v>
      </c>
      <c r="U331">
        <v>-6923.5991999999997</v>
      </c>
      <c r="V331">
        <v>1</v>
      </c>
      <c r="W331">
        <v>3267.55</v>
      </c>
      <c r="X331">
        <v>88425</v>
      </c>
      <c r="Y331">
        <f>cleaneddata[[#This Row],[Unit Price]]-cleaneddata[[#This Row],[Discount]]</f>
        <v>3502.0699999999997</v>
      </c>
      <c r="Z331" t="str">
        <f>_xlfn.IFS(cleaneddata[[#This Row],[Region]]="Central","Chris",cleaneddata[[#This Row],[Region]]="East","Erin",cleaneddata[[#This Row],[Region]]="South","Sam",cleaneddata[[#This Row],[Region]]="West","William")</f>
        <v>William</v>
      </c>
    </row>
    <row r="332" spans="1:26" x14ac:dyDescent="0.3">
      <c r="A332">
        <v>3266</v>
      </c>
      <c r="B332" t="s">
        <v>845</v>
      </c>
      <c r="C332" t="s">
        <v>27</v>
      </c>
      <c r="D332">
        <v>0</v>
      </c>
      <c r="E332">
        <v>122.99</v>
      </c>
      <c r="F332">
        <v>70.2</v>
      </c>
      <c r="G332" t="s">
        <v>28</v>
      </c>
      <c r="H332" t="s">
        <v>96</v>
      </c>
      <c r="I332" t="s">
        <v>30</v>
      </c>
      <c r="J332" t="s">
        <v>111</v>
      </c>
      <c r="K332" t="s">
        <v>59</v>
      </c>
      <c r="L332" t="s">
        <v>806</v>
      </c>
      <c r="M332">
        <v>0.74</v>
      </c>
      <c r="N332" t="s">
        <v>34</v>
      </c>
      <c r="O332" t="s">
        <v>113</v>
      </c>
      <c r="P332" t="s">
        <v>333</v>
      </c>
      <c r="Q332" t="s">
        <v>334</v>
      </c>
      <c r="R332">
        <v>4073</v>
      </c>
      <c r="S332" s="1">
        <v>42032</v>
      </c>
      <c r="T332" s="1">
        <v>42033</v>
      </c>
      <c r="U332">
        <v>-1764.29</v>
      </c>
      <c r="V332">
        <v>14</v>
      </c>
      <c r="W332">
        <v>1794.88</v>
      </c>
      <c r="X332">
        <v>89836</v>
      </c>
      <c r="Y332">
        <f>cleaneddata[[#This Row],[Unit Price]]-cleaneddata[[#This Row],[Discount]]</f>
        <v>122.99</v>
      </c>
      <c r="Z332" t="str">
        <f>_xlfn.IFS(cleaneddata[[#This Row],[Region]]="Central","Chris",cleaneddata[[#This Row],[Region]]="East","Erin",cleaneddata[[#This Row],[Region]]="South","Sam",cleaneddata[[#This Row],[Region]]="West","William")</f>
        <v>Erin</v>
      </c>
    </row>
    <row r="333" spans="1:26" x14ac:dyDescent="0.3">
      <c r="A333">
        <v>3269</v>
      </c>
      <c r="B333" t="s">
        <v>846</v>
      </c>
      <c r="C333" t="s">
        <v>27</v>
      </c>
      <c r="D333">
        <v>0.01</v>
      </c>
      <c r="E333">
        <v>60.97</v>
      </c>
      <c r="F333">
        <v>4.5</v>
      </c>
      <c r="G333" t="s">
        <v>89</v>
      </c>
      <c r="H333" t="s">
        <v>96</v>
      </c>
      <c r="I333" t="s">
        <v>50</v>
      </c>
      <c r="J333" t="s">
        <v>97</v>
      </c>
      <c r="K333" t="s">
        <v>75</v>
      </c>
      <c r="L333" t="s">
        <v>98</v>
      </c>
      <c r="M333">
        <v>0.56000000000000005</v>
      </c>
      <c r="N333" t="s">
        <v>34</v>
      </c>
      <c r="O333" t="s">
        <v>113</v>
      </c>
      <c r="P333" t="s">
        <v>399</v>
      </c>
      <c r="Q333" t="s">
        <v>847</v>
      </c>
      <c r="R333">
        <v>7060</v>
      </c>
      <c r="S333" s="1">
        <v>42032</v>
      </c>
      <c r="T333" s="1">
        <v>42034</v>
      </c>
      <c r="U333">
        <v>527.87760000000003</v>
      </c>
      <c r="V333">
        <v>12</v>
      </c>
      <c r="W333">
        <v>765.04</v>
      </c>
      <c r="X333">
        <v>89836</v>
      </c>
      <c r="Y333">
        <f>cleaneddata[[#This Row],[Unit Price]]-cleaneddata[[#This Row],[Discount]]</f>
        <v>60.96</v>
      </c>
      <c r="Z333" t="str">
        <f>_xlfn.IFS(cleaneddata[[#This Row],[Region]]="Central","Chris",cleaneddata[[#This Row],[Region]]="East","Erin",cleaneddata[[#This Row],[Region]]="South","Sam",cleaneddata[[#This Row],[Region]]="West","William")</f>
        <v>Erin</v>
      </c>
    </row>
    <row r="334" spans="1:26" x14ac:dyDescent="0.3">
      <c r="A334">
        <v>24</v>
      </c>
      <c r="B334" t="s">
        <v>848</v>
      </c>
      <c r="C334" t="s">
        <v>39</v>
      </c>
      <c r="D334">
        <v>0.06</v>
      </c>
      <c r="E334">
        <v>55.48</v>
      </c>
      <c r="F334">
        <v>14.3</v>
      </c>
      <c r="G334" t="s">
        <v>40</v>
      </c>
      <c r="H334" t="s">
        <v>96</v>
      </c>
      <c r="I334" t="s">
        <v>50</v>
      </c>
      <c r="J334" t="s">
        <v>90</v>
      </c>
      <c r="K334" t="s">
        <v>75</v>
      </c>
      <c r="L334" t="s">
        <v>849</v>
      </c>
      <c r="M334">
        <v>0.37</v>
      </c>
      <c r="N334" t="s">
        <v>34</v>
      </c>
      <c r="O334" t="s">
        <v>61</v>
      </c>
      <c r="P334" t="s">
        <v>92</v>
      </c>
      <c r="Q334" t="s">
        <v>850</v>
      </c>
      <c r="R334">
        <v>92677</v>
      </c>
      <c r="S334" s="1">
        <v>42032</v>
      </c>
      <c r="T334" s="1">
        <v>42033</v>
      </c>
      <c r="U334">
        <v>-28.296800000000001</v>
      </c>
      <c r="V334">
        <v>1</v>
      </c>
      <c r="W334">
        <v>67.489999999999995</v>
      </c>
      <c r="X334">
        <v>87651</v>
      </c>
      <c r="Y334">
        <f>cleaneddata[[#This Row],[Unit Price]]-cleaneddata[[#This Row],[Discount]]</f>
        <v>55.419999999999995</v>
      </c>
      <c r="Z334" t="str">
        <f>_xlfn.IFS(cleaneddata[[#This Row],[Region]]="Central","Chris",cleaneddata[[#This Row],[Region]]="East","Erin",cleaneddata[[#This Row],[Region]]="South","Sam",cleaneddata[[#This Row],[Region]]="West","William")</f>
        <v>William</v>
      </c>
    </row>
    <row r="335" spans="1:26" x14ac:dyDescent="0.3">
      <c r="A335">
        <v>24</v>
      </c>
      <c r="B335" t="s">
        <v>848</v>
      </c>
      <c r="C335" t="s">
        <v>39</v>
      </c>
      <c r="D335">
        <v>0.02</v>
      </c>
      <c r="E335">
        <v>1.68</v>
      </c>
      <c r="F335">
        <v>1.57</v>
      </c>
      <c r="G335" t="s">
        <v>40</v>
      </c>
      <c r="H335" t="s">
        <v>96</v>
      </c>
      <c r="I335" t="s">
        <v>50</v>
      </c>
      <c r="J335" t="s">
        <v>51</v>
      </c>
      <c r="K335" t="s">
        <v>52</v>
      </c>
      <c r="L335" t="s">
        <v>576</v>
      </c>
      <c r="M335">
        <v>0.59</v>
      </c>
      <c r="N335" t="s">
        <v>34</v>
      </c>
      <c r="O335" t="s">
        <v>61</v>
      </c>
      <c r="P335" t="s">
        <v>92</v>
      </c>
      <c r="Q335" t="s">
        <v>850</v>
      </c>
      <c r="R335">
        <v>92677</v>
      </c>
      <c r="S335" s="1">
        <v>42032</v>
      </c>
      <c r="T335" s="1">
        <v>42034</v>
      </c>
      <c r="U335">
        <v>-5.3071999999999999</v>
      </c>
      <c r="V335">
        <v>1</v>
      </c>
      <c r="W335">
        <v>2.25</v>
      </c>
      <c r="X335">
        <v>87651</v>
      </c>
      <c r="Y335">
        <f>cleaneddata[[#This Row],[Unit Price]]-cleaneddata[[#This Row],[Discount]]</f>
        <v>1.66</v>
      </c>
      <c r="Z335" t="str">
        <f>_xlfn.IFS(cleaneddata[[#This Row],[Region]]="Central","Chris",cleaneddata[[#This Row],[Region]]="East","Erin",cleaneddata[[#This Row],[Region]]="South","Sam",cleaneddata[[#This Row],[Region]]="West","William")</f>
        <v>William</v>
      </c>
    </row>
    <row r="336" spans="1:26" x14ac:dyDescent="0.3">
      <c r="A336">
        <v>744</v>
      </c>
      <c r="B336" t="s">
        <v>588</v>
      </c>
      <c r="C336" t="s">
        <v>49</v>
      </c>
      <c r="D336">
        <v>0.02</v>
      </c>
      <c r="E336">
        <v>59.98</v>
      </c>
      <c r="F336">
        <v>3.99</v>
      </c>
      <c r="G336" t="s">
        <v>40</v>
      </c>
      <c r="H336" t="s">
        <v>96</v>
      </c>
      <c r="I336" t="s">
        <v>50</v>
      </c>
      <c r="J336" t="s">
        <v>97</v>
      </c>
      <c r="K336" t="s">
        <v>75</v>
      </c>
      <c r="L336" t="s">
        <v>851</v>
      </c>
      <c r="M336">
        <v>0.56999999999999995</v>
      </c>
      <c r="N336" t="s">
        <v>34</v>
      </c>
      <c r="O336" t="s">
        <v>61</v>
      </c>
      <c r="P336" t="s">
        <v>590</v>
      </c>
      <c r="Q336" t="s">
        <v>591</v>
      </c>
      <c r="R336">
        <v>85737</v>
      </c>
      <c r="S336" s="1">
        <v>42032</v>
      </c>
      <c r="T336" s="1">
        <v>42041</v>
      </c>
      <c r="U336">
        <v>-54.622</v>
      </c>
      <c r="V336">
        <v>1</v>
      </c>
      <c r="W336">
        <v>63.48</v>
      </c>
      <c r="X336">
        <v>87725</v>
      </c>
      <c r="Y336">
        <f>cleaneddata[[#This Row],[Unit Price]]-cleaneddata[[#This Row],[Discount]]</f>
        <v>59.959999999999994</v>
      </c>
      <c r="Z336" t="str">
        <f>_xlfn.IFS(cleaneddata[[#This Row],[Region]]="Central","Chris",cleaneddata[[#This Row],[Region]]="East","Erin",cleaneddata[[#This Row],[Region]]="South","Sam",cleaneddata[[#This Row],[Region]]="West","William")</f>
        <v>William</v>
      </c>
    </row>
    <row r="337" spans="1:26" x14ac:dyDescent="0.3">
      <c r="A337">
        <v>744</v>
      </c>
      <c r="B337" t="s">
        <v>588</v>
      </c>
      <c r="C337" t="s">
        <v>49</v>
      </c>
      <c r="D337">
        <v>0.03</v>
      </c>
      <c r="E337">
        <v>5.18</v>
      </c>
      <c r="F337">
        <v>5.74</v>
      </c>
      <c r="G337" t="s">
        <v>40</v>
      </c>
      <c r="H337" t="s">
        <v>96</v>
      </c>
      <c r="I337" t="s">
        <v>50</v>
      </c>
      <c r="J337" t="s">
        <v>74</v>
      </c>
      <c r="K337" t="s">
        <v>75</v>
      </c>
      <c r="L337" t="s">
        <v>852</v>
      </c>
      <c r="M337">
        <v>0.36</v>
      </c>
      <c r="N337" t="s">
        <v>34</v>
      </c>
      <c r="O337" t="s">
        <v>61</v>
      </c>
      <c r="P337" t="s">
        <v>590</v>
      </c>
      <c r="Q337" t="s">
        <v>591</v>
      </c>
      <c r="R337">
        <v>85737</v>
      </c>
      <c r="S337" s="1">
        <v>42032</v>
      </c>
      <c r="T337" s="1">
        <v>42036</v>
      </c>
      <c r="U337">
        <v>-126.81417999999999</v>
      </c>
      <c r="V337">
        <v>9</v>
      </c>
      <c r="W337">
        <v>47.64</v>
      </c>
      <c r="X337">
        <v>87725</v>
      </c>
      <c r="Y337">
        <f>cleaneddata[[#This Row],[Unit Price]]-cleaneddata[[#This Row],[Discount]]</f>
        <v>5.1499999999999995</v>
      </c>
      <c r="Z337" t="str">
        <f>_xlfn.IFS(cleaneddata[[#This Row],[Region]]="Central","Chris",cleaneddata[[#This Row],[Region]]="East","Erin",cleaneddata[[#This Row],[Region]]="South","Sam",cleaneddata[[#This Row],[Region]]="West","William")</f>
        <v>William</v>
      </c>
    </row>
    <row r="338" spans="1:26" x14ac:dyDescent="0.3">
      <c r="A338">
        <v>553</v>
      </c>
      <c r="B338" t="s">
        <v>853</v>
      </c>
      <c r="C338" t="s">
        <v>118</v>
      </c>
      <c r="D338">
        <v>0</v>
      </c>
      <c r="E338">
        <v>6.88</v>
      </c>
      <c r="F338">
        <v>2</v>
      </c>
      <c r="G338" t="s">
        <v>89</v>
      </c>
      <c r="H338" t="s">
        <v>73</v>
      </c>
      <c r="I338" t="s">
        <v>50</v>
      </c>
      <c r="J338" t="s">
        <v>90</v>
      </c>
      <c r="K338" t="s">
        <v>52</v>
      </c>
      <c r="L338" t="s">
        <v>854</v>
      </c>
      <c r="M338">
        <v>0.39</v>
      </c>
      <c r="N338" t="s">
        <v>34</v>
      </c>
      <c r="O338" t="s">
        <v>61</v>
      </c>
      <c r="P338" t="s">
        <v>92</v>
      </c>
      <c r="Q338" t="s">
        <v>102</v>
      </c>
      <c r="R338">
        <v>90008</v>
      </c>
      <c r="S338" s="1">
        <v>42032</v>
      </c>
      <c r="T338" s="1">
        <v>42033</v>
      </c>
      <c r="U338">
        <v>34.067999999999998</v>
      </c>
      <c r="V338">
        <v>36</v>
      </c>
      <c r="W338">
        <v>267.52999999999997</v>
      </c>
      <c r="X338">
        <v>17155</v>
      </c>
      <c r="Y338">
        <f>cleaneddata[[#This Row],[Unit Price]]-cleaneddata[[#This Row],[Discount]]</f>
        <v>6.88</v>
      </c>
      <c r="Z338" t="str">
        <f>_xlfn.IFS(cleaneddata[[#This Row],[Region]]="Central","Chris",cleaneddata[[#This Row],[Region]]="East","Erin",cleaneddata[[#This Row],[Region]]="South","Sam",cleaneddata[[#This Row],[Region]]="West","William")</f>
        <v>William</v>
      </c>
    </row>
    <row r="339" spans="1:26" x14ac:dyDescent="0.3">
      <c r="A339">
        <v>556</v>
      </c>
      <c r="B339" t="s">
        <v>855</v>
      </c>
      <c r="C339" t="s">
        <v>118</v>
      </c>
      <c r="D339">
        <v>0</v>
      </c>
      <c r="E339">
        <v>6.88</v>
      </c>
      <c r="F339">
        <v>2</v>
      </c>
      <c r="G339" t="s">
        <v>89</v>
      </c>
      <c r="H339" t="s">
        <v>73</v>
      </c>
      <c r="I339" t="s">
        <v>50</v>
      </c>
      <c r="J339" t="s">
        <v>90</v>
      </c>
      <c r="K339" t="s">
        <v>52</v>
      </c>
      <c r="L339" t="s">
        <v>854</v>
      </c>
      <c r="M339">
        <v>0.39</v>
      </c>
      <c r="N339" t="s">
        <v>34</v>
      </c>
      <c r="O339" t="s">
        <v>61</v>
      </c>
      <c r="P339" t="s">
        <v>148</v>
      </c>
      <c r="Q339" t="s">
        <v>856</v>
      </c>
      <c r="R339">
        <v>84604</v>
      </c>
      <c r="S339" s="1">
        <v>42032</v>
      </c>
      <c r="T339" s="1">
        <v>42033</v>
      </c>
      <c r="U339">
        <v>46.147199999999998</v>
      </c>
      <c r="V339">
        <v>9</v>
      </c>
      <c r="W339">
        <v>66.88</v>
      </c>
      <c r="X339">
        <v>86189</v>
      </c>
      <c r="Y339">
        <f>cleaneddata[[#This Row],[Unit Price]]-cleaneddata[[#This Row],[Discount]]</f>
        <v>6.88</v>
      </c>
      <c r="Z339" t="str">
        <f>_xlfn.IFS(cleaneddata[[#This Row],[Region]]="Central","Chris",cleaneddata[[#This Row],[Region]]="East","Erin",cleaneddata[[#This Row],[Region]]="South","Sam",cleaneddata[[#This Row],[Region]]="West","William")</f>
        <v>William</v>
      </c>
    </row>
    <row r="340" spans="1:26" x14ac:dyDescent="0.3">
      <c r="A340">
        <v>556</v>
      </c>
      <c r="B340" t="s">
        <v>855</v>
      </c>
      <c r="C340" t="s">
        <v>118</v>
      </c>
      <c r="D340">
        <v>0.03</v>
      </c>
      <c r="E340">
        <v>32.479999999999997</v>
      </c>
      <c r="F340">
        <v>35</v>
      </c>
      <c r="G340" t="s">
        <v>89</v>
      </c>
      <c r="H340" t="s">
        <v>73</v>
      </c>
      <c r="I340" t="s">
        <v>50</v>
      </c>
      <c r="J340" t="s">
        <v>80</v>
      </c>
      <c r="K340" t="s">
        <v>66</v>
      </c>
      <c r="L340" t="s">
        <v>787</v>
      </c>
      <c r="M340">
        <v>0.81</v>
      </c>
      <c r="N340" t="s">
        <v>34</v>
      </c>
      <c r="O340" t="s">
        <v>61</v>
      </c>
      <c r="P340" t="s">
        <v>148</v>
      </c>
      <c r="Q340" t="s">
        <v>856</v>
      </c>
      <c r="R340">
        <v>84604</v>
      </c>
      <c r="S340" s="1">
        <v>42032</v>
      </c>
      <c r="T340" s="1">
        <v>42032</v>
      </c>
      <c r="U340">
        <v>-1116.3348000000001</v>
      </c>
      <c r="V340">
        <v>8</v>
      </c>
      <c r="W340">
        <v>274.91000000000003</v>
      </c>
      <c r="X340">
        <v>86189</v>
      </c>
      <c r="Y340">
        <f>cleaneddata[[#This Row],[Unit Price]]-cleaneddata[[#This Row],[Discount]]</f>
        <v>32.449999999999996</v>
      </c>
      <c r="Z340" t="str">
        <f>_xlfn.IFS(cleaneddata[[#This Row],[Region]]="Central","Chris",cleaneddata[[#This Row],[Region]]="East","Erin",cleaneddata[[#This Row],[Region]]="South","Sam",cleaneddata[[#This Row],[Region]]="West","William")</f>
        <v>William</v>
      </c>
    </row>
    <row r="341" spans="1:26" x14ac:dyDescent="0.3">
      <c r="A341">
        <v>1875</v>
      </c>
      <c r="B341" t="s">
        <v>857</v>
      </c>
      <c r="C341" t="s">
        <v>27</v>
      </c>
      <c r="D341">
        <v>0.09</v>
      </c>
      <c r="E341">
        <v>95.99</v>
      </c>
      <c r="F341">
        <v>4.9000000000000004</v>
      </c>
      <c r="G341" t="s">
        <v>40</v>
      </c>
      <c r="H341" t="s">
        <v>41</v>
      </c>
      <c r="I341" t="s">
        <v>42</v>
      </c>
      <c r="J341" t="s">
        <v>137</v>
      </c>
      <c r="K341" t="s">
        <v>75</v>
      </c>
      <c r="L341" t="s">
        <v>770</v>
      </c>
      <c r="M341">
        <v>0.56000000000000005</v>
      </c>
      <c r="N341" t="s">
        <v>34</v>
      </c>
      <c r="O341" t="s">
        <v>35</v>
      </c>
      <c r="P341" t="s">
        <v>244</v>
      </c>
      <c r="Q341" t="s">
        <v>858</v>
      </c>
      <c r="R341">
        <v>23320</v>
      </c>
      <c r="S341" s="1">
        <v>42033</v>
      </c>
      <c r="T341" s="1">
        <v>42035</v>
      </c>
      <c r="U341">
        <v>34.302</v>
      </c>
      <c r="V341">
        <v>4</v>
      </c>
      <c r="W341">
        <v>320.75</v>
      </c>
      <c r="X341">
        <v>90899</v>
      </c>
      <c r="Y341">
        <f>cleaneddata[[#This Row],[Unit Price]]-cleaneddata[[#This Row],[Discount]]</f>
        <v>95.899999999999991</v>
      </c>
      <c r="Z341" t="str">
        <f>_xlfn.IFS(cleaneddata[[#This Row],[Region]]="Central","Chris",cleaneddata[[#This Row],[Region]]="East","Erin",cleaneddata[[#This Row],[Region]]="South","Sam",cleaneddata[[#This Row],[Region]]="West","William")</f>
        <v>Sam</v>
      </c>
    </row>
    <row r="342" spans="1:26" x14ac:dyDescent="0.3">
      <c r="A342">
        <v>2265</v>
      </c>
      <c r="B342" t="s">
        <v>859</v>
      </c>
      <c r="C342" t="s">
        <v>27</v>
      </c>
      <c r="D342">
        <v>0.1</v>
      </c>
      <c r="E342">
        <v>7.45</v>
      </c>
      <c r="F342">
        <v>6.28</v>
      </c>
      <c r="G342" t="s">
        <v>40</v>
      </c>
      <c r="H342" t="s">
        <v>96</v>
      </c>
      <c r="I342" t="s">
        <v>50</v>
      </c>
      <c r="J342" t="s">
        <v>74</v>
      </c>
      <c r="K342" t="s">
        <v>75</v>
      </c>
      <c r="L342" t="s">
        <v>860</v>
      </c>
      <c r="M342">
        <v>0.4</v>
      </c>
      <c r="N342" t="s">
        <v>34</v>
      </c>
      <c r="O342" t="s">
        <v>54</v>
      </c>
      <c r="P342" t="s">
        <v>82</v>
      </c>
      <c r="Q342" t="s">
        <v>861</v>
      </c>
      <c r="R342">
        <v>64130</v>
      </c>
      <c r="S342" s="1">
        <v>42033</v>
      </c>
      <c r="T342" s="1">
        <v>42036</v>
      </c>
      <c r="U342">
        <v>-69.873999999999995</v>
      </c>
      <c r="V342">
        <v>8</v>
      </c>
      <c r="W342">
        <v>59.4</v>
      </c>
      <c r="X342">
        <v>86612</v>
      </c>
      <c r="Y342">
        <f>cleaneddata[[#This Row],[Unit Price]]-cleaneddata[[#This Row],[Discount]]</f>
        <v>7.3500000000000005</v>
      </c>
      <c r="Z342" t="str">
        <f>_xlfn.IFS(cleaneddata[[#This Row],[Region]]="Central","Chris",cleaneddata[[#This Row],[Region]]="East","Erin",cleaneddata[[#This Row],[Region]]="South","Sam",cleaneddata[[#This Row],[Region]]="West","William")</f>
        <v>Chris</v>
      </c>
    </row>
    <row r="343" spans="1:26" x14ac:dyDescent="0.3">
      <c r="A343">
        <v>2265</v>
      </c>
      <c r="B343" t="s">
        <v>859</v>
      </c>
      <c r="C343" t="s">
        <v>27</v>
      </c>
      <c r="D343">
        <v>0.01</v>
      </c>
      <c r="E343">
        <v>6.48</v>
      </c>
      <c r="F343">
        <v>7.86</v>
      </c>
      <c r="G343" t="s">
        <v>40</v>
      </c>
      <c r="H343" t="s">
        <v>96</v>
      </c>
      <c r="I343" t="s">
        <v>50</v>
      </c>
      <c r="J343" t="s">
        <v>90</v>
      </c>
      <c r="K343" t="s">
        <v>75</v>
      </c>
      <c r="L343" t="s">
        <v>862</v>
      </c>
      <c r="M343">
        <v>0.37</v>
      </c>
      <c r="N343" t="s">
        <v>34</v>
      </c>
      <c r="O343" t="s">
        <v>54</v>
      </c>
      <c r="P343" t="s">
        <v>82</v>
      </c>
      <c r="Q343" t="s">
        <v>861</v>
      </c>
      <c r="R343">
        <v>64130</v>
      </c>
      <c r="S343" s="1">
        <v>42033</v>
      </c>
      <c r="T343" s="1">
        <v>42035</v>
      </c>
      <c r="U343">
        <v>-135.74</v>
      </c>
      <c r="V343">
        <v>10</v>
      </c>
      <c r="W343">
        <v>66.459999999999994</v>
      </c>
      <c r="X343">
        <v>86612</v>
      </c>
      <c r="Y343">
        <f>cleaneddata[[#This Row],[Unit Price]]-cleaneddata[[#This Row],[Discount]]</f>
        <v>6.4700000000000006</v>
      </c>
      <c r="Z343" t="str">
        <f>_xlfn.IFS(cleaneddata[[#This Row],[Region]]="Central","Chris",cleaneddata[[#This Row],[Region]]="East","Erin",cleaneddata[[#This Row],[Region]]="South","Sam",cleaneddata[[#This Row],[Region]]="West","William")</f>
        <v>Chris</v>
      </c>
    </row>
    <row r="344" spans="1:26" x14ac:dyDescent="0.3">
      <c r="A344">
        <v>699</v>
      </c>
      <c r="B344" t="s">
        <v>863</v>
      </c>
      <c r="C344" t="s">
        <v>118</v>
      </c>
      <c r="D344">
        <v>7.0000000000000007E-2</v>
      </c>
      <c r="E344">
        <v>5.0199999999999996</v>
      </c>
      <c r="F344">
        <v>5.14</v>
      </c>
      <c r="G344" t="s">
        <v>40</v>
      </c>
      <c r="H344" t="s">
        <v>41</v>
      </c>
      <c r="I344" t="s">
        <v>42</v>
      </c>
      <c r="J344" t="s">
        <v>43</v>
      </c>
      <c r="K344" t="s">
        <v>44</v>
      </c>
      <c r="L344" t="s">
        <v>393</v>
      </c>
      <c r="M344">
        <v>0.79</v>
      </c>
      <c r="N344" t="s">
        <v>34</v>
      </c>
      <c r="O344" t="s">
        <v>61</v>
      </c>
      <c r="P344" t="s">
        <v>92</v>
      </c>
      <c r="Q344" t="s">
        <v>102</v>
      </c>
      <c r="R344">
        <v>90041</v>
      </c>
      <c r="S344" s="1">
        <v>42033</v>
      </c>
      <c r="T344" s="1">
        <v>42035</v>
      </c>
      <c r="U344">
        <v>-168.72</v>
      </c>
      <c r="V344">
        <v>42</v>
      </c>
      <c r="W344">
        <v>210.1</v>
      </c>
      <c r="X344">
        <v>32420</v>
      </c>
      <c r="Y344">
        <f>cleaneddata[[#This Row],[Unit Price]]-cleaneddata[[#This Row],[Discount]]</f>
        <v>4.9499999999999993</v>
      </c>
      <c r="Z344" t="str">
        <f>_xlfn.IFS(cleaneddata[[#This Row],[Region]]="Central","Chris",cleaneddata[[#This Row],[Region]]="East","Erin",cleaneddata[[#This Row],[Region]]="South","Sam",cleaneddata[[#This Row],[Region]]="West","William")</f>
        <v>William</v>
      </c>
    </row>
    <row r="345" spans="1:26" x14ac:dyDescent="0.3">
      <c r="A345">
        <v>699</v>
      </c>
      <c r="B345" t="s">
        <v>863</v>
      </c>
      <c r="C345" t="s">
        <v>118</v>
      </c>
      <c r="D345">
        <v>7.0000000000000007E-2</v>
      </c>
      <c r="E345">
        <v>280.98</v>
      </c>
      <c r="F345">
        <v>57</v>
      </c>
      <c r="G345" t="s">
        <v>28</v>
      </c>
      <c r="H345" t="s">
        <v>41</v>
      </c>
      <c r="I345" t="s">
        <v>30</v>
      </c>
      <c r="J345" t="s">
        <v>111</v>
      </c>
      <c r="K345" t="s">
        <v>59</v>
      </c>
      <c r="L345" t="s">
        <v>864</v>
      </c>
      <c r="M345">
        <v>0.78</v>
      </c>
      <c r="N345" t="s">
        <v>34</v>
      </c>
      <c r="O345" t="s">
        <v>61</v>
      </c>
      <c r="P345" t="s">
        <v>92</v>
      </c>
      <c r="Q345" t="s">
        <v>102</v>
      </c>
      <c r="R345">
        <v>90041</v>
      </c>
      <c r="S345" s="1">
        <v>42033</v>
      </c>
      <c r="T345" s="1">
        <v>42035</v>
      </c>
      <c r="U345">
        <v>-439.62</v>
      </c>
      <c r="V345">
        <v>23</v>
      </c>
      <c r="W345">
        <v>6499.87</v>
      </c>
      <c r="X345">
        <v>32420</v>
      </c>
      <c r="Y345">
        <f>cleaneddata[[#This Row],[Unit Price]]-cleaneddata[[#This Row],[Discount]]</f>
        <v>280.91000000000003</v>
      </c>
      <c r="Z345" t="str">
        <f>_xlfn.IFS(cleaneddata[[#This Row],[Region]]="Central","Chris",cleaneddata[[#This Row],[Region]]="East","Erin",cleaneddata[[#This Row],[Region]]="South","Sam",cleaneddata[[#This Row],[Region]]="West","William")</f>
        <v>William</v>
      </c>
    </row>
    <row r="346" spans="1:26" x14ac:dyDescent="0.3">
      <c r="A346">
        <v>2061</v>
      </c>
      <c r="B346" t="s">
        <v>865</v>
      </c>
      <c r="C346" t="s">
        <v>118</v>
      </c>
      <c r="D346">
        <v>0.02</v>
      </c>
      <c r="E346">
        <v>240.98</v>
      </c>
      <c r="F346">
        <v>60.2</v>
      </c>
      <c r="G346" t="s">
        <v>28</v>
      </c>
      <c r="H346" t="s">
        <v>96</v>
      </c>
      <c r="I346" t="s">
        <v>30</v>
      </c>
      <c r="J346" t="s">
        <v>119</v>
      </c>
      <c r="K346" t="s">
        <v>32</v>
      </c>
      <c r="L346" t="s">
        <v>866</v>
      </c>
      <c r="M346">
        <v>0.56000000000000005</v>
      </c>
      <c r="N346" t="s">
        <v>34</v>
      </c>
      <c r="O346" t="s">
        <v>54</v>
      </c>
      <c r="P346" t="s">
        <v>135</v>
      </c>
      <c r="Q346" t="s">
        <v>867</v>
      </c>
      <c r="R346">
        <v>69101</v>
      </c>
      <c r="S346" s="1">
        <v>42033</v>
      </c>
      <c r="T346" s="1">
        <v>42035</v>
      </c>
      <c r="U346">
        <v>-272.71319999999997</v>
      </c>
      <c r="V346">
        <v>1</v>
      </c>
      <c r="W346">
        <v>260.66000000000003</v>
      </c>
      <c r="X346">
        <v>87146</v>
      </c>
      <c r="Y346">
        <f>cleaneddata[[#This Row],[Unit Price]]-cleaneddata[[#This Row],[Discount]]</f>
        <v>240.95999999999998</v>
      </c>
      <c r="Z346" t="str">
        <f>_xlfn.IFS(cleaneddata[[#This Row],[Region]]="Central","Chris",cleaneddata[[#This Row],[Region]]="East","Erin",cleaneddata[[#This Row],[Region]]="South","Sam",cleaneddata[[#This Row],[Region]]="West","William")</f>
        <v>Chris</v>
      </c>
    </row>
    <row r="347" spans="1:26" x14ac:dyDescent="0.3">
      <c r="A347">
        <v>2062</v>
      </c>
      <c r="B347" t="s">
        <v>868</v>
      </c>
      <c r="C347" t="s">
        <v>118</v>
      </c>
      <c r="D347">
        <v>0.02</v>
      </c>
      <c r="E347">
        <v>420.98</v>
      </c>
      <c r="F347">
        <v>19.989999999999998</v>
      </c>
      <c r="G347" t="s">
        <v>40</v>
      </c>
      <c r="H347" t="s">
        <v>96</v>
      </c>
      <c r="I347" t="s">
        <v>50</v>
      </c>
      <c r="J347" t="s">
        <v>74</v>
      </c>
      <c r="K347" t="s">
        <v>75</v>
      </c>
      <c r="L347" t="s">
        <v>869</v>
      </c>
      <c r="M347">
        <v>0.35</v>
      </c>
      <c r="N347" t="s">
        <v>34</v>
      </c>
      <c r="O347" t="s">
        <v>35</v>
      </c>
      <c r="P347" t="s">
        <v>244</v>
      </c>
      <c r="Q347" t="s">
        <v>870</v>
      </c>
      <c r="R347">
        <v>23111</v>
      </c>
      <c r="S347" s="1">
        <v>42033</v>
      </c>
      <c r="T347" s="1">
        <v>42036</v>
      </c>
      <c r="U347">
        <v>-162.69399999999999</v>
      </c>
      <c r="V347">
        <v>10</v>
      </c>
      <c r="W347">
        <v>4249.37</v>
      </c>
      <c r="X347">
        <v>87146</v>
      </c>
      <c r="Y347">
        <f>cleaneddata[[#This Row],[Unit Price]]-cleaneddata[[#This Row],[Discount]]</f>
        <v>420.96000000000004</v>
      </c>
      <c r="Z347" t="str">
        <f>_xlfn.IFS(cleaneddata[[#This Row],[Region]]="Central","Chris",cleaneddata[[#This Row],[Region]]="East","Erin",cleaneddata[[#This Row],[Region]]="South","Sam",cleaneddata[[#This Row],[Region]]="West","William")</f>
        <v>Sam</v>
      </c>
    </row>
    <row r="348" spans="1:26" x14ac:dyDescent="0.3">
      <c r="A348">
        <v>767</v>
      </c>
      <c r="B348" t="s">
        <v>871</v>
      </c>
      <c r="C348" t="s">
        <v>27</v>
      </c>
      <c r="D348">
        <v>0.1</v>
      </c>
      <c r="E348">
        <v>31.78</v>
      </c>
      <c r="F348">
        <v>1.99</v>
      </c>
      <c r="G348" t="s">
        <v>40</v>
      </c>
      <c r="H348" t="s">
        <v>96</v>
      </c>
      <c r="I348" t="s">
        <v>42</v>
      </c>
      <c r="J348" t="s">
        <v>43</v>
      </c>
      <c r="K348" t="s">
        <v>44</v>
      </c>
      <c r="L348" t="s">
        <v>872</v>
      </c>
      <c r="M348">
        <v>0.42</v>
      </c>
      <c r="N348" t="s">
        <v>34</v>
      </c>
      <c r="O348" t="s">
        <v>54</v>
      </c>
      <c r="P348" t="s">
        <v>105</v>
      </c>
      <c r="Q348" t="s">
        <v>873</v>
      </c>
      <c r="R348">
        <v>61201</v>
      </c>
      <c r="S348" s="1">
        <v>42034</v>
      </c>
      <c r="T348" s="1">
        <v>42036</v>
      </c>
      <c r="U348">
        <v>232.2816</v>
      </c>
      <c r="V348">
        <v>11</v>
      </c>
      <c r="W348">
        <v>336.64</v>
      </c>
      <c r="X348">
        <v>86279</v>
      </c>
      <c r="Y348">
        <f>cleaneddata[[#This Row],[Unit Price]]-cleaneddata[[#This Row],[Discount]]</f>
        <v>31.68</v>
      </c>
      <c r="Z348" t="str">
        <f>_xlfn.IFS(cleaneddata[[#This Row],[Region]]="Central","Chris",cleaneddata[[#This Row],[Region]]="East","Erin",cleaneddata[[#This Row],[Region]]="South","Sam",cleaneddata[[#This Row],[Region]]="West","William")</f>
        <v>Chris</v>
      </c>
    </row>
    <row r="349" spans="1:26" x14ac:dyDescent="0.3">
      <c r="A349">
        <v>550</v>
      </c>
      <c r="B349" t="s">
        <v>874</v>
      </c>
      <c r="C349" t="s">
        <v>39</v>
      </c>
      <c r="D349">
        <v>0.05</v>
      </c>
      <c r="E349">
        <v>1.68</v>
      </c>
      <c r="F349">
        <v>1.57</v>
      </c>
      <c r="G349" t="s">
        <v>40</v>
      </c>
      <c r="H349" t="s">
        <v>96</v>
      </c>
      <c r="I349" t="s">
        <v>50</v>
      </c>
      <c r="J349" t="s">
        <v>51</v>
      </c>
      <c r="K349" t="s">
        <v>52</v>
      </c>
      <c r="L349" t="s">
        <v>576</v>
      </c>
      <c r="M349">
        <v>0.59</v>
      </c>
      <c r="N349" t="s">
        <v>34</v>
      </c>
      <c r="O349" t="s">
        <v>54</v>
      </c>
      <c r="P349" t="s">
        <v>189</v>
      </c>
      <c r="Q349" t="s">
        <v>875</v>
      </c>
      <c r="R349">
        <v>78155</v>
      </c>
      <c r="S349" s="1">
        <v>42034</v>
      </c>
      <c r="T349" s="1">
        <v>42035</v>
      </c>
      <c r="U349">
        <v>-33.340000000000003</v>
      </c>
      <c r="V349">
        <v>11</v>
      </c>
      <c r="W349">
        <v>18.75</v>
      </c>
      <c r="X349">
        <v>90909</v>
      </c>
      <c r="Y349">
        <f>cleaneddata[[#This Row],[Unit Price]]-cleaneddata[[#This Row],[Discount]]</f>
        <v>1.63</v>
      </c>
      <c r="Z349" t="str">
        <f>_xlfn.IFS(cleaneddata[[#This Row],[Region]]="Central","Chris",cleaneddata[[#This Row],[Region]]="East","Erin",cleaneddata[[#This Row],[Region]]="South","Sam",cleaneddata[[#This Row],[Region]]="West","William")</f>
        <v>Chris</v>
      </c>
    </row>
    <row r="350" spans="1:26" x14ac:dyDescent="0.3">
      <c r="A350">
        <v>550</v>
      </c>
      <c r="B350" t="s">
        <v>874</v>
      </c>
      <c r="C350" t="s">
        <v>39</v>
      </c>
      <c r="D350">
        <v>0.1</v>
      </c>
      <c r="E350">
        <v>218.75</v>
      </c>
      <c r="F350">
        <v>69.64</v>
      </c>
      <c r="G350" t="s">
        <v>28</v>
      </c>
      <c r="H350" t="s">
        <v>96</v>
      </c>
      <c r="I350" t="s">
        <v>30</v>
      </c>
      <c r="J350" t="s">
        <v>31</v>
      </c>
      <c r="K350" t="s">
        <v>32</v>
      </c>
      <c r="L350" t="s">
        <v>876</v>
      </c>
      <c r="M350">
        <v>0.77</v>
      </c>
      <c r="N350" t="s">
        <v>34</v>
      </c>
      <c r="O350" t="s">
        <v>54</v>
      </c>
      <c r="P350" t="s">
        <v>189</v>
      </c>
      <c r="Q350" t="s">
        <v>875</v>
      </c>
      <c r="R350">
        <v>78155</v>
      </c>
      <c r="S350" s="1">
        <v>42034</v>
      </c>
      <c r="T350" s="1">
        <v>42036</v>
      </c>
      <c r="U350">
        <v>-201.27600000000001</v>
      </c>
      <c r="V350">
        <v>1</v>
      </c>
      <c r="W350">
        <v>188.51</v>
      </c>
      <c r="X350">
        <v>90909</v>
      </c>
      <c r="Y350">
        <f>cleaneddata[[#This Row],[Unit Price]]-cleaneddata[[#This Row],[Discount]]</f>
        <v>218.65</v>
      </c>
      <c r="Z350" t="str">
        <f>_xlfn.IFS(cleaneddata[[#This Row],[Region]]="Central","Chris",cleaneddata[[#This Row],[Region]]="East","Erin",cleaneddata[[#This Row],[Region]]="South","Sam",cleaneddata[[#This Row],[Region]]="West","William")</f>
        <v>Chris</v>
      </c>
    </row>
    <row r="351" spans="1:26" x14ac:dyDescent="0.3">
      <c r="A351">
        <v>551</v>
      </c>
      <c r="B351" t="s">
        <v>877</v>
      </c>
      <c r="C351" t="s">
        <v>39</v>
      </c>
      <c r="D351">
        <v>0</v>
      </c>
      <c r="E351">
        <v>15.04</v>
      </c>
      <c r="F351">
        <v>1.97</v>
      </c>
      <c r="G351" t="s">
        <v>40</v>
      </c>
      <c r="H351" t="s">
        <v>96</v>
      </c>
      <c r="I351" t="s">
        <v>50</v>
      </c>
      <c r="J351" t="s">
        <v>90</v>
      </c>
      <c r="K351" t="s">
        <v>52</v>
      </c>
      <c r="L351" t="s">
        <v>94</v>
      </c>
      <c r="M351">
        <v>0.39</v>
      </c>
      <c r="N351" t="s">
        <v>34</v>
      </c>
      <c r="O351" t="s">
        <v>54</v>
      </c>
      <c r="P351" t="s">
        <v>189</v>
      </c>
      <c r="Q351" t="s">
        <v>878</v>
      </c>
      <c r="R351">
        <v>75090</v>
      </c>
      <c r="S351" s="1">
        <v>42034</v>
      </c>
      <c r="T351" s="1">
        <v>42036</v>
      </c>
      <c r="U351">
        <v>21.514199999999999</v>
      </c>
      <c r="V351">
        <v>2</v>
      </c>
      <c r="W351">
        <v>31.18</v>
      </c>
      <c r="X351">
        <v>90909</v>
      </c>
      <c r="Y351">
        <f>cleaneddata[[#This Row],[Unit Price]]-cleaneddata[[#This Row],[Discount]]</f>
        <v>15.04</v>
      </c>
      <c r="Z351" t="str">
        <f>_xlfn.IFS(cleaneddata[[#This Row],[Region]]="Central","Chris",cleaneddata[[#This Row],[Region]]="East","Erin",cleaneddata[[#This Row],[Region]]="South","Sam",cleaneddata[[#This Row],[Region]]="West","William")</f>
        <v>Chris</v>
      </c>
    </row>
    <row r="352" spans="1:26" x14ac:dyDescent="0.3">
      <c r="A352">
        <v>1442</v>
      </c>
      <c r="B352" t="s">
        <v>879</v>
      </c>
      <c r="C352" t="s">
        <v>49</v>
      </c>
      <c r="D352">
        <v>0.02</v>
      </c>
      <c r="E352">
        <v>15.99</v>
      </c>
      <c r="F352">
        <v>13.18</v>
      </c>
      <c r="G352" t="s">
        <v>89</v>
      </c>
      <c r="H352" t="s">
        <v>96</v>
      </c>
      <c r="I352" t="s">
        <v>50</v>
      </c>
      <c r="J352" t="s">
        <v>74</v>
      </c>
      <c r="K352" t="s">
        <v>75</v>
      </c>
      <c r="L352" t="s">
        <v>297</v>
      </c>
      <c r="M352">
        <v>0.37</v>
      </c>
      <c r="N352" t="s">
        <v>34</v>
      </c>
      <c r="O352" t="s">
        <v>54</v>
      </c>
      <c r="P352" t="s">
        <v>82</v>
      </c>
      <c r="Q352" t="s">
        <v>880</v>
      </c>
      <c r="R352">
        <v>65807</v>
      </c>
      <c r="S352" s="1">
        <v>42034</v>
      </c>
      <c r="T352" s="1">
        <v>42038</v>
      </c>
      <c r="U352">
        <v>-76.992500000000007</v>
      </c>
      <c r="V352">
        <v>7</v>
      </c>
      <c r="W352">
        <v>123.03</v>
      </c>
      <c r="X352">
        <v>89077</v>
      </c>
      <c r="Y352">
        <f>cleaneddata[[#This Row],[Unit Price]]-cleaneddata[[#This Row],[Discount]]</f>
        <v>15.97</v>
      </c>
      <c r="Z352" t="str">
        <f>_xlfn.IFS(cleaneddata[[#This Row],[Region]]="Central","Chris",cleaneddata[[#This Row],[Region]]="East","Erin",cleaneddata[[#This Row],[Region]]="South","Sam",cleaneddata[[#This Row],[Region]]="West","William")</f>
        <v>Chris</v>
      </c>
    </row>
    <row r="353" spans="1:26" x14ac:dyDescent="0.3">
      <c r="A353">
        <v>1442</v>
      </c>
      <c r="B353" t="s">
        <v>879</v>
      </c>
      <c r="C353" t="s">
        <v>49</v>
      </c>
      <c r="D353">
        <v>0.09</v>
      </c>
      <c r="E353">
        <v>46.94</v>
      </c>
      <c r="F353">
        <v>6.77</v>
      </c>
      <c r="G353" t="s">
        <v>89</v>
      </c>
      <c r="H353" t="s">
        <v>96</v>
      </c>
      <c r="I353" t="s">
        <v>30</v>
      </c>
      <c r="J353" t="s">
        <v>128</v>
      </c>
      <c r="K353" t="s">
        <v>75</v>
      </c>
      <c r="L353" t="s">
        <v>881</v>
      </c>
      <c r="M353">
        <v>0.44</v>
      </c>
      <c r="N353" t="s">
        <v>34</v>
      </c>
      <c r="O353" t="s">
        <v>54</v>
      </c>
      <c r="P353" t="s">
        <v>82</v>
      </c>
      <c r="Q353" t="s">
        <v>880</v>
      </c>
      <c r="R353">
        <v>65807</v>
      </c>
      <c r="S353" s="1">
        <v>42034</v>
      </c>
      <c r="T353" s="1">
        <v>42034</v>
      </c>
      <c r="U353">
        <v>297.96960000000001</v>
      </c>
      <c r="V353">
        <v>10</v>
      </c>
      <c r="W353">
        <v>431.84</v>
      </c>
      <c r="X353">
        <v>89077</v>
      </c>
      <c r="Y353">
        <f>cleaneddata[[#This Row],[Unit Price]]-cleaneddata[[#This Row],[Discount]]</f>
        <v>46.849999999999994</v>
      </c>
      <c r="Z353" t="str">
        <f>_xlfn.IFS(cleaneddata[[#This Row],[Region]]="Central","Chris",cleaneddata[[#This Row],[Region]]="East","Erin",cleaneddata[[#This Row],[Region]]="South","Sam",cleaneddata[[#This Row],[Region]]="West","William")</f>
        <v>Chris</v>
      </c>
    </row>
    <row r="354" spans="1:26" x14ac:dyDescent="0.3">
      <c r="A354">
        <v>2775</v>
      </c>
      <c r="B354" t="s">
        <v>882</v>
      </c>
      <c r="C354" t="s">
        <v>49</v>
      </c>
      <c r="D354">
        <v>7.0000000000000007E-2</v>
      </c>
      <c r="E354">
        <v>574.74</v>
      </c>
      <c r="F354">
        <v>24.49</v>
      </c>
      <c r="G354" t="s">
        <v>40</v>
      </c>
      <c r="H354" t="s">
        <v>41</v>
      </c>
      <c r="I354" t="s">
        <v>42</v>
      </c>
      <c r="J354" t="s">
        <v>58</v>
      </c>
      <c r="K354" t="s">
        <v>66</v>
      </c>
      <c r="L354" t="s">
        <v>172</v>
      </c>
      <c r="M354">
        <v>0.37</v>
      </c>
      <c r="N354" t="s">
        <v>34</v>
      </c>
      <c r="O354" t="s">
        <v>54</v>
      </c>
      <c r="P354" t="s">
        <v>105</v>
      </c>
      <c r="Q354" t="s">
        <v>883</v>
      </c>
      <c r="R354">
        <v>60131</v>
      </c>
      <c r="S354" s="1">
        <v>42034</v>
      </c>
      <c r="T354" s="1">
        <v>42039</v>
      </c>
      <c r="U354">
        <v>2860.9331999999999</v>
      </c>
      <c r="V354">
        <v>8</v>
      </c>
      <c r="W354">
        <v>4146.28</v>
      </c>
      <c r="X354">
        <v>91229</v>
      </c>
      <c r="Y354">
        <f>cleaneddata[[#This Row],[Unit Price]]-cleaneddata[[#This Row],[Discount]]</f>
        <v>574.66999999999996</v>
      </c>
      <c r="Z354" t="str">
        <f>_xlfn.IFS(cleaneddata[[#This Row],[Region]]="Central","Chris",cleaneddata[[#This Row],[Region]]="East","Erin",cleaneddata[[#This Row],[Region]]="South","Sam",cleaneddata[[#This Row],[Region]]="West","William")</f>
        <v>Chris</v>
      </c>
    </row>
    <row r="355" spans="1:26" x14ac:dyDescent="0.3">
      <c r="A355">
        <v>256</v>
      </c>
      <c r="B355" t="s">
        <v>884</v>
      </c>
      <c r="C355" t="s">
        <v>27</v>
      </c>
      <c r="D355">
        <v>0.03</v>
      </c>
      <c r="E355">
        <v>8.34</v>
      </c>
      <c r="F355">
        <v>2.64</v>
      </c>
      <c r="G355" t="s">
        <v>40</v>
      </c>
      <c r="H355" t="s">
        <v>73</v>
      </c>
      <c r="I355" t="s">
        <v>50</v>
      </c>
      <c r="J355" t="s">
        <v>570</v>
      </c>
      <c r="K355" t="s">
        <v>44</v>
      </c>
      <c r="L355" t="s">
        <v>885</v>
      </c>
      <c r="M355">
        <v>0.59</v>
      </c>
      <c r="N355" t="s">
        <v>34</v>
      </c>
      <c r="O355" t="s">
        <v>113</v>
      </c>
      <c r="P355" t="s">
        <v>322</v>
      </c>
      <c r="Q355" t="s">
        <v>886</v>
      </c>
      <c r="R355">
        <v>17331</v>
      </c>
      <c r="S355" s="1">
        <v>42035</v>
      </c>
      <c r="T355" s="1">
        <v>42037</v>
      </c>
      <c r="U355">
        <v>0.68400000000000005</v>
      </c>
      <c r="V355">
        <v>4</v>
      </c>
      <c r="W355">
        <v>34.64</v>
      </c>
      <c r="X355">
        <v>86267</v>
      </c>
      <c r="Y355">
        <f>cleaneddata[[#This Row],[Unit Price]]-cleaneddata[[#This Row],[Discount]]</f>
        <v>8.31</v>
      </c>
      <c r="Z355" t="str">
        <f>_xlfn.IFS(cleaneddata[[#This Row],[Region]]="Central","Chris",cleaneddata[[#This Row],[Region]]="East","Erin",cleaneddata[[#This Row],[Region]]="South","Sam",cleaneddata[[#This Row],[Region]]="West","William")</f>
        <v>Erin</v>
      </c>
    </row>
    <row r="356" spans="1:26" x14ac:dyDescent="0.3">
      <c r="A356">
        <v>343</v>
      </c>
      <c r="B356" t="s">
        <v>887</v>
      </c>
      <c r="C356" t="s">
        <v>27</v>
      </c>
      <c r="D356">
        <v>0.03</v>
      </c>
      <c r="E356">
        <v>15.23</v>
      </c>
      <c r="F356">
        <v>27.75</v>
      </c>
      <c r="G356" t="s">
        <v>28</v>
      </c>
      <c r="H356" t="s">
        <v>96</v>
      </c>
      <c r="I356" t="s">
        <v>30</v>
      </c>
      <c r="J356" t="s">
        <v>31</v>
      </c>
      <c r="K356" t="s">
        <v>32</v>
      </c>
      <c r="L356" t="s">
        <v>888</v>
      </c>
      <c r="M356">
        <v>0.76</v>
      </c>
      <c r="N356" t="s">
        <v>34</v>
      </c>
      <c r="O356" t="s">
        <v>113</v>
      </c>
      <c r="P356" t="s">
        <v>333</v>
      </c>
      <c r="Q356" t="s">
        <v>889</v>
      </c>
      <c r="R356">
        <v>4401</v>
      </c>
      <c r="S356" s="1">
        <v>42035</v>
      </c>
      <c r="T356" s="1">
        <v>42036</v>
      </c>
      <c r="U356">
        <v>11.65095</v>
      </c>
      <c r="V356">
        <v>7</v>
      </c>
      <c r="W356">
        <v>111.86</v>
      </c>
      <c r="X356">
        <v>88151</v>
      </c>
      <c r="Y356">
        <f>cleaneddata[[#This Row],[Unit Price]]-cleaneddata[[#This Row],[Discount]]</f>
        <v>15.200000000000001</v>
      </c>
      <c r="Z356" t="str">
        <f>_xlfn.IFS(cleaneddata[[#This Row],[Region]]="Central","Chris",cleaneddata[[#This Row],[Region]]="East","Erin",cleaneddata[[#This Row],[Region]]="South","Sam",cleaneddata[[#This Row],[Region]]="West","William")</f>
        <v>Erin</v>
      </c>
    </row>
    <row r="357" spans="1:26" x14ac:dyDescent="0.3">
      <c r="A357">
        <v>1723</v>
      </c>
      <c r="B357" t="s">
        <v>890</v>
      </c>
      <c r="C357" t="s">
        <v>49</v>
      </c>
      <c r="D357">
        <v>0.1</v>
      </c>
      <c r="E357">
        <v>49.99</v>
      </c>
      <c r="F357">
        <v>19.989999999999998</v>
      </c>
      <c r="G357" t="s">
        <v>89</v>
      </c>
      <c r="H357" t="s">
        <v>96</v>
      </c>
      <c r="I357" t="s">
        <v>42</v>
      </c>
      <c r="J357" t="s">
        <v>43</v>
      </c>
      <c r="K357" t="s">
        <v>75</v>
      </c>
      <c r="L357" t="s">
        <v>891</v>
      </c>
      <c r="M357">
        <v>0.45</v>
      </c>
      <c r="N357" t="s">
        <v>34</v>
      </c>
      <c r="O357" t="s">
        <v>61</v>
      </c>
      <c r="P357" t="s">
        <v>92</v>
      </c>
      <c r="Q357" t="s">
        <v>892</v>
      </c>
      <c r="R357">
        <v>92037</v>
      </c>
      <c r="S357" s="1">
        <v>42035</v>
      </c>
      <c r="T357" s="1">
        <v>42040</v>
      </c>
      <c r="U357">
        <v>13.507999999999999</v>
      </c>
      <c r="V357">
        <v>46</v>
      </c>
      <c r="W357">
        <v>2188.06</v>
      </c>
      <c r="X357">
        <v>40101</v>
      </c>
      <c r="Y357">
        <f>cleaneddata[[#This Row],[Unit Price]]-cleaneddata[[#This Row],[Discount]]</f>
        <v>49.89</v>
      </c>
      <c r="Z357" t="str">
        <f>_xlfn.IFS(cleaneddata[[#This Row],[Region]]="Central","Chris",cleaneddata[[#This Row],[Region]]="East","Erin",cleaneddata[[#This Row],[Region]]="South","Sam",cleaneddata[[#This Row],[Region]]="West","William")</f>
        <v>William</v>
      </c>
    </row>
    <row r="358" spans="1:26" x14ac:dyDescent="0.3">
      <c r="A358">
        <v>2202</v>
      </c>
      <c r="B358" t="s">
        <v>893</v>
      </c>
      <c r="C358" t="s">
        <v>49</v>
      </c>
      <c r="D358">
        <v>0.09</v>
      </c>
      <c r="E358">
        <v>160.97999999999999</v>
      </c>
      <c r="F358">
        <v>30</v>
      </c>
      <c r="G358" t="s">
        <v>28</v>
      </c>
      <c r="H358" t="s">
        <v>73</v>
      </c>
      <c r="I358" t="s">
        <v>30</v>
      </c>
      <c r="J358" t="s">
        <v>111</v>
      </c>
      <c r="K358" t="s">
        <v>59</v>
      </c>
      <c r="L358" t="s">
        <v>894</v>
      </c>
      <c r="M358">
        <v>0.62</v>
      </c>
      <c r="N358" t="s">
        <v>34</v>
      </c>
      <c r="O358" t="s">
        <v>54</v>
      </c>
      <c r="P358" t="s">
        <v>86</v>
      </c>
      <c r="Q358" t="s">
        <v>895</v>
      </c>
      <c r="R358">
        <v>55429</v>
      </c>
      <c r="S358" s="1">
        <v>42035</v>
      </c>
      <c r="T358" s="1">
        <v>42035</v>
      </c>
      <c r="U358">
        <v>357.428</v>
      </c>
      <c r="V358">
        <v>11</v>
      </c>
      <c r="W358">
        <v>1635.38</v>
      </c>
      <c r="X358">
        <v>86050</v>
      </c>
      <c r="Y358">
        <f>cleaneddata[[#This Row],[Unit Price]]-cleaneddata[[#This Row],[Discount]]</f>
        <v>160.88999999999999</v>
      </c>
      <c r="Z358" t="str">
        <f>_xlfn.IFS(cleaneddata[[#This Row],[Region]]="Central","Chris",cleaneddata[[#This Row],[Region]]="East","Erin",cleaneddata[[#This Row],[Region]]="South","Sam",cleaneddata[[#This Row],[Region]]="West","William")</f>
        <v>Chris</v>
      </c>
    </row>
    <row r="359" spans="1:26" x14ac:dyDescent="0.3">
      <c r="A359">
        <v>2202</v>
      </c>
      <c r="B359" t="s">
        <v>893</v>
      </c>
      <c r="C359" t="s">
        <v>49</v>
      </c>
      <c r="D359">
        <v>0.09</v>
      </c>
      <c r="E359">
        <v>6.3</v>
      </c>
      <c r="F359">
        <v>0.5</v>
      </c>
      <c r="G359" t="s">
        <v>40</v>
      </c>
      <c r="H359" t="s">
        <v>73</v>
      </c>
      <c r="I359" t="s">
        <v>50</v>
      </c>
      <c r="J359" t="s">
        <v>154</v>
      </c>
      <c r="K359" t="s">
        <v>75</v>
      </c>
      <c r="L359" t="s">
        <v>424</v>
      </c>
      <c r="M359">
        <v>0.39</v>
      </c>
      <c r="N359" t="s">
        <v>34</v>
      </c>
      <c r="O359" t="s">
        <v>54</v>
      </c>
      <c r="P359" t="s">
        <v>86</v>
      </c>
      <c r="Q359" t="s">
        <v>895</v>
      </c>
      <c r="R359">
        <v>55429</v>
      </c>
      <c r="S359" s="1">
        <v>42035</v>
      </c>
      <c r="T359" s="1">
        <v>42035</v>
      </c>
      <c r="U359">
        <v>40.351199999999999</v>
      </c>
      <c r="V359">
        <v>10</v>
      </c>
      <c r="W359">
        <v>58.48</v>
      </c>
      <c r="X359">
        <v>86050</v>
      </c>
      <c r="Y359">
        <f>cleaneddata[[#This Row],[Unit Price]]-cleaneddata[[#This Row],[Discount]]</f>
        <v>6.21</v>
      </c>
      <c r="Z359" t="str">
        <f>_xlfn.IFS(cleaneddata[[#This Row],[Region]]="Central","Chris",cleaneddata[[#This Row],[Region]]="East","Erin",cleaneddata[[#This Row],[Region]]="South","Sam",cleaneddata[[#This Row],[Region]]="West","William")</f>
        <v>Chris</v>
      </c>
    </row>
    <row r="360" spans="1:26" x14ac:dyDescent="0.3">
      <c r="A360">
        <v>2202</v>
      </c>
      <c r="B360" t="s">
        <v>893</v>
      </c>
      <c r="C360" t="s">
        <v>49</v>
      </c>
      <c r="D360">
        <v>0</v>
      </c>
      <c r="E360">
        <v>4.9800000000000004</v>
      </c>
      <c r="F360">
        <v>0.8</v>
      </c>
      <c r="G360" t="s">
        <v>40</v>
      </c>
      <c r="H360" t="s">
        <v>73</v>
      </c>
      <c r="I360" t="s">
        <v>50</v>
      </c>
      <c r="J360" t="s">
        <v>90</v>
      </c>
      <c r="K360" t="s">
        <v>52</v>
      </c>
      <c r="L360" t="s">
        <v>896</v>
      </c>
      <c r="M360">
        <v>0.36</v>
      </c>
      <c r="N360" t="s">
        <v>34</v>
      </c>
      <c r="O360" t="s">
        <v>54</v>
      </c>
      <c r="P360" t="s">
        <v>86</v>
      </c>
      <c r="Q360" t="s">
        <v>895</v>
      </c>
      <c r="R360">
        <v>55429</v>
      </c>
      <c r="S360" s="1">
        <v>42035</v>
      </c>
      <c r="T360" s="1">
        <v>42042</v>
      </c>
      <c r="U360">
        <v>27.634499999999999</v>
      </c>
      <c r="V360">
        <v>8</v>
      </c>
      <c r="W360">
        <v>40.049999999999997</v>
      </c>
      <c r="X360">
        <v>86050</v>
      </c>
      <c r="Y360">
        <f>cleaneddata[[#This Row],[Unit Price]]-cleaneddata[[#This Row],[Discount]]</f>
        <v>4.9800000000000004</v>
      </c>
      <c r="Z360" t="str">
        <f>_xlfn.IFS(cleaneddata[[#This Row],[Region]]="Central","Chris",cleaneddata[[#This Row],[Region]]="East","Erin",cleaneddata[[#This Row],[Region]]="South","Sam",cleaneddata[[#This Row],[Region]]="West","William")</f>
        <v>Chris</v>
      </c>
    </row>
    <row r="361" spans="1:26" x14ac:dyDescent="0.3">
      <c r="A361">
        <v>2781</v>
      </c>
      <c r="B361" t="s">
        <v>897</v>
      </c>
      <c r="C361" t="s">
        <v>49</v>
      </c>
      <c r="D361">
        <v>0.09</v>
      </c>
      <c r="E361">
        <v>2.16</v>
      </c>
      <c r="F361">
        <v>6.05</v>
      </c>
      <c r="G361" t="s">
        <v>40</v>
      </c>
      <c r="H361" t="s">
        <v>41</v>
      </c>
      <c r="I361" t="s">
        <v>50</v>
      </c>
      <c r="J361" t="s">
        <v>74</v>
      </c>
      <c r="K361" t="s">
        <v>75</v>
      </c>
      <c r="L361" t="s">
        <v>898</v>
      </c>
      <c r="M361">
        <v>0.37</v>
      </c>
      <c r="N361" t="s">
        <v>34</v>
      </c>
      <c r="O361" t="s">
        <v>61</v>
      </c>
      <c r="P361" t="s">
        <v>141</v>
      </c>
      <c r="Q361" t="s">
        <v>899</v>
      </c>
      <c r="R361">
        <v>97071</v>
      </c>
      <c r="S361" s="1">
        <v>42035</v>
      </c>
      <c r="T361" s="1">
        <v>42039</v>
      </c>
      <c r="U361">
        <v>-37.789000000000001</v>
      </c>
      <c r="V361">
        <v>2</v>
      </c>
      <c r="W361">
        <v>5.48</v>
      </c>
      <c r="X361">
        <v>87162</v>
      </c>
      <c r="Y361">
        <f>cleaneddata[[#This Row],[Unit Price]]-cleaneddata[[#This Row],[Discount]]</f>
        <v>2.0700000000000003</v>
      </c>
      <c r="Z361" t="str">
        <f>_xlfn.IFS(cleaneddata[[#This Row],[Region]]="Central","Chris",cleaneddata[[#This Row],[Region]]="East","Erin",cleaneddata[[#This Row],[Region]]="South","Sam",cleaneddata[[#This Row],[Region]]="West","William")</f>
        <v>William</v>
      </c>
    </row>
    <row r="362" spans="1:26" x14ac:dyDescent="0.3">
      <c r="A362">
        <v>2781</v>
      </c>
      <c r="B362" t="s">
        <v>897</v>
      </c>
      <c r="C362" t="s">
        <v>49</v>
      </c>
      <c r="D362">
        <v>0.03</v>
      </c>
      <c r="E362">
        <v>808.49</v>
      </c>
      <c r="F362">
        <v>55.3</v>
      </c>
      <c r="G362" t="s">
        <v>28</v>
      </c>
      <c r="H362" t="s">
        <v>41</v>
      </c>
      <c r="I362" t="s">
        <v>42</v>
      </c>
      <c r="J362" t="s">
        <v>58</v>
      </c>
      <c r="K362" t="s">
        <v>59</v>
      </c>
      <c r="L362" t="s">
        <v>900</v>
      </c>
      <c r="M362">
        <v>0.4</v>
      </c>
      <c r="N362" t="s">
        <v>34</v>
      </c>
      <c r="O362" t="s">
        <v>61</v>
      </c>
      <c r="P362" t="s">
        <v>141</v>
      </c>
      <c r="Q362" t="s">
        <v>899</v>
      </c>
      <c r="R362">
        <v>97071</v>
      </c>
      <c r="S362" s="1">
        <v>42035</v>
      </c>
      <c r="T362" s="1">
        <v>42042</v>
      </c>
      <c r="U362">
        <v>7576.11</v>
      </c>
      <c r="V362">
        <v>11</v>
      </c>
      <c r="W362">
        <v>8201.33</v>
      </c>
      <c r="X362">
        <v>87162</v>
      </c>
      <c r="Y362">
        <f>cleaneddata[[#This Row],[Unit Price]]-cleaneddata[[#This Row],[Discount]]</f>
        <v>808.46</v>
      </c>
      <c r="Z362" t="str">
        <f>_xlfn.IFS(cleaneddata[[#This Row],[Region]]="Central","Chris",cleaneddata[[#This Row],[Region]]="East","Erin",cleaneddata[[#This Row],[Region]]="South","Sam",cleaneddata[[#This Row],[Region]]="West","William")</f>
        <v>William</v>
      </c>
    </row>
    <row r="363" spans="1:26" x14ac:dyDescent="0.3">
      <c r="A363">
        <v>2781</v>
      </c>
      <c r="B363" t="s">
        <v>897</v>
      </c>
      <c r="C363" t="s">
        <v>49</v>
      </c>
      <c r="D363">
        <v>0</v>
      </c>
      <c r="E363">
        <v>6.48</v>
      </c>
      <c r="F363">
        <v>8.19</v>
      </c>
      <c r="G363" t="s">
        <v>40</v>
      </c>
      <c r="H363" t="s">
        <v>41</v>
      </c>
      <c r="I363" t="s">
        <v>50</v>
      </c>
      <c r="J363" t="s">
        <v>90</v>
      </c>
      <c r="K363" t="s">
        <v>75</v>
      </c>
      <c r="L363" t="s">
        <v>901</v>
      </c>
      <c r="M363">
        <v>0.37</v>
      </c>
      <c r="N363" t="s">
        <v>34</v>
      </c>
      <c r="O363" t="s">
        <v>61</v>
      </c>
      <c r="P363" t="s">
        <v>141</v>
      </c>
      <c r="Q363" t="s">
        <v>899</v>
      </c>
      <c r="R363">
        <v>97071</v>
      </c>
      <c r="S363" s="1">
        <v>42035</v>
      </c>
      <c r="T363" s="1">
        <v>42042</v>
      </c>
      <c r="U363">
        <v>-43.26</v>
      </c>
      <c r="V363">
        <v>3</v>
      </c>
      <c r="W363">
        <v>22.67</v>
      </c>
      <c r="X363">
        <v>87162</v>
      </c>
      <c r="Y363">
        <f>cleaneddata[[#This Row],[Unit Price]]-cleaneddata[[#This Row],[Discount]]</f>
        <v>6.48</v>
      </c>
      <c r="Z363" t="str">
        <f>_xlfn.IFS(cleaneddata[[#This Row],[Region]]="Central","Chris",cleaneddata[[#This Row],[Region]]="East","Erin",cleaneddata[[#This Row],[Region]]="South","Sam",cleaneddata[[#This Row],[Region]]="West","William")</f>
        <v>William</v>
      </c>
    </row>
    <row r="364" spans="1:26" x14ac:dyDescent="0.3">
      <c r="A364">
        <v>1238</v>
      </c>
      <c r="B364" t="s">
        <v>902</v>
      </c>
      <c r="C364" t="s">
        <v>118</v>
      </c>
      <c r="D364">
        <v>0.01</v>
      </c>
      <c r="E364">
        <v>160.97999999999999</v>
      </c>
      <c r="F364">
        <v>30</v>
      </c>
      <c r="G364" t="s">
        <v>28</v>
      </c>
      <c r="H364" t="s">
        <v>96</v>
      </c>
      <c r="I364" t="s">
        <v>30</v>
      </c>
      <c r="J364" t="s">
        <v>111</v>
      </c>
      <c r="K364" t="s">
        <v>59</v>
      </c>
      <c r="L364" t="s">
        <v>894</v>
      </c>
      <c r="M364">
        <v>0.62</v>
      </c>
      <c r="N364" t="s">
        <v>34</v>
      </c>
      <c r="O364" t="s">
        <v>54</v>
      </c>
      <c r="P364" t="s">
        <v>189</v>
      </c>
      <c r="Q364" t="s">
        <v>903</v>
      </c>
      <c r="R364">
        <v>75104</v>
      </c>
      <c r="S364" s="1">
        <v>42035</v>
      </c>
      <c r="T364" s="1">
        <v>42037</v>
      </c>
      <c r="U364">
        <v>788.79</v>
      </c>
      <c r="V364">
        <v>10</v>
      </c>
      <c r="W364">
        <v>1634.67</v>
      </c>
      <c r="X364">
        <v>86075</v>
      </c>
      <c r="Y364">
        <f>cleaneddata[[#This Row],[Unit Price]]-cleaneddata[[#This Row],[Discount]]</f>
        <v>160.97</v>
      </c>
      <c r="Z364" t="str">
        <f>_xlfn.IFS(cleaneddata[[#This Row],[Region]]="Central","Chris",cleaneddata[[#This Row],[Region]]="East","Erin",cleaneddata[[#This Row],[Region]]="South","Sam",cleaneddata[[#This Row],[Region]]="West","William")</f>
        <v>Chris</v>
      </c>
    </row>
    <row r="365" spans="1:26" x14ac:dyDescent="0.3">
      <c r="A365">
        <v>911</v>
      </c>
      <c r="B365" t="s">
        <v>904</v>
      </c>
      <c r="C365" t="s">
        <v>72</v>
      </c>
      <c r="D365">
        <v>0.05</v>
      </c>
      <c r="E365">
        <v>7.64</v>
      </c>
      <c r="F365">
        <v>5.83</v>
      </c>
      <c r="G365" t="s">
        <v>40</v>
      </c>
      <c r="H365" t="s">
        <v>96</v>
      </c>
      <c r="I365" t="s">
        <v>50</v>
      </c>
      <c r="J365" t="s">
        <v>90</v>
      </c>
      <c r="K365" t="s">
        <v>52</v>
      </c>
      <c r="L365" t="s">
        <v>234</v>
      </c>
      <c r="M365">
        <v>0.36</v>
      </c>
      <c r="N365" t="s">
        <v>34</v>
      </c>
      <c r="O365" t="s">
        <v>113</v>
      </c>
      <c r="P365" t="s">
        <v>905</v>
      </c>
      <c r="Q365" t="s">
        <v>906</v>
      </c>
      <c r="R365">
        <v>26003</v>
      </c>
      <c r="S365" s="1">
        <v>42035</v>
      </c>
      <c r="T365" s="1">
        <v>42037</v>
      </c>
      <c r="U365">
        <v>-21.018000000000001</v>
      </c>
      <c r="V365">
        <v>2</v>
      </c>
      <c r="W365">
        <v>16.600000000000001</v>
      </c>
      <c r="X365">
        <v>90185</v>
      </c>
      <c r="Y365">
        <f>cleaneddata[[#This Row],[Unit Price]]-cleaneddata[[#This Row],[Discount]]</f>
        <v>7.59</v>
      </c>
      <c r="Z365" t="str">
        <f>_xlfn.IFS(cleaneddata[[#This Row],[Region]]="Central","Chris",cleaneddata[[#This Row],[Region]]="East","Erin",cleaneddata[[#This Row],[Region]]="South","Sam",cleaneddata[[#This Row],[Region]]="West","William")</f>
        <v>Erin</v>
      </c>
    </row>
    <row r="366" spans="1:26" x14ac:dyDescent="0.3">
      <c r="A366">
        <v>911</v>
      </c>
      <c r="B366" t="s">
        <v>904</v>
      </c>
      <c r="C366" t="s">
        <v>72</v>
      </c>
      <c r="D366">
        <v>0.04</v>
      </c>
      <c r="E366">
        <v>218.75</v>
      </c>
      <c r="F366">
        <v>69.64</v>
      </c>
      <c r="G366" t="s">
        <v>28</v>
      </c>
      <c r="H366" t="s">
        <v>96</v>
      </c>
      <c r="I366" t="s">
        <v>30</v>
      </c>
      <c r="J366" t="s">
        <v>31</v>
      </c>
      <c r="K366" t="s">
        <v>32</v>
      </c>
      <c r="L366" t="s">
        <v>876</v>
      </c>
      <c r="M366">
        <v>0.72</v>
      </c>
      <c r="N366" t="s">
        <v>34</v>
      </c>
      <c r="O366" t="s">
        <v>113</v>
      </c>
      <c r="P366" t="s">
        <v>905</v>
      </c>
      <c r="Q366" t="s">
        <v>906</v>
      </c>
      <c r="R366">
        <v>26003</v>
      </c>
      <c r="S366" s="1">
        <v>42035</v>
      </c>
      <c r="T366" s="1">
        <v>42036</v>
      </c>
      <c r="U366">
        <v>-655.52987499999995</v>
      </c>
      <c r="V366">
        <v>10</v>
      </c>
      <c r="W366">
        <v>2285.41</v>
      </c>
      <c r="X366">
        <v>90185</v>
      </c>
      <c r="Y366">
        <f>cleaneddata[[#This Row],[Unit Price]]-cleaneddata[[#This Row],[Discount]]</f>
        <v>218.71</v>
      </c>
      <c r="Z366" t="str">
        <f>_xlfn.IFS(cleaneddata[[#This Row],[Region]]="Central","Chris",cleaneddata[[#This Row],[Region]]="East","Erin",cleaneddata[[#This Row],[Region]]="South","Sam",cleaneddata[[#This Row],[Region]]="West","William")</f>
        <v>Erin</v>
      </c>
    </row>
    <row r="367" spans="1:26" x14ac:dyDescent="0.3">
      <c r="A367">
        <v>2137</v>
      </c>
      <c r="B367" t="s">
        <v>907</v>
      </c>
      <c r="C367" t="s">
        <v>72</v>
      </c>
      <c r="D367">
        <v>0</v>
      </c>
      <c r="E367">
        <v>6.98</v>
      </c>
      <c r="F367">
        <v>1.6</v>
      </c>
      <c r="G367" t="s">
        <v>40</v>
      </c>
      <c r="H367" t="s">
        <v>96</v>
      </c>
      <c r="I367" t="s">
        <v>50</v>
      </c>
      <c r="J367" t="s">
        <v>90</v>
      </c>
      <c r="K367" t="s">
        <v>52</v>
      </c>
      <c r="L367" t="s">
        <v>724</v>
      </c>
      <c r="M367">
        <v>0.38</v>
      </c>
      <c r="N367" t="s">
        <v>34</v>
      </c>
      <c r="O367" t="s">
        <v>35</v>
      </c>
      <c r="P367" t="s">
        <v>125</v>
      </c>
      <c r="Q367" t="s">
        <v>908</v>
      </c>
      <c r="R367">
        <v>33407</v>
      </c>
      <c r="S367" s="1">
        <v>42035</v>
      </c>
      <c r="T367" s="1">
        <v>42037</v>
      </c>
      <c r="U367">
        <v>-343.86799999999999</v>
      </c>
      <c r="V367">
        <v>9</v>
      </c>
      <c r="W367">
        <v>64.48</v>
      </c>
      <c r="X367">
        <v>86002</v>
      </c>
      <c r="Y367">
        <f>cleaneddata[[#This Row],[Unit Price]]-cleaneddata[[#This Row],[Discount]]</f>
        <v>6.98</v>
      </c>
      <c r="Z367" t="str">
        <f>_xlfn.IFS(cleaneddata[[#This Row],[Region]]="Central","Chris",cleaneddata[[#This Row],[Region]]="East","Erin",cleaneddata[[#This Row],[Region]]="South","Sam",cleaneddata[[#This Row],[Region]]="West","William")</f>
        <v>Sam</v>
      </c>
    </row>
    <row r="368" spans="1:26" x14ac:dyDescent="0.3">
      <c r="A368">
        <v>510</v>
      </c>
      <c r="B368" t="s">
        <v>463</v>
      </c>
      <c r="C368" t="s">
        <v>27</v>
      </c>
      <c r="D368">
        <v>0.03</v>
      </c>
      <c r="E368">
        <v>6.37</v>
      </c>
      <c r="F368">
        <v>5.19</v>
      </c>
      <c r="G368" t="s">
        <v>40</v>
      </c>
      <c r="H368" t="s">
        <v>96</v>
      </c>
      <c r="I368" t="s">
        <v>50</v>
      </c>
      <c r="J368" t="s">
        <v>74</v>
      </c>
      <c r="K368" t="s">
        <v>75</v>
      </c>
      <c r="L368" t="s">
        <v>909</v>
      </c>
      <c r="M368">
        <v>0.38</v>
      </c>
      <c r="N368" t="s">
        <v>34</v>
      </c>
      <c r="O368" t="s">
        <v>61</v>
      </c>
      <c r="P368" t="s">
        <v>92</v>
      </c>
      <c r="Q368" t="s">
        <v>465</v>
      </c>
      <c r="R368">
        <v>95336</v>
      </c>
      <c r="S368" s="1">
        <v>42036</v>
      </c>
      <c r="T368" s="1">
        <v>42037</v>
      </c>
      <c r="U368">
        <v>-29.092700000000001</v>
      </c>
      <c r="V368">
        <v>14</v>
      </c>
      <c r="W368">
        <v>89.79</v>
      </c>
      <c r="X368">
        <v>90059</v>
      </c>
      <c r="Y368">
        <f>cleaneddata[[#This Row],[Unit Price]]-cleaneddata[[#This Row],[Discount]]</f>
        <v>6.34</v>
      </c>
      <c r="Z368" t="str">
        <f>_xlfn.IFS(cleaneddata[[#This Row],[Region]]="Central","Chris",cleaneddata[[#This Row],[Region]]="East","Erin",cleaneddata[[#This Row],[Region]]="South","Sam",cleaneddata[[#This Row],[Region]]="West","William")</f>
        <v>William</v>
      </c>
    </row>
    <row r="369" spans="1:26" x14ac:dyDescent="0.3">
      <c r="A369">
        <v>2122</v>
      </c>
      <c r="B369" t="s">
        <v>910</v>
      </c>
      <c r="C369" t="s">
        <v>27</v>
      </c>
      <c r="D369">
        <v>0.06</v>
      </c>
      <c r="E369">
        <v>80.97</v>
      </c>
      <c r="F369">
        <v>33.6</v>
      </c>
      <c r="G369" t="s">
        <v>28</v>
      </c>
      <c r="H369" t="s">
        <v>41</v>
      </c>
      <c r="I369" t="s">
        <v>42</v>
      </c>
      <c r="J369" t="s">
        <v>58</v>
      </c>
      <c r="K369" t="s">
        <v>59</v>
      </c>
      <c r="L369" t="s">
        <v>911</v>
      </c>
      <c r="M369">
        <v>0.37</v>
      </c>
      <c r="N369" t="s">
        <v>34</v>
      </c>
      <c r="O369" t="s">
        <v>35</v>
      </c>
      <c r="P369" t="s">
        <v>46</v>
      </c>
      <c r="Q369" t="s">
        <v>912</v>
      </c>
      <c r="R369">
        <v>72116</v>
      </c>
      <c r="S369" s="1">
        <v>42036</v>
      </c>
      <c r="T369" s="1">
        <v>42038</v>
      </c>
      <c r="U369">
        <v>-15.1844</v>
      </c>
      <c r="V369">
        <v>10</v>
      </c>
      <c r="W369">
        <v>799.76</v>
      </c>
      <c r="X369">
        <v>89664</v>
      </c>
      <c r="Y369">
        <f>cleaneddata[[#This Row],[Unit Price]]-cleaneddata[[#This Row],[Discount]]</f>
        <v>80.91</v>
      </c>
      <c r="Z369" t="str">
        <f>_xlfn.IFS(cleaneddata[[#This Row],[Region]]="Central","Chris",cleaneddata[[#This Row],[Region]]="East","Erin",cleaneddata[[#This Row],[Region]]="South","Sam",cleaneddata[[#This Row],[Region]]="West","William")</f>
        <v>Sam</v>
      </c>
    </row>
    <row r="370" spans="1:26" x14ac:dyDescent="0.3">
      <c r="A370">
        <v>1211</v>
      </c>
      <c r="B370" t="s">
        <v>913</v>
      </c>
      <c r="C370" t="s">
        <v>49</v>
      </c>
      <c r="D370">
        <v>0.01</v>
      </c>
      <c r="E370">
        <v>3.08</v>
      </c>
      <c r="F370">
        <v>0.5</v>
      </c>
      <c r="G370" t="s">
        <v>40</v>
      </c>
      <c r="H370" t="s">
        <v>96</v>
      </c>
      <c r="I370" t="s">
        <v>50</v>
      </c>
      <c r="J370" t="s">
        <v>154</v>
      </c>
      <c r="K370" t="s">
        <v>75</v>
      </c>
      <c r="L370" t="s">
        <v>914</v>
      </c>
      <c r="M370">
        <v>0.37</v>
      </c>
      <c r="N370" t="s">
        <v>34</v>
      </c>
      <c r="O370" t="s">
        <v>54</v>
      </c>
      <c r="P370" t="s">
        <v>55</v>
      </c>
      <c r="Q370" t="s">
        <v>915</v>
      </c>
      <c r="R370">
        <v>46806</v>
      </c>
      <c r="S370" s="1">
        <v>42036</v>
      </c>
      <c r="T370" s="1">
        <v>42041</v>
      </c>
      <c r="U370">
        <v>9.0045000000000002</v>
      </c>
      <c r="V370">
        <v>4</v>
      </c>
      <c r="W370">
        <v>13.05</v>
      </c>
      <c r="X370">
        <v>88598</v>
      </c>
      <c r="Y370">
        <f>cleaneddata[[#This Row],[Unit Price]]-cleaneddata[[#This Row],[Discount]]</f>
        <v>3.0700000000000003</v>
      </c>
      <c r="Z370" t="str">
        <f>_xlfn.IFS(cleaneddata[[#This Row],[Region]]="Central","Chris",cleaneddata[[#This Row],[Region]]="East","Erin",cleaneddata[[#This Row],[Region]]="South","Sam",cleaneddata[[#This Row],[Region]]="West","William")</f>
        <v>Chris</v>
      </c>
    </row>
    <row r="371" spans="1:26" x14ac:dyDescent="0.3">
      <c r="A371">
        <v>1949</v>
      </c>
      <c r="B371" t="s">
        <v>916</v>
      </c>
      <c r="C371" t="s">
        <v>49</v>
      </c>
      <c r="D371">
        <v>0.05</v>
      </c>
      <c r="E371">
        <v>424.21</v>
      </c>
      <c r="F371">
        <v>110.2</v>
      </c>
      <c r="G371" t="s">
        <v>28</v>
      </c>
      <c r="H371" t="s">
        <v>29</v>
      </c>
      <c r="I371" t="s">
        <v>30</v>
      </c>
      <c r="J371" t="s">
        <v>31</v>
      </c>
      <c r="K371" t="s">
        <v>32</v>
      </c>
      <c r="L371" t="s">
        <v>917</v>
      </c>
      <c r="M371">
        <v>0.67</v>
      </c>
      <c r="N371" t="s">
        <v>34</v>
      </c>
      <c r="O371" t="s">
        <v>61</v>
      </c>
      <c r="P371" t="s">
        <v>279</v>
      </c>
      <c r="Q371" t="s">
        <v>918</v>
      </c>
      <c r="R371">
        <v>59715</v>
      </c>
      <c r="S371" s="1">
        <v>42036</v>
      </c>
      <c r="T371" s="1">
        <v>42040</v>
      </c>
      <c r="U371">
        <v>-213.40280000000001</v>
      </c>
      <c r="V371">
        <v>12</v>
      </c>
      <c r="W371">
        <v>4935.22</v>
      </c>
      <c r="X371">
        <v>90415</v>
      </c>
      <c r="Y371">
        <f>cleaneddata[[#This Row],[Unit Price]]-cleaneddata[[#This Row],[Discount]]</f>
        <v>424.15999999999997</v>
      </c>
      <c r="Z371" t="str">
        <f>_xlfn.IFS(cleaneddata[[#This Row],[Region]]="Central","Chris",cleaneddata[[#This Row],[Region]]="East","Erin",cleaneddata[[#This Row],[Region]]="South","Sam",cleaneddata[[#This Row],[Region]]="West","William")</f>
        <v>William</v>
      </c>
    </row>
    <row r="372" spans="1:26" x14ac:dyDescent="0.3">
      <c r="A372">
        <v>2071</v>
      </c>
      <c r="B372" t="s">
        <v>919</v>
      </c>
      <c r="C372" t="s">
        <v>72</v>
      </c>
      <c r="D372">
        <v>0.03</v>
      </c>
      <c r="E372">
        <v>60.98</v>
      </c>
      <c r="F372">
        <v>1.99</v>
      </c>
      <c r="G372" t="s">
        <v>40</v>
      </c>
      <c r="H372" t="s">
        <v>96</v>
      </c>
      <c r="I372" t="s">
        <v>42</v>
      </c>
      <c r="J372" t="s">
        <v>43</v>
      </c>
      <c r="K372" t="s">
        <v>44</v>
      </c>
      <c r="L372" t="s">
        <v>920</v>
      </c>
      <c r="M372">
        <v>0.5</v>
      </c>
      <c r="N372" t="s">
        <v>34</v>
      </c>
      <c r="O372" t="s">
        <v>54</v>
      </c>
      <c r="P372" t="s">
        <v>291</v>
      </c>
      <c r="Q372" t="s">
        <v>921</v>
      </c>
      <c r="R372">
        <v>48336</v>
      </c>
      <c r="S372" s="1">
        <v>42036</v>
      </c>
      <c r="T372" s="1">
        <v>42036</v>
      </c>
      <c r="U372">
        <v>976.2672</v>
      </c>
      <c r="V372">
        <v>23</v>
      </c>
      <c r="W372">
        <v>1414.88</v>
      </c>
      <c r="X372">
        <v>88555</v>
      </c>
      <c r="Y372">
        <f>cleaneddata[[#This Row],[Unit Price]]-cleaneddata[[#This Row],[Discount]]</f>
        <v>60.949999999999996</v>
      </c>
      <c r="Z372" t="str">
        <f>_xlfn.IFS(cleaneddata[[#This Row],[Region]]="Central","Chris",cleaneddata[[#This Row],[Region]]="East","Erin",cleaneddata[[#This Row],[Region]]="South","Sam",cleaneddata[[#This Row],[Region]]="West","William")</f>
        <v>Chris</v>
      </c>
    </row>
    <row r="373" spans="1:26" x14ac:dyDescent="0.3">
      <c r="A373">
        <v>2071</v>
      </c>
      <c r="B373" t="s">
        <v>919</v>
      </c>
      <c r="C373" t="s">
        <v>72</v>
      </c>
      <c r="D373">
        <v>0.04</v>
      </c>
      <c r="E373">
        <v>3.08</v>
      </c>
      <c r="F373">
        <v>0.99</v>
      </c>
      <c r="G373" t="s">
        <v>40</v>
      </c>
      <c r="H373" t="s">
        <v>96</v>
      </c>
      <c r="I373" t="s">
        <v>50</v>
      </c>
      <c r="J373" t="s">
        <v>154</v>
      </c>
      <c r="K373" t="s">
        <v>75</v>
      </c>
      <c r="L373" t="s">
        <v>660</v>
      </c>
      <c r="M373">
        <v>0.37</v>
      </c>
      <c r="N373" t="s">
        <v>34</v>
      </c>
      <c r="O373" t="s">
        <v>54</v>
      </c>
      <c r="P373" t="s">
        <v>291</v>
      </c>
      <c r="Q373" t="s">
        <v>921</v>
      </c>
      <c r="R373">
        <v>48336</v>
      </c>
      <c r="S373" s="1">
        <v>42036</v>
      </c>
      <c r="T373" s="1">
        <v>42037</v>
      </c>
      <c r="U373">
        <v>23.204699999999999</v>
      </c>
      <c r="V373">
        <v>11</v>
      </c>
      <c r="W373">
        <v>33.630000000000003</v>
      </c>
      <c r="X373">
        <v>88555</v>
      </c>
      <c r="Y373">
        <f>cleaneddata[[#This Row],[Unit Price]]-cleaneddata[[#This Row],[Discount]]</f>
        <v>3.04</v>
      </c>
      <c r="Z373" t="str">
        <f>_xlfn.IFS(cleaneddata[[#This Row],[Region]]="Central","Chris",cleaneddata[[#This Row],[Region]]="East","Erin",cleaneddata[[#This Row],[Region]]="South","Sam",cleaneddata[[#This Row],[Region]]="West","William")</f>
        <v>Chris</v>
      </c>
    </row>
    <row r="374" spans="1:26" x14ac:dyDescent="0.3">
      <c r="A374">
        <v>2072</v>
      </c>
      <c r="B374" t="s">
        <v>922</v>
      </c>
      <c r="C374" t="s">
        <v>72</v>
      </c>
      <c r="D374">
        <v>0</v>
      </c>
      <c r="E374">
        <v>10.31</v>
      </c>
      <c r="F374">
        <v>1.79</v>
      </c>
      <c r="G374" t="s">
        <v>40</v>
      </c>
      <c r="H374" t="s">
        <v>96</v>
      </c>
      <c r="I374" t="s">
        <v>50</v>
      </c>
      <c r="J374" t="s">
        <v>90</v>
      </c>
      <c r="K374" t="s">
        <v>52</v>
      </c>
      <c r="L374" t="s">
        <v>923</v>
      </c>
      <c r="M374">
        <v>0.38</v>
      </c>
      <c r="N374" t="s">
        <v>34</v>
      </c>
      <c r="O374" t="s">
        <v>54</v>
      </c>
      <c r="P374" t="s">
        <v>291</v>
      </c>
      <c r="Q374" t="s">
        <v>924</v>
      </c>
      <c r="R374">
        <v>48505</v>
      </c>
      <c r="S374" s="1">
        <v>42036</v>
      </c>
      <c r="T374" s="1">
        <v>42038</v>
      </c>
      <c r="U374">
        <v>167.46299999999999</v>
      </c>
      <c r="V374">
        <v>23</v>
      </c>
      <c r="W374">
        <v>242.7</v>
      </c>
      <c r="X374">
        <v>88555</v>
      </c>
      <c r="Y374">
        <f>cleaneddata[[#This Row],[Unit Price]]-cleaneddata[[#This Row],[Discount]]</f>
        <v>10.31</v>
      </c>
      <c r="Z374" t="str">
        <f>_xlfn.IFS(cleaneddata[[#This Row],[Region]]="Central","Chris",cleaneddata[[#This Row],[Region]]="East","Erin",cleaneddata[[#This Row],[Region]]="South","Sam",cleaneddata[[#This Row],[Region]]="West","William")</f>
        <v>Chris</v>
      </c>
    </row>
    <row r="375" spans="1:26" x14ac:dyDescent="0.3">
      <c r="A375">
        <v>397</v>
      </c>
      <c r="B375" t="s">
        <v>925</v>
      </c>
      <c r="C375" t="s">
        <v>27</v>
      </c>
      <c r="D375">
        <v>0.1</v>
      </c>
      <c r="E375">
        <v>154.13</v>
      </c>
      <c r="F375">
        <v>69</v>
      </c>
      <c r="G375" t="s">
        <v>40</v>
      </c>
      <c r="H375" t="s">
        <v>96</v>
      </c>
      <c r="I375" t="s">
        <v>30</v>
      </c>
      <c r="J375" t="s">
        <v>31</v>
      </c>
      <c r="K375" t="s">
        <v>66</v>
      </c>
      <c r="L375" t="s">
        <v>926</v>
      </c>
      <c r="M375">
        <v>0.68</v>
      </c>
      <c r="N375" t="s">
        <v>34</v>
      </c>
      <c r="O375" t="s">
        <v>113</v>
      </c>
      <c r="P375" t="s">
        <v>319</v>
      </c>
      <c r="Q375" t="s">
        <v>927</v>
      </c>
      <c r="R375">
        <v>44221</v>
      </c>
      <c r="S375" s="1">
        <v>42037</v>
      </c>
      <c r="T375" s="1">
        <v>42038</v>
      </c>
      <c r="U375">
        <v>-372.48597100000001</v>
      </c>
      <c r="V375">
        <v>8</v>
      </c>
      <c r="W375">
        <v>1216.32</v>
      </c>
      <c r="X375">
        <v>89319</v>
      </c>
      <c r="Y375">
        <f>cleaneddata[[#This Row],[Unit Price]]-cleaneddata[[#This Row],[Discount]]</f>
        <v>154.03</v>
      </c>
      <c r="Z375" t="str">
        <f>_xlfn.IFS(cleaneddata[[#This Row],[Region]]="Central","Chris",cleaneddata[[#This Row],[Region]]="East","Erin",cleaneddata[[#This Row],[Region]]="South","Sam",cleaneddata[[#This Row],[Region]]="West","William")</f>
        <v>Erin</v>
      </c>
    </row>
    <row r="376" spans="1:26" x14ac:dyDescent="0.3">
      <c r="A376">
        <v>2555</v>
      </c>
      <c r="B376" t="s">
        <v>357</v>
      </c>
      <c r="C376" t="s">
        <v>27</v>
      </c>
      <c r="D376">
        <v>0</v>
      </c>
      <c r="E376">
        <v>12.97</v>
      </c>
      <c r="F376">
        <v>1.49</v>
      </c>
      <c r="G376" t="s">
        <v>40</v>
      </c>
      <c r="H376" t="s">
        <v>73</v>
      </c>
      <c r="I376" t="s">
        <v>50</v>
      </c>
      <c r="J376" t="s">
        <v>74</v>
      </c>
      <c r="K376" t="s">
        <v>75</v>
      </c>
      <c r="L376" t="s">
        <v>928</v>
      </c>
      <c r="M376">
        <v>0.35</v>
      </c>
      <c r="N376" t="s">
        <v>34</v>
      </c>
      <c r="O376" t="s">
        <v>54</v>
      </c>
      <c r="P376" t="s">
        <v>359</v>
      </c>
      <c r="Q376" t="s">
        <v>360</v>
      </c>
      <c r="R376">
        <v>53711</v>
      </c>
      <c r="S376" s="1">
        <v>42037</v>
      </c>
      <c r="T376" s="1">
        <v>42038</v>
      </c>
      <c r="U376">
        <v>180.23490000000001</v>
      </c>
      <c r="V376">
        <v>19</v>
      </c>
      <c r="W376">
        <v>261.20999999999998</v>
      </c>
      <c r="X376">
        <v>86529</v>
      </c>
      <c r="Y376">
        <f>cleaneddata[[#This Row],[Unit Price]]-cleaneddata[[#This Row],[Discount]]</f>
        <v>12.97</v>
      </c>
      <c r="Z376" t="str">
        <f>_xlfn.IFS(cleaneddata[[#This Row],[Region]]="Central","Chris",cleaneddata[[#This Row],[Region]]="East","Erin",cleaneddata[[#This Row],[Region]]="South","Sam",cleaneddata[[#This Row],[Region]]="West","William")</f>
        <v>Chris</v>
      </c>
    </row>
    <row r="377" spans="1:26" x14ac:dyDescent="0.3">
      <c r="A377">
        <v>2555</v>
      </c>
      <c r="B377" t="s">
        <v>357</v>
      </c>
      <c r="C377" t="s">
        <v>27</v>
      </c>
      <c r="D377">
        <v>0.06</v>
      </c>
      <c r="E377">
        <v>4.91</v>
      </c>
      <c r="F377">
        <v>0.5</v>
      </c>
      <c r="G377" t="s">
        <v>40</v>
      </c>
      <c r="H377" t="s">
        <v>73</v>
      </c>
      <c r="I377" t="s">
        <v>50</v>
      </c>
      <c r="J377" t="s">
        <v>154</v>
      </c>
      <c r="K377" t="s">
        <v>75</v>
      </c>
      <c r="L377" t="s">
        <v>579</v>
      </c>
      <c r="M377">
        <v>0.36</v>
      </c>
      <c r="N377" t="s">
        <v>34</v>
      </c>
      <c r="O377" t="s">
        <v>54</v>
      </c>
      <c r="P377" t="s">
        <v>359</v>
      </c>
      <c r="Q377" t="s">
        <v>360</v>
      </c>
      <c r="R377">
        <v>53711</v>
      </c>
      <c r="S377" s="1">
        <v>42037</v>
      </c>
      <c r="T377" s="1">
        <v>42037</v>
      </c>
      <c r="U377">
        <v>29.525099999999998</v>
      </c>
      <c r="V377">
        <v>9</v>
      </c>
      <c r="W377">
        <v>42.79</v>
      </c>
      <c r="X377">
        <v>86529</v>
      </c>
      <c r="Y377">
        <f>cleaneddata[[#This Row],[Unit Price]]-cleaneddata[[#This Row],[Discount]]</f>
        <v>4.8500000000000005</v>
      </c>
      <c r="Z377" t="str">
        <f>_xlfn.IFS(cleaneddata[[#This Row],[Region]]="Central","Chris",cleaneddata[[#This Row],[Region]]="East","Erin",cleaneddata[[#This Row],[Region]]="South","Sam",cleaneddata[[#This Row],[Region]]="West","William")</f>
        <v>Chris</v>
      </c>
    </row>
    <row r="378" spans="1:26" x14ac:dyDescent="0.3">
      <c r="A378">
        <v>68</v>
      </c>
      <c r="B378" t="s">
        <v>110</v>
      </c>
      <c r="C378" t="s">
        <v>39</v>
      </c>
      <c r="D378">
        <v>0.09</v>
      </c>
      <c r="E378">
        <v>122.99</v>
      </c>
      <c r="F378">
        <v>70.2</v>
      </c>
      <c r="G378" t="s">
        <v>28</v>
      </c>
      <c r="H378" t="s">
        <v>96</v>
      </c>
      <c r="I378" t="s">
        <v>30</v>
      </c>
      <c r="J378" t="s">
        <v>111</v>
      </c>
      <c r="K378" t="s">
        <v>59</v>
      </c>
      <c r="L378" t="s">
        <v>806</v>
      </c>
      <c r="M378">
        <v>0.74</v>
      </c>
      <c r="N378" t="s">
        <v>34</v>
      </c>
      <c r="O378" t="s">
        <v>113</v>
      </c>
      <c r="P378" t="s">
        <v>114</v>
      </c>
      <c r="Q378" t="s">
        <v>115</v>
      </c>
      <c r="R378">
        <v>10177</v>
      </c>
      <c r="S378" s="1">
        <v>42037</v>
      </c>
      <c r="T378" s="1">
        <v>42039</v>
      </c>
      <c r="U378">
        <v>-2426.5500000000002</v>
      </c>
      <c r="V378">
        <v>49</v>
      </c>
      <c r="W378">
        <v>5718.85</v>
      </c>
      <c r="X378">
        <v>55713</v>
      </c>
      <c r="Y378">
        <f>cleaneddata[[#This Row],[Unit Price]]-cleaneddata[[#This Row],[Discount]]</f>
        <v>122.89999999999999</v>
      </c>
      <c r="Z378" t="str">
        <f>_xlfn.IFS(cleaneddata[[#This Row],[Region]]="Central","Chris",cleaneddata[[#This Row],[Region]]="East","Erin",cleaneddata[[#This Row],[Region]]="South","Sam",cleaneddata[[#This Row],[Region]]="West","William")</f>
        <v>Erin</v>
      </c>
    </row>
    <row r="379" spans="1:26" x14ac:dyDescent="0.3">
      <c r="A379">
        <v>70</v>
      </c>
      <c r="B379" t="s">
        <v>929</v>
      </c>
      <c r="C379" t="s">
        <v>39</v>
      </c>
      <c r="D379">
        <v>0.09</v>
      </c>
      <c r="E379">
        <v>122.99</v>
      </c>
      <c r="F379">
        <v>70.2</v>
      </c>
      <c r="G379" t="s">
        <v>28</v>
      </c>
      <c r="H379" t="s">
        <v>96</v>
      </c>
      <c r="I379" t="s">
        <v>30</v>
      </c>
      <c r="J379" t="s">
        <v>111</v>
      </c>
      <c r="K379" t="s">
        <v>59</v>
      </c>
      <c r="L379" t="s">
        <v>806</v>
      </c>
      <c r="M379">
        <v>0.74</v>
      </c>
      <c r="N379" t="s">
        <v>34</v>
      </c>
      <c r="O379" t="s">
        <v>113</v>
      </c>
      <c r="P379" t="s">
        <v>635</v>
      </c>
      <c r="Q379" t="s">
        <v>930</v>
      </c>
      <c r="R379">
        <v>5401</v>
      </c>
      <c r="S379" s="1">
        <v>42037</v>
      </c>
      <c r="T379" s="1">
        <v>42039</v>
      </c>
      <c r="U379">
        <v>-2426.5500000000002</v>
      </c>
      <c r="V379">
        <v>12</v>
      </c>
      <c r="W379">
        <v>1400.53</v>
      </c>
      <c r="X379">
        <v>87947</v>
      </c>
      <c r="Y379">
        <f>cleaneddata[[#This Row],[Unit Price]]-cleaneddata[[#This Row],[Discount]]</f>
        <v>122.89999999999999</v>
      </c>
      <c r="Z379" t="str">
        <f>_xlfn.IFS(cleaneddata[[#This Row],[Region]]="Central","Chris",cleaneddata[[#This Row],[Region]]="East","Erin",cleaneddata[[#This Row],[Region]]="South","Sam",cleaneddata[[#This Row],[Region]]="West","William")</f>
        <v>Erin</v>
      </c>
    </row>
    <row r="380" spans="1:26" x14ac:dyDescent="0.3">
      <c r="A380">
        <v>894</v>
      </c>
      <c r="B380" t="s">
        <v>374</v>
      </c>
      <c r="C380" t="s">
        <v>49</v>
      </c>
      <c r="D380">
        <v>0.02</v>
      </c>
      <c r="E380">
        <v>1.1399999999999999</v>
      </c>
      <c r="F380">
        <v>0.7</v>
      </c>
      <c r="G380" t="s">
        <v>40</v>
      </c>
      <c r="H380" t="s">
        <v>96</v>
      </c>
      <c r="I380" t="s">
        <v>50</v>
      </c>
      <c r="J380" t="s">
        <v>178</v>
      </c>
      <c r="K380" t="s">
        <v>52</v>
      </c>
      <c r="L380" t="s">
        <v>826</v>
      </c>
      <c r="M380">
        <v>0.38</v>
      </c>
      <c r="N380" t="s">
        <v>34</v>
      </c>
      <c r="O380" t="s">
        <v>113</v>
      </c>
      <c r="P380" t="s">
        <v>376</v>
      </c>
      <c r="Q380" t="s">
        <v>68</v>
      </c>
      <c r="R380">
        <v>20024</v>
      </c>
      <c r="S380" s="1">
        <v>42037</v>
      </c>
      <c r="T380" s="1">
        <v>42037</v>
      </c>
      <c r="U380">
        <v>-0.49</v>
      </c>
      <c r="V380">
        <v>38</v>
      </c>
      <c r="W380">
        <v>44.85</v>
      </c>
      <c r="X380">
        <v>38529</v>
      </c>
      <c r="Y380">
        <f>cleaneddata[[#This Row],[Unit Price]]-cleaneddata[[#This Row],[Discount]]</f>
        <v>1.1199999999999999</v>
      </c>
      <c r="Z380" t="str">
        <f>_xlfn.IFS(cleaneddata[[#This Row],[Region]]="Central","Chris",cleaneddata[[#This Row],[Region]]="East","Erin",cleaneddata[[#This Row],[Region]]="South","Sam",cleaneddata[[#This Row],[Region]]="West","William")</f>
        <v>Erin</v>
      </c>
    </row>
    <row r="381" spans="1:26" x14ac:dyDescent="0.3">
      <c r="A381">
        <v>2498</v>
      </c>
      <c r="B381" t="s">
        <v>931</v>
      </c>
      <c r="C381" t="s">
        <v>118</v>
      </c>
      <c r="D381">
        <v>0.09</v>
      </c>
      <c r="E381">
        <v>6.28</v>
      </c>
      <c r="F381">
        <v>5.41</v>
      </c>
      <c r="G381" t="s">
        <v>40</v>
      </c>
      <c r="H381" t="s">
        <v>29</v>
      </c>
      <c r="I381" t="s">
        <v>30</v>
      </c>
      <c r="J381" t="s">
        <v>128</v>
      </c>
      <c r="K381" t="s">
        <v>75</v>
      </c>
      <c r="L381" t="s">
        <v>932</v>
      </c>
      <c r="M381">
        <v>0.53</v>
      </c>
      <c r="N381" t="s">
        <v>34</v>
      </c>
      <c r="O381" t="s">
        <v>61</v>
      </c>
      <c r="P381" t="s">
        <v>92</v>
      </c>
      <c r="Q381" t="s">
        <v>892</v>
      </c>
      <c r="R381">
        <v>92024</v>
      </c>
      <c r="S381" s="1">
        <v>42037</v>
      </c>
      <c r="T381" s="1">
        <v>42039</v>
      </c>
      <c r="U381">
        <v>-61.59</v>
      </c>
      <c r="V381">
        <v>56</v>
      </c>
      <c r="W381">
        <v>355.4</v>
      </c>
      <c r="X381">
        <v>54567</v>
      </c>
      <c r="Y381">
        <f>cleaneddata[[#This Row],[Unit Price]]-cleaneddata[[#This Row],[Discount]]</f>
        <v>6.19</v>
      </c>
      <c r="Z381" t="str">
        <f>_xlfn.IFS(cleaneddata[[#This Row],[Region]]="Central","Chris",cleaneddata[[#This Row],[Region]]="East","Erin",cleaneddata[[#This Row],[Region]]="South","Sam",cleaneddata[[#This Row],[Region]]="West","William")</f>
        <v>William</v>
      </c>
    </row>
    <row r="382" spans="1:26" x14ac:dyDescent="0.3">
      <c r="A382">
        <v>2500</v>
      </c>
      <c r="B382" t="s">
        <v>933</v>
      </c>
      <c r="C382" t="s">
        <v>118</v>
      </c>
      <c r="D382">
        <v>0.09</v>
      </c>
      <c r="E382">
        <v>6.28</v>
      </c>
      <c r="F382">
        <v>5.41</v>
      </c>
      <c r="G382" t="s">
        <v>40</v>
      </c>
      <c r="H382" t="s">
        <v>29</v>
      </c>
      <c r="I382" t="s">
        <v>30</v>
      </c>
      <c r="J382" t="s">
        <v>128</v>
      </c>
      <c r="K382" t="s">
        <v>75</v>
      </c>
      <c r="L382" t="s">
        <v>932</v>
      </c>
      <c r="M382">
        <v>0.53</v>
      </c>
      <c r="N382" t="s">
        <v>34</v>
      </c>
      <c r="O382" t="s">
        <v>54</v>
      </c>
      <c r="P382" t="s">
        <v>105</v>
      </c>
      <c r="Q382" t="s">
        <v>934</v>
      </c>
      <c r="R382">
        <v>60102</v>
      </c>
      <c r="S382" s="1">
        <v>42037</v>
      </c>
      <c r="T382" s="1">
        <v>42039</v>
      </c>
      <c r="U382">
        <v>-32.026800000000001</v>
      </c>
      <c r="V382">
        <v>14</v>
      </c>
      <c r="W382">
        <v>88.85</v>
      </c>
      <c r="X382">
        <v>88320</v>
      </c>
      <c r="Y382">
        <f>cleaneddata[[#This Row],[Unit Price]]-cleaneddata[[#This Row],[Discount]]</f>
        <v>6.19</v>
      </c>
      <c r="Z382" t="str">
        <f>_xlfn.IFS(cleaneddata[[#This Row],[Region]]="Central","Chris",cleaneddata[[#This Row],[Region]]="East","Erin",cleaneddata[[#This Row],[Region]]="South","Sam",cleaneddata[[#This Row],[Region]]="West","William")</f>
        <v>Chris</v>
      </c>
    </row>
    <row r="383" spans="1:26" x14ac:dyDescent="0.3">
      <c r="A383">
        <v>84</v>
      </c>
      <c r="B383" t="s">
        <v>935</v>
      </c>
      <c r="C383" t="s">
        <v>72</v>
      </c>
      <c r="D383">
        <v>0</v>
      </c>
      <c r="E383">
        <v>8.09</v>
      </c>
      <c r="F383">
        <v>7.96</v>
      </c>
      <c r="G383" t="s">
        <v>40</v>
      </c>
      <c r="H383" t="s">
        <v>41</v>
      </c>
      <c r="I383" t="s">
        <v>30</v>
      </c>
      <c r="J383" t="s">
        <v>128</v>
      </c>
      <c r="K383" t="s">
        <v>75</v>
      </c>
      <c r="L383" t="s">
        <v>524</v>
      </c>
      <c r="M383">
        <v>0.49</v>
      </c>
      <c r="N383" t="s">
        <v>34</v>
      </c>
      <c r="O383" t="s">
        <v>113</v>
      </c>
      <c r="P383" t="s">
        <v>319</v>
      </c>
      <c r="Q383" t="s">
        <v>936</v>
      </c>
      <c r="R383">
        <v>45231</v>
      </c>
      <c r="S383" s="1">
        <v>42037</v>
      </c>
      <c r="T383" s="1">
        <v>42038</v>
      </c>
      <c r="U383">
        <v>-144.56</v>
      </c>
      <c r="V383">
        <v>11</v>
      </c>
      <c r="W383">
        <v>90.98</v>
      </c>
      <c r="X383">
        <v>87364</v>
      </c>
      <c r="Y383">
        <f>cleaneddata[[#This Row],[Unit Price]]-cleaneddata[[#This Row],[Discount]]</f>
        <v>8.09</v>
      </c>
      <c r="Z383" t="str">
        <f>_xlfn.IFS(cleaneddata[[#This Row],[Region]]="Central","Chris",cleaneddata[[#This Row],[Region]]="East","Erin",cleaneddata[[#This Row],[Region]]="South","Sam",cleaneddata[[#This Row],[Region]]="West","William")</f>
        <v>Erin</v>
      </c>
    </row>
    <row r="384" spans="1:26" x14ac:dyDescent="0.3">
      <c r="A384">
        <v>1412</v>
      </c>
      <c r="B384" t="s">
        <v>937</v>
      </c>
      <c r="C384" t="s">
        <v>72</v>
      </c>
      <c r="D384">
        <v>0.08</v>
      </c>
      <c r="E384">
        <v>3.38</v>
      </c>
      <c r="F384">
        <v>0.85</v>
      </c>
      <c r="G384" t="s">
        <v>40</v>
      </c>
      <c r="H384" t="s">
        <v>96</v>
      </c>
      <c r="I384" t="s">
        <v>50</v>
      </c>
      <c r="J384" t="s">
        <v>51</v>
      </c>
      <c r="K384" t="s">
        <v>52</v>
      </c>
      <c r="L384" t="s">
        <v>938</v>
      </c>
      <c r="M384">
        <v>0.48</v>
      </c>
      <c r="N384" t="s">
        <v>34</v>
      </c>
      <c r="O384" t="s">
        <v>61</v>
      </c>
      <c r="P384" t="s">
        <v>92</v>
      </c>
      <c r="Q384" t="s">
        <v>939</v>
      </c>
      <c r="R384">
        <v>94043</v>
      </c>
      <c r="S384" s="1">
        <v>42037</v>
      </c>
      <c r="T384" s="1">
        <v>42039</v>
      </c>
      <c r="U384">
        <v>20.453600000000002</v>
      </c>
      <c r="V384">
        <v>12</v>
      </c>
      <c r="W384">
        <v>38.81</v>
      </c>
      <c r="X384">
        <v>87087</v>
      </c>
      <c r="Y384">
        <f>cleaneddata[[#This Row],[Unit Price]]-cleaneddata[[#This Row],[Discount]]</f>
        <v>3.3</v>
      </c>
      <c r="Z384" t="str">
        <f>_xlfn.IFS(cleaneddata[[#This Row],[Region]]="Central","Chris",cleaneddata[[#This Row],[Region]]="East","Erin",cleaneddata[[#This Row],[Region]]="South","Sam",cleaneddata[[#This Row],[Region]]="West","William")</f>
        <v>William</v>
      </c>
    </row>
    <row r="385" spans="1:26" x14ac:dyDescent="0.3">
      <c r="A385">
        <v>1413</v>
      </c>
      <c r="B385" t="s">
        <v>940</v>
      </c>
      <c r="C385" t="s">
        <v>72</v>
      </c>
      <c r="D385">
        <v>0.02</v>
      </c>
      <c r="E385">
        <v>16.48</v>
      </c>
      <c r="F385">
        <v>1.99</v>
      </c>
      <c r="G385" t="s">
        <v>89</v>
      </c>
      <c r="H385" t="s">
        <v>96</v>
      </c>
      <c r="I385" t="s">
        <v>42</v>
      </c>
      <c r="J385" t="s">
        <v>43</v>
      </c>
      <c r="K385" t="s">
        <v>44</v>
      </c>
      <c r="L385" t="s">
        <v>603</v>
      </c>
      <c r="M385">
        <v>0.42</v>
      </c>
      <c r="N385" t="s">
        <v>34</v>
      </c>
      <c r="O385" t="s">
        <v>113</v>
      </c>
      <c r="P385" t="s">
        <v>405</v>
      </c>
      <c r="Q385" t="s">
        <v>790</v>
      </c>
      <c r="R385">
        <v>2113</v>
      </c>
      <c r="S385" s="1">
        <v>42037</v>
      </c>
      <c r="T385" s="1">
        <v>42039</v>
      </c>
      <c r="U385">
        <v>69.61</v>
      </c>
      <c r="V385">
        <v>27</v>
      </c>
      <c r="W385">
        <v>484.56</v>
      </c>
      <c r="X385">
        <v>45539</v>
      </c>
      <c r="Y385">
        <f>cleaneddata[[#This Row],[Unit Price]]-cleaneddata[[#This Row],[Discount]]</f>
        <v>16.46</v>
      </c>
      <c r="Z385" t="str">
        <f>_xlfn.IFS(cleaneddata[[#This Row],[Region]]="Central","Chris",cleaneddata[[#This Row],[Region]]="East","Erin",cleaneddata[[#This Row],[Region]]="South","Sam",cleaneddata[[#This Row],[Region]]="West","William")</f>
        <v>Erin</v>
      </c>
    </row>
    <row r="386" spans="1:26" x14ac:dyDescent="0.3">
      <c r="A386">
        <v>3196</v>
      </c>
      <c r="B386" t="s">
        <v>941</v>
      </c>
      <c r="C386" t="s">
        <v>72</v>
      </c>
      <c r="D386">
        <v>0.03</v>
      </c>
      <c r="E386">
        <v>200.97</v>
      </c>
      <c r="F386">
        <v>15.59</v>
      </c>
      <c r="G386" t="s">
        <v>28</v>
      </c>
      <c r="H386" t="s">
        <v>73</v>
      </c>
      <c r="I386" t="s">
        <v>42</v>
      </c>
      <c r="J386" t="s">
        <v>58</v>
      </c>
      <c r="K386" t="s">
        <v>59</v>
      </c>
      <c r="L386" t="s">
        <v>942</v>
      </c>
      <c r="M386">
        <v>0.36</v>
      </c>
      <c r="N386" t="s">
        <v>34</v>
      </c>
      <c r="O386" t="s">
        <v>61</v>
      </c>
      <c r="P386" t="s">
        <v>92</v>
      </c>
      <c r="Q386" t="s">
        <v>943</v>
      </c>
      <c r="R386">
        <v>94109</v>
      </c>
      <c r="S386" s="1">
        <v>42037</v>
      </c>
      <c r="T386" s="1">
        <v>42038</v>
      </c>
      <c r="U386">
        <v>1951.3</v>
      </c>
      <c r="V386">
        <v>43</v>
      </c>
      <c r="W386">
        <v>8717.75</v>
      </c>
      <c r="X386">
        <v>24294</v>
      </c>
      <c r="Y386">
        <f>cleaneddata[[#This Row],[Unit Price]]-cleaneddata[[#This Row],[Discount]]</f>
        <v>200.94</v>
      </c>
      <c r="Z386" t="str">
        <f>_xlfn.IFS(cleaneddata[[#This Row],[Region]]="Central","Chris",cleaneddata[[#This Row],[Region]]="East","Erin",cleaneddata[[#This Row],[Region]]="South","Sam",cleaneddata[[#This Row],[Region]]="West","William")</f>
        <v>William</v>
      </c>
    </row>
    <row r="387" spans="1:26" x14ac:dyDescent="0.3">
      <c r="A387">
        <v>3197</v>
      </c>
      <c r="B387" t="s">
        <v>944</v>
      </c>
      <c r="C387" t="s">
        <v>72</v>
      </c>
      <c r="D387">
        <v>0.03</v>
      </c>
      <c r="E387">
        <v>200.97</v>
      </c>
      <c r="F387">
        <v>15.59</v>
      </c>
      <c r="G387" t="s">
        <v>28</v>
      </c>
      <c r="H387" t="s">
        <v>73</v>
      </c>
      <c r="I387" t="s">
        <v>42</v>
      </c>
      <c r="J387" t="s">
        <v>58</v>
      </c>
      <c r="K387" t="s">
        <v>59</v>
      </c>
      <c r="L387" t="s">
        <v>942</v>
      </c>
      <c r="M387">
        <v>0.36</v>
      </c>
      <c r="N387" t="s">
        <v>34</v>
      </c>
      <c r="O387" t="s">
        <v>54</v>
      </c>
      <c r="P387" t="s">
        <v>105</v>
      </c>
      <c r="Q387" t="s">
        <v>945</v>
      </c>
      <c r="R387">
        <v>60062</v>
      </c>
      <c r="S387" s="1">
        <v>42037</v>
      </c>
      <c r="T387" s="1">
        <v>42038</v>
      </c>
      <c r="U387">
        <v>1538.7828</v>
      </c>
      <c r="V387">
        <v>11</v>
      </c>
      <c r="W387">
        <v>2230.12</v>
      </c>
      <c r="X387">
        <v>90850</v>
      </c>
      <c r="Y387">
        <f>cleaneddata[[#This Row],[Unit Price]]-cleaneddata[[#This Row],[Discount]]</f>
        <v>200.94</v>
      </c>
      <c r="Z387" t="str">
        <f>_xlfn.IFS(cleaneddata[[#This Row],[Region]]="Central","Chris",cleaneddata[[#This Row],[Region]]="East","Erin",cleaneddata[[#This Row],[Region]]="South","Sam",cleaneddata[[#This Row],[Region]]="West","William")</f>
        <v>Chris</v>
      </c>
    </row>
    <row r="388" spans="1:26" x14ac:dyDescent="0.3">
      <c r="A388">
        <v>2486</v>
      </c>
      <c r="B388" t="s">
        <v>946</v>
      </c>
      <c r="C388" t="s">
        <v>49</v>
      </c>
      <c r="D388">
        <v>0</v>
      </c>
      <c r="E388">
        <v>180.98</v>
      </c>
      <c r="F388">
        <v>30</v>
      </c>
      <c r="G388" t="s">
        <v>28</v>
      </c>
      <c r="H388" t="s">
        <v>29</v>
      </c>
      <c r="I388" t="s">
        <v>30</v>
      </c>
      <c r="J388" t="s">
        <v>111</v>
      </c>
      <c r="K388" t="s">
        <v>59</v>
      </c>
      <c r="L388" t="s">
        <v>947</v>
      </c>
      <c r="M388">
        <v>0.69</v>
      </c>
      <c r="N388" t="s">
        <v>34</v>
      </c>
      <c r="O388" t="s">
        <v>35</v>
      </c>
      <c r="P388" t="s">
        <v>77</v>
      </c>
      <c r="Q388" t="s">
        <v>948</v>
      </c>
      <c r="R388">
        <v>30458</v>
      </c>
      <c r="S388" s="1">
        <v>42038</v>
      </c>
      <c r="T388" s="1">
        <v>42040</v>
      </c>
      <c r="U388">
        <v>9.2040000000000006</v>
      </c>
      <c r="V388">
        <v>11</v>
      </c>
      <c r="W388">
        <v>2084.16</v>
      </c>
      <c r="X388">
        <v>91416</v>
      </c>
      <c r="Y388">
        <f>cleaneddata[[#This Row],[Unit Price]]-cleaneddata[[#This Row],[Discount]]</f>
        <v>180.98</v>
      </c>
      <c r="Z388" t="str">
        <f>_xlfn.IFS(cleaneddata[[#This Row],[Region]]="Central","Chris",cleaneddata[[#This Row],[Region]]="East","Erin",cleaneddata[[#This Row],[Region]]="South","Sam",cleaneddata[[#This Row],[Region]]="West","William")</f>
        <v>Sam</v>
      </c>
    </row>
    <row r="389" spans="1:26" x14ac:dyDescent="0.3">
      <c r="A389">
        <v>3053</v>
      </c>
      <c r="B389" t="s">
        <v>949</v>
      </c>
      <c r="C389" t="s">
        <v>118</v>
      </c>
      <c r="D389">
        <v>0.06</v>
      </c>
      <c r="E389">
        <v>125.99</v>
      </c>
      <c r="F389">
        <v>2.5</v>
      </c>
      <c r="G389" t="s">
        <v>40</v>
      </c>
      <c r="H389" t="s">
        <v>96</v>
      </c>
      <c r="I389" t="s">
        <v>42</v>
      </c>
      <c r="J389" t="s">
        <v>137</v>
      </c>
      <c r="K389" t="s">
        <v>75</v>
      </c>
      <c r="L389" t="s">
        <v>950</v>
      </c>
      <c r="M389">
        <v>0.6</v>
      </c>
      <c r="N389" t="s">
        <v>34</v>
      </c>
      <c r="O389" t="s">
        <v>35</v>
      </c>
      <c r="P389" t="s">
        <v>390</v>
      </c>
      <c r="Q389" t="s">
        <v>951</v>
      </c>
      <c r="R389">
        <v>42071</v>
      </c>
      <c r="S389" s="1">
        <v>42038</v>
      </c>
      <c r="T389" s="1">
        <v>42040</v>
      </c>
      <c r="U389">
        <v>402.06599999999997</v>
      </c>
      <c r="V389">
        <v>11</v>
      </c>
      <c r="W389">
        <v>1173.76</v>
      </c>
      <c r="X389">
        <v>86662</v>
      </c>
      <c r="Y389">
        <f>cleaneddata[[#This Row],[Unit Price]]-cleaneddata[[#This Row],[Discount]]</f>
        <v>125.92999999999999</v>
      </c>
      <c r="Z389" t="str">
        <f>_xlfn.IFS(cleaneddata[[#This Row],[Region]]="Central","Chris",cleaneddata[[#This Row],[Region]]="East","Erin",cleaneddata[[#This Row],[Region]]="South","Sam",cleaneddata[[#This Row],[Region]]="West","William")</f>
        <v>Sam</v>
      </c>
    </row>
    <row r="390" spans="1:26" x14ac:dyDescent="0.3">
      <c r="A390">
        <v>603</v>
      </c>
      <c r="B390" t="s">
        <v>952</v>
      </c>
      <c r="C390" t="s">
        <v>72</v>
      </c>
      <c r="D390">
        <v>0.02</v>
      </c>
      <c r="E390">
        <v>35.99</v>
      </c>
      <c r="F390">
        <v>5</v>
      </c>
      <c r="G390" t="s">
        <v>40</v>
      </c>
      <c r="H390" t="s">
        <v>73</v>
      </c>
      <c r="I390" t="s">
        <v>42</v>
      </c>
      <c r="J390" t="s">
        <v>137</v>
      </c>
      <c r="K390" t="s">
        <v>75</v>
      </c>
      <c r="L390" t="s">
        <v>953</v>
      </c>
      <c r="M390">
        <v>0.85</v>
      </c>
      <c r="N390" t="s">
        <v>34</v>
      </c>
      <c r="O390" t="s">
        <v>61</v>
      </c>
      <c r="P390" t="s">
        <v>62</v>
      </c>
      <c r="Q390" t="s">
        <v>954</v>
      </c>
      <c r="R390">
        <v>81001</v>
      </c>
      <c r="S390" s="1">
        <v>42038</v>
      </c>
      <c r="T390" s="1">
        <v>42040</v>
      </c>
      <c r="U390">
        <v>-120.934</v>
      </c>
      <c r="V390">
        <v>7</v>
      </c>
      <c r="W390">
        <v>227.79</v>
      </c>
      <c r="X390">
        <v>87020</v>
      </c>
      <c r="Y390">
        <f>cleaneddata[[#This Row],[Unit Price]]-cleaneddata[[#This Row],[Discount]]</f>
        <v>35.97</v>
      </c>
      <c r="Z390" t="str">
        <f>_xlfn.IFS(cleaneddata[[#This Row],[Region]]="Central","Chris",cleaneddata[[#This Row],[Region]]="East","Erin",cleaneddata[[#This Row],[Region]]="South","Sam",cleaneddata[[#This Row],[Region]]="West","William")</f>
        <v>William</v>
      </c>
    </row>
    <row r="391" spans="1:26" x14ac:dyDescent="0.3">
      <c r="A391">
        <v>3151</v>
      </c>
      <c r="B391" t="s">
        <v>955</v>
      </c>
      <c r="C391" t="s">
        <v>27</v>
      </c>
      <c r="D391">
        <v>0.01</v>
      </c>
      <c r="E391">
        <v>3502.14</v>
      </c>
      <c r="F391">
        <v>8.73</v>
      </c>
      <c r="G391" t="s">
        <v>28</v>
      </c>
      <c r="H391" t="s">
        <v>96</v>
      </c>
      <c r="I391" t="s">
        <v>42</v>
      </c>
      <c r="J391" t="s">
        <v>58</v>
      </c>
      <c r="K391" t="s">
        <v>32</v>
      </c>
      <c r="L391" t="s">
        <v>843</v>
      </c>
      <c r="M391">
        <v>0.56999999999999995</v>
      </c>
      <c r="N391" t="s">
        <v>34</v>
      </c>
      <c r="O391" t="s">
        <v>61</v>
      </c>
      <c r="P391" t="s">
        <v>92</v>
      </c>
      <c r="Q391" t="s">
        <v>956</v>
      </c>
      <c r="R391">
        <v>92277</v>
      </c>
      <c r="S391" s="1">
        <v>42039</v>
      </c>
      <c r="T391" s="1">
        <v>42040</v>
      </c>
      <c r="U391">
        <v>-4075.9339920000002</v>
      </c>
      <c r="V391">
        <v>1</v>
      </c>
      <c r="W391">
        <v>3501.79</v>
      </c>
      <c r="X391">
        <v>88544</v>
      </c>
      <c r="Y391">
        <f>cleaneddata[[#This Row],[Unit Price]]-cleaneddata[[#This Row],[Discount]]</f>
        <v>3502.1299999999997</v>
      </c>
      <c r="Z391" t="str">
        <f>_xlfn.IFS(cleaneddata[[#This Row],[Region]]="Central","Chris",cleaneddata[[#This Row],[Region]]="East","Erin",cleaneddata[[#This Row],[Region]]="South","Sam",cleaneddata[[#This Row],[Region]]="West","William")</f>
        <v>William</v>
      </c>
    </row>
    <row r="392" spans="1:26" x14ac:dyDescent="0.3">
      <c r="A392">
        <v>3151</v>
      </c>
      <c r="B392" t="s">
        <v>955</v>
      </c>
      <c r="C392" t="s">
        <v>27</v>
      </c>
      <c r="D392">
        <v>0.06</v>
      </c>
      <c r="E392">
        <v>15.73</v>
      </c>
      <c r="F392">
        <v>7.42</v>
      </c>
      <c r="G392" t="s">
        <v>40</v>
      </c>
      <c r="H392" t="s">
        <v>96</v>
      </c>
      <c r="I392" t="s">
        <v>50</v>
      </c>
      <c r="J392" t="s">
        <v>570</v>
      </c>
      <c r="K392" t="s">
        <v>44</v>
      </c>
      <c r="L392" t="s">
        <v>957</v>
      </c>
      <c r="M392">
        <v>0.56000000000000005</v>
      </c>
      <c r="N392" t="s">
        <v>34</v>
      </c>
      <c r="O392" t="s">
        <v>61</v>
      </c>
      <c r="P392" t="s">
        <v>92</v>
      </c>
      <c r="Q392" t="s">
        <v>956</v>
      </c>
      <c r="R392">
        <v>92277</v>
      </c>
      <c r="S392" s="1">
        <v>42039</v>
      </c>
      <c r="T392" s="1">
        <v>42040</v>
      </c>
      <c r="U392">
        <v>-18.558800000000002</v>
      </c>
      <c r="V392">
        <v>4</v>
      </c>
      <c r="W392">
        <v>63.04</v>
      </c>
      <c r="X392">
        <v>88544</v>
      </c>
      <c r="Y392">
        <f>cleaneddata[[#This Row],[Unit Price]]-cleaneddata[[#This Row],[Discount]]</f>
        <v>15.67</v>
      </c>
      <c r="Z392" t="str">
        <f>_xlfn.IFS(cleaneddata[[#This Row],[Region]]="Central","Chris",cleaneddata[[#This Row],[Region]]="East","Erin",cleaneddata[[#This Row],[Region]]="South","Sam",cleaneddata[[#This Row],[Region]]="West","William")</f>
        <v>William</v>
      </c>
    </row>
    <row r="393" spans="1:26" x14ac:dyDescent="0.3">
      <c r="A393">
        <v>3351</v>
      </c>
      <c r="B393" t="s">
        <v>958</v>
      </c>
      <c r="C393" t="s">
        <v>27</v>
      </c>
      <c r="D393">
        <v>0.1</v>
      </c>
      <c r="E393">
        <v>10.89</v>
      </c>
      <c r="F393">
        <v>4.5</v>
      </c>
      <c r="G393" t="s">
        <v>40</v>
      </c>
      <c r="H393" t="s">
        <v>29</v>
      </c>
      <c r="I393" t="s">
        <v>50</v>
      </c>
      <c r="J393" t="s">
        <v>97</v>
      </c>
      <c r="K393" t="s">
        <v>75</v>
      </c>
      <c r="L393" t="s">
        <v>775</v>
      </c>
      <c r="M393">
        <v>0.59</v>
      </c>
      <c r="N393" t="s">
        <v>34</v>
      </c>
      <c r="O393" t="s">
        <v>61</v>
      </c>
      <c r="P393" t="s">
        <v>68</v>
      </c>
      <c r="Q393" t="s">
        <v>959</v>
      </c>
      <c r="R393">
        <v>99301</v>
      </c>
      <c r="S393" s="1">
        <v>42039</v>
      </c>
      <c r="T393" s="1">
        <v>42041</v>
      </c>
      <c r="U393">
        <v>-19.2972</v>
      </c>
      <c r="V393">
        <v>17</v>
      </c>
      <c r="W393">
        <v>178.68</v>
      </c>
      <c r="X393">
        <v>91297</v>
      </c>
      <c r="Y393">
        <f>cleaneddata[[#This Row],[Unit Price]]-cleaneddata[[#This Row],[Discount]]</f>
        <v>10.790000000000001</v>
      </c>
      <c r="Z393" t="str">
        <f>_xlfn.IFS(cleaneddata[[#This Row],[Region]]="Central","Chris",cleaneddata[[#This Row],[Region]]="East","Erin",cleaneddata[[#This Row],[Region]]="South","Sam",cleaneddata[[#This Row],[Region]]="West","William")</f>
        <v>William</v>
      </c>
    </row>
    <row r="394" spans="1:26" x14ac:dyDescent="0.3">
      <c r="A394">
        <v>960</v>
      </c>
      <c r="B394" t="s">
        <v>960</v>
      </c>
      <c r="C394" t="s">
        <v>49</v>
      </c>
      <c r="D394">
        <v>0.03</v>
      </c>
      <c r="E394">
        <v>2.94</v>
      </c>
      <c r="F394">
        <v>0.96</v>
      </c>
      <c r="G394" t="s">
        <v>40</v>
      </c>
      <c r="H394" t="s">
        <v>73</v>
      </c>
      <c r="I394" t="s">
        <v>50</v>
      </c>
      <c r="J394" t="s">
        <v>51</v>
      </c>
      <c r="K394" t="s">
        <v>52</v>
      </c>
      <c r="L394" t="s">
        <v>831</v>
      </c>
      <c r="M394">
        <v>0.57999999999999996</v>
      </c>
      <c r="N394" t="s">
        <v>34</v>
      </c>
      <c r="O394" t="s">
        <v>61</v>
      </c>
      <c r="P394" t="s">
        <v>92</v>
      </c>
      <c r="Q394" t="s">
        <v>961</v>
      </c>
      <c r="R394">
        <v>90278</v>
      </c>
      <c r="S394" s="1">
        <v>42039</v>
      </c>
      <c r="T394" s="1">
        <v>42043</v>
      </c>
      <c r="U394">
        <v>-4.2</v>
      </c>
      <c r="V394">
        <v>1</v>
      </c>
      <c r="W394">
        <v>3.51</v>
      </c>
      <c r="X394">
        <v>89401</v>
      </c>
      <c r="Y394">
        <f>cleaneddata[[#This Row],[Unit Price]]-cleaneddata[[#This Row],[Discount]]</f>
        <v>2.91</v>
      </c>
      <c r="Z394" t="str">
        <f>_xlfn.IFS(cleaneddata[[#This Row],[Region]]="Central","Chris",cleaneddata[[#This Row],[Region]]="East","Erin",cleaneddata[[#This Row],[Region]]="South","Sam",cleaneddata[[#This Row],[Region]]="West","William")</f>
        <v>William</v>
      </c>
    </row>
    <row r="395" spans="1:26" x14ac:dyDescent="0.3">
      <c r="A395">
        <v>962</v>
      </c>
      <c r="B395" t="s">
        <v>962</v>
      </c>
      <c r="C395" t="s">
        <v>49</v>
      </c>
      <c r="D395">
        <v>0.03</v>
      </c>
      <c r="E395">
        <v>2.94</v>
      </c>
      <c r="F395">
        <v>0.96</v>
      </c>
      <c r="G395" t="s">
        <v>40</v>
      </c>
      <c r="H395" t="s">
        <v>73</v>
      </c>
      <c r="I395" t="s">
        <v>50</v>
      </c>
      <c r="J395" t="s">
        <v>51</v>
      </c>
      <c r="K395" t="s">
        <v>52</v>
      </c>
      <c r="L395" t="s">
        <v>831</v>
      </c>
      <c r="M395">
        <v>0.57999999999999996</v>
      </c>
      <c r="N395" t="s">
        <v>34</v>
      </c>
      <c r="O395" t="s">
        <v>54</v>
      </c>
      <c r="P395" t="s">
        <v>105</v>
      </c>
      <c r="Q395" t="s">
        <v>535</v>
      </c>
      <c r="R395">
        <v>60610</v>
      </c>
      <c r="S395" s="1">
        <v>42039</v>
      </c>
      <c r="T395" s="1">
        <v>42043</v>
      </c>
      <c r="U395">
        <v>-4.2</v>
      </c>
      <c r="V395">
        <v>2</v>
      </c>
      <c r="W395">
        <v>7.01</v>
      </c>
      <c r="X395">
        <v>17636</v>
      </c>
      <c r="Y395">
        <f>cleaneddata[[#This Row],[Unit Price]]-cleaneddata[[#This Row],[Discount]]</f>
        <v>2.91</v>
      </c>
      <c r="Z395" t="str">
        <f>_xlfn.IFS(cleaneddata[[#This Row],[Region]]="Central","Chris",cleaneddata[[#This Row],[Region]]="East","Erin",cleaneddata[[#This Row],[Region]]="South","Sam",cleaneddata[[#This Row],[Region]]="West","William")</f>
        <v>Chris</v>
      </c>
    </row>
    <row r="396" spans="1:26" x14ac:dyDescent="0.3">
      <c r="A396">
        <v>1213</v>
      </c>
      <c r="B396" t="s">
        <v>521</v>
      </c>
      <c r="C396" t="s">
        <v>49</v>
      </c>
      <c r="D396">
        <v>7.0000000000000007E-2</v>
      </c>
      <c r="E396">
        <v>29.89</v>
      </c>
      <c r="F396">
        <v>1.99</v>
      </c>
      <c r="G396" t="s">
        <v>89</v>
      </c>
      <c r="H396" t="s">
        <v>96</v>
      </c>
      <c r="I396" t="s">
        <v>42</v>
      </c>
      <c r="J396" t="s">
        <v>43</v>
      </c>
      <c r="K396" t="s">
        <v>44</v>
      </c>
      <c r="L396" t="s">
        <v>445</v>
      </c>
      <c r="M396">
        <v>0.5</v>
      </c>
      <c r="N396" t="s">
        <v>34</v>
      </c>
      <c r="O396" t="s">
        <v>54</v>
      </c>
      <c r="P396" t="s">
        <v>55</v>
      </c>
      <c r="Q396" t="s">
        <v>522</v>
      </c>
      <c r="R396">
        <v>46530</v>
      </c>
      <c r="S396" s="1">
        <v>42039</v>
      </c>
      <c r="T396" s="1">
        <v>42044</v>
      </c>
      <c r="U396">
        <v>258.6189</v>
      </c>
      <c r="V396">
        <v>13</v>
      </c>
      <c r="W396">
        <v>374.81</v>
      </c>
      <c r="X396">
        <v>88599</v>
      </c>
      <c r="Y396">
        <f>cleaneddata[[#This Row],[Unit Price]]-cleaneddata[[#This Row],[Discount]]</f>
        <v>29.82</v>
      </c>
      <c r="Z396" t="str">
        <f>_xlfn.IFS(cleaneddata[[#This Row],[Region]]="Central","Chris",cleaneddata[[#This Row],[Region]]="East","Erin",cleaneddata[[#This Row],[Region]]="South","Sam",cleaneddata[[#This Row],[Region]]="West","William")</f>
        <v>Chris</v>
      </c>
    </row>
    <row r="397" spans="1:26" x14ac:dyDescent="0.3">
      <c r="A397">
        <v>1213</v>
      </c>
      <c r="B397" t="s">
        <v>521</v>
      </c>
      <c r="C397" t="s">
        <v>49</v>
      </c>
      <c r="D397">
        <v>0.03</v>
      </c>
      <c r="E397">
        <v>8.34</v>
      </c>
      <c r="F397">
        <v>4.82</v>
      </c>
      <c r="G397" t="s">
        <v>40</v>
      </c>
      <c r="H397" t="s">
        <v>96</v>
      </c>
      <c r="I397" t="s">
        <v>50</v>
      </c>
      <c r="J397" t="s">
        <v>90</v>
      </c>
      <c r="K397" t="s">
        <v>75</v>
      </c>
      <c r="L397" t="s">
        <v>963</v>
      </c>
      <c r="M397">
        <v>0.4</v>
      </c>
      <c r="N397" t="s">
        <v>34</v>
      </c>
      <c r="O397" t="s">
        <v>54</v>
      </c>
      <c r="P397" t="s">
        <v>55</v>
      </c>
      <c r="Q397" t="s">
        <v>522</v>
      </c>
      <c r="R397">
        <v>46530</v>
      </c>
      <c r="S397" s="1">
        <v>42039</v>
      </c>
      <c r="T397" s="1">
        <v>42043</v>
      </c>
      <c r="U397">
        <v>-6.71</v>
      </c>
      <c r="V397">
        <v>5</v>
      </c>
      <c r="W397">
        <v>43.27</v>
      </c>
      <c r="X397">
        <v>88599</v>
      </c>
      <c r="Y397">
        <f>cleaneddata[[#This Row],[Unit Price]]-cleaneddata[[#This Row],[Discount]]</f>
        <v>8.31</v>
      </c>
      <c r="Z397" t="str">
        <f>_xlfn.IFS(cleaneddata[[#This Row],[Region]]="Central","Chris",cleaneddata[[#This Row],[Region]]="East","Erin",cleaneddata[[#This Row],[Region]]="South","Sam",cleaneddata[[#This Row],[Region]]="West","William")</f>
        <v>Chris</v>
      </c>
    </row>
    <row r="398" spans="1:26" x14ac:dyDescent="0.3">
      <c r="A398">
        <v>2203</v>
      </c>
      <c r="B398" t="s">
        <v>184</v>
      </c>
      <c r="C398" t="s">
        <v>49</v>
      </c>
      <c r="D398">
        <v>0.08</v>
      </c>
      <c r="E398">
        <v>145.44999999999999</v>
      </c>
      <c r="F398">
        <v>17.850000000000001</v>
      </c>
      <c r="G398" t="s">
        <v>28</v>
      </c>
      <c r="H398" t="s">
        <v>73</v>
      </c>
      <c r="I398" t="s">
        <v>42</v>
      </c>
      <c r="J398" t="s">
        <v>58</v>
      </c>
      <c r="K398" t="s">
        <v>59</v>
      </c>
      <c r="L398" t="s">
        <v>212</v>
      </c>
      <c r="M398">
        <v>0.56000000000000005</v>
      </c>
      <c r="N398" t="s">
        <v>34</v>
      </c>
      <c r="O398" t="s">
        <v>54</v>
      </c>
      <c r="P398" t="s">
        <v>86</v>
      </c>
      <c r="Q398" t="s">
        <v>186</v>
      </c>
      <c r="R398">
        <v>55445</v>
      </c>
      <c r="S398" s="1">
        <v>42039</v>
      </c>
      <c r="T398" s="1">
        <v>42039</v>
      </c>
      <c r="U398">
        <v>751.58</v>
      </c>
      <c r="V398">
        <v>8</v>
      </c>
      <c r="W398">
        <v>1117.6600000000001</v>
      </c>
      <c r="X398">
        <v>86051</v>
      </c>
      <c r="Y398">
        <f>cleaneddata[[#This Row],[Unit Price]]-cleaneddata[[#This Row],[Discount]]</f>
        <v>145.36999999999998</v>
      </c>
      <c r="Z398" t="str">
        <f>_xlfn.IFS(cleaneddata[[#This Row],[Region]]="Central","Chris",cleaneddata[[#This Row],[Region]]="East","Erin",cleaneddata[[#This Row],[Region]]="South","Sam",cleaneddata[[#This Row],[Region]]="West","William")</f>
        <v>Chris</v>
      </c>
    </row>
    <row r="399" spans="1:26" x14ac:dyDescent="0.3">
      <c r="A399">
        <v>2204</v>
      </c>
      <c r="B399" t="s">
        <v>964</v>
      </c>
      <c r="C399" t="s">
        <v>49</v>
      </c>
      <c r="D399">
        <v>7.0000000000000007E-2</v>
      </c>
      <c r="E399">
        <v>33.94</v>
      </c>
      <c r="F399">
        <v>19.190000000000001</v>
      </c>
      <c r="G399" t="s">
        <v>28</v>
      </c>
      <c r="H399" t="s">
        <v>73</v>
      </c>
      <c r="I399" t="s">
        <v>30</v>
      </c>
      <c r="J399" t="s">
        <v>111</v>
      </c>
      <c r="K399" t="s">
        <v>59</v>
      </c>
      <c r="L399" t="s">
        <v>204</v>
      </c>
      <c r="M399">
        <v>0.57999999999999996</v>
      </c>
      <c r="N399" t="s">
        <v>34</v>
      </c>
      <c r="O399" t="s">
        <v>54</v>
      </c>
      <c r="P399" t="s">
        <v>86</v>
      </c>
      <c r="Q399" t="s">
        <v>965</v>
      </c>
      <c r="R399">
        <v>55337</v>
      </c>
      <c r="S399" s="1">
        <v>42039</v>
      </c>
      <c r="T399" s="1">
        <v>42043</v>
      </c>
      <c r="U399">
        <v>-157.56</v>
      </c>
      <c r="V399">
        <v>5</v>
      </c>
      <c r="W399">
        <v>169.46</v>
      </c>
      <c r="X399">
        <v>86051</v>
      </c>
      <c r="Y399">
        <f>cleaneddata[[#This Row],[Unit Price]]-cleaneddata[[#This Row],[Discount]]</f>
        <v>33.869999999999997</v>
      </c>
      <c r="Z399" t="str">
        <f>_xlfn.IFS(cleaneddata[[#This Row],[Region]]="Central","Chris",cleaneddata[[#This Row],[Region]]="East","Erin",cleaneddata[[#This Row],[Region]]="South","Sam",cleaneddata[[#This Row],[Region]]="West","William")</f>
        <v>Chris</v>
      </c>
    </row>
    <row r="400" spans="1:26" x14ac:dyDescent="0.3">
      <c r="A400">
        <v>689</v>
      </c>
      <c r="B400" t="s">
        <v>966</v>
      </c>
      <c r="C400" t="s">
        <v>118</v>
      </c>
      <c r="D400">
        <v>7.0000000000000007E-2</v>
      </c>
      <c r="E400">
        <v>1.7</v>
      </c>
      <c r="F400">
        <v>1.99</v>
      </c>
      <c r="G400" t="s">
        <v>40</v>
      </c>
      <c r="H400" t="s">
        <v>29</v>
      </c>
      <c r="I400" t="s">
        <v>42</v>
      </c>
      <c r="J400" t="s">
        <v>43</v>
      </c>
      <c r="K400" t="s">
        <v>44</v>
      </c>
      <c r="L400" t="s">
        <v>286</v>
      </c>
      <c r="M400">
        <v>0.51</v>
      </c>
      <c r="N400" t="s">
        <v>34</v>
      </c>
      <c r="O400" t="s">
        <v>54</v>
      </c>
      <c r="P400" t="s">
        <v>82</v>
      </c>
      <c r="Q400" t="s">
        <v>967</v>
      </c>
      <c r="R400">
        <v>63376</v>
      </c>
      <c r="S400" s="1">
        <v>42039</v>
      </c>
      <c r="T400" s="1">
        <v>42040</v>
      </c>
      <c r="U400">
        <v>-51.42</v>
      </c>
      <c r="V400">
        <v>10</v>
      </c>
      <c r="W400">
        <v>17.420000000000002</v>
      </c>
      <c r="X400">
        <v>88502</v>
      </c>
      <c r="Y400">
        <f>cleaneddata[[#This Row],[Unit Price]]-cleaneddata[[#This Row],[Discount]]</f>
        <v>1.63</v>
      </c>
      <c r="Z400" t="str">
        <f>_xlfn.IFS(cleaneddata[[#This Row],[Region]]="Central","Chris",cleaneddata[[#This Row],[Region]]="East","Erin",cleaneddata[[#This Row],[Region]]="South","Sam",cleaneddata[[#This Row],[Region]]="West","William")</f>
        <v>Chris</v>
      </c>
    </row>
    <row r="401" spans="1:26" x14ac:dyDescent="0.3">
      <c r="A401">
        <v>1363</v>
      </c>
      <c r="B401" t="s">
        <v>968</v>
      </c>
      <c r="C401" t="s">
        <v>118</v>
      </c>
      <c r="D401">
        <v>0.05</v>
      </c>
      <c r="E401">
        <v>12.97</v>
      </c>
      <c r="F401">
        <v>1.49</v>
      </c>
      <c r="G401" t="s">
        <v>40</v>
      </c>
      <c r="H401" t="s">
        <v>41</v>
      </c>
      <c r="I401" t="s">
        <v>50</v>
      </c>
      <c r="J401" t="s">
        <v>74</v>
      </c>
      <c r="K401" t="s">
        <v>75</v>
      </c>
      <c r="L401" t="s">
        <v>928</v>
      </c>
      <c r="M401">
        <v>0.35</v>
      </c>
      <c r="N401" t="s">
        <v>34</v>
      </c>
      <c r="O401" t="s">
        <v>35</v>
      </c>
      <c r="P401" t="s">
        <v>125</v>
      </c>
      <c r="Q401" t="s">
        <v>969</v>
      </c>
      <c r="R401">
        <v>32707</v>
      </c>
      <c r="S401" s="1">
        <v>42039</v>
      </c>
      <c r="T401" s="1">
        <v>42041</v>
      </c>
      <c r="U401">
        <v>5.4660000000000002</v>
      </c>
      <c r="V401">
        <v>2</v>
      </c>
      <c r="W401">
        <v>26.37</v>
      </c>
      <c r="X401">
        <v>89993</v>
      </c>
      <c r="Y401">
        <f>cleaneddata[[#This Row],[Unit Price]]-cleaneddata[[#This Row],[Discount]]</f>
        <v>12.92</v>
      </c>
      <c r="Z401" t="str">
        <f>_xlfn.IFS(cleaneddata[[#This Row],[Region]]="Central","Chris",cleaneddata[[#This Row],[Region]]="East","Erin",cleaneddata[[#This Row],[Region]]="South","Sam",cleaneddata[[#This Row],[Region]]="West","William")</f>
        <v>Sam</v>
      </c>
    </row>
    <row r="402" spans="1:26" x14ac:dyDescent="0.3">
      <c r="A402">
        <v>1363</v>
      </c>
      <c r="B402" t="s">
        <v>968</v>
      </c>
      <c r="C402" t="s">
        <v>118</v>
      </c>
      <c r="D402">
        <v>0.06</v>
      </c>
      <c r="E402">
        <v>5.81</v>
      </c>
      <c r="F402">
        <v>3.37</v>
      </c>
      <c r="G402" t="s">
        <v>40</v>
      </c>
      <c r="H402" t="s">
        <v>41</v>
      </c>
      <c r="I402" t="s">
        <v>50</v>
      </c>
      <c r="J402" t="s">
        <v>178</v>
      </c>
      <c r="K402" t="s">
        <v>52</v>
      </c>
      <c r="L402" t="s">
        <v>970</v>
      </c>
      <c r="M402">
        <v>0.54</v>
      </c>
      <c r="N402" t="s">
        <v>34</v>
      </c>
      <c r="O402" t="s">
        <v>35</v>
      </c>
      <c r="P402" t="s">
        <v>125</v>
      </c>
      <c r="Q402" t="s">
        <v>969</v>
      </c>
      <c r="R402">
        <v>32707</v>
      </c>
      <c r="S402" s="1">
        <v>42039</v>
      </c>
      <c r="T402" s="1">
        <v>42041</v>
      </c>
      <c r="U402">
        <v>-149.1182</v>
      </c>
      <c r="V402">
        <v>9</v>
      </c>
      <c r="W402">
        <v>53.44</v>
      </c>
      <c r="X402">
        <v>89993</v>
      </c>
      <c r="Y402">
        <f>cleaneddata[[#This Row],[Unit Price]]-cleaneddata[[#This Row],[Discount]]</f>
        <v>5.75</v>
      </c>
      <c r="Z402" t="str">
        <f>_xlfn.IFS(cleaneddata[[#This Row],[Region]]="Central","Chris",cleaneddata[[#This Row],[Region]]="East","Erin",cleaneddata[[#This Row],[Region]]="South","Sam",cleaneddata[[#This Row],[Region]]="West","William")</f>
        <v>Sam</v>
      </c>
    </row>
    <row r="403" spans="1:26" x14ac:dyDescent="0.3">
      <c r="A403">
        <v>1499</v>
      </c>
      <c r="B403" t="s">
        <v>971</v>
      </c>
      <c r="C403" t="s">
        <v>118</v>
      </c>
      <c r="D403">
        <v>0.05</v>
      </c>
      <c r="E403">
        <v>2.16</v>
      </c>
      <c r="F403">
        <v>6.05</v>
      </c>
      <c r="G403" t="s">
        <v>40</v>
      </c>
      <c r="H403" t="s">
        <v>73</v>
      </c>
      <c r="I403" t="s">
        <v>50</v>
      </c>
      <c r="J403" t="s">
        <v>74</v>
      </c>
      <c r="K403" t="s">
        <v>75</v>
      </c>
      <c r="L403" t="s">
        <v>898</v>
      </c>
      <c r="M403">
        <v>0.37</v>
      </c>
      <c r="N403" t="s">
        <v>34</v>
      </c>
      <c r="O403" t="s">
        <v>35</v>
      </c>
      <c r="P403" t="s">
        <v>125</v>
      </c>
      <c r="Q403" t="s">
        <v>972</v>
      </c>
      <c r="R403">
        <v>33134</v>
      </c>
      <c r="S403" s="1">
        <v>42039</v>
      </c>
      <c r="T403" s="1">
        <v>42040</v>
      </c>
      <c r="U403">
        <v>-298.88600000000002</v>
      </c>
      <c r="V403">
        <v>8</v>
      </c>
      <c r="W403">
        <v>18.59</v>
      </c>
      <c r="X403">
        <v>90731</v>
      </c>
      <c r="Y403">
        <f>cleaneddata[[#This Row],[Unit Price]]-cleaneddata[[#This Row],[Discount]]</f>
        <v>2.1100000000000003</v>
      </c>
      <c r="Z403" t="str">
        <f>_xlfn.IFS(cleaneddata[[#This Row],[Region]]="Central","Chris",cleaneddata[[#This Row],[Region]]="East","Erin",cleaneddata[[#This Row],[Region]]="South","Sam",cleaneddata[[#This Row],[Region]]="West","William")</f>
        <v>Sam</v>
      </c>
    </row>
    <row r="404" spans="1:26" x14ac:dyDescent="0.3">
      <c r="A404">
        <v>1499</v>
      </c>
      <c r="B404" t="s">
        <v>971</v>
      </c>
      <c r="C404" t="s">
        <v>118</v>
      </c>
      <c r="D404">
        <v>0.03</v>
      </c>
      <c r="E404">
        <v>6.48</v>
      </c>
      <c r="F404">
        <v>6.6</v>
      </c>
      <c r="G404" t="s">
        <v>40</v>
      </c>
      <c r="H404" t="s">
        <v>73</v>
      </c>
      <c r="I404" t="s">
        <v>50</v>
      </c>
      <c r="J404" t="s">
        <v>90</v>
      </c>
      <c r="K404" t="s">
        <v>75</v>
      </c>
      <c r="L404" t="s">
        <v>650</v>
      </c>
      <c r="M404">
        <v>0.37</v>
      </c>
      <c r="N404" t="s">
        <v>34</v>
      </c>
      <c r="O404" t="s">
        <v>35</v>
      </c>
      <c r="P404" t="s">
        <v>125</v>
      </c>
      <c r="Q404" t="s">
        <v>972</v>
      </c>
      <c r="R404">
        <v>33134</v>
      </c>
      <c r="S404" s="1">
        <v>42039</v>
      </c>
      <c r="T404" s="1">
        <v>42040</v>
      </c>
      <c r="U404">
        <v>-145.852</v>
      </c>
      <c r="V404">
        <v>9</v>
      </c>
      <c r="W404">
        <v>58.83</v>
      </c>
      <c r="X404">
        <v>90731</v>
      </c>
      <c r="Y404">
        <f>cleaneddata[[#This Row],[Unit Price]]-cleaneddata[[#This Row],[Discount]]</f>
        <v>6.45</v>
      </c>
      <c r="Z404" t="str">
        <f>_xlfn.IFS(cleaneddata[[#This Row],[Region]]="Central","Chris",cleaneddata[[#This Row],[Region]]="East","Erin",cleaneddata[[#This Row],[Region]]="South","Sam",cleaneddata[[#This Row],[Region]]="West","William")</f>
        <v>Sam</v>
      </c>
    </row>
    <row r="405" spans="1:26" x14ac:dyDescent="0.3">
      <c r="A405">
        <v>1499</v>
      </c>
      <c r="B405" t="s">
        <v>971</v>
      </c>
      <c r="C405" t="s">
        <v>118</v>
      </c>
      <c r="D405">
        <v>0.08</v>
      </c>
      <c r="E405">
        <v>146.05000000000001</v>
      </c>
      <c r="F405">
        <v>80.2</v>
      </c>
      <c r="G405" t="s">
        <v>28</v>
      </c>
      <c r="H405" t="s">
        <v>73</v>
      </c>
      <c r="I405" t="s">
        <v>30</v>
      </c>
      <c r="J405" t="s">
        <v>31</v>
      </c>
      <c r="K405" t="s">
        <v>32</v>
      </c>
      <c r="L405" t="s">
        <v>973</v>
      </c>
      <c r="M405">
        <v>0.71</v>
      </c>
      <c r="N405" t="s">
        <v>34</v>
      </c>
      <c r="O405" t="s">
        <v>35</v>
      </c>
      <c r="P405" t="s">
        <v>125</v>
      </c>
      <c r="Q405" t="s">
        <v>972</v>
      </c>
      <c r="R405">
        <v>33134</v>
      </c>
      <c r="S405" s="1">
        <v>42039</v>
      </c>
      <c r="T405" s="1">
        <v>42040</v>
      </c>
      <c r="U405">
        <v>-27.951000000000001</v>
      </c>
      <c r="V405">
        <v>11</v>
      </c>
      <c r="W405">
        <v>1557.66</v>
      </c>
      <c r="X405">
        <v>90731</v>
      </c>
      <c r="Y405">
        <f>cleaneddata[[#This Row],[Unit Price]]-cleaneddata[[#This Row],[Discount]]</f>
        <v>145.97</v>
      </c>
      <c r="Z405" t="str">
        <f>_xlfn.IFS(cleaneddata[[#This Row],[Region]]="Central","Chris",cleaneddata[[#This Row],[Region]]="East","Erin",cleaneddata[[#This Row],[Region]]="South","Sam",cleaneddata[[#This Row],[Region]]="West","William")</f>
        <v>Sam</v>
      </c>
    </row>
    <row r="406" spans="1:26" x14ac:dyDescent="0.3">
      <c r="A406">
        <v>2286</v>
      </c>
      <c r="B406" t="s">
        <v>974</v>
      </c>
      <c r="C406" t="s">
        <v>118</v>
      </c>
      <c r="D406">
        <v>0</v>
      </c>
      <c r="E406">
        <v>4.91</v>
      </c>
      <c r="F406">
        <v>0.5</v>
      </c>
      <c r="G406" t="s">
        <v>40</v>
      </c>
      <c r="H406" t="s">
        <v>96</v>
      </c>
      <c r="I406" t="s">
        <v>50</v>
      </c>
      <c r="J406" t="s">
        <v>154</v>
      </c>
      <c r="K406" t="s">
        <v>75</v>
      </c>
      <c r="L406" t="s">
        <v>975</v>
      </c>
      <c r="M406">
        <v>0.36</v>
      </c>
      <c r="N406" t="s">
        <v>34</v>
      </c>
      <c r="O406" t="s">
        <v>35</v>
      </c>
      <c r="P406" t="s">
        <v>273</v>
      </c>
      <c r="Q406" t="s">
        <v>976</v>
      </c>
      <c r="R406">
        <v>29301</v>
      </c>
      <c r="S406" s="1">
        <v>42039</v>
      </c>
      <c r="T406" s="1">
        <v>42041</v>
      </c>
      <c r="U406">
        <v>99.197999999999993</v>
      </c>
      <c r="V406">
        <v>12</v>
      </c>
      <c r="W406">
        <v>61.87</v>
      </c>
      <c r="X406">
        <v>90145</v>
      </c>
      <c r="Y406">
        <f>cleaneddata[[#This Row],[Unit Price]]-cleaneddata[[#This Row],[Discount]]</f>
        <v>4.91</v>
      </c>
      <c r="Z406" t="str">
        <f>_xlfn.IFS(cleaneddata[[#This Row],[Region]]="Central","Chris",cleaneddata[[#This Row],[Region]]="East","Erin",cleaneddata[[#This Row],[Region]]="South","Sam",cleaneddata[[#This Row],[Region]]="West","William")</f>
        <v>Sam</v>
      </c>
    </row>
    <row r="407" spans="1:26" x14ac:dyDescent="0.3">
      <c r="A407">
        <v>2286</v>
      </c>
      <c r="B407" t="s">
        <v>974</v>
      </c>
      <c r="C407" t="s">
        <v>118</v>
      </c>
      <c r="D407">
        <v>0.01</v>
      </c>
      <c r="E407">
        <v>7.28</v>
      </c>
      <c r="F407">
        <v>11.15</v>
      </c>
      <c r="G407" t="s">
        <v>40</v>
      </c>
      <c r="H407" t="s">
        <v>96</v>
      </c>
      <c r="I407" t="s">
        <v>50</v>
      </c>
      <c r="J407" t="s">
        <v>90</v>
      </c>
      <c r="K407" t="s">
        <v>75</v>
      </c>
      <c r="L407" t="s">
        <v>977</v>
      </c>
      <c r="M407">
        <v>0.37</v>
      </c>
      <c r="N407" t="s">
        <v>34</v>
      </c>
      <c r="O407" t="s">
        <v>35</v>
      </c>
      <c r="P407" t="s">
        <v>273</v>
      </c>
      <c r="Q407" t="s">
        <v>976</v>
      </c>
      <c r="R407">
        <v>29301</v>
      </c>
      <c r="S407" s="1">
        <v>42039</v>
      </c>
      <c r="T407" s="1">
        <v>42040</v>
      </c>
      <c r="U407">
        <v>136.03139999999999</v>
      </c>
      <c r="V407">
        <v>6</v>
      </c>
      <c r="W407">
        <v>48.88</v>
      </c>
      <c r="X407">
        <v>90145</v>
      </c>
      <c r="Y407">
        <f>cleaneddata[[#This Row],[Unit Price]]-cleaneddata[[#This Row],[Discount]]</f>
        <v>7.2700000000000005</v>
      </c>
      <c r="Z407" t="str">
        <f>_xlfn.IFS(cleaneddata[[#This Row],[Region]]="Central","Chris",cleaneddata[[#This Row],[Region]]="East","Erin",cleaneddata[[#This Row],[Region]]="South","Sam",cleaneddata[[#This Row],[Region]]="West","William")</f>
        <v>Sam</v>
      </c>
    </row>
    <row r="408" spans="1:26" x14ac:dyDescent="0.3">
      <c r="A408">
        <v>2286</v>
      </c>
      <c r="B408" t="s">
        <v>974</v>
      </c>
      <c r="C408" t="s">
        <v>118</v>
      </c>
      <c r="D408">
        <v>0.1</v>
      </c>
      <c r="E408">
        <v>6.68</v>
      </c>
      <c r="F408">
        <v>6.93</v>
      </c>
      <c r="G408" t="s">
        <v>40</v>
      </c>
      <c r="H408" t="s">
        <v>96</v>
      </c>
      <c r="I408" t="s">
        <v>50</v>
      </c>
      <c r="J408" t="s">
        <v>90</v>
      </c>
      <c r="K408" t="s">
        <v>75</v>
      </c>
      <c r="L408" t="s">
        <v>978</v>
      </c>
      <c r="M408">
        <v>0.37</v>
      </c>
      <c r="N408" t="s">
        <v>34</v>
      </c>
      <c r="O408" t="s">
        <v>35</v>
      </c>
      <c r="P408" t="s">
        <v>273</v>
      </c>
      <c r="Q408" t="s">
        <v>976</v>
      </c>
      <c r="R408">
        <v>29301</v>
      </c>
      <c r="S408" s="1">
        <v>42039</v>
      </c>
      <c r="T408" s="1">
        <v>42042</v>
      </c>
      <c r="U408">
        <v>-100.072</v>
      </c>
      <c r="V408">
        <v>3</v>
      </c>
      <c r="W408">
        <v>21.56</v>
      </c>
      <c r="X408">
        <v>90145</v>
      </c>
      <c r="Y408">
        <f>cleaneddata[[#This Row],[Unit Price]]-cleaneddata[[#This Row],[Discount]]</f>
        <v>6.58</v>
      </c>
      <c r="Z408" t="str">
        <f>_xlfn.IFS(cleaneddata[[#This Row],[Region]]="Central","Chris",cleaneddata[[#This Row],[Region]]="East","Erin",cleaneddata[[#This Row],[Region]]="South","Sam",cleaneddata[[#This Row],[Region]]="West","William")</f>
        <v>Sam</v>
      </c>
    </row>
    <row r="409" spans="1:26" x14ac:dyDescent="0.3">
      <c r="A409">
        <v>2290</v>
      </c>
      <c r="B409" t="s">
        <v>281</v>
      </c>
      <c r="C409" t="s">
        <v>118</v>
      </c>
      <c r="D409">
        <v>7.0000000000000007E-2</v>
      </c>
      <c r="E409">
        <v>80.98</v>
      </c>
      <c r="F409">
        <v>7.18</v>
      </c>
      <c r="G409" t="s">
        <v>40</v>
      </c>
      <c r="H409" t="s">
        <v>96</v>
      </c>
      <c r="I409" t="s">
        <v>42</v>
      </c>
      <c r="J409" t="s">
        <v>43</v>
      </c>
      <c r="K409" t="s">
        <v>75</v>
      </c>
      <c r="L409" t="s">
        <v>979</v>
      </c>
      <c r="M409">
        <v>0.48</v>
      </c>
      <c r="N409" t="s">
        <v>34</v>
      </c>
      <c r="O409" t="s">
        <v>54</v>
      </c>
      <c r="P409" t="s">
        <v>86</v>
      </c>
      <c r="Q409" t="s">
        <v>283</v>
      </c>
      <c r="R409">
        <v>55433</v>
      </c>
      <c r="S409" s="1">
        <v>42039</v>
      </c>
      <c r="T409" s="1">
        <v>42041</v>
      </c>
      <c r="U409">
        <v>779.47230000000002</v>
      </c>
      <c r="V409">
        <v>15</v>
      </c>
      <c r="W409">
        <v>1129.67</v>
      </c>
      <c r="X409">
        <v>88164</v>
      </c>
      <c r="Y409">
        <f>cleaneddata[[#This Row],[Unit Price]]-cleaneddata[[#This Row],[Discount]]</f>
        <v>80.910000000000011</v>
      </c>
      <c r="Z409" t="str">
        <f>_xlfn.IFS(cleaneddata[[#This Row],[Region]]="Central","Chris",cleaneddata[[#This Row],[Region]]="East","Erin",cleaneddata[[#This Row],[Region]]="South","Sam",cleaneddata[[#This Row],[Region]]="West","William")</f>
        <v>Chris</v>
      </c>
    </row>
    <row r="410" spans="1:26" x14ac:dyDescent="0.3">
      <c r="A410">
        <v>3042</v>
      </c>
      <c r="B410" t="s">
        <v>980</v>
      </c>
      <c r="C410" t="s">
        <v>118</v>
      </c>
      <c r="D410">
        <v>7.0000000000000007E-2</v>
      </c>
      <c r="E410">
        <v>14.48</v>
      </c>
      <c r="F410">
        <v>6.46</v>
      </c>
      <c r="G410" t="s">
        <v>40</v>
      </c>
      <c r="H410" t="s">
        <v>29</v>
      </c>
      <c r="I410" t="s">
        <v>50</v>
      </c>
      <c r="J410" t="s">
        <v>74</v>
      </c>
      <c r="K410" t="s">
        <v>75</v>
      </c>
      <c r="L410" t="s">
        <v>981</v>
      </c>
      <c r="M410">
        <v>0.38</v>
      </c>
      <c r="N410" t="s">
        <v>34</v>
      </c>
      <c r="O410" t="s">
        <v>54</v>
      </c>
      <c r="P410" t="s">
        <v>539</v>
      </c>
      <c r="Q410" t="s">
        <v>982</v>
      </c>
      <c r="R410">
        <v>67501</v>
      </c>
      <c r="S410" s="1">
        <v>42039</v>
      </c>
      <c r="T410" s="1">
        <v>42040</v>
      </c>
      <c r="U410">
        <v>67.864000000000004</v>
      </c>
      <c r="V410">
        <v>12</v>
      </c>
      <c r="W410">
        <v>171.33</v>
      </c>
      <c r="X410">
        <v>86101</v>
      </c>
      <c r="Y410">
        <f>cleaneddata[[#This Row],[Unit Price]]-cleaneddata[[#This Row],[Discount]]</f>
        <v>14.41</v>
      </c>
      <c r="Z410" t="str">
        <f>_xlfn.IFS(cleaneddata[[#This Row],[Region]]="Central","Chris",cleaneddata[[#This Row],[Region]]="East","Erin",cleaneddata[[#This Row],[Region]]="South","Sam",cleaneddata[[#This Row],[Region]]="West","William")</f>
        <v>Chris</v>
      </c>
    </row>
    <row r="411" spans="1:26" x14ac:dyDescent="0.3">
      <c r="A411">
        <v>1776</v>
      </c>
      <c r="B411" t="s">
        <v>983</v>
      </c>
      <c r="C411" t="s">
        <v>72</v>
      </c>
      <c r="D411">
        <v>0.08</v>
      </c>
      <c r="E411">
        <v>5.78</v>
      </c>
      <c r="F411">
        <v>5.67</v>
      </c>
      <c r="G411" t="s">
        <v>40</v>
      </c>
      <c r="H411" t="s">
        <v>41</v>
      </c>
      <c r="I411" t="s">
        <v>50</v>
      </c>
      <c r="J411" t="s">
        <v>90</v>
      </c>
      <c r="K411" t="s">
        <v>75</v>
      </c>
      <c r="L411" t="s">
        <v>617</v>
      </c>
      <c r="M411">
        <v>0.36</v>
      </c>
      <c r="N411" t="s">
        <v>34</v>
      </c>
      <c r="O411" t="s">
        <v>54</v>
      </c>
      <c r="P411" t="s">
        <v>55</v>
      </c>
      <c r="Q411" t="s">
        <v>984</v>
      </c>
      <c r="R411">
        <v>47802</v>
      </c>
      <c r="S411" s="1">
        <v>42039</v>
      </c>
      <c r="T411" s="1">
        <v>42040</v>
      </c>
      <c r="U411">
        <v>-53.898000000000003</v>
      </c>
      <c r="V411">
        <v>19</v>
      </c>
      <c r="W411">
        <v>106.57</v>
      </c>
      <c r="X411">
        <v>89941</v>
      </c>
      <c r="Y411">
        <f>cleaneddata[[#This Row],[Unit Price]]-cleaneddata[[#This Row],[Discount]]</f>
        <v>5.7</v>
      </c>
      <c r="Z411" t="str">
        <f>_xlfn.IFS(cleaneddata[[#This Row],[Region]]="Central","Chris",cleaneddata[[#This Row],[Region]]="East","Erin",cleaneddata[[#This Row],[Region]]="South","Sam",cleaneddata[[#This Row],[Region]]="West","William")</f>
        <v>Chris</v>
      </c>
    </row>
    <row r="412" spans="1:26" x14ac:dyDescent="0.3">
      <c r="A412">
        <v>2947</v>
      </c>
      <c r="B412" t="s">
        <v>985</v>
      </c>
      <c r="C412" t="s">
        <v>72</v>
      </c>
      <c r="D412">
        <v>0.01</v>
      </c>
      <c r="E412">
        <v>7.64</v>
      </c>
      <c r="F412">
        <v>1.39</v>
      </c>
      <c r="G412" t="s">
        <v>40</v>
      </c>
      <c r="H412" t="s">
        <v>41</v>
      </c>
      <c r="I412" t="s">
        <v>50</v>
      </c>
      <c r="J412" t="s">
        <v>347</v>
      </c>
      <c r="K412" t="s">
        <v>75</v>
      </c>
      <c r="L412" t="s">
        <v>610</v>
      </c>
      <c r="M412">
        <v>0.36</v>
      </c>
      <c r="N412" t="s">
        <v>34</v>
      </c>
      <c r="O412" t="s">
        <v>113</v>
      </c>
      <c r="P412" t="s">
        <v>114</v>
      </c>
      <c r="Q412" t="s">
        <v>986</v>
      </c>
      <c r="R412">
        <v>14043</v>
      </c>
      <c r="S412" s="1">
        <v>42039</v>
      </c>
      <c r="T412" s="1">
        <v>42042</v>
      </c>
      <c r="U412">
        <v>112.1181</v>
      </c>
      <c r="V412">
        <v>20</v>
      </c>
      <c r="W412">
        <v>162.49</v>
      </c>
      <c r="X412">
        <v>87511</v>
      </c>
      <c r="Y412">
        <f>cleaneddata[[#This Row],[Unit Price]]-cleaneddata[[#This Row],[Discount]]</f>
        <v>7.63</v>
      </c>
      <c r="Z412" t="str">
        <f>_xlfn.IFS(cleaneddata[[#This Row],[Region]]="Central","Chris",cleaneddata[[#This Row],[Region]]="East","Erin",cleaneddata[[#This Row],[Region]]="South","Sam",cleaneddata[[#This Row],[Region]]="West","William")</f>
        <v>Erin</v>
      </c>
    </row>
    <row r="413" spans="1:26" x14ac:dyDescent="0.3">
      <c r="A413">
        <v>234</v>
      </c>
      <c r="B413" t="s">
        <v>987</v>
      </c>
      <c r="C413" t="s">
        <v>27</v>
      </c>
      <c r="D413">
        <v>0.06</v>
      </c>
      <c r="E413">
        <v>279.81</v>
      </c>
      <c r="F413">
        <v>23.19</v>
      </c>
      <c r="G413" t="s">
        <v>28</v>
      </c>
      <c r="H413" t="s">
        <v>29</v>
      </c>
      <c r="I413" t="s">
        <v>50</v>
      </c>
      <c r="J413" t="s">
        <v>97</v>
      </c>
      <c r="K413" t="s">
        <v>59</v>
      </c>
      <c r="L413" t="s">
        <v>988</v>
      </c>
      <c r="M413">
        <v>0.59</v>
      </c>
      <c r="N413" t="s">
        <v>34</v>
      </c>
      <c r="O413" t="s">
        <v>54</v>
      </c>
      <c r="P413" t="s">
        <v>215</v>
      </c>
      <c r="Q413" t="s">
        <v>739</v>
      </c>
      <c r="R413">
        <v>50208</v>
      </c>
      <c r="S413" s="1">
        <v>42040</v>
      </c>
      <c r="T413" s="1">
        <v>42041</v>
      </c>
      <c r="U413">
        <v>1103.9724000000001</v>
      </c>
      <c r="V413">
        <v>6</v>
      </c>
      <c r="W413">
        <v>1599.96</v>
      </c>
      <c r="X413">
        <v>90236</v>
      </c>
      <c r="Y413">
        <f>cleaneddata[[#This Row],[Unit Price]]-cleaneddata[[#This Row],[Discount]]</f>
        <v>279.75</v>
      </c>
      <c r="Z413" t="str">
        <f>_xlfn.IFS(cleaneddata[[#This Row],[Region]]="Central","Chris",cleaneddata[[#This Row],[Region]]="East","Erin",cleaneddata[[#This Row],[Region]]="South","Sam",cleaneddata[[#This Row],[Region]]="West","William")</f>
        <v>Chris</v>
      </c>
    </row>
    <row r="414" spans="1:26" x14ac:dyDescent="0.3">
      <c r="A414">
        <v>2359</v>
      </c>
      <c r="B414" t="s">
        <v>989</v>
      </c>
      <c r="C414" t="s">
        <v>27</v>
      </c>
      <c r="D414">
        <v>0</v>
      </c>
      <c r="E414">
        <v>7.28</v>
      </c>
      <c r="F414">
        <v>1.77</v>
      </c>
      <c r="G414" t="s">
        <v>40</v>
      </c>
      <c r="H414" t="s">
        <v>73</v>
      </c>
      <c r="I414" t="s">
        <v>50</v>
      </c>
      <c r="J414" t="s">
        <v>90</v>
      </c>
      <c r="K414" t="s">
        <v>52</v>
      </c>
      <c r="L414" t="s">
        <v>990</v>
      </c>
      <c r="M414">
        <v>0.37</v>
      </c>
      <c r="N414" t="s">
        <v>34</v>
      </c>
      <c r="O414" t="s">
        <v>35</v>
      </c>
      <c r="P414" t="s">
        <v>125</v>
      </c>
      <c r="Q414" t="s">
        <v>991</v>
      </c>
      <c r="R414">
        <v>33917</v>
      </c>
      <c r="S414" s="1">
        <v>42040</v>
      </c>
      <c r="T414" s="1">
        <v>42040</v>
      </c>
      <c r="U414">
        <v>167.16</v>
      </c>
      <c r="V414">
        <v>7</v>
      </c>
      <c r="W414">
        <v>53.42</v>
      </c>
      <c r="X414">
        <v>88265</v>
      </c>
      <c r="Y414">
        <f>cleaneddata[[#This Row],[Unit Price]]-cleaneddata[[#This Row],[Discount]]</f>
        <v>7.28</v>
      </c>
      <c r="Z414" t="str">
        <f>_xlfn.IFS(cleaneddata[[#This Row],[Region]]="Central","Chris",cleaneddata[[#This Row],[Region]]="East","Erin",cleaneddata[[#This Row],[Region]]="South","Sam",cleaneddata[[#This Row],[Region]]="West","William")</f>
        <v>Sam</v>
      </c>
    </row>
    <row r="415" spans="1:26" x14ac:dyDescent="0.3">
      <c r="A415">
        <v>672</v>
      </c>
      <c r="B415" t="s">
        <v>992</v>
      </c>
      <c r="C415" t="s">
        <v>49</v>
      </c>
      <c r="D415">
        <v>7.0000000000000007E-2</v>
      </c>
      <c r="E415">
        <v>2.88</v>
      </c>
      <c r="F415">
        <v>1.01</v>
      </c>
      <c r="G415" t="s">
        <v>40</v>
      </c>
      <c r="H415" t="s">
        <v>29</v>
      </c>
      <c r="I415" t="s">
        <v>50</v>
      </c>
      <c r="J415" t="s">
        <v>51</v>
      </c>
      <c r="K415" t="s">
        <v>52</v>
      </c>
      <c r="L415" t="s">
        <v>993</v>
      </c>
      <c r="M415">
        <v>0.55000000000000004</v>
      </c>
      <c r="N415" t="s">
        <v>34</v>
      </c>
      <c r="O415" t="s">
        <v>54</v>
      </c>
      <c r="P415" t="s">
        <v>215</v>
      </c>
      <c r="Q415" t="s">
        <v>739</v>
      </c>
      <c r="R415">
        <v>50208</v>
      </c>
      <c r="S415" s="1">
        <v>42040</v>
      </c>
      <c r="T415" s="1">
        <v>42044</v>
      </c>
      <c r="U415">
        <v>9.59</v>
      </c>
      <c r="V415">
        <v>12</v>
      </c>
      <c r="W415">
        <v>34.97</v>
      </c>
      <c r="X415">
        <v>88173</v>
      </c>
      <c r="Y415">
        <f>cleaneddata[[#This Row],[Unit Price]]-cleaneddata[[#This Row],[Discount]]</f>
        <v>2.81</v>
      </c>
      <c r="Z415" t="str">
        <f>_xlfn.IFS(cleaneddata[[#This Row],[Region]]="Central","Chris",cleaneddata[[#This Row],[Region]]="East","Erin",cleaneddata[[#This Row],[Region]]="South","Sam",cleaneddata[[#This Row],[Region]]="West","William")</f>
        <v>Chris</v>
      </c>
    </row>
    <row r="416" spans="1:26" x14ac:dyDescent="0.3">
      <c r="A416">
        <v>672</v>
      </c>
      <c r="B416" t="s">
        <v>992</v>
      </c>
      <c r="C416" t="s">
        <v>49</v>
      </c>
      <c r="D416">
        <v>0.1</v>
      </c>
      <c r="E416">
        <v>195.99</v>
      </c>
      <c r="F416">
        <v>3.99</v>
      </c>
      <c r="G416" t="s">
        <v>40</v>
      </c>
      <c r="H416" t="s">
        <v>29</v>
      </c>
      <c r="I416" t="s">
        <v>42</v>
      </c>
      <c r="J416" t="s">
        <v>137</v>
      </c>
      <c r="K416" t="s">
        <v>75</v>
      </c>
      <c r="L416" t="s">
        <v>994</v>
      </c>
      <c r="M416">
        <v>0.57999999999999996</v>
      </c>
      <c r="N416" t="s">
        <v>34</v>
      </c>
      <c r="O416" t="s">
        <v>54</v>
      </c>
      <c r="P416" t="s">
        <v>215</v>
      </c>
      <c r="Q416" t="s">
        <v>739</v>
      </c>
      <c r="R416">
        <v>50208</v>
      </c>
      <c r="S416" s="1">
        <v>42040</v>
      </c>
      <c r="T416" s="1">
        <v>42047</v>
      </c>
      <c r="U416">
        <v>-655.42399999999998</v>
      </c>
      <c r="V416">
        <v>2</v>
      </c>
      <c r="W416">
        <v>308.86</v>
      </c>
      <c r="X416">
        <v>88173</v>
      </c>
      <c r="Y416">
        <f>cleaneddata[[#This Row],[Unit Price]]-cleaneddata[[#This Row],[Discount]]</f>
        <v>195.89000000000001</v>
      </c>
      <c r="Z416" t="str">
        <f>_xlfn.IFS(cleaneddata[[#This Row],[Region]]="Central","Chris",cleaneddata[[#This Row],[Region]]="East","Erin",cleaneddata[[#This Row],[Region]]="South","Sam",cleaneddata[[#This Row],[Region]]="West","William")</f>
        <v>Chris</v>
      </c>
    </row>
    <row r="417" spans="1:26" x14ac:dyDescent="0.3">
      <c r="A417">
        <v>1427</v>
      </c>
      <c r="B417" t="s">
        <v>995</v>
      </c>
      <c r="C417" t="s">
        <v>49</v>
      </c>
      <c r="D417">
        <v>0.09</v>
      </c>
      <c r="E417">
        <v>125.99</v>
      </c>
      <c r="F417">
        <v>2.5</v>
      </c>
      <c r="G417" t="s">
        <v>40</v>
      </c>
      <c r="H417" t="s">
        <v>73</v>
      </c>
      <c r="I417" t="s">
        <v>42</v>
      </c>
      <c r="J417" t="s">
        <v>137</v>
      </c>
      <c r="K417" t="s">
        <v>75</v>
      </c>
      <c r="L417" t="s">
        <v>950</v>
      </c>
      <c r="M417">
        <v>0.6</v>
      </c>
      <c r="N417" t="s">
        <v>34</v>
      </c>
      <c r="O417" t="s">
        <v>54</v>
      </c>
      <c r="P417" t="s">
        <v>291</v>
      </c>
      <c r="Q417" t="s">
        <v>996</v>
      </c>
      <c r="R417">
        <v>48708</v>
      </c>
      <c r="S417" s="1">
        <v>42040</v>
      </c>
      <c r="T417" s="1">
        <v>42044</v>
      </c>
      <c r="U417">
        <v>1258.7877000000001</v>
      </c>
      <c r="V417">
        <v>18</v>
      </c>
      <c r="W417">
        <v>1824.33</v>
      </c>
      <c r="X417">
        <v>90905</v>
      </c>
      <c r="Y417">
        <f>cleaneddata[[#This Row],[Unit Price]]-cleaneddata[[#This Row],[Discount]]</f>
        <v>125.89999999999999</v>
      </c>
      <c r="Z417" t="str">
        <f>_xlfn.IFS(cleaneddata[[#This Row],[Region]]="Central","Chris",cleaneddata[[#This Row],[Region]]="East","Erin",cleaneddata[[#This Row],[Region]]="South","Sam",cleaneddata[[#This Row],[Region]]="West","William")</f>
        <v>Chris</v>
      </c>
    </row>
    <row r="418" spans="1:26" x14ac:dyDescent="0.3">
      <c r="A418">
        <v>1816</v>
      </c>
      <c r="B418" t="s">
        <v>997</v>
      </c>
      <c r="C418" t="s">
        <v>49</v>
      </c>
      <c r="D418">
        <v>0.01</v>
      </c>
      <c r="E418">
        <v>10.48</v>
      </c>
      <c r="F418">
        <v>2.89</v>
      </c>
      <c r="G418" t="s">
        <v>40</v>
      </c>
      <c r="H418" t="s">
        <v>41</v>
      </c>
      <c r="I418" t="s">
        <v>50</v>
      </c>
      <c r="J418" t="s">
        <v>51</v>
      </c>
      <c r="K418" t="s">
        <v>44</v>
      </c>
      <c r="L418" t="s">
        <v>998</v>
      </c>
      <c r="M418">
        <v>0.6</v>
      </c>
      <c r="N418" t="s">
        <v>34</v>
      </c>
      <c r="O418" t="s">
        <v>54</v>
      </c>
      <c r="P418" t="s">
        <v>291</v>
      </c>
      <c r="Q418" t="s">
        <v>999</v>
      </c>
      <c r="R418">
        <v>48187</v>
      </c>
      <c r="S418" s="1">
        <v>42040</v>
      </c>
      <c r="T418" s="1">
        <v>42042</v>
      </c>
      <c r="U418">
        <v>60.561599999999999</v>
      </c>
      <c r="V418">
        <v>19</v>
      </c>
      <c r="W418">
        <v>202.38</v>
      </c>
      <c r="X418">
        <v>85990</v>
      </c>
      <c r="Y418">
        <f>cleaneddata[[#This Row],[Unit Price]]-cleaneddata[[#This Row],[Discount]]</f>
        <v>10.47</v>
      </c>
      <c r="Z418" t="str">
        <f>_xlfn.IFS(cleaneddata[[#This Row],[Region]]="Central","Chris",cleaneddata[[#This Row],[Region]]="East","Erin",cleaneddata[[#This Row],[Region]]="South","Sam",cleaneddata[[#This Row],[Region]]="West","William")</f>
        <v>Chris</v>
      </c>
    </row>
    <row r="419" spans="1:26" x14ac:dyDescent="0.3">
      <c r="A419">
        <v>1821</v>
      </c>
      <c r="B419" t="s">
        <v>1000</v>
      </c>
      <c r="C419" t="s">
        <v>49</v>
      </c>
      <c r="D419">
        <v>0.01</v>
      </c>
      <c r="E419">
        <v>10.48</v>
      </c>
      <c r="F419">
        <v>2.89</v>
      </c>
      <c r="G419" t="s">
        <v>40</v>
      </c>
      <c r="H419" t="s">
        <v>41</v>
      </c>
      <c r="I419" t="s">
        <v>50</v>
      </c>
      <c r="J419" t="s">
        <v>51</v>
      </c>
      <c r="K419" t="s">
        <v>44</v>
      </c>
      <c r="L419" t="s">
        <v>998</v>
      </c>
      <c r="M419">
        <v>0.6</v>
      </c>
      <c r="N419" t="s">
        <v>34</v>
      </c>
      <c r="O419" t="s">
        <v>113</v>
      </c>
      <c r="P419" t="s">
        <v>114</v>
      </c>
      <c r="Q419" t="s">
        <v>115</v>
      </c>
      <c r="R419">
        <v>10177</v>
      </c>
      <c r="S419" s="1">
        <v>42040</v>
      </c>
      <c r="T419" s="1">
        <v>42042</v>
      </c>
      <c r="U419">
        <v>40.92</v>
      </c>
      <c r="V419">
        <v>76</v>
      </c>
      <c r="W419">
        <v>809.51</v>
      </c>
      <c r="X419">
        <v>34435</v>
      </c>
      <c r="Y419">
        <f>cleaneddata[[#This Row],[Unit Price]]-cleaneddata[[#This Row],[Discount]]</f>
        <v>10.47</v>
      </c>
      <c r="Z419" t="str">
        <f>_xlfn.IFS(cleaneddata[[#This Row],[Region]]="Central","Chris",cleaneddata[[#This Row],[Region]]="East","Erin",cleaneddata[[#This Row],[Region]]="South","Sam",cleaneddata[[#This Row],[Region]]="West","William")</f>
        <v>Erin</v>
      </c>
    </row>
    <row r="420" spans="1:26" x14ac:dyDescent="0.3">
      <c r="A420">
        <v>980</v>
      </c>
      <c r="B420" t="s">
        <v>1001</v>
      </c>
      <c r="C420" t="s">
        <v>118</v>
      </c>
      <c r="D420">
        <v>0</v>
      </c>
      <c r="E420">
        <v>37.76</v>
      </c>
      <c r="F420">
        <v>12.9</v>
      </c>
      <c r="G420" t="s">
        <v>40</v>
      </c>
      <c r="H420" t="s">
        <v>96</v>
      </c>
      <c r="I420" t="s">
        <v>50</v>
      </c>
      <c r="J420" t="s">
        <v>80</v>
      </c>
      <c r="K420" t="s">
        <v>75</v>
      </c>
      <c r="L420" t="s">
        <v>1002</v>
      </c>
      <c r="M420">
        <v>0.56999999999999995</v>
      </c>
      <c r="N420" t="s">
        <v>34</v>
      </c>
      <c r="O420" t="s">
        <v>113</v>
      </c>
      <c r="P420" t="s">
        <v>635</v>
      </c>
      <c r="Q420" t="s">
        <v>636</v>
      </c>
      <c r="R420">
        <v>5403</v>
      </c>
      <c r="S420" s="1">
        <v>42040</v>
      </c>
      <c r="T420" s="1">
        <v>42041</v>
      </c>
      <c r="U420">
        <v>93.846800000000002</v>
      </c>
      <c r="V420">
        <v>12</v>
      </c>
      <c r="W420">
        <v>477.2</v>
      </c>
      <c r="X420">
        <v>87258</v>
      </c>
      <c r="Y420">
        <f>cleaneddata[[#This Row],[Unit Price]]-cleaneddata[[#This Row],[Discount]]</f>
        <v>37.76</v>
      </c>
      <c r="Z420" t="str">
        <f>_xlfn.IFS(cleaneddata[[#This Row],[Region]]="Central","Chris",cleaneddata[[#This Row],[Region]]="East","Erin",cleaneddata[[#This Row],[Region]]="South","Sam",cleaneddata[[#This Row],[Region]]="West","William")</f>
        <v>Erin</v>
      </c>
    </row>
    <row r="421" spans="1:26" x14ac:dyDescent="0.3">
      <c r="A421">
        <v>2094</v>
      </c>
      <c r="B421" t="s">
        <v>1003</v>
      </c>
      <c r="C421" t="s">
        <v>118</v>
      </c>
      <c r="D421">
        <v>0.08</v>
      </c>
      <c r="E421">
        <v>400.98</v>
      </c>
      <c r="F421">
        <v>42.52</v>
      </c>
      <c r="G421" t="s">
        <v>28</v>
      </c>
      <c r="H421" t="s">
        <v>96</v>
      </c>
      <c r="I421" t="s">
        <v>30</v>
      </c>
      <c r="J421" t="s">
        <v>31</v>
      </c>
      <c r="K421" t="s">
        <v>32</v>
      </c>
      <c r="L421" t="s">
        <v>1004</v>
      </c>
      <c r="M421">
        <v>0.71</v>
      </c>
      <c r="N421" t="s">
        <v>34</v>
      </c>
      <c r="O421" t="s">
        <v>61</v>
      </c>
      <c r="P421" t="s">
        <v>92</v>
      </c>
      <c r="Q421" t="s">
        <v>1005</v>
      </c>
      <c r="R421">
        <v>95928</v>
      </c>
      <c r="S421" s="1">
        <v>42040</v>
      </c>
      <c r="T421" s="1">
        <v>42041</v>
      </c>
      <c r="U421">
        <v>3031.9724000000001</v>
      </c>
      <c r="V421">
        <v>20</v>
      </c>
      <c r="W421">
        <v>7840.04</v>
      </c>
      <c r="X421">
        <v>86629</v>
      </c>
      <c r="Y421">
        <f>cleaneddata[[#This Row],[Unit Price]]-cleaneddata[[#This Row],[Discount]]</f>
        <v>400.90000000000003</v>
      </c>
      <c r="Z421" t="str">
        <f>_xlfn.IFS(cleaneddata[[#This Row],[Region]]="Central","Chris",cleaneddata[[#This Row],[Region]]="East","Erin",cleaneddata[[#This Row],[Region]]="South","Sam",cleaneddata[[#This Row],[Region]]="West","William")</f>
        <v>William</v>
      </c>
    </row>
    <row r="422" spans="1:26" x14ac:dyDescent="0.3">
      <c r="A422">
        <v>2282</v>
      </c>
      <c r="B422" t="s">
        <v>1006</v>
      </c>
      <c r="C422" t="s">
        <v>118</v>
      </c>
      <c r="D422">
        <v>0.04</v>
      </c>
      <c r="E422">
        <v>5.98</v>
      </c>
      <c r="F422">
        <v>5.79</v>
      </c>
      <c r="G422" t="s">
        <v>40</v>
      </c>
      <c r="H422" t="s">
        <v>73</v>
      </c>
      <c r="I422" t="s">
        <v>50</v>
      </c>
      <c r="J422" t="s">
        <v>90</v>
      </c>
      <c r="K422" t="s">
        <v>75</v>
      </c>
      <c r="L422" t="s">
        <v>473</v>
      </c>
      <c r="M422">
        <v>0.36</v>
      </c>
      <c r="N422" t="s">
        <v>34</v>
      </c>
      <c r="O422" t="s">
        <v>54</v>
      </c>
      <c r="P422" t="s">
        <v>359</v>
      </c>
      <c r="Q422" t="s">
        <v>1007</v>
      </c>
      <c r="R422">
        <v>53713</v>
      </c>
      <c r="S422" s="1">
        <v>42040</v>
      </c>
      <c r="T422" s="1">
        <v>42042</v>
      </c>
      <c r="U422">
        <v>-36.030799999999999</v>
      </c>
      <c r="V422">
        <v>14</v>
      </c>
      <c r="W422">
        <v>86.12</v>
      </c>
      <c r="X422">
        <v>85950</v>
      </c>
      <c r="Y422">
        <f>cleaneddata[[#This Row],[Unit Price]]-cleaneddata[[#This Row],[Discount]]</f>
        <v>5.94</v>
      </c>
      <c r="Z422" t="str">
        <f>_xlfn.IFS(cleaneddata[[#This Row],[Region]]="Central","Chris",cleaneddata[[#This Row],[Region]]="East","Erin",cleaneddata[[#This Row],[Region]]="South","Sam",cleaneddata[[#This Row],[Region]]="West","William")</f>
        <v>Chris</v>
      </c>
    </row>
    <row r="423" spans="1:26" x14ac:dyDescent="0.3">
      <c r="A423">
        <v>2747</v>
      </c>
      <c r="B423" t="s">
        <v>1008</v>
      </c>
      <c r="C423" t="s">
        <v>118</v>
      </c>
      <c r="D423">
        <v>0.08</v>
      </c>
      <c r="E423">
        <v>9.98</v>
      </c>
      <c r="F423">
        <v>12.52</v>
      </c>
      <c r="G423" t="s">
        <v>40</v>
      </c>
      <c r="H423" t="s">
        <v>96</v>
      </c>
      <c r="I423" t="s">
        <v>30</v>
      </c>
      <c r="J423" t="s">
        <v>128</v>
      </c>
      <c r="K423" t="s">
        <v>75</v>
      </c>
      <c r="L423" t="s">
        <v>1009</v>
      </c>
      <c r="M423">
        <v>0.56999999999999995</v>
      </c>
      <c r="N423" t="s">
        <v>34</v>
      </c>
      <c r="O423" t="s">
        <v>113</v>
      </c>
      <c r="P423" t="s">
        <v>114</v>
      </c>
      <c r="Q423" t="s">
        <v>115</v>
      </c>
      <c r="R423">
        <v>10115</v>
      </c>
      <c r="S423" s="1">
        <v>42040</v>
      </c>
      <c r="T423" s="1">
        <v>42042</v>
      </c>
      <c r="U423">
        <v>-102.93</v>
      </c>
      <c r="V423">
        <v>15</v>
      </c>
      <c r="W423">
        <v>150.24</v>
      </c>
      <c r="X423">
        <v>35200</v>
      </c>
      <c r="Y423">
        <f>cleaneddata[[#This Row],[Unit Price]]-cleaneddata[[#This Row],[Discount]]</f>
        <v>9.9</v>
      </c>
      <c r="Z423" t="str">
        <f>_xlfn.IFS(cleaneddata[[#This Row],[Region]]="Central","Chris",cleaneddata[[#This Row],[Region]]="East","Erin",cleaneddata[[#This Row],[Region]]="South","Sam",cleaneddata[[#This Row],[Region]]="West","William")</f>
        <v>Erin</v>
      </c>
    </row>
    <row r="424" spans="1:26" x14ac:dyDescent="0.3">
      <c r="A424">
        <v>2803</v>
      </c>
      <c r="B424" t="s">
        <v>1010</v>
      </c>
      <c r="C424" t="s">
        <v>118</v>
      </c>
      <c r="D424">
        <v>7.0000000000000007E-2</v>
      </c>
      <c r="E424">
        <v>500.98</v>
      </c>
      <c r="F424">
        <v>28.14</v>
      </c>
      <c r="G424" t="s">
        <v>28</v>
      </c>
      <c r="H424" t="s">
        <v>29</v>
      </c>
      <c r="I424" t="s">
        <v>42</v>
      </c>
      <c r="J424" t="s">
        <v>58</v>
      </c>
      <c r="K424" t="s">
        <v>59</v>
      </c>
      <c r="L424" t="s">
        <v>1011</v>
      </c>
      <c r="M424">
        <v>0.38</v>
      </c>
      <c r="N424" t="s">
        <v>34</v>
      </c>
      <c r="O424" t="s">
        <v>61</v>
      </c>
      <c r="P424" t="s">
        <v>92</v>
      </c>
      <c r="Q424" t="s">
        <v>1012</v>
      </c>
      <c r="R424">
        <v>90022</v>
      </c>
      <c r="S424" s="1">
        <v>42040</v>
      </c>
      <c r="T424" s="1">
        <v>42041</v>
      </c>
      <c r="U424">
        <v>2699.9838</v>
      </c>
      <c r="V424">
        <v>10</v>
      </c>
      <c r="W424">
        <v>3913.02</v>
      </c>
      <c r="X424">
        <v>86227</v>
      </c>
      <c r="Y424">
        <f>cleaneddata[[#This Row],[Unit Price]]-cleaneddata[[#This Row],[Discount]]</f>
        <v>500.91</v>
      </c>
      <c r="Z424" t="str">
        <f>_xlfn.IFS(cleaneddata[[#This Row],[Region]]="Central","Chris",cleaneddata[[#This Row],[Region]]="East","Erin",cleaneddata[[#This Row],[Region]]="South","Sam",cleaneddata[[#This Row],[Region]]="West","William")</f>
        <v>William</v>
      </c>
    </row>
    <row r="425" spans="1:26" x14ac:dyDescent="0.3">
      <c r="A425">
        <v>2803</v>
      </c>
      <c r="B425" t="s">
        <v>1010</v>
      </c>
      <c r="C425" t="s">
        <v>118</v>
      </c>
      <c r="D425">
        <v>0.1</v>
      </c>
      <c r="E425">
        <v>178.47</v>
      </c>
      <c r="F425">
        <v>19.989999999999998</v>
      </c>
      <c r="G425" t="s">
        <v>40</v>
      </c>
      <c r="H425" t="s">
        <v>29</v>
      </c>
      <c r="I425" t="s">
        <v>50</v>
      </c>
      <c r="J425" t="s">
        <v>80</v>
      </c>
      <c r="K425" t="s">
        <v>75</v>
      </c>
      <c r="L425" t="s">
        <v>1013</v>
      </c>
      <c r="M425">
        <v>0.55000000000000004</v>
      </c>
      <c r="N425" t="s">
        <v>34</v>
      </c>
      <c r="O425" t="s">
        <v>61</v>
      </c>
      <c r="P425" t="s">
        <v>92</v>
      </c>
      <c r="Q425" t="s">
        <v>1012</v>
      </c>
      <c r="R425">
        <v>90022</v>
      </c>
      <c r="S425" s="1">
        <v>42040</v>
      </c>
      <c r="T425" s="1">
        <v>42042</v>
      </c>
      <c r="U425">
        <v>-170.98</v>
      </c>
      <c r="V425">
        <v>1</v>
      </c>
      <c r="W425">
        <v>180.14</v>
      </c>
      <c r="X425">
        <v>86227</v>
      </c>
      <c r="Y425">
        <f>cleaneddata[[#This Row],[Unit Price]]-cleaneddata[[#This Row],[Discount]]</f>
        <v>178.37</v>
      </c>
      <c r="Z425" t="str">
        <f>_xlfn.IFS(cleaneddata[[#This Row],[Region]]="Central","Chris",cleaneddata[[#This Row],[Region]]="East","Erin",cleaneddata[[#This Row],[Region]]="South","Sam",cleaneddata[[#This Row],[Region]]="West","William")</f>
        <v>William</v>
      </c>
    </row>
    <row r="426" spans="1:26" x14ac:dyDescent="0.3">
      <c r="A426">
        <v>1117</v>
      </c>
      <c r="B426" t="s">
        <v>1014</v>
      </c>
      <c r="C426" t="s">
        <v>72</v>
      </c>
      <c r="D426">
        <v>0.06</v>
      </c>
      <c r="E426">
        <v>64.650000000000006</v>
      </c>
      <c r="F426">
        <v>35</v>
      </c>
      <c r="G426" t="s">
        <v>40</v>
      </c>
      <c r="H426" t="s">
        <v>73</v>
      </c>
      <c r="I426" t="s">
        <v>50</v>
      </c>
      <c r="J426" t="s">
        <v>80</v>
      </c>
      <c r="K426" t="s">
        <v>66</v>
      </c>
      <c r="L426" t="s">
        <v>1015</v>
      </c>
      <c r="M426">
        <v>0.8</v>
      </c>
      <c r="N426" t="s">
        <v>34</v>
      </c>
      <c r="O426" t="s">
        <v>61</v>
      </c>
      <c r="P426" t="s">
        <v>590</v>
      </c>
      <c r="Q426" t="s">
        <v>1016</v>
      </c>
      <c r="R426">
        <v>85705</v>
      </c>
      <c r="S426" s="1">
        <v>42040</v>
      </c>
      <c r="T426" s="1">
        <v>42041</v>
      </c>
      <c r="U426">
        <v>-139.28720000000001</v>
      </c>
      <c r="V426">
        <v>4</v>
      </c>
      <c r="W426">
        <v>277.60000000000002</v>
      </c>
      <c r="X426">
        <v>86768</v>
      </c>
      <c r="Y426">
        <f>cleaneddata[[#This Row],[Unit Price]]-cleaneddata[[#This Row],[Discount]]</f>
        <v>64.59</v>
      </c>
      <c r="Z426" t="str">
        <f>_xlfn.IFS(cleaneddata[[#This Row],[Region]]="Central","Chris",cleaneddata[[#This Row],[Region]]="East","Erin",cleaneddata[[#This Row],[Region]]="South","Sam",cleaneddata[[#This Row],[Region]]="West","William")</f>
        <v>William</v>
      </c>
    </row>
    <row r="427" spans="1:26" x14ac:dyDescent="0.3">
      <c r="A427">
        <v>2498</v>
      </c>
      <c r="B427" t="s">
        <v>931</v>
      </c>
      <c r="C427" t="s">
        <v>72</v>
      </c>
      <c r="D427">
        <v>0.08</v>
      </c>
      <c r="E427">
        <v>1.68</v>
      </c>
      <c r="F427">
        <v>1.57</v>
      </c>
      <c r="G427" t="s">
        <v>40</v>
      </c>
      <c r="H427" t="s">
        <v>29</v>
      </c>
      <c r="I427" t="s">
        <v>50</v>
      </c>
      <c r="J427" t="s">
        <v>51</v>
      </c>
      <c r="K427" t="s">
        <v>52</v>
      </c>
      <c r="L427" t="s">
        <v>576</v>
      </c>
      <c r="M427">
        <v>0.59</v>
      </c>
      <c r="N427" t="s">
        <v>34</v>
      </c>
      <c r="O427" t="s">
        <v>61</v>
      </c>
      <c r="P427" t="s">
        <v>92</v>
      </c>
      <c r="Q427" t="s">
        <v>892</v>
      </c>
      <c r="R427">
        <v>92024</v>
      </c>
      <c r="S427" s="1">
        <v>42040</v>
      </c>
      <c r="T427" s="1">
        <v>42041</v>
      </c>
      <c r="U427">
        <v>-46.25</v>
      </c>
      <c r="V427">
        <v>88</v>
      </c>
      <c r="W427">
        <v>148.36000000000001</v>
      </c>
      <c r="X427">
        <v>20007</v>
      </c>
      <c r="Y427">
        <f>cleaneddata[[#This Row],[Unit Price]]-cleaneddata[[#This Row],[Discount]]</f>
        <v>1.5999999999999999</v>
      </c>
      <c r="Z427" t="str">
        <f>_xlfn.IFS(cleaneddata[[#This Row],[Region]]="Central","Chris",cleaneddata[[#This Row],[Region]]="East","Erin",cleaneddata[[#This Row],[Region]]="South","Sam",cleaneddata[[#This Row],[Region]]="West","William")</f>
        <v>William</v>
      </c>
    </row>
    <row r="428" spans="1:26" x14ac:dyDescent="0.3">
      <c r="A428">
        <v>421</v>
      </c>
      <c r="B428" t="s">
        <v>1017</v>
      </c>
      <c r="C428" t="s">
        <v>27</v>
      </c>
      <c r="D428">
        <v>0.09</v>
      </c>
      <c r="E428">
        <v>999.99</v>
      </c>
      <c r="F428">
        <v>13.99</v>
      </c>
      <c r="G428" t="s">
        <v>40</v>
      </c>
      <c r="H428" t="s">
        <v>29</v>
      </c>
      <c r="I428" t="s">
        <v>42</v>
      </c>
      <c r="J428" t="s">
        <v>58</v>
      </c>
      <c r="K428" t="s">
        <v>146</v>
      </c>
      <c r="L428" t="s">
        <v>1018</v>
      </c>
      <c r="M428">
        <v>0.36</v>
      </c>
      <c r="N428" t="s">
        <v>34</v>
      </c>
      <c r="O428" t="s">
        <v>113</v>
      </c>
      <c r="P428" t="s">
        <v>399</v>
      </c>
      <c r="Q428" t="s">
        <v>1019</v>
      </c>
      <c r="R428">
        <v>7201</v>
      </c>
      <c r="S428" s="1">
        <v>42041</v>
      </c>
      <c r="T428" s="1">
        <v>42043</v>
      </c>
      <c r="U428">
        <v>-2531.4825000000001</v>
      </c>
      <c r="V428">
        <v>1</v>
      </c>
      <c r="W428">
        <v>919.09</v>
      </c>
      <c r="X428">
        <v>87700</v>
      </c>
      <c r="Y428">
        <f>cleaneddata[[#This Row],[Unit Price]]-cleaneddata[[#This Row],[Discount]]</f>
        <v>999.9</v>
      </c>
      <c r="Z428" t="str">
        <f>_xlfn.IFS(cleaneddata[[#This Row],[Region]]="Central","Chris",cleaneddata[[#This Row],[Region]]="East","Erin",cleaneddata[[#This Row],[Region]]="South","Sam",cleaneddata[[#This Row],[Region]]="West","William")</f>
        <v>Erin</v>
      </c>
    </row>
    <row r="429" spans="1:26" x14ac:dyDescent="0.3">
      <c r="A429">
        <v>1020</v>
      </c>
      <c r="B429" t="s">
        <v>1020</v>
      </c>
      <c r="C429" t="s">
        <v>27</v>
      </c>
      <c r="D429">
        <v>7.0000000000000007E-2</v>
      </c>
      <c r="E429">
        <v>4.13</v>
      </c>
      <c r="F429">
        <v>5.04</v>
      </c>
      <c r="G429" t="s">
        <v>40</v>
      </c>
      <c r="H429" t="s">
        <v>29</v>
      </c>
      <c r="I429" t="s">
        <v>50</v>
      </c>
      <c r="J429" t="s">
        <v>74</v>
      </c>
      <c r="K429" t="s">
        <v>75</v>
      </c>
      <c r="L429" t="s">
        <v>1021</v>
      </c>
      <c r="M429">
        <v>0.38</v>
      </c>
      <c r="N429" t="s">
        <v>34</v>
      </c>
      <c r="O429" t="s">
        <v>54</v>
      </c>
      <c r="P429" t="s">
        <v>539</v>
      </c>
      <c r="Q429" t="s">
        <v>1022</v>
      </c>
      <c r="R429">
        <v>66762</v>
      </c>
      <c r="S429" s="1">
        <v>42041</v>
      </c>
      <c r="T429" s="1">
        <v>42042</v>
      </c>
      <c r="U429">
        <v>-76.424400000000006</v>
      </c>
      <c r="V429">
        <v>20</v>
      </c>
      <c r="W429">
        <v>79.06</v>
      </c>
      <c r="X429">
        <v>88634</v>
      </c>
      <c r="Y429">
        <f>cleaneddata[[#This Row],[Unit Price]]-cleaneddata[[#This Row],[Discount]]</f>
        <v>4.0599999999999996</v>
      </c>
      <c r="Z429" t="str">
        <f>_xlfn.IFS(cleaneddata[[#This Row],[Region]]="Central","Chris",cleaneddata[[#This Row],[Region]]="East","Erin",cleaneddata[[#This Row],[Region]]="South","Sam",cleaneddata[[#This Row],[Region]]="West","William")</f>
        <v>Chris</v>
      </c>
    </row>
    <row r="430" spans="1:26" x14ac:dyDescent="0.3">
      <c r="A430">
        <v>1020</v>
      </c>
      <c r="B430" t="s">
        <v>1020</v>
      </c>
      <c r="C430" t="s">
        <v>27</v>
      </c>
      <c r="D430">
        <v>0</v>
      </c>
      <c r="E430">
        <v>4.4800000000000004</v>
      </c>
      <c r="F430">
        <v>2.5</v>
      </c>
      <c r="G430" t="s">
        <v>40</v>
      </c>
      <c r="H430" t="s">
        <v>29</v>
      </c>
      <c r="I430" t="s">
        <v>50</v>
      </c>
      <c r="J430" t="s">
        <v>347</v>
      </c>
      <c r="K430" t="s">
        <v>75</v>
      </c>
      <c r="L430" t="s">
        <v>1023</v>
      </c>
      <c r="M430">
        <v>0.37</v>
      </c>
      <c r="N430" t="s">
        <v>34</v>
      </c>
      <c r="O430" t="s">
        <v>54</v>
      </c>
      <c r="P430" t="s">
        <v>539</v>
      </c>
      <c r="Q430" t="s">
        <v>1022</v>
      </c>
      <c r="R430">
        <v>66762</v>
      </c>
      <c r="S430" s="1">
        <v>42041</v>
      </c>
      <c r="T430" s="1">
        <v>42043</v>
      </c>
      <c r="U430">
        <v>8.7319999999999993</v>
      </c>
      <c r="V430">
        <v>14</v>
      </c>
      <c r="W430">
        <v>65.14</v>
      </c>
      <c r="X430">
        <v>88634</v>
      </c>
      <c r="Y430">
        <f>cleaneddata[[#This Row],[Unit Price]]-cleaneddata[[#This Row],[Discount]]</f>
        <v>4.4800000000000004</v>
      </c>
      <c r="Z430" t="str">
        <f>_xlfn.IFS(cleaneddata[[#This Row],[Region]]="Central","Chris",cleaneddata[[#This Row],[Region]]="East","Erin",cleaneddata[[#This Row],[Region]]="South","Sam",cleaneddata[[#This Row],[Region]]="West","William")</f>
        <v>Chris</v>
      </c>
    </row>
    <row r="431" spans="1:26" x14ac:dyDescent="0.3">
      <c r="A431">
        <v>1533</v>
      </c>
      <c r="B431" t="s">
        <v>1024</v>
      </c>
      <c r="C431" t="s">
        <v>39</v>
      </c>
      <c r="D431">
        <v>0.02</v>
      </c>
      <c r="E431">
        <v>4.8899999999999997</v>
      </c>
      <c r="F431">
        <v>4.93</v>
      </c>
      <c r="G431" t="s">
        <v>40</v>
      </c>
      <c r="H431" t="s">
        <v>96</v>
      </c>
      <c r="I431" t="s">
        <v>42</v>
      </c>
      <c r="J431" t="s">
        <v>43</v>
      </c>
      <c r="K431" t="s">
        <v>44</v>
      </c>
      <c r="L431" t="s">
        <v>1025</v>
      </c>
      <c r="M431">
        <v>0.66</v>
      </c>
      <c r="N431" t="s">
        <v>34</v>
      </c>
      <c r="O431" t="s">
        <v>54</v>
      </c>
      <c r="P431" t="s">
        <v>82</v>
      </c>
      <c r="Q431" t="s">
        <v>1026</v>
      </c>
      <c r="R431">
        <v>63130</v>
      </c>
      <c r="S431" s="1">
        <v>42041</v>
      </c>
      <c r="T431" s="1">
        <v>42042</v>
      </c>
      <c r="U431">
        <v>-56.445999999999998</v>
      </c>
      <c r="V431">
        <v>14</v>
      </c>
      <c r="W431">
        <v>74.010000000000005</v>
      </c>
      <c r="X431">
        <v>91328</v>
      </c>
      <c r="Y431">
        <f>cleaneddata[[#This Row],[Unit Price]]-cleaneddata[[#This Row],[Discount]]</f>
        <v>4.87</v>
      </c>
      <c r="Z431" t="str">
        <f>_xlfn.IFS(cleaneddata[[#This Row],[Region]]="Central","Chris",cleaneddata[[#This Row],[Region]]="East","Erin",cleaneddata[[#This Row],[Region]]="South","Sam",cleaneddata[[#This Row],[Region]]="West","William")</f>
        <v>Chris</v>
      </c>
    </row>
    <row r="432" spans="1:26" x14ac:dyDescent="0.3">
      <c r="A432">
        <v>1533</v>
      </c>
      <c r="B432" t="s">
        <v>1024</v>
      </c>
      <c r="C432" t="s">
        <v>39</v>
      </c>
      <c r="D432">
        <v>7.0000000000000007E-2</v>
      </c>
      <c r="E432">
        <v>10.06</v>
      </c>
      <c r="F432">
        <v>2.06</v>
      </c>
      <c r="G432" t="s">
        <v>40</v>
      </c>
      <c r="H432" t="s">
        <v>96</v>
      </c>
      <c r="I432" t="s">
        <v>50</v>
      </c>
      <c r="J432" t="s">
        <v>90</v>
      </c>
      <c r="K432" t="s">
        <v>52</v>
      </c>
      <c r="L432" t="s">
        <v>175</v>
      </c>
      <c r="M432">
        <v>0.39</v>
      </c>
      <c r="N432" t="s">
        <v>34</v>
      </c>
      <c r="O432" t="s">
        <v>54</v>
      </c>
      <c r="P432" t="s">
        <v>82</v>
      </c>
      <c r="Q432" t="s">
        <v>1026</v>
      </c>
      <c r="R432">
        <v>63130</v>
      </c>
      <c r="S432" s="1">
        <v>42041</v>
      </c>
      <c r="T432" s="1">
        <v>42042</v>
      </c>
      <c r="U432">
        <v>33.189</v>
      </c>
      <c r="V432">
        <v>5</v>
      </c>
      <c r="W432">
        <v>48.1</v>
      </c>
      <c r="X432">
        <v>91328</v>
      </c>
      <c r="Y432">
        <f>cleaneddata[[#This Row],[Unit Price]]-cleaneddata[[#This Row],[Discount]]</f>
        <v>9.99</v>
      </c>
      <c r="Z432" t="str">
        <f>_xlfn.IFS(cleaneddata[[#This Row],[Region]]="Central","Chris",cleaneddata[[#This Row],[Region]]="East","Erin",cleaneddata[[#This Row],[Region]]="South","Sam",cleaneddata[[#This Row],[Region]]="West","William")</f>
        <v>Chris</v>
      </c>
    </row>
    <row r="433" spans="1:26" x14ac:dyDescent="0.3">
      <c r="A433">
        <v>1927</v>
      </c>
      <c r="B433" t="s">
        <v>1027</v>
      </c>
      <c r="C433" t="s">
        <v>39</v>
      </c>
      <c r="D433">
        <v>0.02</v>
      </c>
      <c r="E433">
        <v>259.70999999999998</v>
      </c>
      <c r="F433">
        <v>66.67</v>
      </c>
      <c r="G433" t="s">
        <v>28</v>
      </c>
      <c r="H433" t="s">
        <v>73</v>
      </c>
      <c r="I433" t="s">
        <v>30</v>
      </c>
      <c r="J433" t="s">
        <v>31</v>
      </c>
      <c r="K433" t="s">
        <v>32</v>
      </c>
      <c r="L433" t="s">
        <v>1028</v>
      </c>
      <c r="M433">
        <v>0.65</v>
      </c>
      <c r="N433" t="s">
        <v>34</v>
      </c>
      <c r="O433" t="s">
        <v>35</v>
      </c>
      <c r="P433" t="s">
        <v>273</v>
      </c>
      <c r="Q433" t="s">
        <v>1029</v>
      </c>
      <c r="R433">
        <v>29611</v>
      </c>
      <c r="S433" s="1">
        <v>42041</v>
      </c>
      <c r="T433" s="1">
        <v>42041</v>
      </c>
      <c r="U433">
        <v>-14.448</v>
      </c>
      <c r="V433">
        <v>8</v>
      </c>
      <c r="W433">
        <v>1757.15</v>
      </c>
      <c r="X433">
        <v>88579</v>
      </c>
      <c r="Y433">
        <f>cleaneddata[[#This Row],[Unit Price]]-cleaneddata[[#This Row],[Discount]]</f>
        <v>259.69</v>
      </c>
      <c r="Z433" t="str">
        <f>_xlfn.IFS(cleaneddata[[#This Row],[Region]]="Central","Chris",cleaneddata[[#This Row],[Region]]="East","Erin",cleaneddata[[#This Row],[Region]]="South","Sam",cleaneddata[[#This Row],[Region]]="West","William")</f>
        <v>Sam</v>
      </c>
    </row>
    <row r="434" spans="1:26" x14ac:dyDescent="0.3">
      <c r="A434">
        <v>2135</v>
      </c>
      <c r="B434" t="s">
        <v>1030</v>
      </c>
      <c r="C434" t="s">
        <v>39</v>
      </c>
      <c r="D434">
        <v>0.01</v>
      </c>
      <c r="E434">
        <v>28.99</v>
      </c>
      <c r="F434">
        <v>8.59</v>
      </c>
      <c r="G434" t="s">
        <v>40</v>
      </c>
      <c r="H434" t="s">
        <v>73</v>
      </c>
      <c r="I434" t="s">
        <v>42</v>
      </c>
      <c r="J434" t="s">
        <v>137</v>
      </c>
      <c r="K434" t="s">
        <v>146</v>
      </c>
      <c r="L434" t="s">
        <v>1031</v>
      </c>
      <c r="M434">
        <v>0.56000000000000005</v>
      </c>
      <c r="N434" t="s">
        <v>34</v>
      </c>
      <c r="O434" t="s">
        <v>61</v>
      </c>
      <c r="P434" t="s">
        <v>642</v>
      </c>
      <c r="Q434" t="s">
        <v>1032</v>
      </c>
      <c r="R434">
        <v>88101</v>
      </c>
      <c r="S434" s="1">
        <v>42041</v>
      </c>
      <c r="T434" s="1">
        <v>42042</v>
      </c>
      <c r="U434">
        <v>196.52328</v>
      </c>
      <c r="V434">
        <v>21</v>
      </c>
      <c r="W434">
        <v>556.61</v>
      </c>
      <c r="X434">
        <v>91583</v>
      </c>
      <c r="Y434">
        <f>cleaneddata[[#This Row],[Unit Price]]-cleaneddata[[#This Row],[Discount]]</f>
        <v>28.979999999999997</v>
      </c>
      <c r="Z434" t="str">
        <f>_xlfn.IFS(cleaneddata[[#This Row],[Region]]="Central","Chris",cleaneddata[[#This Row],[Region]]="East","Erin",cleaneddata[[#This Row],[Region]]="South","Sam",cleaneddata[[#This Row],[Region]]="West","William")</f>
        <v>William</v>
      </c>
    </row>
    <row r="435" spans="1:26" x14ac:dyDescent="0.3">
      <c r="A435">
        <v>2486</v>
      </c>
      <c r="B435" t="s">
        <v>946</v>
      </c>
      <c r="C435" t="s">
        <v>39</v>
      </c>
      <c r="D435">
        <v>0.02</v>
      </c>
      <c r="E435">
        <v>71.37</v>
      </c>
      <c r="F435">
        <v>69</v>
      </c>
      <c r="G435" t="s">
        <v>40</v>
      </c>
      <c r="H435" t="s">
        <v>29</v>
      </c>
      <c r="I435" t="s">
        <v>30</v>
      </c>
      <c r="J435" t="s">
        <v>31</v>
      </c>
      <c r="K435" t="s">
        <v>66</v>
      </c>
      <c r="L435" t="s">
        <v>1033</v>
      </c>
      <c r="M435">
        <v>0.68</v>
      </c>
      <c r="N435" t="s">
        <v>34</v>
      </c>
      <c r="O435" t="s">
        <v>35</v>
      </c>
      <c r="P435" t="s">
        <v>77</v>
      </c>
      <c r="Q435" t="s">
        <v>948</v>
      </c>
      <c r="R435">
        <v>30458</v>
      </c>
      <c r="S435" s="1">
        <v>42041</v>
      </c>
      <c r="T435" s="1">
        <v>42042</v>
      </c>
      <c r="U435">
        <v>-439.90800000000002</v>
      </c>
      <c r="V435">
        <v>4</v>
      </c>
      <c r="W435">
        <v>237.62</v>
      </c>
      <c r="X435">
        <v>91414</v>
      </c>
      <c r="Y435">
        <f>cleaneddata[[#This Row],[Unit Price]]-cleaneddata[[#This Row],[Discount]]</f>
        <v>71.350000000000009</v>
      </c>
      <c r="Z435" t="str">
        <f>_xlfn.IFS(cleaneddata[[#This Row],[Region]]="Central","Chris",cleaneddata[[#This Row],[Region]]="East","Erin",cleaneddata[[#This Row],[Region]]="South","Sam",cleaneddata[[#This Row],[Region]]="West","William")</f>
        <v>Sam</v>
      </c>
    </row>
    <row r="436" spans="1:26" x14ac:dyDescent="0.3">
      <c r="A436">
        <v>2486</v>
      </c>
      <c r="B436" t="s">
        <v>946</v>
      </c>
      <c r="C436" t="s">
        <v>39</v>
      </c>
      <c r="D436">
        <v>0.03</v>
      </c>
      <c r="E436">
        <v>205.99</v>
      </c>
      <c r="F436">
        <v>8.99</v>
      </c>
      <c r="G436" t="s">
        <v>89</v>
      </c>
      <c r="H436" t="s">
        <v>29</v>
      </c>
      <c r="I436" t="s">
        <v>42</v>
      </c>
      <c r="J436" t="s">
        <v>137</v>
      </c>
      <c r="K436" t="s">
        <v>75</v>
      </c>
      <c r="L436" t="s">
        <v>1034</v>
      </c>
      <c r="M436">
        <v>0.6</v>
      </c>
      <c r="N436" t="s">
        <v>34</v>
      </c>
      <c r="O436" t="s">
        <v>35</v>
      </c>
      <c r="P436" t="s">
        <v>77</v>
      </c>
      <c r="Q436" t="s">
        <v>948</v>
      </c>
      <c r="R436">
        <v>30458</v>
      </c>
      <c r="S436" s="1">
        <v>42041</v>
      </c>
      <c r="T436" s="1">
        <v>42043</v>
      </c>
      <c r="U436">
        <v>1087.7159999999999</v>
      </c>
      <c r="V436">
        <v>1</v>
      </c>
      <c r="W436">
        <v>176.42</v>
      </c>
      <c r="X436">
        <v>91414</v>
      </c>
      <c r="Y436">
        <f>cleaneddata[[#This Row],[Unit Price]]-cleaneddata[[#This Row],[Discount]]</f>
        <v>205.96</v>
      </c>
      <c r="Z436" t="str">
        <f>_xlfn.IFS(cleaneddata[[#This Row],[Region]]="Central","Chris",cleaneddata[[#This Row],[Region]]="East","Erin",cleaneddata[[#This Row],[Region]]="South","Sam",cleaneddata[[#This Row],[Region]]="West","William")</f>
        <v>Sam</v>
      </c>
    </row>
    <row r="437" spans="1:26" x14ac:dyDescent="0.3">
      <c r="A437">
        <v>389</v>
      </c>
      <c r="B437" t="s">
        <v>1035</v>
      </c>
      <c r="C437" t="s">
        <v>49</v>
      </c>
      <c r="D437">
        <v>0.03</v>
      </c>
      <c r="E437">
        <v>160.97999999999999</v>
      </c>
      <c r="F437">
        <v>30</v>
      </c>
      <c r="G437" t="s">
        <v>28</v>
      </c>
      <c r="H437" t="s">
        <v>96</v>
      </c>
      <c r="I437" t="s">
        <v>30</v>
      </c>
      <c r="J437" t="s">
        <v>111</v>
      </c>
      <c r="K437" t="s">
        <v>59</v>
      </c>
      <c r="L437" t="s">
        <v>894</v>
      </c>
      <c r="M437">
        <v>0.62</v>
      </c>
      <c r="N437" t="s">
        <v>34</v>
      </c>
      <c r="O437" t="s">
        <v>54</v>
      </c>
      <c r="P437" t="s">
        <v>135</v>
      </c>
      <c r="Q437" t="s">
        <v>1036</v>
      </c>
      <c r="R437">
        <v>68502</v>
      </c>
      <c r="S437" s="1">
        <v>42041</v>
      </c>
      <c r="T437" s="1">
        <v>42045</v>
      </c>
      <c r="U437">
        <v>1273.2086999999999</v>
      </c>
      <c r="V437">
        <v>11</v>
      </c>
      <c r="W437">
        <v>1845.23</v>
      </c>
      <c r="X437">
        <v>90338</v>
      </c>
      <c r="Y437">
        <f>cleaneddata[[#This Row],[Unit Price]]-cleaneddata[[#This Row],[Discount]]</f>
        <v>160.94999999999999</v>
      </c>
      <c r="Z437" t="str">
        <f>_xlfn.IFS(cleaneddata[[#This Row],[Region]]="Central","Chris",cleaneddata[[#This Row],[Region]]="East","Erin",cleaneddata[[#This Row],[Region]]="South","Sam",cleaneddata[[#This Row],[Region]]="West","William")</f>
        <v>Chris</v>
      </c>
    </row>
    <row r="438" spans="1:26" x14ac:dyDescent="0.3">
      <c r="A438">
        <v>1607</v>
      </c>
      <c r="B438" t="s">
        <v>1037</v>
      </c>
      <c r="C438" t="s">
        <v>49</v>
      </c>
      <c r="D438">
        <v>0.1</v>
      </c>
      <c r="E438">
        <v>5.68</v>
      </c>
      <c r="F438">
        <v>3.6</v>
      </c>
      <c r="G438" t="s">
        <v>89</v>
      </c>
      <c r="H438" t="s">
        <v>73</v>
      </c>
      <c r="I438" t="s">
        <v>50</v>
      </c>
      <c r="J438" t="s">
        <v>570</v>
      </c>
      <c r="K438" t="s">
        <v>44</v>
      </c>
      <c r="L438" t="s">
        <v>1038</v>
      </c>
      <c r="M438">
        <v>0.56000000000000005</v>
      </c>
      <c r="N438" t="s">
        <v>34</v>
      </c>
      <c r="O438" t="s">
        <v>113</v>
      </c>
      <c r="P438" t="s">
        <v>114</v>
      </c>
      <c r="Q438" t="s">
        <v>1039</v>
      </c>
      <c r="R438">
        <v>11520</v>
      </c>
      <c r="S438" s="1">
        <v>42041</v>
      </c>
      <c r="T438" s="1">
        <v>42045</v>
      </c>
      <c r="U438">
        <v>-33.2956</v>
      </c>
      <c r="V438">
        <v>21</v>
      </c>
      <c r="W438">
        <v>118.35</v>
      </c>
      <c r="X438">
        <v>87995</v>
      </c>
      <c r="Y438">
        <f>cleaneddata[[#This Row],[Unit Price]]-cleaneddata[[#This Row],[Discount]]</f>
        <v>5.58</v>
      </c>
      <c r="Z438" t="str">
        <f>_xlfn.IFS(cleaneddata[[#This Row],[Region]]="Central","Chris",cleaneddata[[#This Row],[Region]]="East","Erin",cleaneddata[[#This Row],[Region]]="South","Sam",cleaneddata[[#This Row],[Region]]="West","William")</f>
        <v>Erin</v>
      </c>
    </row>
    <row r="439" spans="1:26" x14ac:dyDescent="0.3">
      <c r="A439">
        <v>2270</v>
      </c>
      <c r="B439" t="s">
        <v>1040</v>
      </c>
      <c r="C439" t="s">
        <v>49</v>
      </c>
      <c r="D439">
        <v>0.01</v>
      </c>
      <c r="E439">
        <v>20.48</v>
      </c>
      <c r="F439">
        <v>6.32</v>
      </c>
      <c r="G439" t="s">
        <v>40</v>
      </c>
      <c r="H439" t="s">
        <v>29</v>
      </c>
      <c r="I439" t="s">
        <v>50</v>
      </c>
      <c r="J439" t="s">
        <v>97</v>
      </c>
      <c r="K439" t="s">
        <v>75</v>
      </c>
      <c r="L439" t="s">
        <v>1041</v>
      </c>
      <c r="M439">
        <v>0.57999999999999996</v>
      </c>
      <c r="N439" t="s">
        <v>34</v>
      </c>
      <c r="O439" t="s">
        <v>35</v>
      </c>
      <c r="P439" t="s">
        <v>273</v>
      </c>
      <c r="Q439" t="s">
        <v>1042</v>
      </c>
      <c r="R439">
        <v>29662</v>
      </c>
      <c r="S439" s="1">
        <v>42041</v>
      </c>
      <c r="T439" s="1">
        <v>42043</v>
      </c>
      <c r="U439">
        <v>711.24480000000005</v>
      </c>
      <c r="V439">
        <v>18</v>
      </c>
      <c r="W439">
        <v>375.03</v>
      </c>
      <c r="X439">
        <v>89572</v>
      </c>
      <c r="Y439">
        <f>cleaneddata[[#This Row],[Unit Price]]-cleaneddata[[#This Row],[Discount]]</f>
        <v>20.47</v>
      </c>
      <c r="Z439" t="str">
        <f>_xlfn.IFS(cleaneddata[[#This Row],[Region]]="Central","Chris",cleaneddata[[#This Row],[Region]]="East","Erin",cleaneddata[[#This Row],[Region]]="South","Sam",cleaneddata[[#This Row],[Region]]="West","William")</f>
        <v>Sam</v>
      </c>
    </row>
    <row r="440" spans="1:26" x14ac:dyDescent="0.3">
      <c r="A440">
        <v>2270</v>
      </c>
      <c r="B440" t="s">
        <v>1040</v>
      </c>
      <c r="C440" t="s">
        <v>49</v>
      </c>
      <c r="D440">
        <v>0.09</v>
      </c>
      <c r="E440">
        <v>1.86</v>
      </c>
      <c r="F440">
        <v>2.58</v>
      </c>
      <c r="G440" t="s">
        <v>40</v>
      </c>
      <c r="H440" t="s">
        <v>29</v>
      </c>
      <c r="I440" t="s">
        <v>50</v>
      </c>
      <c r="J440" t="s">
        <v>178</v>
      </c>
      <c r="K440" t="s">
        <v>52</v>
      </c>
      <c r="L440" t="s">
        <v>582</v>
      </c>
      <c r="M440">
        <v>0.82</v>
      </c>
      <c r="N440" t="s">
        <v>34</v>
      </c>
      <c r="O440" t="s">
        <v>35</v>
      </c>
      <c r="P440" t="s">
        <v>273</v>
      </c>
      <c r="Q440" t="s">
        <v>1042</v>
      </c>
      <c r="R440">
        <v>29662</v>
      </c>
      <c r="S440" s="1">
        <v>42041</v>
      </c>
      <c r="T440" s="1">
        <v>42046</v>
      </c>
      <c r="U440">
        <v>-1084.8469631999999</v>
      </c>
      <c r="V440">
        <v>12</v>
      </c>
      <c r="W440">
        <v>22.11</v>
      </c>
      <c r="X440">
        <v>89572</v>
      </c>
      <c r="Y440">
        <f>cleaneddata[[#This Row],[Unit Price]]-cleaneddata[[#This Row],[Discount]]</f>
        <v>1.77</v>
      </c>
      <c r="Z440" t="str">
        <f>_xlfn.IFS(cleaneddata[[#This Row],[Region]]="Central","Chris",cleaneddata[[#This Row],[Region]]="East","Erin",cleaneddata[[#This Row],[Region]]="South","Sam",cleaneddata[[#This Row],[Region]]="West","William")</f>
        <v>Sam</v>
      </c>
    </row>
    <row r="441" spans="1:26" x14ac:dyDescent="0.3">
      <c r="A441">
        <v>2270</v>
      </c>
      <c r="B441" t="s">
        <v>1040</v>
      </c>
      <c r="C441" t="s">
        <v>49</v>
      </c>
      <c r="D441">
        <v>0.08</v>
      </c>
      <c r="E441">
        <v>205.99</v>
      </c>
      <c r="F441">
        <v>2.5</v>
      </c>
      <c r="G441" t="s">
        <v>40</v>
      </c>
      <c r="H441" t="s">
        <v>29</v>
      </c>
      <c r="I441" t="s">
        <v>42</v>
      </c>
      <c r="J441" t="s">
        <v>137</v>
      </c>
      <c r="K441" t="s">
        <v>75</v>
      </c>
      <c r="L441" t="s">
        <v>840</v>
      </c>
      <c r="M441">
        <v>0.59</v>
      </c>
      <c r="N441" t="s">
        <v>34</v>
      </c>
      <c r="O441" t="s">
        <v>35</v>
      </c>
      <c r="P441" t="s">
        <v>273</v>
      </c>
      <c r="Q441" t="s">
        <v>1042</v>
      </c>
      <c r="R441">
        <v>29662</v>
      </c>
      <c r="S441" s="1">
        <v>42041</v>
      </c>
      <c r="T441" s="1">
        <v>42046</v>
      </c>
      <c r="U441">
        <v>-156.77199999999999</v>
      </c>
      <c r="V441">
        <v>17</v>
      </c>
      <c r="W441">
        <v>2875.35</v>
      </c>
      <c r="X441">
        <v>89572</v>
      </c>
      <c r="Y441">
        <f>cleaneddata[[#This Row],[Unit Price]]-cleaneddata[[#This Row],[Discount]]</f>
        <v>205.91</v>
      </c>
      <c r="Z441" t="str">
        <f>_xlfn.IFS(cleaneddata[[#This Row],[Region]]="Central","Chris",cleaneddata[[#This Row],[Region]]="East","Erin",cleaneddata[[#This Row],[Region]]="South","Sam",cleaneddata[[#This Row],[Region]]="West","William")</f>
        <v>Sam</v>
      </c>
    </row>
    <row r="442" spans="1:26" x14ac:dyDescent="0.3">
      <c r="A442">
        <v>697</v>
      </c>
      <c r="B442" t="s">
        <v>1043</v>
      </c>
      <c r="C442" t="s">
        <v>27</v>
      </c>
      <c r="D442">
        <v>0.08</v>
      </c>
      <c r="E442">
        <v>14.81</v>
      </c>
      <c r="F442">
        <v>13.32</v>
      </c>
      <c r="G442" t="s">
        <v>40</v>
      </c>
      <c r="H442" t="s">
        <v>96</v>
      </c>
      <c r="I442" t="s">
        <v>50</v>
      </c>
      <c r="J442" t="s">
        <v>97</v>
      </c>
      <c r="K442" t="s">
        <v>75</v>
      </c>
      <c r="L442" t="s">
        <v>596</v>
      </c>
      <c r="M442">
        <v>0.43</v>
      </c>
      <c r="N442" t="s">
        <v>34</v>
      </c>
      <c r="O442" t="s">
        <v>54</v>
      </c>
      <c r="P442" t="s">
        <v>55</v>
      </c>
      <c r="Q442" t="s">
        <v>1044</v>
      </c>
      <c r="R442">
        <v>46312</v>
      </c>
      <c r="S442" s="1">
        <v>42042</v>
      </c>
      <c r="T442" s="1">
        <v>42044</v>
      </c>
      <c r="U442">
        <v>-131.6172</v>
      </c>
      <c r="V442">
        <v>20</v>
      </c>
      <c r="W442">
        <v>292.18</v>
      </c>
      <c r="X442">
        <v>89849</v>
      </c>
      <c r="Y442">
        <f>cleaneddata[[#This Row],[Unit Price]]-cleaneddata[[#This Row],[Discount]]</f>
        <v>14.73</v>
      </c>
      <c r="Z442" t="str">
        <f>_xlfn.IFS(cleaneddata[[#This Row],[Region]]="Central","Chris",cleaneddata[[#This Row],[Region]]="East","Erin",cleaneddata[[#This Row],[Region]]="South","Sam",cleaneddata[[#This Row],[Region]]="West","William")</f>
        <v>Chris</v>
      </c>
    </row>
    <row r="443" spans="1:26" x14ac:dyDescent="0.3">
      <c r="A443">
        <v>698</v>
      </c>
      <c r="B443" t="s">
        <v>1045</v>
      </c>
      <c r="C443" t="s">
        <v>27</v>
      </c>
      <c r="D443">
        <v>0.08</v>
      </c>
      <c r="E443">
        <v>14.81</v>
      </c>
      <c r="F443">
        <v>13.32</v>
      </c>
      <c r="G443" t="s">
        <v>40</v>
      </c>
      <c r="H443" t="s">
        <v>96</v>
      </c>
      <c r="I443" t="s">
        <v>50</v>
      </c>
      <c r="J443" t="s">
        <v>97</v>
      </c>
      <c r="K443" t="s">
        <v>75</v>
      </c>
      <c r="L443" t="s">
        <v>596</v>
      </c>
      <c r="M443">
        <v>0.43</v>
      </c>
      <c r="N443" t="s">
        <v>34</v>
      </c>
      <c r="O443" t="s">
        <v>61</v>
      </c>
      <c r="P443" t="s">
        <v>68</v>
      </c>
      <c r="Q443" t="s">
        <v>144</v>
      </c>
      <c r="R443">
        <v>98105</v>
      </c>
      <c r="S443" s="1">
        <v>42042</v>
      </c>
      <c r="T443" s="1">
        <v>42044</v>
      </c>
      <c r="U443">
        <v>-253.11</v>
      </c>
      <c r="V443">
        <v>79</v>
      </c>
      <c r="W443">
        <v>1154.1199999999999</v>
      </c>
      <c r="X443">
        <v>53410</v>
      </c>
      <c r="Y443">
        <f>cleaneddata[[#This Row],[Unit Price]]-cleaneddata[[#This Row],[Discount]]</f>
        <v>14.73</v>
      </c>
      <c r="Z443" t="str">
        <f>_xlfn.IFS(cleaneddata[[#This Row],[Region]]="Central","Chris",cleaneddata[[#This Row],[Region]]="East","Erin",cleaneddata[[#This Row],[Region]]="South","Sam",cleaneddata[[#This Row],[Region]]="West","William")</f>
        <v>William</v>
      </c>
    </row>
    <row r="444" spans="1:26" x14ac:dyDescent="0.3">
      <c r="A444">
        <v>2626</v>
      </c>
      <c r="B444" t="s">
        <v>1046</v>
      </c>
      <c r="C444" t="s">
        <v>39</v>
      </c>
      <c r="D444">
        <v>0.1</v>
      </c>
      <c r="E444">
        <v>41.94</v>
      </c>
      <c r="F444">
        <v>2.99</v>
      </c>
      <c r="G444" t="s">
        <v>40</v>
      </c>
      <c r="H444" t="s">
        <v>41</v>
      </c>
      <c r="I444" t="s">
        <v>50</v>
      </c>
      <c r="J444" t="s">
        <v>74</v>
      </c>
      <c r="K444" t="s">
        <v>75</v>
      </c>
      <c r="L444" t="s">
        <v>1047</v>
      </c>
      <c r="M444">
        <v>0.35</v>
      </c>
      <c r="N444" t="s">
        <v>34</v>
      </c>
      <c r="O444" t="s">
        <v>61</v>
      </c>
      <c r="P444" t="s">
        <v>92</v>
      </c>
      <c r="Q444" t="s">
        <v>773</v>
      </c>
      <c r="R444">
        <v>94025</v>
      </c>
      <c r="S444" s="1">
        <v>42042</v>
      </c>
      <c r="T444" s="1">
        <v>42043</v>
      </c>
      <c r="U444">
        <v>164.08199999999999</v>
      </c>
      <c r="V444">
        <v>6</v>
      </c>
      <c r="W444">
        <v>237.8</v>
      </c>
      <c r="X444">
        <v>90927</v>
      </c>
      <c r="Y444">
        <f>cleaneddata[[#This Row],[Unit Price]]-cleaneddata[[#This Row],[Discount]]</f>
        <v>41.839999999999996</v>
      </c>
      <c r="Z444" t="str">
        <f>_xlfn.IFS(cleaneddata[[#This Row],[Region]]="Central","Chris",cleaneddata[[#This Row],[Region]]="East","Erin",cleaneddata[[#This Row],[Region]]="South","Sam",cleaneddata[[#This Row],[Region]]="West","William")</f>
        <v>William</v>
      </c>
    </row>
    <row r="445" spans="1:26" x14ac:dyDescent="0.3">
      <c r="A445">
        <v>3351</v>
      </c>
      <c r="B445" t="s">
        <v>958</v>
      </c>
      <c r="C445" t="s">
        <v>39</v>
      </c>
      <c r="D445">
        <v>0.06</v>
      </c>
      <c r="E445">
        <v>6.7</v>
      </c>
      <c r="F445">
        <v>1.56</v>
      </c>
      <c r="G445" t="s">
        <v>89</v>
      </c>
      <c r="H445" t="s">
        <v>29</v>
      </c>
      <c r="I445" t="s">
        <v>50</v>
      </c>
      <c r="J445" t="s">
        <v>51</v>
      </c>
      <c r="K445" t="s">
        <v>52</v>
      </c>
      <c r="L445" t="s">
        <v>1048</v>
      </c>
      <c r="M445">
        <v>0.52</v>
      </c>
      <c r="N445" t="s">
        <v>34</v>
      </c>
      <c r="O445" t="s">
        <v>61</v>
      </c>
      <c r="P445" t="s">
        <v>68</v>
      </c>
      <c r="Q445" t="s">
        <v>959</v>
      </c>
      <c r="R445">
        <v>99301</v>
      </c>
      <c r="S445" s="1">
        <v>42042</v>
      </c>
      <c r="T445" s="1">
        <v>42044</v>
      </c>
      <c r="U445">
        <v>40.6556</v>
      </c>
      <c r="V445">
        <v>12</v>
      </c>
      <c r="W445">
        <v>79.39</v>
      </c>
      <c r="X445">
        <v>91298</v>
      </c>
      <c r="Y445">
        <f>cleaneddata[[#This Row],[Unit Price]]-cleaneddata[[#This Row],[Discount]]</f>
        <v>6.6400000000000006</v>
      </c>
      <c r="Z445" t="str">
        <f>_xlfn.IFS(cleaneddata[[#This Row],[Region]]="Central","Chris",cleaneddata[[#This Row],[Region]]="East","Erin",cleaneddata[[#This Row],[Region]]="South","Sam",cleaneddata[[#This Row],[Region]]="West","William")</f>
        <v>William</v>
      </c>
    </row>
    <row r="446" spans="1:26" x14ac:dyDescent="0.3">
      <c r="A446">
        <v>1121</v>
      </c>
      <c r="B446" t="s">
        <v>1049</v>
      </c>
      <c r="C446" t="s">
        <v>49</v>
      </c>
      <c r="D446">
        <v>0.04</v>
      </c>
      <c r="E446">
        <v>19.98</v>
      </c>
      <c r="F446">
        <v>8.68</v>
      </c>
      <c r="G446" t="s">
        <v>40</v>
      </c>
      <c r="H446" t="s">
        <v>41</v>
      </c>
      <c r="I446" t="s">
        <v>50</v>
      </c>
      <c r="J446" t="s">
        <v>90</v>
      </c>
      <c r="K446" t="s">
        <v>75</v>
      </c>
      <c r="L446" t="s">
        <v>698</v>
      </c>
      <c r="M446">
        <v>0.37</v>
      </c>
      <c r="N446" t="s">
        <v>34</v>
      </c>
      <c r="O446" t="s">
        <v>61</v>
      </c>
      <c r="P446" t="s">
        <v>92</v>
      </c>
      <c r="Q446" t="s">
        <v>1050</v>
      </c>
      <c r="R446">
        <v>92592</v>
      </c>
      <c r="S446" s="1">
        <v>42042</v>
      </c>
      <c r="T446" s="1">
        <v>42049</v>
      </c>
      <c r="U446">
        <v>108</v>
      </c>
      <c r="V446">
        <v>8</v>
      </c>
      <c r="W446">
        <v>168.04</v>
      </c>
      <c r="X446">
        <v>86767</v>
      </c>
      <c r="Y446">
        <f>cleaneddata[[#This Row],[Unit Price]]-cleaneddata[[#This Row],[Discount]]</f>
        <v>19.940000000000001</v>
      </c>
      <c r="Z446" t="str">
        <f>_xlfn.IFS(cleaneddata[[#This Row],[Region]]="Central","Chris",cleaneddata[[#This Row],[Region]]="East","Erin",cleaneddata[[#This Row],[Region]]="South","Sam",cleaneddata[[#This Row],[Region]]="West","William")</f>
        <v>William</v>
      </c>
    </row>
    <row r="447" spans="1:26" x14ac:dyDescent="0.3">
      <c r="A447">
        <v>1121</v>
      </c>
      <c r="B447" t="s">
        <v>1049</v>
      </c>
      <c r="C447" t="s">
        <v>49</v>
      </c>
      <c r="D447">
        <v>0.08</v>
      </c>
      <c r="E447">
        <v>125.99</v>
      </c>
      <c r="F447">
        <v>7.69</v>
      </c>
      <c r="G447" t="s">
        <v>40</v>
      </c>
      <c r="H447" t="s">
        <v>41</v>
      </c>
      <c r="I447" t="s">
        <v>42</v>
      </c>
      <c r="J447" t="s">
        <v>137</v>
      </c>
      <c r="K447" t="s">
        <v>75</v>
      </c>
      <c r="L447" t="s">
        <v>1051</v>
      </c>
      <c r="M447">
        <v>0.57999999999999996</v>
      </c>
      <c r="N447" t="s">
        <v>34</v>
      </c>
      <c r="O447" t="s">
        <v>61</v>
      </c>
      <c r="P447" t="s">
        <v>92</v>
      </c>
      <c r="Q447" t="s">
        <v>1050</v>
      </c>
      <c r="R447">
        <v>92592</v>
      </c>
      <c r="S447" s="1">
        <v>42042</v>
      </c>
      <c r="T447" s="1">
        <v>42044</v>
      </c>
      <c r="U447">
        <v>377.154</v>
      </c>
      <c r="V447">
        <v>7</v>
      </c>
      <c r="W447">
        <v>703.46</v>
      </c>
      <c r="X447">
        <v>86767</v>
      </c>
      <c r="Y447">
        <f>cleaneddata[[#This Row],[Unit Price]]-cleaneddata[[#This Row],[Discount]]</f>
        <v>125.91</v>
      </c>
      <c r="Z447" t="str">
        <f>_xlfn.IFS(cleaneddata[[#This Row],[Region]]="Central","Chris",cleaneddata[[#This Row],[Region]]="East","Erin",cleaneddata[[#This Row],[Region]]="South","Sam",cleaneddata[[#This Row],[Region]]="West","William")</f>
        <v>William</v>
      </c>
    </row>
    <row r="448" spans="1:26" x14ac:dyDescent="0.3">
      <c r="A448">
        <v>1723</v>
      </c>
      <c r="B448" t="s">
        <v>890</v>
      </c>
      <c r="C448" t="s">
        <v>118</v>
      </c>
      <c r="D448">
        <v>0.05</v>
      </c>
      <c r="E448">
        <v>6.68</v>
      </c>
      <c r="F448">
        <v>5.66</v>
      </c>
      <c r="G448" t="s">
        <v>40</v>
      </c>
      <c r="H448" t="s">
        <v>96</v>
      </c>
      <c r="I448" t="s">
        <v>50</v>
      </c>
      <c r="J448" t="s">
        <v>90</v>
      </c>
      <c r="K448" t="s">
        <v>75</v>
      </c>
      <c r="L448" t="s">
        <v>1052</v>
      </c>
      <c r="M448">
        <v>0.37</v>
      </c>
      <c r="N448" t="s">
        <v>34</v>
      </c>
      <c r="O448" t="s">
        <v>61</v>
      </c>
      <c r="P448" t="s">
        <v>92</v>
      </c>
      <c r="Q448" t="s">
        <v>892</v>
      </c>
      <c r="R448">
        <v>92037</v>
      </c>
      <c r="S448" s="1">
        <v>42042</v>
      </c>
      <c r="T448" s="1">
        <v>42044</v>
      </c>
      <c r="U448">
        <v>-66.48</v>
      </c>
      <c r="V448">
        <v>46</v>
      </c>
      <c r="W448">
        <v>320.93</v>
      </c>
      <c r="X448">
        <v>44002</v>
      </c>
      <c r="Y448">
        <f>cleaneddata[[#This Row],[Unit Price]]-cleaneddata[[#This Row],[Discount]]</f>
        <v>6.63</v>
      </c>
      <c r="Z448" t="str">
        <f>_xlfn.IFS(cleaneddata[[#This Row],[Region]]="Central","Chris",cleaneddata[[#This Row],[Region]]="East","Erin",cleaneddata[[#This Row],[Region]]="South","Sam",cleaneddata[[#This Row],[Region]]="West","William")</f>
        <v>William</v>
      </c>
    </row>
    <row r="449" spans="1:26" x14ac:dyDescent="0.3">
      <c r="A449">
        <v>1723</v>
      </c>
      <c r="B449" t="s">
        <v>890</v>
      </c>
      <c r="C449" t="s">
        <v>118</v>
      </c>
      <c r="D449">
        <v>0.03</v>
      </c>
      <c r="E449">
        <v>17.7</v>
      </c>
      <c r="F449">
        <v>9.4700000000000006</v>
      </c>
      <c r="G449" t="s">
        <v>40</v>
      </c>
      <c r="H449" t="s">
        <v>96</v>
      </c>
      <c r="I449" t="s">
        <v>50</v>
      </c>
      <c r="J449" t="s">
        <v>80</v>
      </c>
      <c r="K449" t="s">
        <v>75</v>
      </c>
      <c r="L449" t="s">
        <v>1053</v>
      </c>
      <c r="M449">
        <v>0.59</v>
      </c>
      <c r="N449" t="s">
        <v>34</v>
      </c>
      <c r="O449" t="s">
        <v>61</v>
      </c>
      <c r="P449" t="s">
        <v>92</v>
      </c>
      <c r="Q449" t="s">
        <v>892</v>
      </c>
      <c r="R449">
        <v>92037</v>
      </c>
      <c r="S449" s="1">
        <v>42042</v>
      </c>
      <c r="T449" s="1">
        <v>42042</v>
      </c>
      <c r="U449">
        <v>-52.33</v>
      </c>
      <c r="V449">
        <v>14</v>
      </c>
      <c r="W449">
        <v>261.85000000000002</v>
      </c>
      <c r="X449">
        <v>44002</v>
      </c>
      <c r="Y449">
        <f>cleaneddata[[#This Row],[Unit Price]]-cleaneddata[[#This Row],[Discount]]</f>
        <v>17.669999999999998</v>
      </c>
      <c r="Z449" t="str">
        <f>_xlfn.IFS(cleaneddata[[#This Row],[Region]]="Central","Chris",cleaneddata[[#This Row],[Region]]="East","Erin",cleaneddata[[#This Row],[Region]]="South","Sam",cleaneddata[[#This Row],[Region]]="West","William")</f>
        <v>William</v>
      </c>
    </row>
    <row r="450" spans="1:26" x14ac:dyDescent="0.3">
      <c r="A450">
        <v>2813</v>
      </c>
      <c r="B450" t="s">
        <v>1054</v>
      </c>
      <c r="C450" t="s">
        <v>118</v>
      </c>
      <c r="D450">
        <v>7.0000000000000007E-2</v>
      </c>
      <c r="E450">
        <v>30.56</v>
      </c>
      <c r="F450">
        <v>2.99</v>
      </c>
      <c r="G450" t="s">
        <v>40</v>
      </c>
      <c r="H450" t="s">
        <v>96</v>
      </c>
      <c r="I450" t="s">
        <v>50</v>
      </c>
      <c r="J450" t="s">
        <v>74</v>
      </c>
      <c r="K450" t="s">
        <v>75</v>
      </c>
      <c r="L450" t="s">
        <v>1055</v>
      </c>
      <c r="M450">
        <v>0.35</v>
      </c>
      <c r="N450" t="s">
        <v>34</v>
      </c>
      <c r="O450" t="s">
        <v>35</v>
      </c>
      <c r="P450" t="s">
        <v>402</v>
      </c>
      <c r="Q450" t="s">
        <v>1056</v>
      </c>
      <c r="R450">
        <v>37311</v>
      </c>
      <c r="S450" s="1">
        <v>42042</v>
      </c>
      <c r="T450" s="1">
        <v>42042</v>
      </c>
      <c r="U450">
        <v>-95.618600000000001</v>
      </c>
      <c r="V450">
        <v>12</v>
      </c>
      <c r="W450">
        <v>364.92</v>
      </c>
      <c r="X450">
        <v>88819</v>
      </c>
      <c r="Y450">
        <f>cleaneddata[[#This Row],[Unit Price]]-cleaneddata[[#This Row],[Discount]]</f>
        <v>30.49</v>
      </c>
      <c r="Z450" t="str">
        <f>_xlfn.IFS(cleaneddata[[#This Row],[Region]]="Central","Chris",cleaneddata[[#This Row],[Region]]="East","Erin",cleaneddata[[#This Row],[Region]]="South","Sam",cleaneddata[[#This Row],[Region]]="West","William")</f>
        <v>Sam</v>
      </c>
    </row>
    <row r="451" spans="1:26" x14ac:dyDescent="0.3">
      <c r="A451">
        <v>1026</v>
      </c>
      <c r="B451" t="s">
        <v>1057</v>
      </c>
      <c r="C451" t="s">
        <v>72</v>
      </c>
      <c r="D451">
        <v>0.08</v>
      </c>
      <c r="E451">
        <v>65.989999999999995</v>
      </c>
      <c r="F451">
        <v>5.92</v>
      </c>
      <c r="G451" t="s">
        <v>40</v>
      </c>
      <c r="H451" t="s">
        <v>29</v>
      </c>
      <c r="I451" t="s">
        <v>42</v>
      </c>
      <c r="J451" t="s">
        <v>137</v>
      </c>
      <c r="K451" t="s">
        <v>75</v>
      </c>
      <c r="L451" t="s">
        <v>1058</v>
      </c>
      <c r="M451">
        <v>0.57999999999999996</v>
      </c>
      <c r="N451" t="s">
        <v>34</v>
      </c>
      <c r="O451" t="s">
        <v>113</v>
      </c>
      <c r="P451" t="s">
        <v>114</v>
      </c>
      <c r="Q451" t="s">
        <v>1059</v>
      </c>
      <c r="R451">
        <v>11722</v>
      </c>
      <c r="S451" s="1">
        <v>42042</v>
      </c>
      <c r="T451" s="1">
        <v>42042</v>
      </c>
      <c r="U451">
        <v>624.40164000000004</v>
      </c>
      <c r="V451">
        <v>22</v>
      </c>
      <c r="W451">
        <v>1137.5999999999999</v>
      </c>
      <c r="X451">
        <v>89005</v>
      </c>
      <c r="Y451">
        <f>cleaneddata[[#This Row],[Unit Price]]-cleaneddata[[#This Row],[Discount]]</f>
        <v>65.91</v>
      </c>
      <c r="Z451" t="str">
        <f>_xlfn.IFS(cleaneddata[[#This Row],[Region]]="Central","Chris",cleaneddata[[#This Row],[Region]]="East","Erin",cleaneddata[[#This Row],[Region]]="South","Sam",cleaneddata[[#This Row],[Region]]="West","William")</f>
        <v>Erin</v>
      </c>
    </row>
    <row r="452" spans="1:26" x14ac:dyDescent="0.3">
      <c r="A452">
        <v>3403</v>
      </c>
      <c r="B452" t="s">
        <v>1060</v>
      </c>
      <c r="C452" t="s">
        <v>39</v>
      </c>
      <c r="D452">
        <v>0.1</v>
      </c>
      <c r="E452">
        <v>105.98</v>
      </c>
      <c r="F452">
        <v>13.99</v>
      </c>
      <c r="G452" t="s">
        <v>89</v>
      </c>
      <c r="H452" t="s">
        <v>41</v>
      </c>
      <c r="I452" t="s">
        <v>30</v>
      </c>
      <c r="J452" t="s">
        <v>128</v>
      </c>
      <c r="K452" t="s">
        <v>146</v>
      </c>
      <c r="L452" t="s">
        <v>1061</v>
      </c>
      <c r="M452">
        <v>0.65</v>
      </c>
      <c r="N452" t="s">
        <v>34</v>
      </c>
      <c r="O452" t="s">
        <v>61</v>
      </c>
      <c r="P452" t="s">
        <v>1062</v>
      </c>
      <c r="Q452" t="s">
        <v>1063</v>
      </c>
      <c r="R452">
        <v>82001</v>
      </c>
      <c r="S452" s="1">
        <v>42043</v>
      </c>
      <c r="T452" s="1">
        <v>42046</v>
      </c>
      <c r="U452">
        <v>349.48500000000001</v>
      </c>
      <c r="V452">
        <v>5</v>
      </c>
      <c r="W452">
        <v>506.5</v>
      </c>
      <c r="X452">
        <v>87530</v>
      </c>
      <c r="Y452">
        <f>cleaneddata[[#This Row],[Unit Price]]-cleaneddata[[#This Row],[Discount]]</f>
        <v>105.88000000000001</v>
      </c>
      <c r="Z452" t="str">
        <f>_xlfn.IFS(cleaneddata[[#This Row],[Region]]="Central","Chris",cleaneddata[[#This Row],[Region]]="East","Erin",cleaneddata[[#This Row],[Region]]="South","Sam",cleaneddata[[#This Row],[Region]]="West","William")</f>
        <v>William</v>
      </c>
    </row>
    <row r="453" spans="1:26" x14ac:dyDescent="0.3">
      <c r="A453">
        <v>471</v>
      </c>
      <c r="B453" t="s">
        <v>1064</v>
      </c>
      <c r="C453" t="s">
        <v>72</v>
      </c>
      <c r="D453">
        <v>7.0000000000000007E-2</v>
      </c>
      <c r="E453">
        <v>179.99</v>
      </c>
      <c r="F453">
        <v>19.989999999999998</v>
      </c>
      <c r="G453" t="s">
        <v>89</v>
      </c>
      <c r="H453" t="s">
        <v>41</v>
      </c>
      <c r="I453" t="s">
        <v>42</v>
      </c>
      <c r="J453" t="s">
        <v>43</v>
      </c>
      <c r="K453" t="s">
        <v>75</v>
      </c>
      <c r="L453" t="s">
        <v>717</v>
      </c>
      <c r="M453">
        <v>0.48</v>
      </c>
      <c r="N453" t="s">
        <v>34</v>
      </c>
      <c r="O453" t="s">
        <v>35</v>
      </c>
      <c r="P453" t="s">
        <v>77</v>
      </c>
      <c r="Q453" t="s">
        <v>363</v>
      </c>
      <c r="R453">
        <v>30318</v>
      </c>
      <c r="S453" s="1">
        <v>42043</v>
      </c>
      <c r="T453" s="1">
        <v>42043</v>
      </c>
      <c r="U453">
        <v>-568.53510000000006</v>
      </c>
      <c r="V453">
        <v>4</v>
      </c>
      <c r="W453">
        <v>718.03</v>
      </c>
      <c r="X453">
        <v>3138</v>
      </c>
      <c r="Y453">
        <f>cleaneddata[[#This Row],[Unit Price]]-cleaneddata[[#This Row],[Discount]]</f>
        <v>179.92000000000002</v>
      </c>
      <c r="Z453" t="str">
        <f>_xlfn.IFS(cleaneddata[[#This Row],[Region]]="Central","Chris",cleaneddata[[#This Row],[Region]]="East","Erin",cleaneddata[[#This Row],[Region]]="South","Sam",cleaneddata[[#This Row],[Region]]="West","William")</f>
        <v>Sam</v>
      </c>
    </row>
    <row r="454" spans="1:26" x14ac:dyDescent="0.3">
      <c r="A454">
        <v>472</v>
      </c>
      <c r="B454" t="s">
        <v>1065</v>
      </c>
      <c r="C454" t="s">
        <v>72</v>
      </c>
      <c r="D454">
        <v>7.0000000000000007E-2</v>
      </c>
      <c r="E454">
        <v>179.99</v>
      </c>
      <c r="F454">
        <v>19.989999999999998</v>
      </c>
      <c r="G454" t="s">
        <v>89</v>
      </c>
      <c r="H454" t="s">
        <v>41</v>
      </c>
      <c r="I454" t="s">
        <v>42</v>
      </c>
      <c r="J454" t="s">
        <v>43</v>
      </c>
      <c r="K454" t="s">
        <v>75</v>
      </c>
      <c r="L454" t="s">
        <v>717</v>
      </c>
      <c r="M454">
        <v>0.48</v>
      </c>
      <c r="N454" t="s">
        <v>34</v>
      </c>
      <c r="O454" t="s">
        <v>113</v>
      </c>
      <c r="P454" t="s">
        <v>420</v>
      </c>
      <c r="Q454" t="s">
        <v>1066</v>
      </c>
      <c r="R454">
        <v>21133</v>
      </c>
      <c r="S454" s="1">
        <v>42043</v>
      </c>
      <c r="T454" s="1">
        <v>42043</v>
      </c>
      <c r="U454">
        <v>-427.47</v>
      </c>
      <c r="V454">
        <v>1</v>
      </c>
      <c r="W454">
        <v>179.51</v>
      </c>
      <c r="X454">
        <v>88023</v>
      </c>
      <c r="Y454">
        <f>cleaneddata[[#This Row],[Unit Price]]-cleaneddata[[#This Row],[Discount]]</f>
        <v>179.92000000000002</v>
      </c>
      <c r="Z454" t="str">
        <f>_xlfn.IFS(cleaneddata[[#This Row],[Region]]="Central","Chris",cleaneddata[[#This Row],[Region]]="East","Erin",cleaneddata[[#This Row],[Region]]="South","Sam",cleaneddata[[#This Row],[Region]]="West","William")</f>
        <v>Erin</v>
      </c>
    </row>
    <row r="455" spans="1:26" x14ac:dyDescent="0.3">
      <c r="A455">
        <v>2151</v>
      </c>
      <c r="B455" t="s">
        <v>236</v>
      </c>
      <c r="C455" t="s">
        <v>39</v>
      </c>
      <c r="D455">
        <v>0.08</v>
      </c>
      <c r="E455">
        <v>5.74</v>
      </c>
      <c r="F455">
        <v>5.01</v>
      </c>
      <c r="G455" t="s">
        <v>40</v>
      </c>
      <c r="H455" t="s">
        <v>96</v>
      </c>
      <c r="I455" t="s">
        <v>50</v>
      </c>
      <c r="J455" t="s">
        <v>74</v>
      </c>
      <c r="K455" t="s">
        <v>75</v>
      </c>
      <c r="L455" t="s">
        <v>1067</v>
      </c>
      <c r="M455">
        <v>0.39</v>
      </c>
      <c r="N455" t="s">
        <v>34</v>
      </c>
      <c r="O455" t="s">
        <v>54</v>
      </c>
      <c r="P455" t="s">
        <v>215</v>
      </c>
      <c r="Q455" t="s">
        <v>238</v>
      </c>
      <c r="R455">
        <v>52001</v>
      </c>
      <c r="S455" s="1">
        <v>42044</v>
      </c>
      <c r="T455" s="1">
        <v>42046</v>
      </c>
      <c r="U455">
        <v>-6.9308199999999998</v>
      </c>
      <c r="V455">
        <v>1</v>
      </c>
      <c r="W455">
        <v>7.21</v>
      </c>
      <c r="X455">
        <v>90405</v>
      </c>
      <c r="Y455">
        <f>cleaneddata[[#This Row],[Unit Price]]-cleaneddata[[#This Row],[Discount]]</f>
        <v>5.66</v>
      </c>
      <c r="Z455" t="str">
        <f>_xlfn.IFS(cleaneddata[[#This Row],[Region]]="Central","Chris",cleaneddata[[#This Row],[Region]]="East","Erin",cleaneddata[[#This Row],[Region]]="South","Sam",cleaneddata[[#This Row],[Region]]="West","William")</f>
        <v>Chris</v>
      </c>
    </row>
    <row r="456" spans="1:26" x14ac:dyDescent="0.3">
      <c r="A456">
        <v>1671</v>
      </c>
      <c r="B456" t="s">
        <v>1068</v>
      </c>
      <c r="C456" t="s">
        <v>49</v>
      </c>
      <c r="D456">
        <v>0.1</v>
      </c>
      <c r="E456">
        <v>4.13</v>
      </c>
      <c r="F456">
        <v>0.99</v>
      </c>
      <c r="G456" t="s">
        <v>40</v>
      </c>
      <c r="H456" t="s">
        <v>29</v>
      </c>
      <c r="I456" t="s">
        <v>50</v>
      </c>
      <c r="J456" t="s">
        <v>154</v>
      </c>
      <c r="K456" t="s">
        <v>75</v>
      </c>
      <c r="L456" t="s">
        <v>328</v>
      </c>
      <c r="M456">
        <v>0.39</v>
      </c>
      <c r="N456" t="s">
        <v>34</v>
      </c>
      <c r="O456" t="s">
        <v>35</v>
      </c>
      <c r="P456" t="s">
        <v>244</v>
      </c>
      <c r="Q456" t="s">
        <v>1069</v>
      </c>
      <c r="R456">
        <v>22015</v>
      </c>
      <c r="S456" s="1">
        <v>42044</v>
      </c>
      <c r="T456" s="1">
        <v>42048</v>
      </c>
      <c r="U456">
        <v>-40.53</v>
      </c>
      <c r="V456">
        <v>13</v>
      </c>
      <c r="W456">
        <v>52.16</v>
      </c>
      <c r="X456">
        <v>86724</v>
      </c>
      <c r="Y456">
        <f>cleaneddata[[#This Row],[Unit Price]]-cleaneddata[[#This Row],[Discount]]</f>
        <v>4.03</v>
      </c>
      <c r="Z456" t="str">
        <f>_xlfn.IFS(cleaneddata[[#This Row],[Region]]="Central","Chris",cleaneddata[[#This Row],[Region]]="East","Erin",cleaneddata[[#This Row],[Region]]="South","Sam",cleaneddata[[#This Row],[Region]]="West","William")</f>
        <v>Sam</v>
      </c>
    </row>
    <row r="457" spans="1:26" x14ac:dyDescent="0.3">
      <c r="A457">
        <v>1574</v>
      </c>
      <c r="B457" t="s">
        <v>1070</v>
      </c>
      <c r="C457" t="s">
        <v>118</v>
      </c>
      <c r="D457">
        <v>7.0000000000000007E-2</v>
      </c>
      <c r="E457">
        <v>20.95</v>
      </c>
      <c r="F457">
        <v>5.99</v>
      </c>
      <c r="G457" t="s">
        <v>40</v>
      </c>
      <c r="H457" t="s">
        <v>41</v>
      </c>
      <c r="I457" t="s">
        <v>42</v>
      </c>
      <c r="J457" t="s">
        <v>43</v>
      </c>
      <c r="K457" t="s">
        <v>75</v>
      </c>
      <c r="L457" t="s">
        <v>255</v>
      </c>
      <c r="M457">
        <v>0.65</v>
      </c>
      <c r="N457" t="s">
        <v>34</v>
      </c>
      <c r="O457" t="s">
        <v>35</v>
      </c>
      <c r="P457" t="s">
        <v>99</v>
      </c>
      <c r="Q457" t="s">
        <v>1071</v>
      </c>
      <c r="R457">
        <v>28314</v>
      </c>
      <c r="S457" s="1">
        <v>42044</v>
      </c>
      <c r="T457" s="1">
        <v>42045</v>
      </c>
      <c r="U457">
        <v>27.234000000000002</v>
      </c>
      <c r="V457">
        <v>19</v>
      </c>
      <c r="W457">
        <v>391.4</v>
      </c>
      <c r="X457">
        <v>86966</v>
      </c>
      <c r="Y457">
        <f>cleaneddata[[#This Row],[Unit Price]]-cleaneddata[[#This Row],[Discount]]</f>
        <v>20.88</v>
      </c>
      <c r="Z457" t="str">
        <f>_xlfn.IFS(cleaneddata[[#This Row],[Region]]="Central","Chris",cleaneddata[[#This Row],[Region]]="East","Erin",cleaneddata[[#This Row],[Region]]="South","Sam",cleaneddata[[#This Row],[Region]]="West","William")</f>
        <v>Sam</v>
      </c>
    </row>
    <row r="458" spans="1:26" x14ac:dyDescent="0.3">
      <c r="A458">
        <v>2619</v>
      </c>
      <c r="B458" t="s">
        <v>1072</v>
      </c>
      <c r="C458" t="s">
        <v>72</v>
      </c>
      <c r="D458">
        <v>0.1</v>
      </c>
      <c r="E458">
        <v>30.98</v>
      </c>
      <c r="F458">
        <v>8.99</v>
      </c>
      <c r="G458" t="s">
        <v>40</v>
      </c>
      <c r="H458" t="s">
        <v>96</v>
      </c>
      <c r="I458" t="s">
        <v>50</v>
      </c>
      <c r="J458" t="s">
        <v>51</v>
      </c>
      <c r="K458" t="s">
        <v>44</v>
      </c>
      <c r="L458" t="s">
        <v>341</v>
      </c>
      <c r="M458">
        <v>0.57999999999999996</v>
      </c>
      <c r="N458" t="s">
        <v>34</v>
      </c>
      <c r="O458" t="s">
        <v>54</v>
      </c>
      <c r="P458" t="s">
        <v>1073</v>
      </c>
      <c r="Q458" t="s">
        <v>1074</v>
      </c>
      <c r="R458">
        <v>57103</v>
      </c>
      <c r="S458" s="1">
        <v>42044</v>
      </c>
      <c r="T458" s="1">
        <v>42046</v>
      </c>
      <c r="U458">
        <v>-20.222799999999999</v>
      </c>
      <c r="V458">
        <v>4</v>
      </c>
      <c r="W458">
        <v>119.37</v>
      </c>
      <c r="X458">
        <v>88015</v>
      </c>
      <c r="Y458">
        <f>cleaneddata[[#This Row],[Unit Price]]-cleaneddata[[#This Row],[Discount]]</f>
        <v>30.88</v>
      </c>
      <c r="Z458" t="str">
        <f>_xlfn.IFS(cleaneddata[[#This Row],[Region]]="Central","Chris",cleaneddata[[#This Row],[Region]]="East","Erin",cleaneddata[[#This Row],[Region]]="South","Sam",cleaneddata[[#This Row],[Region]]="West","William")</f>
        <v>Chris</v>
      </c>
    </row>
    <row r="459" spans="1:26" x14ac:dyDescent="0.3">
      <c r="A459">
        <v>491</v>
      </c>
      <c r="B459" t="s">
        <v>1075</v>
      </c>
      <c r="C459" t="s">
        <v>27</v>
      </c>
      <c r="D459">
        <v>0.01</v>
      </c>
      <c r="E459">
        <v>4.9800000000000004</v>
      </c>
      <c r="F459">
        <v>6.07</v>
      </c>
      <c r="G459" t="s">
        <v>40</v>
      </c>
      <c r="H459" t="s">
        <v>41</v>
      </c>
      <c r="I459" t="s">
        <v>50</v>
      </c>
      <c r="J459" t="s">
        <v>90</v>
      </c>
      <c r="K459" t="s">
        <v>75</v>
      </c>
      <c r="L459" t="s">
        <v>789</v>
      </c>
      <c r="M459">
        <v>0.36</v>
      </c>
      <c r="N459" t="s">
        <v>34</v>
      </c>
      <c r="O459" t="s">
        <v>113</v>
      </c>
      <c r="P459" t="s">
        <v>114</v>
      </c>
      <c r="Q459" t="s">
        <v>115</v>
      </c>
      <c r="R459">
        <v>10154</v>
      </c>
      <c r="S459" s="1">
        <v>42045</v>
      </c>
      <c r="T459" s="1">
        <v>42046</v>
      </c>
      <c r="U459">
        <v>-69.069999999999993</v>
      </c>
      <c r="V459">
        <v>41</v>
      </c>
      <c r="W459">
        <v>217</v>
      </c>
      <c r="X459">
        <v>10464</v>
      </c>
      <c r="Y459">
        <f>cleaneddata[[#This Row],[Unit Price]]-cleaneddata[[#This Row],[Discount]]</f>
        <v>4.9700000000000006</v>
      </c>
      <c r="Z459" t="str">
        <f>_xlfn.IFS(cleaneddata[[#This Row],[Region]]="Central","Chris",cleaneddata[[#This Row],[Region]]="East","Erin",cleaneddata[[#This Row],[Region]]="South","Sam",cleaneddata[[#This Row],[Region]]="West","William")</f>
        <v>Erin</v>
      </c>
    </row>
    <row r="460" spans="1:26" x14ac:dyDescent="0.3">
      <c r="A460">
        <v>494</v>
      </c>
      <c r="B460" t="s">
        <v>1076</v>
      </c>
      <c r="C460" t="s">
        <v>27</v>
      </c>
      <c r="D460">
        <v>0.01</v>
      </c>
      <c r="E460">
        <v>4.9800000000000004</v>
      </c>
      <c r="F460">
        <v>6.07</v>
      </c>
      <c r="G460" t="s">
        <v>40</v>
      </c>
      <c r="H460" t="s">
        <v>41</v>
      </c>
      <c r="I460" t="s">
        <v>50</v>
      </c>
      <c r="J460" t="s">
        <v>90</v>
      </c>
      <c r="K460" t="s">
        <v>75</v>
      </c>
      <c r="L460" t="s">
        <v>789</v>
      </c>
      <c r="M460">
        <v>0.36</v>
      </c>
      <c r="N460" t="s">
        <v>34</v>
      </c>
      <c r="O460" t="s">
        <v>61</v>
      </c>
      <c r="P460" t="s">
        <v>68</v>
      </c>
      <c r="Q460" t="s">
        <v>144</v>
      </c>
      <c r="R460">
        <v>98115</v>
      </c>
      <c r="S460" s="1">
        <v>42045</v>
      </c>
      <c r="T460" s="1">
        <v>42046</v>
      </c>
      <c r="U460">
        <v>-35.916400000000003</v>
      </c>
      <c r="V460">
        <v>10</v>
      </c>
      <c r="W460">
        <v>52.93</v>
      </c>
      <c r="X460">
        <v>88907</v>
      </c>
      <c r="Y460">
        <f>cleaneddata[[#This Row],[Unit Price]]-cleaneddata[[#This Row],[Discount]]</f>
        <v>4.9700000000000006</v>
      </c>
      <c r="Z460" t="str">
        <f>_xlfn.IFS(cleaneddata[[#This Row],[Region]]="Central","Chris",cleaneddata[[#This Row],[Region]]="East","Erin",cleaneddata[[#This Row],[Region]]="South","Sam",cleaneddata[[#This Row],[Region]]="West","William")</f>
        <v>William</v>
      </c>
    </row>
    <row r="461" spans="1:26" x14ac:dyDescent="0.3">
      <c r="A461">
        <v>1267</v>
      </c>
      <c r="B461" t="s">
        <v>1077</v>
      </c>
      <c r="C461" t="s">
        <v>27</v>
      </c>
      <c r="D461">
        <v>0.01</v>
      </c>
      <c r="E461">
        <v>13.99</v>
      </c>
      <c r="F461">
        <v>7.51</v>
      </c>
      <c r="G461" t="s">
        <v>40</v>
      </c>
      <c r="H461" t="s">
        <v>96</v>
      </c>
      <c r="I461" t="s">
        <v>42</v>
      </c>
      <c r="J461" t="s">
        <v>58</v>
      </c>
      <c r="K461" t="s">
        <v>146</v>
      </c>
      <c r="L461" t="s">
        <v>1078</v>
      </c>
      <c r="M461">
        <v>0.39</v>
      </c>
      <c r="N461" t="s">
        <v>34</v>
      </c>
      <c r="O461" t="s">
        <v>35</v>
      </c>
      <c r="P461" t="s">
        <v>125</v>
      </c>
      <c r="Q461" t="s">
        <v>1079</v>
      </c>
      <c r="R461">
        <v>33433</v>
      </c>
      <c r="S461" s="1">
        <v>42045</v>
      </c>
      <c r="T461" s="1">
        <v>42046</v>
      </c>
      <c r="U461">
        <v>533.74199999999996</v>
      </c>
      <c r="V461">
        <v>2</v>
      </c>
      <c r="W461">
        <v>29.85</v>
      </c>
      <c r="X461">
        <v>89514</v>
      </c>
      <c r="Y461">
        <f>cleaneddata[[#This Row],[Unit Price]]-cleaneddata[[#This Row],[Discount]]</f>
        <v>13.98</v>
      </c>
      <c r="Z461" t="str">
        <f>_xlfn.IFS(cleaneddata[[#This Row],[Region]]="Central","Chris",cleaneddata[[#This Row],[Region]]="East","Erin",cleaneddata[[#This Row],[Region]]="South","Sam",cleaneddata[[#This Row],[Region]]="West","William")</f>
        <v>Sam</v>
      </c>
    </row>
    <row r="462" spans="1:26" x14ac:dyDescent="0.3">
      <c r="A462">
        <v>1361</v>
      </c>
      <c r="B462" t="s">
        <v>781</v>
      </c>
      <c r="C462" t="s">
        <v>27</v>
      </c>
      <c r="D462">
        <v>0.01</v>
      </c>
      <c r="E462">
        <v>6.48</v>
      </c>
      <c r="F462">
        <v>6.22</v>
      </c>
      <c r="G462" t="s">
        <v>89</v>
      </c>
      <c r="H462" t="s">
        <v>41</v>
      </c>
      <c r="I462" t="s">
        <v>50</v>
      </c>
      <c r="J462" t="s">
        <v>90</v>
      </c>
      <c r="K462" t="s">
        <v>75</v>
      </c>
      <c r="L462" t="s">
        <v>1080</v>
      </c>
      <c r="M462">
        <v>0.37</v>
      </c>
      <c r="N462" t="s">
        <v>34</v>
      </c>
      <c r="O462" t="s">
        <v>54</v>
      </c>
      <c r="P462" t="s">
        <v>291</v>
      </c>
      <c r="Q462" t="s">
        <v>782</v>
      </c>
      <c r="R462">
        <v>48101</v>
      </c>
      <c r="S462" s="1">
        <v>42045</v>
      </c>
      <c r="T462" s="1">
        <v>42046</v>
      </c>
      <c r="U462">
        <v>-15.6312</v>
      </c>
      <c r="V462">
        <v>9</v>
      </c>
      <c r="W462">
        <v>69.459999999999994</v>
      </c>
      <c r="X462">
        <v>89596</v>
      </c>
      <c r="Y462">
        <f>cleaneddata[[#This Row],[Unit Price]]-cleaneddata[[#This Row],[Discount]]</f>
        <v>6.4700000000000006</v>
      </c>
      <c r="Z462" t="str">
        <f>_xlfn.IFS(cleaneddata[[#This Row],[Region]]="Central","Chris",cleaneddata[[#This Row],[Region]]="East","Erin",cleaneddata[[#This Row],[Region]]="South","Sam",cleaneddata[[#This Row],[Region]]="West","William")</f>
        <v>Chris</v>
      </c>
    </row>
    <row r="463" spans="1:26" x14ac:dyDescent="0.3">
      <c r="A463">
        <v>1361</v>
      </c>
      <c r="B463" t="s">
        <v>781</v>
      </c>
      <c r="C463" t="s">
        <v>27</v>
      </c>
      <c r="D463">
        <v>0.03</v>
      </c>
      <c r="E463">
        <v>85.99</v>
      </c>
      <c r="F463">
        <v>3.3</v>
      </c>
      <c r="G463" t="s">
        <v>40</v>
      </c>
      <c r="H463" t="s">
        <v>41</v>
      </c>
      <c r="I463" t="s">
        <v>42</v>
      </c>
      <c r="J463" t="s">
        <v>137</v>
      </c>
      <c r="K463" t="s">
        <v>44</v>
      </c>
      <c r="L463" t="s">
        <v>516</v>
      </c>
      <c r="M463">
        <v>0.37</v>
      </c>
      <c r="N463" t="s">
        <v>34</v>
      </c>
      <c r="O463" t="s">
        <v>54</v>
      </c>
      <c r="P463" t="s">
        <v>291</v>
      </c>
      <c r="Q463" t="s">
        <v>782</v>
      </c>
      <c r="R463">
        <v>48101</v>
      </c>
      <c r="S463" s="1">
        <v>42045</v>
      </c>
      <c r="T463" s="1">
        <v>42047</v>
      </c>
      <c r="U463">
        <v>790.54679999999996</v>
      </c>
      <c r="V463">
        <v>16</v>
      </c>
      <c r="W463">
        <v>1145.72</v>
      </c>
      <c r="X463">
        <v>89596</v>
      </c>
      <c r="Y463">
        <f>cleaneddata[[#This Row],[Unit Price]]-cleaneddata[[#This Row],[Discount]]</f>
        <v>85.96</v>
      </c>
      <c r="Z463" t="str">
        <f>_xlfn.IFS(cleaneddata[[#This Row],[Region]]="Central","Chris",cleaneddata[[#This Row],[Region]]="East","Erin",cleaneddata[[#This Row],[Region]]="South","Sam",cleaneddata[[#This Row],[Region]]="West","William")</f>
        <v>Chris</v>
      </c>
    </row>
    <row r="464" spans="1:26" x14ac:dyDescent="0.3">
      <c r="A464">
        <v>2204</v>
      </c>
      <c r="B464" t="s">
        <v>964</v>
      </c>
      <c r="C464" t="s">
        <v>27</v>
      </c>
      <c r="D464">
        <v>0.04</v>
      </c>
      <c r="E464">
        <v>296.18</v>
      </c>
      <c r="F464">
        <v>154.12</v>
      </c>
      <c r="G464" t="s">
        <v>28</v>
      </c>
      <c r="H464" t="s">
        <v>41</v>
      </c>
      <c r="I464" t="s">
        <v>30</v>
      </c>
      <c r="J464" t="s">
        <v>31</v>
      </c>
      <c r="K464" t="s">
        <v>32</v>
      </c>
      <c r="L464" t="s">
        <v>1081</v>
      </c>
      <c r="M464">
        <v>0.76</v>
      </c>
      <c r="N464" t="s">
        <v>34</v>
      </c>
      <c r="O464" t="s">
        <v>54</v>
      </c>
      <c r="P464" t="s">
        <v>86</v>
      </c>
      <c r="Q464" t="s">
        <v>965</v>
      </c>
      <c r="R464">
        <v>55337</v>
      </c>
      <c r="S464" s="1">
        <v>42045</v>
      </c>
      <c r="T464" s="1">
        <v>42046</v>
      </c>
      <c r="U464">
        <v>-87.998040000000003</v>
      </c>
      <c r="V464">
        <v>20</v>
      </c>
      <c r="W464">
        <v>5768.12</v>
      </c>
      <c r="X464">
        <v>86053</v>
      </c>
      <c r="Y464">
        <f>cleaneddata[[#This Row],[Unit Price]]-cleaneddata[[#This Row],[Discount]]</f>
        <v>296.14</v>
      </c>
      <c r="Z464" t="str">
        <f>_xlfn.IFS(cleaneddata[[#This Row],[Region]]="Central","Chris",cleaneddata[[#This Row],[Region]]="East","Erin",cleaneddata[[#This Row],[Region]]="South","Sam",cleaneddata[[#This Row],[Region]]="West","William")</f>
        <v>Chris</v>
      </c>
    </row>
    <row r="465" spans="1:26" x14ac:dyDescent="0.3">
      <c r="A465">
        <v>1526</v>
      </c>
      <c r="B465" t="s">
        <v>1082</v>
      </c>
      <c r="C465" t="s">
        <v>39</v>
      </c>
      <c r="D465">
        <v>0.04</v>
      </c>
      <c r="E465">
        <v>11.34</v>
      </c>
      <c r="F465">
        <v>5.01</v>
      </c>
      <c r="G465" t="s">
        <v>40</v>
      </c>
      <c r="H465" t="s">
        <v>73</v>
      </c>
      <c r="I465" t="s">
        <v>50</v>
      </c>
      <c r="J465" t="s">
        <v>90</v>
      </c>
      <c r="K465" t="s">
        <v>75</v>
      </c>
      <c r="L465" t="s">
        <v>417</v>
      </c>
      <c r="M465">
        <v>0.36</v>
      </c>
      <c r="N465" t="s">
        <v>34</v>
      </c>
      <c r="O465" t="s">
        <v>35</v>
      </c>
      <c r="P465" t="s">
        <v>166</v>
      </c>
      <c r="Q465" t="s">
        <v>1083</v>
      </c>
      <c r="R465">
        <v>35211</v>
      </c>
      <c r="S465" s="1">
        <v>42045</v>
      </c>
      <c r="T465" s="1">
        <v>42046</v>
      </c>
      <c r="U465">
        <v>-189.22399999999999</v>
      </c>
      <c r="V465">
        <v>10</v>
      </c>
      <c r="W465">
        <v>115.53</v>
      </c>
      <c r="X465">
        <v>86812</v>
      </c>
      <c r="Y465">
        <f>cleaneddata[[#This Row],[Unit Price]]-cleaneddata[[#This Row],[Discount]]</f>
        <v>11.3</v>
      </c>
      <c r="Z465" t="str">
        <f>_xlfn.IFS(cleaneddata[[#This Row],[Region]]="Central","Chris",cleaneddata[[#This Row],[Region]]="East","Erin",cleaneddata[[#This Row],[Region]]="South","Sam",cleaneddata[[#This Row],[Region]]="West","William")</f>
        <v>Sam</v>
      </c>
    </row>
    <row r="466" spans="1:26" x14ac:dyDescent="0.3">
      <c r="A466">
        <v>1338</v>
      </c>
      <c r="B466" t="s">
        <v>1084</v>
      </c>
      <c r="C466" t="s">
        <v>49</v>
      </c>
      <c r="D466">
        <v>0.02</v>
      </c>
      <c r="E466">
        <v>55.99</v>
      </c>
      <c r="F466">
        <v>3.3</v>
      </c>
      <c r="G466" t="s">
        <v>40</v>
      </c>
      <c r="H466" t="s">
        <v>73</v>
      </c>
      <c r="I466" t="s">
        <v>42</v>
      </c>
      <c r="J466" t="s">
        <v>137</v>
      </c>
      <c r="K466" t="s">
        <v>44</v>
      </c>
      <c r="L466" t="s">
        <v>1085</v>
      </c>
      <c r="M466">
        <v>0.59</v>
      </c>
      <c r="N466" t="s">
        <v>34</v>
      </c>
      <c r="O466" t="s">
        <v>54</v>
      </c>
      <c r="P466" t="s">
        <v>105</v>
      </c>
      <c r="Q466" t="s">
        <v>535</v>
      </c>
      <c r="R466">
        <v>60623</v>
      </c>
      <c r="S466" s="1">
        <v>42045</v>
      </c>
      <c r="T466" s="1">
        <v>42045</v>
      </c>
      <c r="U466">
        <v>525.20039999999995</v>
      </c>
      <c r="V466">
        <v>16</v>
      </c>
      <c r="W466">
        <v>761.16</v>
      </c>
      <c r="X466">
        <v>91244</v>
      </c>
      <c r="Y466">
        <f>cleaneddata[[#This Row],[Unit Price]]-cleaneddata[[#This Row],[Discount]]</f>
        <v>55.97</v>
      </c>
      <c r="Z466" t="str">
        <f>_xlfn.IFS(cleaneddata[[#This Row],[Region]]="Central","Chris",cleaneddata[[#This Row],[Region]]="East","Erin",cleaneddata[[#This Row],[Region]]="South","Sam",cleaneddata[[#This Row],[Region]]="West","William")</f>
        <v>Chris</v>
      </c>
    </row>
    <row r="467" spans="1:26" x14ac:dyDescent="0.3">
      <c r="A467">
        <v>1340</v>
      </c>
      <c r="B467" t="s">
        <v>1086</v>
      </c>
      <c r="C467" t="s">
        <v>49</v>
      </c>
      <c r="D467">
        <v>0</v>
      </c>
      <c r="E467">
        <v>22.38</v>
      </c>
      <c r="F467">
        <v>15.1</v>
      </c>
      <c r="G467" t="s">
        <v>89</v>
      </c>
      <c r="H467" t="s">
        <v>73</v>
      </c>
      <c r="I467" t="s">
        <v>50</v>
      </c>
      <c r="J467" t="s">
        <v>74</v>
      </c>
      <c r="K467" t="s">
        <v>75</v>
      </c>
      <c r="L467" t="s">
        <v>1087</v>
      </c>
      <c r="M467">
        <v>0.38</v>
      </c>
      <c r="N467" t="s">
        <v>34</v>
      </c>
      <c r="O467" t="s">
        <v>113</v>
      </c>
      <c r="P467" t="s">
        <v>114</v>
      </c>
      <c r="Q467" t="s">
        <v>115</v>
      </c>
      <c r="R467">
        <v>10170</v>
      </c>
      <c r="S467" s="1">
        <v>42045</v>
      </c>
      <c r="T467" s="1">
        <v>42052</v>
      </c>
      <c r="U467">
        <v>-52.646999999999998</v>
      </c>
      <c r="V467">
        <v>29</v>
      </c>
      <c r="W467">
        <v>682.68</v>
      </c>
      <c r="X467">
        <v>21636</v>
      </c>
      <c r="Y467">
        <f>cleaneddata[[#This Row],[Unit Price]]-cleaneddata[[#This Row],[Discount]]</f>
        <v>22.38</v>
      </c>
      <c r="Z467" t="str">
        <f>_xlfn.IFS(cleaneddata[[#This Row],[Region]]="Central","Chris",cleaneddata[[#This Row],[Region]]="East","Erin",cleaneddata[[#This Row],[Region]]="South","Sam",cleaneddata[[#This Row],[Region]]="West","William")</f>
        <v>Erin</v>
      </c>
    </row>
    <row r="468" spans="1:26" x14ac:dyDescent="0.3">
      <c r="A468">
        <v>1340</v>
      </c>
      <c r="B468" t="s">
        <v>1086</v>
      </c>
      <c r="C468" t="s">
        <v>49</v>
      </c>
      <c r="D468">
        <v>7.0000000000000007E-2</v>
      </c>
      <c r="E468">
        <v>5.98</v>
      </c>
      <c r="F468">
        <v>4.6900000000000004</v>
      </c>
      <c r="G468" t="s">
        <v>40</v>
      </c>
      <c r="H468" t="s">
        <v>73</v>
      </c>
      <c r="I468" t="s">
        <v>50</v>
      </c>
      <c r="J468" t="s">
        <v>80</v>
      </c>
      <c r="K468" t="s">
        <v>75</v>
      </c>
      <c r="L468" t="s">
        <v>231</v>
      </c>
      <c r="M468">
        <v>0.68</v>
      </c>
      <c r="N468" t="s">
        <v>34</v>
      </c>
      <c r="O468" t="s">
        <v>113</v>
      </c>
      <c r="P468" t="s">
        <v>114</v>
      </c>
      <c r="Q468" t="s">
        <v>115</v>
      </c>
      <c r="R468">
        <v>10170</v>
      </c>
      <c r="S468" s="1">
        <v>42045</v>
      </c>
      <c r="T468" s="1">
        <v>42050</v>
      </c>
      <c r="U468">
        <v>-24.44</v>
      </c>
      <c r="V468">
        <v>11</v>
      </c>
      <c r="W468">
        <v>73.44</v>
      </c>
      <c r="X468">
        <v>21636</v>
      </c>
      <c r="Y468">
        <f>cleaneddata[[#This Row],[Unit Price]]-cleaneddata[[#This Row],[Discount]]</f>
        <v>5.91</v>
      </c>
      <c r="Z468" t="str">
        <f>_xlfn.IFS(cleaneddata[[#This Row],[Region]]="Central","Chris",cleaneddata[[#This Row],[Region]]="East","Erin",cleaneddata[[#This Row],[Region]]="South","Sam",cleaneddata[[#This Row],[Region]]="West","William")</f>
        <v>Erin</v>
      </c>
    </row>
    <row r="469" spans="1:26" x14ac:dyDescent="0.3">
      <c r="A469">
        <v>1340</v>
      </c>
      <c r="B469" t="s">
        <v>1086</v>
      </c>
      <c r="C469" t="s">
        <v>49</v>
      </c>
      <c r="D469">
        <v>0.02</v>
      </c>
      <c r="E469">
        <v>55.99</v>
      </c>
      <c r="F469">
        <v>3.3</v>
      </c>
      <c r="G469" t="s">
        <v>40</v>
      </c>
      <c r="H469" t="s">
        <v>73</v>
      </c>
      <c r="I469" t="s">
        <v>42</v>
      </c>
      <c r="J469" t="s">
        <v>137</v>
      </c>
      <c r="K469" t="s">
        <v>44</v>
      </c>
      <c r="L469" t="s">
        <v>1085</v>
      </c>
      <c r="M469">
        <v>0.59</v>
      </c>
      <c r="N469" t="s">
        <v>34</v>
      </c>
      <c r="O469" t="s">
        <v>113</v>
      </c>
      <c r="P469" t="s">
        <v>114</v>
      </c>
      <c r="Q469" t="s">
        <v>115</v>
      </c>
      <c r="R469">
        <v>10170</v>
      </c>
      <c r="S469" s="1">
        <v>42045</v>
      </c>
      <c r="T469" s="1">
        <v>42045</v>
      </c>
      <c r="U469">
        <v>366.50700000000001</v>
      </c>
      <c r="V469">
        <v>63</v>
      </c>
      <c r="W469">
        <v>2997.07</v>
      </c>
      <c r="X469">
        <v>21636</v>
      </c>
      <c r="Y469">
        <f>cleaneddata[[#This Row],[Unit Price]]-cleaneddata[[#This Row],[Discount]]</f>
        <v>55.97</v>
      </c>
      <c r="Z469" t="str">
        <f>_xlfn.IFS(cleaneddata[[#This Row],[Region]]="Central","Chris",cleaneddata[[#This Row],[Region]]="East","Erin",cleaneddata[[#This Row],[Region]]="South","Sam",cleaneddata[[#This Row],[Region]]="West","William")</f>
        <v>Erin</v>
      </c>
    </row>
    <row r="470" spans="1:26" x14ac:dyDescent="0.3">
      <c r="A470">
        <v>1341</v>
      </c>
      <c r="B470" t="s">
        <v>1088</v>
      </c>
      <c r="C470" t="s">
        <v>49</v>
      </c>
      <c r="D470">
        <v>7.0000000000000007E-2</v>
      </c>
      <c r="E470">
        <v>5.98</v>
      </c>
      <c r="F470">
        <v>4.6900000000000004</v>
      </c>
      <c r="G470" t="s">
        <v>40</v>
      </c>
      <c r="H470" t="s">
        <v>73</v>
      </c>
      <c r="I470" t="s">
        <v>50</v>
      </c>
      <c r="J470" t="s">
        <v>80</v>
      </c>
      <c r="K470" t="s">
        <v>75</v>
      </c>
      <c r="L470" t="s">
        <v>231</v>
      </c>
      <c r="M470">
        <v>0.68</v>
      </c>
      <c r="N470" t="s">
        <v>34</v>
      </c>
      <c r="O470" t="s">
        <v>113</v>
      </c>
      <c r="P470" t="s">
        <v>322</v>
      </c>
      <c r="Q470" t="s">
        <v>1089</v>
      </c>
      <c r="R470">
        <v>17201</v>
      </c>
      <c r="S470" s="1">
        <v>42045</v>
      </c>
      <c r="T470" s="1">
        <v>42050</v>
      </c>
      <c r="U470">
        <v>-12.7088</v>
      </c>
      <c r="V470">
        <v>3</v>
      </c>
      <c r="W470">
        <v>20.03</v>
      </c>
      <c r="X470">
        <v>91244</v>
      </c>
      <c r="Y470">
        <f>cleaneddata[[#This Row],[Unit Price]]-cleaneddata[[#This Row],[Discount]]</f>
        <v>5.91</v>
      </c>
      <c r="Z470" t="str">
        <f>_xlfn.IFS(cleaneddata[[#This Row],[Region]]="Central","Chris",cleaneddata[[#This Row],[Region]]="East","Erin",cleaneddata[[#This Row],[Region]]="South","Sam",cleaneddata[[#This Row],[Region]]="West","William")</f>
        <v>Erin</v>
      </c>
    </row>
    <row r="471" spans="1:26" x14ac:dyDescent="0.3">
      <c r="A471">
        <v>3004</v>
      </c>
      <c r="B471" t="s">
        <v>1090</v>
      </c>
      <c r="C471" t="s">
        <v>49</v>
      </c>
      <c r="D471">
        <v>0.08</v>
      </c>
      <c r="E471">
        <v>6.48</v>
      </c>
      <c r="F471">
        <v>6.81</v>
      </c>
      <c r="G471" t="s">
        <v>40</v>
      </c>
      <c r="H471" t="s">
        <v>96</v>
      </c>
      <c r="I471" t="s">
        <v>50</v>
      </c>
      <c r="J471" t="s">
        <v>90</v>
      </c>
      <c r="K471" t="s">
        <v>75</v>
      </c>
      <c r="L471" t="s">
        <v>1091</v>
      </c>
      <c r="M471">
        <v>0.36</v>
      </c>
      <c r="N471" t="s">
        <v>34</v>
      </c>
      <c r="O471" t="s">
        <v>61</v>
      </c>
      <c r="P471" t="s">
        <v>92</v>
      </c>
      <c r="Q471" t="s">
        <v>102</v>
      </c>
      <c r="R471">
        <v>90049</v>
      </c>
      <c r="S471" s="1">
        <v>42045</v>
      </c>
      <c r="T471" s="1">
        <v>42050</v>
      </c>
      <c r="U471">
        <v>-94.59</v>
      </c>
      <c r="V471">
        <v>58</v>
      </c>
      <c r="W471">
        <v>382.33</v>
      </c>
      <c r="X471">
        <v>54949</v>
      </c>
      <c r="Y471">
        <f>cleaneddata[[#This Row],[Unit Price]]-cleaneddata[[#This Row],[Discount]]</f>
        <v>6.4</v>
      </c>
      <c r="Z471" t="str">
        <f>_xlfn.IFS(cleaneddata[[#This Row],[Region]]="Central","Chris",cleaneddata[[#This Row],[Region]]="East","Erin",cleaneddata[[#This Row],[Region]]="South","Sam",cleaneddata[[#This Row],[Region]]="West","William")</f>
        <v>William</v>
      </c>
    </row>
    <row r="472" spans="1:26" x14ac:dyDescent="0.3">
      <c r="A472">
        <v>3004</v>
      </c>
      <c r="B472" t="s">
        <v>1090</v>
      </c>
      <c r="C472" t="s">
        <v>49</v>
      </c>
      <c r="D472">
        <v>0.09</v>
      </c>
      <c r="E472">
        <v>20.98</v>
      </c>
      <c r="F472">
        <v>53.03</v>
      </c>
      <c r="G472" t="s">
        <v>28</v>
      </c>
      <c r="H472" t="s">
        <v>96</v>
      </c>
      <c r="I472" t="s">
        <v>50</v>
      </c>
      <c r="J472" t="s">
        <v>80</v>
      </c>
      <c r="K472" t="s">
        <v>59</v>
      </c>
      <c r="L472" t="s">
        <v>1092</v>
      </c>
      <c r="M472">
        <v>0.78</v>
      </c>
      <c r="N472" t="s">
        <v>34</v>
      </c>
      <c r="O472" t="s">
        <v>61</v>
      </c>
      <c r="P472" t="s">
        <v>92</v>
      </c>
      <c r="Q472" t="s">
        <v>102</v>
      </c>
      <c r="R472">
        <v>90049</v>
      </c>
      <c r="S472" s="1">
        <v>42045</v>
      </c>
      <c r="T472" s="1">
        <v>42052</v>
      </c>
      <c r="U472">
        <v>-293.74</v>
      </c>
      <c r="V472">
        <v>13</v>
      </c>
      <c r="W472">
        <v>356.61</v>
      </c>
      <c r="X472">
        <v>54949</v>
      </c>
      <c r="Y472">
        <f>cleaneddata[[#This Row],[Unit Price]]-cleaneddata[[#This Row],[Discount]]</f>
        <v>20.89</v>
      </c>
      <c r="Z472" t="str">
        <f>_xlfn.IFS(cleaneddata[[#This Row],[Region]]="Central","Chris",cleaneddata[[#This Row],[Region]]="East","Erin",cleaneddata[[#This Row],[Region]]="South","Sam",cleaneddata[[#This Row],[Region]]="West","William")</f>
        <v>William</v>
      </c>
    </row>
    <row r="473" spans="1:26" x14ac:dyDescent="0.3">
      <c r="A473">
        <v>3006</v>
      </c>
      <c r="B473" t="s">
        <v>1093</v>
      </c>
      <c r="C473" t="s">
        <v>49</v>
      </c>
      <c r="D473">
        <v>0.08</v>
      </c>
      <c r="E473">
        <v>6.48</v>
      </c>
      <c r="F473">
        <v>6.81</v>
      </c>
      <c r="G473" t="s">
        <v>40</v>
      </c>
      <c r="H473" t="s">
        <v>96</v>
      </c>
      <c r="I473" t="s">
        <v>50</v>
      </c>
      <c r="J473" t="s">
        <v>90</v>
      </c>
      <c r="K473" t="s">
        <v>75</v>
      </c>
      <c r="L473" t="s">
        <v>1091</v>
      </c>
      <c r="M473">
        <v>0.36</v>
      </c>
      <c r="N473" t="s">
        <v>34</v>
      </c>
      <c r="O473" t="s">
        <v>61</v>
      </c>
      <c r="P473" t="s">
        <v>492</v>
      </c>
      <c r="Q473" t="s">
        <v>1094</v>
      </c>
      <c r="R473">
        <v>83402</v>
      </c>
      <c r="S473" s="1">
        <v>42045</v>
      </c>
      <c r="T473" s="1">
        <v>42050</v>
      </c>
      <c r="U473">
        <v>-49.186799999999998</v>
      </c>
      <c r="V473">
        <v>14</v>
      </c>
      <c r="W473">
        <v>92.29</v>
      </c>
      <c r="X473">
        <v>91388</v>
      </c>
      <c r="Y473">
        <f>cleaneddata[[#This Row],[Unit Price]]-cleaneddata[[#This Row],[Discount]]</f>
        <v>6.4</v>
      </c>
      <c r="Z473" t="str">
        <f>_xlfn.IFS(cleaneddata[[#This Row],[Region]]="Central","Chris",cleaneddata[[#This Row],[Region]]="East","Erin",cleaneddata[[#This Row],[Region]]="South","Sam",cleaneddata[[#This Row],[Region]]="West","William")</f>
        <v>William</v>
      </c>
    </row>
    <row r="474" spans="1:26" x14ac:dyDescent="0.3">
      <c r="A474">
        <v>3006</v>
      </c>
      <c r="B474" t="s">
        <v>1093</v>
      </c>
      <c r="C474" t="s">
        <v>49</v>
      </c>
      <c r="D474">
        <v>0.09</v>
      </c>
      <c r="E474">
        <v>20.98</v>
      </c>
      <c r="F474">
        <v>53.03</v>
      </c>
      <c r="G474" t="s">
        <v>28</v>
      </c>
      <c r="H474" t="s">
        <v>96</v>
      </c>
      <c r="I474" t="s">
        <v>50</v>
      </c>
      <c r="J474" t="s">
        <v>80</v>
      </c>
      <c r="K474" t="s">
        <v>59</v>
      </c>
      <c r="L474" t="s">
        <v>1092</v>
      </c>
      <c r="M474">
        <v>0.78</v>
      </c>
      <c r="N474" t="s">
        <v>34</v>
      </c>
      <c r="O474" t="s">
        <v>61</v>
      </c>
      <c r="P474" t="s">
        <v>492</v>
      </c>
      <c r="Q474" t="s">
        <v>1094</v>
      </c>
      <c r="R474">
        <v>83402</v>
      </c>
      <c r="S474" s="1">
        <v>42045</v>
      </c>
      <c r="T474" s="1">
        <v>42052</v>
      </c>
      <c r="U474">
        <v>-152.7448</v>
      </c>
      <c r="V474">
        <v>3</v>
      </c>
      <c r="W474">
        <v>82.29</v>
      </c>
      <c r="X474">
        <v>91388</v>
      </c>
      <c r="Y474">
        <f>cleaneddata[[#This Row],[Unit Price]]-cleaneddata[[#This Row],[Discount]]</f>
        <v>20.89</v>
      </c>
      <c r="Z474" t="str">
        <f>_xlfn.IFS(cleaneddata[[#This Row],[Region]]="Central","Chris",cleaneddata[[#This Row],[Region]]="East","Erin",cleaneddata[[#This Row],[Region]]="South","Sam",cleaneddata[[#This Row],[Region]]="West","William")</f>
        <v>William</v>
      </c>
    </row>
    <row r="475" spans="1:26" x14ac:dyDescent="0.3">
      <c r="A475">
        <v>1132</v>
      </c>
      <c r="B475" t="s">
        <v>1095</v>
      </c>
      <c r="C475" t="s">
        <v>118</v>
      </c>
      <c r="D475">
        <v>0.06</v>
      </c>
      <c r="E475">
        <v>6.37</v>
      </c>
      <c r="F475">
        <v>5.19</v>
      </c>
      <c r="G475" t="s">
        <v>40</v>
      </c>
      <c r="H475" t="s">
        <v>96</v>
      </c>
      <c r="I475" t="s">
        <v>50</v>
      </c>
      <c r="J475" t="s">
        <v>74</v>
      </c>
      <c r="K475" t="s">
        <v>75</v>
      </c>
      <c r="L475" t="s">
        <v>909</v>
      </c>
      <c r="M475">
        <v>0.38</v>
      </c>
      <c r="N475" t="s">
        <v>34</v>
      </c>
      <c r="O475" t="s">
        <v>54</v>
      </c>
      <c r="P475" t="s">
        <v>189</v>
      </c>
      <c r="Q475" t="s">
        <v>1096</v>
      </c>
      <c r="R475">
        <v>76039</v>
      </c>
      <c r="S475" s="1">
        <v>42045</v>
      </c>
      <c r="T475" s="1">
        <v>42046</v>
      </c>
      <c r="U475">
        <v>-48.219499999999996</v>
      </c>
      <c r="V475">
        <v>6</v>
      </c>
      <c r="W475">
        <v>37.700000000000003</v>
      </c>
      <c r="X475">
        <v>88101</v>
      </c>
      <c r="Y475">
        <f>cleaneddata[[#This Row],[Unit Price]]-cleaneddata[[#This Row],[Discount]]</f>
        <v>6.3100000000000005</v>
      </c>
      <c r="Z475" t="str">
        <f>_xlfn.IFS(cleaneddata[[#This Row],[Region]]="Central","Chris",cleaneddata[[#This Row],[Region]]="East","Erin",cleaneddata[[#This Row],[Region]]="South","Sam",cleaneddata[[#This Row],[Region]]="West","William")</f>
        <v>Chris</v>
      </c>
    </row>
    <row r="476" spans="1:26" x14ac:dyDescent="0.3">
      <c r="A476">
        <v>2145</v>
      </c>
      <c r="B476" t="s">
        <v>1097</v>
      </c>
      <c r="C476" t="s">
        <v>118</v>
      </c>
      <c r="D476">
        <v>0</v>
      </c>
      <c r="E476">
        <v>20.28</v>
      </c>
      <c r="F476">
        <v>14.39</v>
      </c>
      <c r="G476" t="s">
        <v>40</v>
      </c>
      <c r="H476" t="s">
        <v>96</v>
      </c>
      <c r="I476" t="s">
        <v>30</v>
      </c>
      <c r="J476" t="s">
        <v>128</v>
      </c>
      <c r="K476" t="s">
        <v>75</v>
      </c>
      <c r="L476" t="s">
        <v>712</v>
      </c>
      <c r="M476">
        <v>0.47</v>
      </c>
      <c r="N476" t="s">
        <v>34</v>
      </c>
      <c r="O476" t="s">
        <v>35</v>
      </c>
      <c r="P476" t="s">
        <v>125</v>
      </c>
      <c r="Q476" t="s">
        <v>1098</v>
      </c>
      <c r="R476">
        <v>33311</v>
      </c>
      <c r="S476" s="1">
        <v>42045</v>
      </c>
      <c r="T476" s="1">
        <v>42047</v>
      </c>
      <c r="U476">
        <v>15.678000000000001</v>
      </c>
      <c r="V476">
        <v>11</v>
      </c>
      <c r="W476">
        <v>237.83</v>
      </c>
      <c r="X476">
        <v>87072</v>
      </c>
      <c r="Y476">
        <f>cleaneddata[[#This Row],[Unit Price]]-cleaneddata[[#This Row],[Discount]]</f>
        <v>20.28</v>
      </c>
      <c r="Z476" t="str">
        <f>_xlfn.IFS(cleaneddata[[#This Row],[Region]]="Central","Chris",cleaneddata[[#This Row],[Region]]="East","Erin",cleaneddata[[#This Row],[Region]]="South","Sam",cleaneddata[[#This Row],[Region]]="West","William")</f>
        <v>Sam</v>
      </c>
    </row>
    <row r="477" spans="1:26" x14ac:dyDescent="0.3">
      <c r="A477">
        <v>1633</v>
      </c>
      <c r="B477" t="s">
        <v>1099</v>
      </c>
      <c r="C477" t="s">
        <v>72</v>
      </c>
      <c r="D477">
        <v>0.03</v>
      </c>
      <c r="E477">
        <v>5.98</v>
      </c>
      <c r="F477">
        <v>3.85</v>
      </c>
      <c r="G477" t="s">
        <v>40</v>
      </c>
      <c r="H477" t="s">
        <v>73</v>
      </c>
      <c r="I477" t="s">
        <v>42</v>
      </c>
      <c r="J477" t="s">
        <v>43</v>
      </c>
      <c r="K477" t="s">
        <v>44</v>
      </c>
      <c r="L477" t="s">
        <v>1100</v>
      </c>
      <c r="M477">
        <v>0.68</v>
      </c>
      <c r="N477" t="s">
        <v>34</v>
      </c>
      <c r="O477" t="s">
        <v>35</v>
      </c>
      <c r="P477" t="s">
        <v>36</v>
      </c>
      <c r="Q477" t="s">
        <v>1101</v>
      </c>
      <c r="R477">
        <v>38637</v>
      </c>
      <c r="S477" s="1">
        <v>42045</v>
      </c>
      <c r="T477" s="1">
        <v>42047</v>
      </c>
      <c r="U477">
        <v>-76.106800000000007</v>
      </c>
      <c r="V477">
        <v>6</v>
      </c>
      <c r="W477">
        <v>38.54</v>
      </c>
      <c r="X477">
        <v>90531</v>
      </c>
      <c r="Y477">
        <f>cleaneddata[[#This Row],[Unit Price]]-cleaneddata[[#This Row],[Discount]]</f>
        <v>5.95</v>
      </c>
      <c r="Z477" t="str">
        <f>_xlfn.IFS(cleaneddata[[#This Row],[Region]]="Central","Chris",cleaneddata[[#This Row],[Region]]="East","Erin",cleaneddata[[#This Row],[Region]]="South","Sam",cleaneddata[[#This Row],[Region]]="West","William")</f>
        <v>Sam</v>
      </c>
    </row>
    <row r="478" spans="1:26" x14ac:dyDescent="0.3">
      <c r="A478">
        <v>2302</v>
      </c>
      <c r="B478" t="s">
        <v>153</v>
      </c>
      <c r="C478" t="s">
        <v>27</v>
      </c>
      <c r="D478">
        <v>7.0000000000000007E-2</v>
      </c>
      <c r="E478">
        <v>270.98</v>
      </c>
      <c r="F478">
        <v>50</v>
      </c>
      <c r="G478" t="s">
        <v>28</v>
      </c>
      <c r="H478" t="s">
        <v>96</v>
      </c>
      <c r="I478" t="s">
        <v>30</v>
      </c>
      <c r="J478" t="s">
        <v>111</v>
      </c>
      <c r="K478" t="s">
        <v>59</v>
      </c>
      <c r="L478" t="s">
        <v>1102</v>
      </c>
      <c r="M478">
        <v>0.77</v>
      </c>
      <c r="N478" t="s">
        <v>34</v>
      </c>
      <c r="O478" t="s">
        <v>35</v>
      </c>
      <c r="P478" t="s">
        <v>125</v>
      </c>
      <c r="Q478" t="s">
        <v>156</v>
      </c>
      <c r="R478">
        <v>32404</v>
      </c>
      <c r="S478" s="1">
        <v>42046</v>
      </c>
      <c r="T478" s="1">
        <v>42048</v>
      </c>
      <c r="U478">
        <v>27.725999999999999</v>
      </c>
      <c r="V478">
        <v>9</v>
      </c>
      <c r="W478">
        <v>2439.37</v>
      </c>
      <c r="X478">
        <v>87695</v>
      </c>
      <c r="Y478">
        <f>cleaneddata[[#This Row],[Unit Price]]-cleaneddata[[#This Row],[Discount]]</f>
        <v>270.91000000000003</v>
      </c>
      <c r="Z478" t="str">
        <f>_xlfn.IFS(cleaneddata[[#This Row],[Region]]="Central","Chris",cleaneddata[[#This Row],[Region]]="East","Erin",cleaneddata[[#This Row],[Region]]="South","Sam",cleaneddata[[#This Row],[Region]]="West","William")</f>
        <v>Sam</v>
      </c>
    </row>
    <row r="479" spans="1:26" x14ac:dyDescent="0.3">
      <c r="A479">
        <v>2303</v>
      </c>
      <c r="B479" t="s">
        <v>158</v>
      </c>
      <c r="C479" t="s">
        <v>27</v>
      </c>
      <c r="D479">
        <v>7.0000000000000007E-2</v>
      </c>
      <c r="E479">
        <v>270.98</v>
      </c>
      <c r="F479">
        <v>50</v>
      </c>
      <c r="G479" t="s">
        <v>28</v>
      </c>
      <c r="H479" t="s">
        <v>96</v>
      </c>
      <c r="I479" t="s">
        <v>30</v>
      </c>
      <c r="J479" t="s">
        <v>111</v>
      </c>
      <c r="K479" t="s">
        <v>59</v>
      </c>
      <c r="L479" t="s">
        <v>1102</v>
      </c>
      <c r="M479">
        <v>0.77</v>
      </c>
      <c r="N479" t="s">
        <v>34</v>
      </c>
      <c r="O479" t="s">
        <v>113</v>
      </c>
      <c r="P479" t="s">
        <v>114</v>
      </c>
      <c r="Q479" t="s">
        <v>115</v>
      </c>
      <c r="R479">
        <v>10011</v>
      </c>
      <c r="S479" s="1">
        <v>42046</v>
      </c>
      <c r="T479" s="1">
        <v>42048</v>
      </c>
      <c r="U479">
        <v>-96.05</v>
      </c>
      <c r="V479">
        <v>36</v>
      </c>
      <c r="W479">
        <v>9757.48</v>
      </c>
      <c r="X479">
        <v>47493</v>
      </c>
      <c r="Y479">
        <f>cleaneddata[[#This Row],[Unit Price]]-cleaneddata[[#This Row],[Discount]]</f>
        <v>270.91000000000003</v>
      </c>
      <c r="Z479" t="str">
        <f>_xlfn.IFS(cleaneddata[[#This Row],[Region]]="Central","Chris",cleaneddata[[#This Row],[Region]]="East","Erin",cleaneddata[[#This Row],[Region]]="South","Sam",cleaneddata[[#This Row],[Region]]="West","William")</f>
        <v>Erin</v>
      </c>
    </row>
    <row r="480" spans="1:26" x14ac:dyDescent="0.3">
      <c r="A480">
        <v>1354</v>
      </c>
      <c r="B480" t="s">
        <v>1103</v>
      </c>
      <c r="C480" t="s">
        <v>39</v>
      </c>
      <c r="D480">
        <v>0.1</v>
      </c>
      <c r="E480">
        <v>4.13</v>
      </c>
      <c r="F480">
        <v>0.99</v>
      </c>
      <c r="G480" t="s">
        <v>40</v>
      </c>
      <c r="H480" t="s">
        <v>41</v>
      </c>
      <c r="I480" t="s">
        <v>50</v>
      </c>
      <c r="J480" t="s">
        <v>154</v>
      </c>
      <c r="K480" t="s">
        <v>75</v>
      </c>
      <c r="L480" t="s">
        <v>328</v>
      </c>
      <c r="M480">
        <v>0.39</v>
      </c>
      <c r="N480" t="s">
        <v>34</v>
      </c>
      <c r="O480" t="s">
        <v>54</v>
      </c>
      <c r="P480" t="s">
        <v>189</v>
      </c>
      <c r="Q480" t="s">
        <v>1104</v>
      </c>
      <c r="R480">
        <v>76086</v>
      </c>
      <c r="S480" s="1">
        <v>42046</v>
      </c>
      <c r="T480" s="1">
        <v>42046</v>
      </c>
      <c r="U480">
        <v>-1.0711999999999999</v>
      </c>
      <c r="V480">
        <v>2</v>
      </c>
      <c r="W480">
        <v>8.3000000000000007</v>
      </c>
      <c r="X480">
        <v>91209</v>
      </c>
      <c r="Y480">
        <f>cleaneddata[[#This Row],[Unit Price]]-cleaneddata[[#This Row],[Discount]]</f>
        <v>4.03</v>
      </c>
      <c r="Z480" t="str">
        <f>_xlfn.IFS(cleaneddata[[#This Row],[Region]]="Central","Chris",cleaneddata[[#This Row],[Region]]="East","Erin",cleaneddata[[#This Row],[Region]]="South","Sam",cleaneddata[[#This Row],[Region]]="West","William")</f>
        <v>Chris</v>
      </c>
    </row>
    <row r="481" spans="1:26" x14ac:dyDescent="0.3">
      <c r="A481">
        <v>1354</v>
      </c>
      <c r="B481" t="s">
        <v>1103</v>
      </c>
      <c r="C481" t="s">
        <v>39</v>
      </c>
      <c r="D481">
        <v>0.04</v>
      </c>
      <c r="E481">
        <v>4.9800000000000004</v>
      </c>
      <c r="F481">
        <v>0.49</v>
      </c>
      <c r="G481" t="s">
        <v>40</v>
      </c>
      <c r="H481" t="s">
        <v>41</v>
      </c>
      <c r="I481" t="s">
        <v>50</v>
      </c>
      <c r="J481" t="s">
        <v>154</v>
      </c>
      <c r="K481" t="s">
        <v>75</v>
      </c>
      <c r="L481" t="s">
        <v>1105</v>
      </c>
      <c r="M481">
        <v>0.39</v>
      </c>
      <c r="N481" t="s">
        <v>34</v>
      </c>
      <c r="O481" t="s">
        <v>54</v>
      </c>
      <c r="P481" t="s">
        <v>189</v>
      </c>
      <c r="Q481" t="s">
        <v>1104</v>
      </c>
      <c r="R481">
        <v>76086</v>
      </c>
      <c r="S481" s="1">
        <v>42046</v>
      </c>
      <c r="T481" s="1">
        <v>42048</v>
      </c>
      <c r="U481">
        <v>4.4104000000000001</v>
      </c>
      <c r="V481">
        <v>2</v>
      </c>
      <c r="W481">
        <v>10.039999999999999</v>
      </c>
      <c r="X481">
        <v>91209</v>
      </c>
      <c r="Y481">
        <f>cleaneddata[[#This Row],[Unit Price]]-cleaneddata[[#This Row],[Discount]]</f>
        <v>4.9400000000000004</v>
      </c>
      <c r="Z481" t="str">
        <f>_xlfn.IFS(cleaneddata[[#This Row],[Region]]="Central","Chris",cleaneddata[[#This Row],[Region]]="East","Erin",cleaneddata[[#This Row],[Region]]="South","Sam",cleaneddata[[#This Row],[Region]]="West","William")</f>
        <v>Chris</v>
      </c>
    </row>
    <row r="482" spans="1:26" x14ac:dyDescent="0.3">
      <c r="A482">
        <v>2072</v>
      </c>
      <c r="B482" t="s">
        <v>922</v>
      </c>
      <c r="C482" t="s">
        <v>39</v>
      </c>
      <c r="D482">
        <v>0.09</v>
      </c>
      <c r="E482">
        <v>260.98</v>
      </c>
      <c r="F482">
        <v>41.91</v>
      </c>
      <c r="G482" t="s">
        <v>28</v>
      </c>
      <c r="H482" t="s">
        <v>96</v>
      </c>
      <c r="I482" t="s">
        <v>30</v>
      </c>
      <c r="J482" t="s">
        <v>119</v>
      </c>
      <c r="K482" t="s">
        <v>32</v>
      </c>
      <c r="L482" t="s">
        <v>437</v>
      </c>
      <c r="M482">
        <v>0.59</v>
      </c>
      <c r="N482" t="s">
        <v>34</v>
      </c>
      <c r="O482" t="s">
        <v>54</v>
      </c>
      <c r="P482" t="s">
        <v>291</v>
      </c>
      <c r="Q482" t="s">
        <v>924</v>
      </c>
      <c r="R482">
        <v>48505</v>
      </c>
      <c r="S482" s="1">
        <v>42046</v>
      </c>
      <c r="T482" s="1">
        <v>42048</v>
      </c>
      <c r="U482">
        <v>1307.2692</v>
      </c>
      <c r="V482">
        <v>14</v>
      </c>
      <c r="W482">
        <v>3377.06</v>
      </c>
      <c r="X482">
        <v>88556</v>
      </c>
      <c r="Y482">
        <f>cleaneddata[[#This Row],[Unit Price]]-cleaneddata[[#This Row],[Discount]]</f>
        <v>260.89000000000004</v>
      </c>
      <c r="Z482" t="str">
        <f>_xlfn.IFS(cleaneddata[[#This Row],[Region]]="Central","Chris",cleaneddata[[#This Row],[Region]]="East","Erin",cleaneddata[[#This Row],[Region]]="South","Sam",cleaneddata[[#This Row],[Region]]="West","William")</f>
        <v>Chris</v>
      </c>
    </row>
    <row r="483" spans="1:26" x14ac:dyDescent="0.3">
      <c r="A483">
        <v>2072</v>
      </c>
      <c r="B483" t="s">
        <v>922</v>
      </c>
      <c r="C483" t="s">
        <v>39</v>
      </c>
      <c r="D483">
        <v>0.01</v>
      </c>
      <c r="E483">
        <v>10.52</v>
      </c>
      <c r="F483">
        <v>7.94</v>
      </c>
      <c r="G483" t="s">
        <v>40</v>
      </c>
      <c r="H483" t="s">
        <v>96</v>
      </c>
      <c r="I483" t="s">
        <v>30</v>
      </c>
      <c r="J483" t="s">
        <v>128</v>
      </c>
      <c r="K483" t="s">
        <v>44</v>
      </c>
      <c r="L483" t="s">
        <v>1106</v>
      </c>
      <c r="M483">
        <v>0.52</v>
      </c>
      <c r="N483" t="s">
        <v>34</v>
      </c>
      <c r="O483" t="s">
        <v>54</v>
      </c>
      <c r="P483" t="s">
        <v>291</v>
      </c>
      <c r="Q483" t="s">
        <v>924</v>
      </c>
      <c r="R483">
        <v>48505</v>
      </c>
      <c r="S483" s="1">
        <v>42046</v>
      </c>
      <c r="T483" s="1">
        <v>42048</v>
      </c>
      <c r="U483">
        <v>-15.8184</v>
      </c>
      <c r="V483">
        <v>11</v>
      </c>
      <c r="W483">
        <v>123.93</v>
      </c>
      <c r="X483">
        <v>88556</v>
      </c>
      <c r="Y483">
        <f>cleaneddata[[#This Row],[Unit Price]]-cleaneddata[[#This Row],[Discount]]</f>
        <v>10.51</v>
      </c>
      <c r="Z483" t="str">
        <f>_xlfn.IFS(cleaneddata[[#This Row],[Region]]="Central","Chris",cleaneddata[[#This Row],[Region]]="East","Erin",cleaneddata[[#This Row],[Region]]="South","Sam",cleaneddata[[#This Row],[Region]]="West","William")</f>
        <v>Chris</v>
      </c>
    </row>
    <row r="484" spans="1:26" x14ac:dyDescent="0.3">
      <c r="A484">
        <v>2072</v>
      </c>
      <c r="B484" t="s">
        <v>922</v>
      </c>
      <c r="C484" t="s">
        <v>39</v>
      </c>
      <c r="D484">
        <v>0.02</v>
      </c>
      <c r="E484">
        <v>5.98</v>
      </c>
      <c r="F484">
        <v>7.5</v>
      </c>
      <c r="G484" t="s">
        <v>89</v>
      </c>
      <c r="H484" t="s">
        <v>96</v>
      </c>
      <c r="I484" t="s">
        <v>50</v>
      </c>
      <c r="J484" t="s">
        <v>90</v>
      </c>
      <c r="K484" t="s">
        <v>75</v>
      </c>
      <c r="L484" t="s">
        <v>1107</v>
      </c>
      <c r="M484">
        <v>0.4</v>
      </c>
      <c r="N484" t="s">
        <v>34</v>
      </c>
      <c r="O484" t="s">
        <v>54</v>
      </c>
      <c r="P484" t="s">
        <v>291</v>
      </c>
      <c r="Q484" t="s">
        <v>924</v>
      </c>
      <c r="R484">
        <v>48505</v>
      </c>
      <c r="S484" s="1">
        <v>42046</v>
      </c>
      <c r="T484" s="1">
        <v>42048</v>
      </c>
      <c r="U484">
        <v>-55.8324</v>
      </c>
      <c r="V484">
        <v>14</v>
      </c>
      <c r="W484">
        <v>93.96</v>
      </c>
      <c r="X484">
        <v>88556</v>
      </c>
      <c r="Y484">
        <f>cleaneddata[[#This Row],[Unit Price]]-cleaneddata[[#This Row],[Discount]]</f>
        <v>5.9600000000000009</v>
      </c>
      <c r="Z484" t="str">
        <f>_xlfn.IFS(cleaneddata[[#This Row],[Region]]="Central","Chris",cleaneddata[[#This Row],[Region]]="East","Erin",cleaneddata[[#This Row],[Region]]="South","Sam",cleaneddata[[#This Row],[Region]]="West","William")</f>
        <v>Chris</v>
      </c>
    </row>
    <row r="485" spans="1:26" x14ac:dyDescent="0.3">
      <c r="A485">
        <v>2489</v>
      </c>
      <c r="B485" t="s">
        <v>453</v>
      </c>
      <c r="C485" t="s">
        <v>39</v>
      </c>
      <c r="D485">
        <v>0.01</v>
      </c>
      <c r="E485">
        <v>2036.48</v>
      </c>
      <c r="F485">
        <v>14.7</v>
      </c>
      <c r="G485" t="s">
        <v>28</v>
      </c>
      <c r="H485" t="s">
        <v>41</v>
      </c>
      <c r="I485" t="s">
        <v>42</v>
      </c>
      <c r="J485" t="s">
        <v>58</v>
      </c>
      <c r="K485" t="s">
        <v>59</v>
      </c>
      <c r="L485" t="s">
        <v>60</v>
      </c>
      <c r="M485">
        <v>0.55000000000000004</v>
      </c>
      <c r="N485" t="s">
        <v>34</v>
      </c>
      <c r="O485" t="s">
        <v>61</v>
      </c>
      <c r="P485" t="s">
        <v>92</v>
      </c>
      <c r="Q485" t="s">
        <v>455</v>
      </c>
      <c r="R485">
        <v>94521</v>
      </c>
      <c r="S485" s="1">
        <v>42046</v>
      </c>
      <c r="T485" s="1">
        <v>42048</v>
      </c>
      <c r="U485">
        <v>-1596.7457999999999</v>
      </c>
      <c r="V485">
        <v>2</v>
      </c>
      <c r="W485">
        <v>3786.84</v>
      </c>
      <c r="X485">
        <v>86883</v>
      </c>
      <c r="Y485">
        <f>cleaneddata[[#This Row],[Unit Price]]-cleaneddata[[#This Row],[Discount]]</f>
        <v>2036.47</v>
      </c>
      <c r="Z485" t="str">
        <f>_xlfn.IFS(cleaneddata[[#This Row],[Region]]="Central","Chris",cleaneddata[[#This Row],[Region]]="East","Erin",cleaneddata[[#This Row],[Region]]="South","Sam",cleaneddata[[#This Row],[Region]]="West","William")</f>
        <v>William</v>
      </c>
    </row>
    <row r="486" spans="1:26" x14ac:dyDescent="0.3">
      <c r="A486">
        <v>2778</v>
      </c>
      <c r="B486" t="s">
        <v>1108</v>
      </c>
      <c r="C486" t="s">
        <v>39</v>
      </c>
      <c r="D486">
        <v>0.05</v>
      </c>
      <c r="E486">
        <v>205.99</v>
      </c>
      <c r="F486">
        <v>8.99</v>
      </c>
      <c r="G486" t="s">
        <v>89</v>
      </c>
      <c r="H486" t="s">
        <v>41</v>
      </c>
      <c r="I486" t="s">
        <v>42</v>
      </c>
      <c r="J486" t="s">
        <v>137</v>
      </c>
      <c r="K486" t="s">
        <v>75</v>
      </c>
      <c r="L486" t="s">
        <v>1109</v>
      </c>
      <c r="M486">
        <v>0.57999999999999996</v>
      </c>
      <c r="N486" t="s">
        <v>34</v>
      </c>
      <c r="O486" t="s">
        <v>35</v>
      </c>
      <c r="P486" t="s">
        <v>99</v>
      </c>
      <c r="Q486" t="s">
        <v>1110</v>
      </c>
      <c r="R486">
        <v>28403</v>
      </c>
      <c r="S486" s="1">
        <v>42046</v>
      </c>
      <c r="T486" s="1">
        <v>42047</v>
      </c>
      <c r="U486">
        <v>111.05249999999999</v>
      </c>
      <c r="V486">
        <v>12</v>
      </c>
      <c r="W486">
        <v>2118.9899999999998</v>
      </c>
      <c r="X486">
        <v>87160</v>
      </c>
      <c r="Y486">
        <f>cleaneddata[[#This Row],[Unit Price]]-cleaneddata[[#This Row],[Discount]]</f>
        <v>205.94</v>
      </c>
      <c r="Z486" t="str">
        <f>_xlfn.IFS(cleaneddata[[#This Row],[Region]]="Central","Chris",cleaneddata[[#This Row],[Region]]="East","Erin",cleaneddata[[#This Row],[Region]]="South","Sam",cleaneddata[[#This Row],[Region]]="West","William")</f>
        <v>Sam</v>
      </c>
    </row>
    <row r="487" spans="1:26" x14ac:dyDescent="0.3">
      <c r="A487">
        <v>2778</v>
      </c>
      <c r="B487" t="s">
        <v>1108</v>
      </c>
      <c r="C487" t="s">
        <v>39</v>
      </c>
      <c r="D487">
        <v>0.08</v>
      </c>
      <c r="E487">
        <v>205.99</v>
      </c>
      <c r="F487">
        <v>8.99</v>
      </c>
      <c r="G487" t="s">
        <v>40</v>
      </c>
      <c r="H487" t="s">
        <v>41</v>
      </c>
      <c r="I487" t="s">
        <v>42</v>
      </c>
      <c r="J487" t="s">
        <v>137</v>
      </c>
      <c r="K487" t="s">
        <v>75</v>
      </c>
      <c r="L487" t="s">
        <v>665</v>
      </c>
      <c r="M487">
        <v>0.56000000000000005</v>
      </c>
      <c r="N487" t="s">
        <v>34</v>
      </c>
      <c r="O487" t="s">
        <v>35</v>
      </c>
      <c r="P487" t="s">
        <v>99</v>
      </c>
      <c r="Q487" t="s">
        <v>1110</v>
      </c>
      <c r="R487">
        <v>28403</v>
      </c>
      <c r="S487" s="1">
        <v>42046</v>
      </c>
      <c r="T487" s="1">
        <v>42047</v>
      </c>
      <c r="U487">
        <v>-1963.752</v>
      </c>
      <c r="V487">
        <v>5</v>
      </c>
      <c r="W487">
        <v>837.64</v>
      </c>
      <c r="X487">
        <v>87160</v>
      </c>
      <c r="Y487">
        <f>cleaneddata[[#This Row],[Unit Price]]-cleaneddata[[#This Row],[Discount]]</f>
        <v>205.91</v>
      </c>
      <c r="Z487" t="str">
        <f>_xlfn.IFS(cleaneddata[[#This Row],[Region]]="Central","Chris",cleaneddata[[#This Row],[Region]]="East","Erin",cleaneddata[[#This Row],[Region]]="South","Sam",cleaneddata[[#This Row],[Region]]="West","William")</f>
        <v>Sam</v>
      </c>
    </row>
    <row r="488" spans="1:26" x14ac:dyDescent="0.3">
      <c r="A488">
        <v>1815</v>
      </c>
      <c r="B488" t="s">
        <v>1111</v>
      </c>
      <c r="C488" t="s">
        <v>118</v>
      </c>
      <c r="D488">
        <v>0.06</v>
      </c>
      <c r="E488">
        <v>90.97</v>
      </c>
      <c r="F488">
        <v>14</v>
      </c>
      <c r="G488" t="s">
        <v>28</v>
      </c>
      <c r="H488" t="s">
        <v>73</v>
      </c>
      <c r="I488" t="s">
        <v>42</v>
      </c>
      <c r="J488" t="s">
        <v>58</v>
      </c>
      <c r="K488" t="s">
        <v>59</v>
      </c>
      <c r="L488" t="s">
        <v>1112</v>
      </c>
      <c r="M488">
        <v>0.36</v>
      </c>
      <c r="N488" t="s">
        <v>34</v>
      </c>
      <c r="O488" t="s">
        <v>35</v>
      </c>
      <c r="P488" t="s">
        <v>36</v>
      </c>
      <c r="Q488" t="s">
        <v>1113</v>
      </c>
      <c r="R488">
        <v>39208</v>
      </c>
      <c r="S488" s="1">
        <v>42046</v>
      </c>
      <c r="T488" s="1">
        <v>42047</v>
      </c>
      <c r="U488">
        <v>47.334000000000003</v>
      </c>
      <c r="V488">
        <v>14</v>
      </c>
      <c r="W488">
        <v>1263.3499999999999</v>
      </c>
      <c r="X488">
        <v>90525</v>
      </c>
      <c r="Y488">
        <f>cleaneddata[[#This Row],[Unit Price]]-cleaneddata[[#This Row],[Discount]]</f>
        <v>90.91</v>
      </c>
      <c r="Z488" t="str">
        <f>_xlfn.IFS(cleaneddata[[#This Row],[Region]]="Central","Chris",cleaneddata[[#This Row],[Region]]="East","Erin",cleaneddata[[#This Row],[Region]]="South","Sam",cleaneddata[[#This Row],[Region]]="West","William")</f>
        <v>Sam</v>
      </c>
    </row>
    <row r="489" spans="1:26" x14ac:dyDescent="0.3">
      <c r="A489">
        <v>757</v>
      </c>
      <c r="B489" t="s">
        <v>1114</v>
      </c>
      <c r="C489" t="s">
        <v>72</v>
      </c>
      <c r="D489">
        <v>0.03</v>
      </c>
      <c r="E489">
        <v>37.94</v>
      </c>
      <c r="F489">
        <v>5.08</v>
      </c>
      <c r="G489" t="s">
        <v>40</v>
      </c>
      <c r="H489" t="s">
        <v>73</v>
      </c>
      <c r="I489" t="s">
        <v>50</v>
      </c>
      <c r="J489" t="s">
        <v>90</v>
      </c>
      <c r="K489" t="s">
        <v>52</v>
      </c>
      <c r="L489" t="s">
        <v>1115</v>
      </c>
      <c r="M489">
        <v>0.38</v>
      </c>
      <c r="N489" t="s">
        <v>34</v>
      </c>
      <c r="O489" t="s">
        <v>61</v>
      </c>
      <c r="P489" t="s">
        <v>141</v>
      </c>
      <c r="Q489" t="s">
        <v>1116</v>
      </c>
      <c r="R489">
        <v>97062</v>
      </c>
      <c r="S489" s="1">
        <v>42046</v>
      </c>
      <c r="T489" s="1">
        <v>42048</v>
      </c>
      <c r="U489">
        <v>-7.5244</v>
      </c>
      <c r="V489">
        <v>1</v>
      </c>
      <c r="W489">
        <v>39.97</v>
      </c>
      <c r="X489">
        <v>90258</v>
      </c>
      <c r="Y489">
        <f>cleaneddata[[#This Row],[Unit Price]]-cleaneddata[[#This Row],[Discount]]</f>
        <v>37.909999999999997</v>
      </c>
      <c r="Z489" t="str">
        <f>_xlfn.IFS(cleaneddata[[#This Row],[Region]]="Central","Chris",cleaneddata[[#This Row],[Region]]="East","Erin",cleaneddata[[#This Row],[Region]]="South","Sam",cleaneddata[[#This Row],[Region]]="West","William")</f>
        <v>William</v>
      </c>
    </row>
    <row r="490" spans="1:26" x14ac:dyDescent="0.3">
      <c r="A490">
        <v>16</v>
      </c>
      <c r="B490" t="s">
        <v>1117</v>
      </c>
      <c r="C490" t="s">
        <v>39</v>
      </c>
      <c r="D490">
        <v>0.04</v>
      </c>
      <c r="E490">
        <v>2.98</v>
      </c>
      <c r="F490">
        <v>1.58</v>
      </c>
      <c r="G490" t="s">
        <v>40</v>
      </c>
      <c r="H490" t="s">
        <v>29</v>
      </c>
      <c r="I490" t="s">
        <v>50</v>
      </c>
      <c r="J490" t="s">
        <v>178</v>
      </c>
      <c r="K490" t="s">
        <v>52</v>
      </c>
      <c r="L490" t="s">
        <v>1118</v>
      </c>
      <c r="M490">
        <v>0.39</v>
      </c>
      <c r="N490" t="s">
        <v>34</v>
      </c>
      <c r="O490" t="s">
        <v>113</v>
      </c>
      <c r="P490" t="s">
        <v>114</v>
      </c>
      <c r="Q490" t="s">
        <v>1119</v>
      </c>
      <c r="R490">
        <v>13210</v>
      </c>
      <c r="S490" s="1">
        <v>42047</v>
      </c>
      <c r="T490" s="1">
        <v>42050</v>
      </c>
      <c r="U490">
        <v>2.63</v>
      </c>
      <c r="V490">
        <v>6</v>
      </c>
      <c r="W490">
        <v>18.8</v>
      </c>
      <c r="X490">
        <v>86836</v>
      </c>
      <c r="Y490">
        <f>cleaneddata[[#This Row],[Unit Price]]-cleaneddata[[#This Row],[Discount]]</f>
        <v>2.94</v>
      </c>
      <c r="Z490" t="str">
        <f>_xlfn.IFS(cleaneddata[[#This Row],[Region]]="Central","Chris",cleaneddata[[#This Row],[Region]]="East","Erin",cleaneddata[[#This Row],[Region]]="South","Sam",cleaneddata[[#This Row],[Region]]="West","William")</f>
        <v>Erin</v>
      </c>
    </row>
    <row r="491" spans="1:26" x14ac:dyDescent="0.3">
      <c r="A491">
        <v>16</v>
      </c>
      <c r="B491" t="s">
        <v>1117</v>
      </c>
      <c r="C491" t="s">
        <v>39</v>
      </c>
      <c r="D491">
        <v>0.05</v>
      </c>
      <c r="E491">
        <v>115.99</v>
      </c>
      <c r="F491">
        <v>2.5</v>
      </c>
      <c r="G491" t="s">
        <v>40</v>
      </c>
      <c r="H491" t="s">
        <v>29</v>
      </c>
      <c r="I491" t="s">
        <v>42</v>
      </c>
      <c r="J491" t="s">
        <v>137</v>
      </c>
      <c r="K491" t="s">
        <v>75</v>
      </c>
      <c r="L491" t="s">
        <v>1120</v>
      </c>
      <c r="M491">
        <v>0.55000000000000004</v>
      </c>
      <c r="N491" t="s">
        <v>34</v>
      </c>
      <c r="O491" t="s">
        <v>113</v>
      </c>
      <c r="P491" t="s">
        <v>114</v>
      </c>
      <c r="Q491" t="s">
        <v>1119</v>
      </c>
      <c r="R491">
        <v>13210</v>
      </c>
      <c r="S491" s="1">
        <v>42047</v>
      </c>
      <c r="T491" s="1">
        <v>42049</v>
      </c>
      <c r="U491">
        <v>652.73310000000004</v>
      </c>
      <c r="V491">
        <v>10</v>
      </c>
      <c r="W491">
        <v>945.99</v>
      </c>
      <c r="X491">
        <v>86836</v>
      </c>
      <c r="Y491">
        <f>cleaneddata[[#This Row],[Unit Price]]-cleaneddata[[#This Row],[Discount]]</f>
        <v>115.94</v>
      </c>
      <c r="Z491" t="str">
        <f>_xlfn.IFS(cleaneddata[[#This Row],[Region]]="Central","Chris",cleaneddata[[#This Row],[Region]]="East","Erin",cleaneddata[[#This Row],[Region]]="South","Sam",cleaneddata[[#This Row],[Region]]="West","William")</f>
        <v>Erin</v>
      </c>
    </row>
    <row r="492" spans="1:26" x14ac:dyDescent="0.3">
      <c r="A492">
        <v>190</v>
      </c>
      <c r="B492" t="s">
        <v>1121</v>
      </c>
      <c r="C492" t="s">
        <v>39</v>
      </c>
      <c r="D492">
        <v>0.1</v>
      </c>
      <c r="E492">
        <v>58.1</v>
      </c>
      <c r="F492">
        <v>1.49</v>
      </c>
      <c r="G492" t="s">
        <v>40</v>
      </c>
      <c r="H492" t="s">
        <v>96</v>
      </c>
      <c r="I492" t="s">
        <v>50</v>
      </c>
      <c r="J492" t="s">
        <v>74</v>
      </c>
      <c r="K492" t="s">
        <v>75</v>
      </c>
      <c r="L492" t="s">
        <v>624</v>
      </c>
      <c r="M492">
        <v>0.38</v>
      </c>
      <c r="N492" t="s">
        <v>34</v>
      </c>
      <c r="O492" t="s">
        <v>54</v>
      </c>
      <c r="P492" t="s">
        <v>105</v>
      </c>
      <c r="Q492" t="s">
        <v>1122</v>
      </c>
      <c r="R492">
        <v>60004</v>
      </c>
      <c r="S492" s="1">
        <v>42047</v>
      </c>
      <c r="T492" s="1">
        <v>42048</v>
      </c>
      <c r="U492">
        <v>113.6499</v>
      </c>
      <c r="V492">
        <v>3</v>
      </c>
      <c r="W492">
        <v>164.71</v>
      </c>
      <c r="X492">
        <v>89092</v>
      </c>
      <c r="Y492">
        <f>cleaneddata[[#This Row],[Unit Price]]-cleaneddata[[#This Row],[Discount]]</f>
        <v>58</v>
      </c>
      <c r="Z492" t="str">
        <f>_xlfn.IFS(cleaneddata[[#This Row],[Region]]="Central","Chris",cleaneddata[[#This Row],[Region]]="East","Erin",cleaneddata[[#This Row],[Region]]="South","Sam",cleaneddata[[#This Row],[Region]]="West","William")</f>
        <v>Chris</v>
      </c>
    </row>
    <row r="493" spans="1:26" x14ac:dyDescent="0.3">
      <c r="A493">
        <v>191</v>
      </c>
      <c r="B493" t="s">
        <v>1123</v>
      </c>
      <c r="C493" t="s">
        <v>39</v>
      </c>
      <c r="D493">
        <v>0.01</v>
      </c>
      <c r="E493">
        <v>80.48</v>
      </c>
      <c r="F493">
        <v>4.5</v>
      </c>
      <c r="G493" t="s">
        <v>40</v>
      </c>
      <c r="H493" t="s">
        <v>96</v>
      </c>
      <c r="I493" t="s">
        <v>50</v>
      </c>
      <c r="J493" t="s">
        <v>97</v>
      </c>
      <c r="K493" t="s">
        <v>75</v>
      </c>
      <c r="L493" t="s">
        <v>1124</v>
      </c>
      <c r="M493">
        <v>0.55000000000000004</v>
      </c>
      <c r="N493" t="s">
        <v>34</v>
      </c>
      <c r="O493" t="s">
        <v>54</v>
      </c>
      <c r="P493" t="s">
        <v>105</v>
      </c>
      <c r="Q493" t="s">
        <v>1125</v>
      </c>
      <c r="R493">
        <v>60505</v>
      </c>
      <c r="S493" s="1">
        <v>42047</v>
      </c>
      <c r="T493" s="1">
        <v>42050</v>
      </c>
      <c r="U493">
        <v>-35.474400000000003</v>
      </c>
      <c r="V493">
        <v>1</v>
      </c>
      <c r="W493">
        <v>79.680000000000007</v>
      </c>
      <c r="X493">
        <v>89092</v>
      </c>
      <c r="Y493">
        <f>cleaneddata[[#This Row],[Unit Price]]-cleaneddata[[#This Row],[Discount]]</f>
        <v>80.47</v>
      </c>
      <c r="Z493" t="str">
        <f>_xlfn.IFS(cleaneddata[[#This Row],[Region]]="Central","Chris",cleaneddata[[#This Row],[Region]]="East","Erin",cleaneddata[[#This Row],[Region]]="South","Sam",cleaneddata[[#This Row],[Region]]="West","William")</f>
        <v>Chris</v>
      </c>
    </row>
    <row r="494" spans="1:26" x14ac:dyDescent="0.3">
      <c r="A494">
        <v>3046</v>
      </c>
      <c r="B494" t="s">
        <v>1126</v>
      </c>
      <c r="C494" t="s">
        <v>39</v>
      </c>
      <c r="D494">
        <v>0.05</v>
      </c>
      <c r="E494">
        <v>120.98</v>
      </c>
      <c r="F494">
        <v>30</v>
      </c>
      <c r="G494" t="s">
        <v>28</v>
      </c>
      <c r="H494" t="s">
        <v>29</v>
      </c>
      <c r="I494" t="s">
        <v>30</v>
      </c>
      <c r="J494" t="s">
        <v>111</v>
      </c>
      <c r="K494" t="s">
        <v>59</v>
      </c>
      <c r="L494" t="s">
        <v>1127</v>
      </c>
      <c r="M494">
        <v>0.64</v>
      </c>
      <c r="N494" t="s">
        <v>34</v>
      </c>
      <c r="O494" t="s">
        <v>54</v>
      </c>
      <c r="P494" t="s">
        <v>539</v>
      </c>
      <c r="Q494" t="s">
        <v>760</v>
      </c>
      <c r="R494">
        <v>66209</v>
      </c>
      <c r="S494" s="1">
        <v>42047</v>
      </c>
      <c r="T494" s="1">
        <v>42049</v>
      </c>
      <c r="U494">
        <v>-78.759200000000007</v>
      </c>
      <c r="V494">
        <v>2</v>
      </c>
      <c r="W494">
        <v>251.06</v>
      </c>
      <c r="X494">
        <v>86103</v>
      </c>
      <c r="Y494">
        <f>cleaneddata[[#This Row],[Unit Price]]-cleaneddata[[#This Row],[Discount]]</f>
        <v>120.93</v>
      </c>
      <c r="Z494" t="str">
        <f>_xlfn.IFS(cleaneddata[[#This Row],[Region]]="Central","Chris",cleaneddata[[#This Row],[Region]]="East","Erin",cleaneddata[[#This Row],[Region]]="South","Sam",cleaneddata[[#This Row],[Region]]="West","William")</f>
        <v>Chris</v>
      </c>
    </row>
    <row r="495" spans="1:26" x14ac:dyDescent="0.3">
      <c r="A495">
        <v>954</v>
      </c>
      <c r="B495" t="s">
        <v>1128</v>
      </c>
      <c r="C495" t="s">
        <v>49</v>
      </c>
      <c r="D495">
        <v>0.1</v>
      </c>
      <c r="E495">
        <v>7.31</v>
      </c>
      <c r="F495">
        <v>0.49</v>
      </c>
      <c r="G495" t="s">
        <v>40</v>
      </c>
      <c r="H495" t="s">
        <v>29</v>
      </c>
      <c r="I495" t="s">
        <v>50</v>
      </c>
      <c r="J495" t="s">
        <v>154</v>
      </c>
      <c r="K495" t="s">
        <v>75</v>
      </c>
      <c r="L495" t="s">
        <v>1129</v>
      </c>
      <c r="M495">
        <v>0.38</v>
      </c>
      <c r="N495" t="s">
        <v>34</v>
      </c>
      <c r="O495" t="s">
        <v>54</v>
      </c>
      <c r="P495" t="s">
        <v>189</v>
      </c>
      <c r="Q495" t="s">
        <v>1130</v>
      </c>
      <c r="R495">
        <v>75067</v>
      </c>
      <c r="S495" s="1">
        <v>42047</v>
      </c>
      <c r="T495" s="1">
        <v>42056</v>
      </c>
      <c r="U495">
        <v>19.064699999999998</v>
      </c>
      <c r="V495">
        <v>4</v>
      </c>
      <c r="W495">
        <v>27.63</v>
      </c>
      <c r="X495">
        <v>90771</v>
      </c>
      <c r="Y495">
        <f>cleaneddata[[#This Row],[Unit Price]]-cleaneddata[[#This Row],[Discount]]</f>
        <v>7.21</v>
      </c>
      <c r="Z495" t="str">
        <f>_xlfn.IFS(cleaneddata[[#This Row],[Region]]="Central","Chris",cleaneddata[[#This Row],[Region]]="East","Erin",cleaneddata[[#This Row],[Region]]="South","Sam",cleaneddata[[#This Row],[Region]]="West","William")</f>
        <v>Chris</v>
      </c>
    </row>
    <row r="496" spans="1:26" x14ac:dyDescent="0.3">
      <c r="A496">
        <v>954</v>
      </c>
      <c r="B496" t="s">
        <v>1128</v>
      </c>
      <c r="C496" t="s">
        <v>49</v>
      </c>
      <c r="D496">
        <v>0.08</v>
      </c>
      <c r="E496">
        <v>6.7</v>
      </c>
      <c r="F496">
        <v>1.56</v>
      </c>
      <c r="G496" t="s">
        <v>40</v>
      </c>
      <c r="H496" t="s">
        <v>29</v>
      </c>
      <c r="I496" t="s">
        <v>50</v>
      </c>
      <c r="J496" t="s">
        <v>51</v>
      </c>
      <c r="K496" t="s">
        <v>52</v>
      </c>
      <c r="L496" t="s">
        <v>1048</v>
      </c>
      <c r="M496">
        <v>0.52</v>
      </c>
      <c r="N496" t="s">
        <v>34</v>
      </c>
      <c r="O496" t="s">
        <v>54</v>
      </c>
      <c r="P496" t="s">
        <v>189</v>
      </c>
      <c r="Q496" t="s">
        <v>1130</v>
      </c>
      <c r="R496">
        <v>75067</v>
      </c>
      <c r="S496" s="1">
        <v>42047</v>
      </c>
      <c r="T496" s="1">
        <v>42047</v>
      </c>
      <c r="U496">
        <v>10.56</v>
      </c>
      <c r="V496">
        <v>5</v>
      </c>
      <c r="W496">
        <v>31.21</v>
      </c>
      <c r="X496">
        <v>90771</v>
      </c>
      <c r="Y496">
        <f>cleaneddata[[#This Row],[Unit Price]]-cleaneddata[[#This Row],[Discount]]</f>
        <v>6.62</v>
      </c>
      <c r="Z496" t="str">
        <f>_xlfn.IFS(cleaneddata[[#This Row],[Region]]="Central","Chris",cleaneddata[[#This Row],[Region]]="East","Erin",cleaneddata[[#This Row],[Region]]="South","Sam",cleaneddata[[#This Row],[Region]]="West","William")</f>
        <v>Chris</v>
      </c>
    </row>
    <row r="497" spans="1:26" x14ac:dyDescent="0.3">
      <c r="A497">
        <v>1743</v>
      </c>
      <c r="B497" t="s">
        <v>1131</v>
      </c>
      <c r="C497" t="s">
        <v>118</v>
      </c>
      <c r="D497">
        <v>0</v>
      </c>
      <c r="E497">
        <v>55.99</v>
      </c>
      <c r="F497">
        <v>2.5</v>
      </c>
      <c r="G497" t="s">
        <v>40</v>
      </c>
      <c r="H497" t="s">
        <v>41</v>
      </c>
      <c r="I497" t="s">
        <v>42</v>
      </c>
      <c r="J497" t="s">
        <v>137</v>
      </c>
      <c r="K497" t="s">
        <v>44</v>
      </c>
      <c r="L497" t="s">
        <v>1132</v>
      </c>
      <c r="M497">
        <v>0.83</v>
      </c>
      <c r="N497" t="s">
        <v>34</v>
      </c>
      <c r="O497" t="s">
        <v>54</v>
      </c>
      <c r="P497" t="s">
        <v>189</v>
      </c>
      <c r="Q497" t="s">
        <v>1133</v>
      </c>
      <c r="R497">
        <v>77546</v>
      </c>
      <c r="S497" s="1">
        <v>42047</v>
      </c>
      <c r="T497" s="1">
        <v>42049</v>
      </c>
      <c r="U497">
        <v>-121.05808</v>
      </c>
      <c r="V497">
        <v>1</v>
      </c>
      <c r="W497">
        <v>52.1</v>
      </c>
      <c r="X497">
        <v>91025</v>
      </c>
      <c r="Y497">
        <f>cleaneddata[[#This Row],[Unit Price]]-cleaneddata[[#This Row],[Discount]]</f>
        <v>55.99</v>
      </c>
      <c r="Z497" t="str">
        <f>_xlfn.IFS(cleaneddata[[#This Row],[Region]]="Central","Chris",cleaneddata[[#This Row],[Region]]="East","Erin",cleaneddata[[#This Row],[Region]]="South","Sam",cleaneddata[[#This Row],[Region]]="West","William")</f>
        <v>Chris</v>
      </c>
    </row>
    <row r="498" spans="1:26" x14ac:dyDescent="0.3">
      <c r="A498">
        <v>2553</v>
      </c>
      <c r="B498" t="s">
        <v>1134</v>
      </c>
      <c r="C498" t="s">
        <v>118</v>
      </c>
      <c r="D498">
        <v>0.03</v>
      </c>
      <c r="E498">
        <v>12.53</v>
      </c>
      <c r="F498">
        <v>7.17</v>
      </c>
      <c r="G498" t="s">
        <v>40</v>
      </c>
      <c r="H498" t="s">
        <v>73</v>
      </c>
      <c r="I498" t="s">
        <v>50</v>
      </c>
      <c r="J498" t="s">
        <v>74</v>
      </c>
      <c r="K498" t="s">
        <v>75</v>
      </c>
      <c r="L498" t="s">
        <v>1135</v>
      </c>
      <c r="M498">
        <v>0.38</v>
      </c>
      <c r="N498" t="s">
        <v>34</v>
      </c>
      <c r="O498" t="s">
        <v>54</v>
      </c>
      <c r="P498" t="s">
        <v>359</v>
      </c>
      <c r="Q498" t="s">
        <v>1136</v>
      </c>
      <c r="R498">
        <v>53142</v>
      </c>
      <c r="S498" s="1">
        <v>42047</v>
      </c>
      <c r="T498" s="1">
        <v>42048</v>
      </c>
      <c r="U498">
        <v>-20.320499999999999</v>
      </c>
      <c r="V498">
        <v>1</v>
      </c>
      <c r="W498">
        <v>19.32</v>
      </c>
      <c r="X498">
        <v>86528</v>
      </c>
      <c r="Y498">
        <f>cleaneddata[[#This Row],[Unit Price]]-cleaneddata[[#This Row],[Discount]]</f>
        <v>12.5</v>
      </c>
      <c r="Z498" t="str">
        <f>_xlfn.IFS(cleaneddata[[#This Row],[Region]]="Central","Chris",cleaneddata[[#This Row],[Region]]="East","Erin",cleaneddata[[#This Row],[Region]]="South","Sam",cleaneddata[[#This Row],[Region]]="West","William")</f>
        <v>Chris</v>
      </c>
    </row>
    <row r="499" spans="1:26" x14ac:dyDescent="0.3">
      <c r="A499">
        <v>3324</v>
      </c>
      <c r="B499" t="s">
        <v>1137</v>
      </c>
      <c r="C499" t="s">
        <v>118</v>
      </c>
      <c r="D499">
        <v>0.05</v>
      </c>
      <c r="E499">
        <v>6.48</v>
      </c>
      <c r="F499">
        <v>8.19</v>
      </c>
      <c r="G499" t="s">
        <v>40</v>
      </c>
      <c r="H499" t="s">
        <v>41</v>
      </c>
      <c r="I499" t="s">
        <v>50</v>
      </c>
      <c r="J499" t="s">
        <v>90</v>
      </c>
      <c r="K499" t="s">
        <v>75</v>
      </c>
      <c r="L499" t="s">
        <v>901</v>
      </c>
      <c r="M499">
        <v>0.37</v>
      </c>
      <c r="N499" t="s">
        <v>34</v>
      </c>
      <c r="O499" t="s">
        <v>61</v>
      </c>
      <c r="P499" t="s">
        <v>590</v>
      </c>
      <c r="Q499" t="s">
        <v>1138</v>
      </c>
      <c r="R499">
        <v>85335</v>
      </c>
      <c r="S499" s="1">
        <v>42047</v>
      </c>
      <c r="T499" s="1">
        <v>42050</v>
      </c>
      <c r="U499">
        <v>-164.18</v>
      </c>
      <c r="V499">
        <v>9</v>
      </c>
      <c r="W499">
        <v>58.5</v>
      </c>
      <c r="X499">
        <v>90985</v>
      </c>
      <c r="Y499">
        <f>cleaneddata[[#This Row],[Unit Price]]-cleaneddata[[#This Row],[Discount]]</f>
        <v>6.4300000000000006</v>
      </c>
      <c r="Z499" t="str">
        <f>_xlfn.IFS(cleaneddata[[#This Row],[Region]]="Central","Chris",cleaneddata[[#This Row],[Region]]="East","Erin",cleaneddata[[#This Row],[Region]]="South","Sam",cleaneddata[[#This Row],[Region]]="West","William")</f>
        <v>William</v>
      </c>
    </row>
    <row r="500" spans="1:26" x14ac:dyDescent="0.3">
      <c r="A500">
        <v>3369</v>
      </c>
      <c r="B500" t="s">
        <v>1139</v>
      </c>
      <c r="C500" t="s">
        <v>118</v>
      </c>
      <c r="D500">
        <v>0.06</v>
      </c>
      <c r="E500">
        <v>7.1</v>
      </c>
      <c r="F500">
        <v>6.05</v>
      </c>
      <c r="G500" t="s">
        <v>40</v>
      </c>
      <c r="H500" t="s">
        <v>73</v>
      </c>
      <c r="I500" t="s">
        <v>50</v>
      </c>
      <c r="J500" t="s">
        <v>74</v>
      </c>
      <c r="K500" t="s">
        <v>75</v>
      </c>
      <c r="L500" t="s">
        <v>253</v>
      </c>
      <c r="M500">
        <v>0.39</v>
      </c>
      <c r="N500" t="s">
        <v>34</v>
      </c>
      <c r="O500" t="s">
        <v>113</v>
      </c>
      <c r="P500" t="s">
        <v>319</v>
      </c>
      <c r="Q500" t="s">
        <v>1140</v>
      </c>
      <c r="R500">
        <v>43081</v>
      </c>
      <c r="S500" s="1">
        <v>42047</v>
      </c>
      <c r="T500" s="1">
        <v>42048</v>
      </c>
      <c r="U500">
        <v>-42.170499999999997</v>
      </c>
      <c r="V500">
        <v>4</v>
      </c>
      <c r="W500">
        <v>29.99</v>
      </c>
      <c r="X500">
        <v>90500</v>
      </c>
      <c r="Y500">
        <f>cleaneddata[[#This Row],[Unit Price]]-cleaneddata[[#This Row],[Discount]]</f>
        <v>7.04</v>
      </c>
      <c r="Z500" t="str">
        <f>_xlfn.IFS(cleaneddata[[#This Row],[Region]]="Central","Chris",cleaneddata[[#This Row],[Region]]="East","Erin",cleaneddata[[#This Row],[Region]]="South","Sam",cleaneddata[[#This Row],[Region]]="West","William")</f>
        <v>Erin</v>
      </c>
    </row>
    <row r="501" spans="1:26" x14ac:dyDescent="0.3">
      <c r="A501">
        <v>1298</v>
      </c>
      <c r="B501" t="s">
        <v>1141</v>
      </c>
      <c r="C501" t="s">
        <v>72</v>
      </c>
      <c r="D501">
        <v>0.04</v>
      </c>
      <c r="E501">
        <v>150.97999999999999</v>
      </c>
      <c r="F501">
        <v>13.99</v>
      </c>
      <c r="G501" t="s">
        <v>40</v>
      </c>
      <c r="H501" t="s">
        <v>73</v>
      </c>
      <c r="I501" t="s">
        <v>42</v>
      </c>
      <c r="J501" t="s">
        <v>58</v>
      </c>
      <c r="K501" t="s">
        <v>146</v>
      </c>
      <c r="L501" t="s">
        <v>784</v>
      </c>
      <c r="M501">
        <v>0.38</v>
      </c>
      <c r="N501" t="s">
        <v>34</v>
      </c>
      <c r="O501" t="s">
        <v>54</v>
      </c>
      <c r="P501" t="s">
        <v>189</v>
      </c>
      <c r="Q501" t="s">
        <v>1142</v>
      </c>
      <c r="R501">
        <v>75482</v>
      </c>
      <c r="S501" s="1">
        <v>42047</v>
      </c>
      <c r="T501" s="1">
        <v>42050</v>
      </c>
      <c r="U501">
        <v>606.05460000000005</v>
      </c>
      <c r="V501">
        <v>6</v>
      </c>
      <c r="W501">
        <v>878.34</v>
      </c>
      <c r="X501">
        <v>90662</v>
      </c>
      <c r="Y501">
        <f>cleaneddata[[#This Row],[Unit Price]]-cleaneddata[[#This Row],[Discount]]</f>
        <v>150.94</v>
      </c>
      <c r="Z501" t="str">
        <f>_xlfn.IFS(cleaneddata[[#This Row],[Region]]="Central","Chris",cleaneddata[[#This Row],[Region]]="East","Erin",cleaneddata[[#This Row],[Region]]="South","Sam",cleaneddata[[#This Row],[Region]]="West","William")</f>
        <v>Chris</v>
      </c>
    </row>
    <row r="502" spans="1:26" x14ac:dyDescent="0.3">
      <c r="A502">
        <v>1298</v>
      </c>
      <c r="B502" t="s">
        <v>1141</v>
      </c>
      <c r="C502" t="s">
        <v>72</v>
      </c>
      <c r="D502">
        <v>0.04</v>
      </c>
      <c r="E502">
        <v>176.19</v>
      </c>
      <c r="F502">
        <v>11.87</v>
      </c>
      <c r="G502" t="s">
        <v>40</v>
      </c>
      <c r="H502" t="s">
        <v>73</v>
      </c>
      <c r="I502" t="s">
        <v>50</v>
      </c>
      <c r="J502" t="s">
        <v>80</v>
      </c>
      <c r="K502" t="s">
        <v>75</v>
      </c>
      <c r="L502" t="s">
        <v>1143</v>
      </c>
      <c r="M502">
        <v>0.62</v>
      </c>
      <c r="N502" t="s">
        <v>34</v>
      </c>
      <c r="O502" t="s">
        <v>54</v>
      </c>
      <c r="P502" t="s">
        <v>189</v>
      </c>
      <c r="Q502" t="s">
        <v>1142</v>
      </c>
      <c r="R502">
        <v>75482</v>
      </c>
      <c r="S502" s="1">
        <v>42047</v>
      </c>
      <c r="T502" s="1">
        <v>42049</v>
      </c>
      <c r="U502">
        <v>320.10000000000002</v>
      </c>
      <c r="V502">
        <v>4</v>
      </c>
      <c r="W502">
        <v>676.57</v>
      </c>
      <c r="X502">
        <v>90662</v>
      </c>
      <c r="Y502">
        <f>cleaneddata[[#This Row],[Unit Price]]-cleaneddata[[#This Row],[Discount]]</f>
        <v>176.15</v>
      </c>
      <c r="Z502" t="str">
        <f>_xlfn.IFS(cleaneddata[[#This Row],[Region]]="Central","Chris",cleaneddata[[#This Row],[Region]]="East","Erin",cleaneddata[[#This Row],[Region]]="South","Sam",cleaneddata[[#This Row],[Region]]="West","William")</f>
        <v>Chris</v>
      </c>
    </row>
    <row r="503" spans="1:26" x14ac:dyDescent="0.3">
      <c r="A503">
        <v>2020</v>
      </c>
      <c r="B503" t="s">
        <v>1144</v>
      </c>
      <c r="C503" t="s">
        <v>27</v>
      </c>
      <c r="D503">
        <v>0.02</v>
      </c>
      <c r="E503">
        <v>120.98</v>
      </c>
      <c r="F503">
        <v>58.64</v>
      </c>
      <c r="G503" t="s">
        <v>28</v>
      </c>
      <c r="H503" t="s">
        <v>73</v>
      </c>
      <c r="I503" t="s">
        <v>30</v>
      </c>
      <c r="J503" t="s">
        <v>119</v>
      </c>
      <c r="K503" t="s">
        <v>32</v>
      </c>
      <c r="L503" t="s">
        <v>1145</v>
      </c>
      <c r="M503">
        <v>0.75</v>
      </c>
      <c r="N503" t="s">
        <v>34</v>
      </c>
      <c r="O503" t="s">
        <v>113</v>
      </c>
      <c r="P503" t="s">
        <v>322</v>
      </c>
      <c r="Q503" t="s">
        <v>1146</v>
      </c>
      <c r="R503">
        <v>15239</v>
      </c>
      <c r="S503" s="1">
        <v>42048</v>
      </c>
      <c r="T503" s="1">
        <v>42050</v>
      </c>
      <c r="U503">
        <v>-1330.5</v>
      </c>
      <c r="V503">
        <v>11</v>
      </c>
      <c r="W503">
        <v>1370.99</v>
      </c>
      <c r="X503">
        <v>86933</v>
      </c>
      <c r="Y503">
        <f>cleaneddata[[#This Row],[Unit Price]]-cleaneddata[[#This Row],[Discount]]</f>
        <v>120.96000000000001</v>
      </c>
      <c r="Z503" t="str">
        <f>_xlfn.IFS(cleaneddata[[#This Row],[Region]]="Central","Chris",cleaneddata[[#This Row],[Region]]="East","Erin",cleaneddata[[#This Row],[Region]]="South","Sam",cleaneddata[[#This Row],[Region]]="West","William")</f>
        <v>Erin</v>
      </c>
    </row>
    <row r="504" spans="1:26" x14ac:dyDescent="0.3">
      <c r="A504">
        <v>3342</v>
      </c>
      <c r="B504" t="s">
        <v>1147</v>
      </c>
      <c r="C504" t="s">
        <v>27</v>
      </c>
      <c r="D504">
        <v>0.03</v>
      </c>
      <c r="E504">
        <v>194.3</v>
      </c>
      <c r="F504">
        <v>11.54</v>
      </c>
      <c r="G504" t="s">
        <v>40</v>
      </c>
      <c r="H504" t="s">
        <v>73</v>
      </c>
      <c r="I504" t="s">
        <v>30</v>
      </c>
      <c r="J504" t="s">
        <v>128</v>
      </c>
      <c r="K504" t="s">
        <v>66</v>
      </c>
      <c r="L504" t="s">
        <v>208</v>
      </c>
      <c r="M504">
        <v>0.59</v>
      </c>
      <c r="N504" t="s">
        <v>34</v>
      </c>
      <c r="O504" t="s">
        <v>113</v>
      </c>
      <c r="P504" t="s">
        <v>376</v>
      </c>
      <c r="Q504" t="s">
        <v>68</v>
      </c>
      <c r="R504">
        <v>20006</v>
      </c>
      <c r="S504" s="1">
        <v>42048</v>
      </c>
      <c r="T504" s="1">
        <v>42050</v>
      </c>
      <c r="U504">
        <v>2861.01</v>
      </c>
      <c r="V504">
        <v>42</v>
      </c>
      <c r="W504">
        <v>8549.0400000000009</v>
      </c>
      <c r="X504">
        <v>21572</v>
      </c>
      <c r="Y504">
        <f>cleaneddata[[#This Row],[Unit Price]]-cleaneddata[[#This Row],[Discount]]</f>
        <v>194.27</v>
      </c>
      <c r="Z504" t="str">
        <f>_xlfn.IFS(cleaneddata[[#This Row],[Region]]="Central","Chris",cleaneddata[[#This Row],[Region]]="East","Erin",cleaneddata[[#This Row],[Region]]="South","Sam",cleaneddata[[#This Row],[Region]]="West","William")</f>
        <v>Erin</v>
      </c>
    </row>
    <row r="505" spans="1:26" x14ac:dyDescent="0.3">
      <c r="A505">
        <v>3344</v>
      </c>
      <c r="B505" t="s">
        <v>1148</v>
      </c>
      <c r="C505" t="s">
        <v>27</v>
      </c>
      <c r="D505">
        <v>0.03</v>
      </c>
      <c r="E505">
        <v>194.3</v>
      </c>
      <c r="F505">
        <v>11.54</v>
      </c>
      <c r="G505" t="s">
        <v>40</v>
      </c>
      <c r="H505" t="s">
        <v>73</v>
      </c>
      <c r="I505" t="s">
        <v>30</v>
      </c>
      <c r="J505" t="s">
        <v>128</v>
      </c>
      <c r="K505" t="s">
        <v>66</v>
      </c>
      <c r="L505" t="s">
        <v>208</v>
      </c>
      <c r="M505">
        <v>0.59</v>
      </c>
      <c r="N505" t="s">
        <v>34</v>
      </c>
      <c r="O505" t="s">
        <v>54</v>
      </c>
      <c r="P505" t="s">
        <v>291</v>
      </c>
      <c r="Q505" t="s">
        <v>1149</v>
      </c>
      <c r="R505">
        <v>48307</v>
      </c>
      <c r="S505" s="1">
        <v>42048</v>
      </c>
      <c r="T505" s="1">
        <v>42050</v>
      </c>
      <c r="U505">
        <v>1544.9306999999999</v>
      </c>
      <c r="V505">
        <v>11</v>
      </c>
      <c r="W505">
        <v>2239.0300000000002</v>
      </c>
      <c r="X505">
        <v>89928</v>
      </c>
      <c r="Y505">
        <f>cleaneddata[[#This Row],[Unit Price]]-cleaneddata[[#This Row],[Discount]]</f>
        <v>194.27</v>
      </c>
      <c r="Z505" t="str">
        <f>_xlfn.IFS(cleaneddata[[#This Row],[Region]]="Central","Chris",cleaneddata[[#This Row],[Region]]="East","Erin",cleaneddata[[#This Row],[Region]]="South","Sam",cleaneddata[[#This Row],[Region]]="West","William")</f>
        <v>Chris</v>
      </c>
    </row>
    <row r="506" spans="1:26" x14ac:dyDescent="0.3">
      <c r="A506">
        <v>1554</v>
      </c>
      <c r="B506" t="s">
        <v>1150</v>
      </c>
      <c r="C506" t="s">
        <v>39</v>
      </c>
      <c r="D506">
        <v>0.03</v>
      </c>
      <c r="E506">
        <v>124.49</v>
      </c>
      <c r="F506">
        <v>51.94</v>
      </c>
      <c r="G506" t="s">
        <v>28</v>
      </c>
      <c r="H506" t="s">
        <v>41</v>
      </c>
      <c r="I506" t="s">
        <v>30</v>
      </c>
      <c r="J506" t="s">
        <v>31</v>
      </c>
      <c r="K506" t="s">
        <v>32</v>
      </c>
      <c r="L506" t="s">
        <v>1151</v>
      </c>
      <c r="M506">
        <v>0.63</v>
      </c>
      <c r="N506" t="s">
        <v>34</v>
      </c>
      <c r="O506" t="s">
        <v>35</v>
      </c>
      <c r="P506" t="s">
        <v>36</v>
      </c>
      <c r="Q506" t="s">
        <v>1152</v>
      </c>
      <c r="R506">
        <v>39503</v>
      </c>
      <c r="S506" s="1">
        <v>42048</v>
      </c>
      <c r="T506" s="1">
        <v>42049</v>
      </c>
      <c r="U506">
        <v>-4.0179999999999998</v>
      </c>
      <c r="V506">
        <v>7</v>
      </c>
      <c r="W506">
        <v>894.88</v>
      </c>
      <c r="X506">
        <v>87487</v>
      </c>
      <c r="Y506">
        <f>cleaneddata[[#This Row],[Unit Price]]-cleaneddata[[#This Row],[Discount]]</f>
        <v>124.46</v>
      </c>
      <c r="Z506" t="str">
        <f>_xlfn.IFS(cleaneddata[[#This Row],[Region]]="Central","Chris",cleaneddata[[#This Row],[Region]]="East","Erin",cleaneddata[[#This Row],[Region]]="South","Sam",cleaneddata[[#This Row],[Region]]="West","William")</f>
        <v>Sam</v>
      </c>
    </row>
    <row r="507" spans="1:26" x14ac:dyDescent="0.3">
      <c r="A507">
        <v>2897</v>
      </c>
      <c r="B507" t="s">
        <v>1153</v>
      </c>
      <c r="C507" t="s">
        <v>39</v>
      </c>
      <c r="D507">
        <v>0.05</v>
      </c>
      <c r="E507">
        <v>80.97</v>
      </c>
      <c r="F507">
        <v>30.06</v>
      </c>
      <c r="G507" t="s">
        <v>28</v>
      </c>
      <c r="H507" t="s">
        <v>73</v>
      </c>
      <c r="I507" t="s">
        <v>42</v>
      </c>
      <c r="J507" t="s">
        <v>58</v>
      </c>
      <c r="K507" t="s">
        <v>32</v>
      </c>
      <c r="L507" t="s">
        <v>1154</v>
      </c>
      <c r="M507">
        <v>0.4</v>
      </c>
      <c r="N507" t="s">
        <v>34</v>
      </c>
      <c r="O507" t="s">
        <v>54</v>
      </c>
      <c r="P507" t="s">
        <v>86</v>
      </c>
      <c r="Q507" t="s">
        <v>1155</v>
      </c>
      <c r="R507">
        <v>55369</v>
      </c>
      <c r="S507" s="1">
        <v>42048</v>
      </c>
      <c r="T507" s="1">
        <v>42049</v>
      </c>
      <c r="U507">
        <v>565.17999999999995</v>
      </c>
      <c r="V507">
        <v>11</v>
      </c>
      <c r="W507">
        <v>904.25</v>
      </c>
      <c r="X507">
        <v>86926</v>
      </c>
      <c r="Y507">
        <f>cleaneddata[[#This Row],[Unit Price]]-cleaneddata[[#This Row],[Discount]]</f>
        <v>80.92</v>
      </c>
      <c r="Z507" t="str">
        <f>_xlfn.IFS(cleaneddata[[#This Row],[Region]]="Central","Chris",cleaneddata[[#This Row],[Region]]="East","Erin",cleaneddata[[#This Row],[Region]]="South","Sam",cleaneddata[[#This Row],[Region]]="West","William")</f>
        <v>Chris</v>
      </c>
    </row>
    <row r="508" spans="1:26" x14ac:dyDescent="0.3">
      <c r="A508">
        <v>2897</v>
      </c>
      <c r="B508" t="s">
        <v>1153</v>
      </c>
      <c r="C508" t="s">
        <v>39</v>
      </c>
      <c r="D508">
        <v>0</v>
      </c>
      <c r="E508">
        <v>6.48</v>
      </c>
      <c r="F508">
        <v>10.050000000000001</v>
      </c>
      <c r="G508" t="s">
        <v>40</v>
      </c>
      <c r="H508" t="s">
        <v>73</v>
      </c>
      <c r="I508" t="s">
        <v>50</v>
      </c>
      <c r="J508" t="s">
        <v>90</v>
      </c>
      <c r="K508" t="s">
        <v>75</v>
      </c>
      <c r="L508" t="s">
        <v>1156</v>
      </c>
      <c r="M508">
        <v>0.37</v>
      </c>
      <c r="N508" t="s">
        <v>34</v>
      </c>
      <c r="O508" t="s">
        <v>54</v>
      </c>
      <c r="P508" t="s">
        <v>86</v>
      </c>
      <c r="Q508" t="s">
        <v>1155</v>
      </c>
      <c r="R508">
        <v>55369</v>
      </c>
      <c r="S508" s="1">
        <v>42048</v>
      </c>
      <c r="T508" s="1">
        <v>42050</v>
      </c>
      <c r="U508">
        <v>-38.72</v>
      </c>
      <c r="V508">
        <v>2</v>
      </c>
      <c r="W508">
        <v>16.309999999999999</v>
      </c>
      <c r="X508">
        <v>86926</v>
      </c>
      <c r="Y508">
        <f>cleaneddata[[#This Row],[Unit Price]]-cleaneddata[[#This Row],[Discount]]</f>
        <v>6.48</v>
      </c>
      <c r="Z508" t="str">
        <f>_xlfn.IFS(cleaneddata[[#This Row],[Region]]="Central","Chris",cleaneddata[[#This Row],[Region]]="East","Erin",cleaneddata[[#This Row],[Region]]="South","Sam",cleaneddata[[#This Row],[Region]]="West","William")</f>
        <v>Chris</v>
      </c>
    </row>
    <row r="509" spans="1:26" x14ac:dyDescent="0.3">
      <c r="A509">
        <v>2058</v>
      </c>
      <c r="B509" t="s">
        <v>1157</v>
      </c>
      <c r="C509" t="s">
        <v>118</v>
      </c>
      <c r="D509">
        <v>7.0000000000000007E-2</v>
      </c>
      <c r="E509">
        <v>5.98</v>
      </c>
      <c r="F509">
        <v>5.46</v>
      </c>
      <c r="G509" t="s">
        <v>40</v>
      </c>
      <c r="H509" t="s">
        <v>96</v>
      </c>
      <c r="I509" t="s">
        <v>50</v>
      </c>
      <c r="J509" t="s">
        <v>90</v>
      </c>
      <c r="K509" t="s">
        <v>75</v>
      </c>
      <c r="L509" t="s">
        <v>1158</v>
      </c>
      <c r="M509">
        <v>0.36</v>
      </c>
      <c r="N509" t="s">
        <v>34</v>
      </c>
      <c r="O509" t="s">
        <v>35</v>
      </c>
      <c r="P509" t="s">
        <v>99</v>
      </c>
      <c r="Q509" t="s">
        <v>1159</v>
      </c>
      <c r="R509">
        <v>28601</v>
      </c>
      <c r="S509" s="1">
        <v>42048</v>
      </c>
      <c r="T509" s="1">
        <v>42050</v>
      </c>
      <c r="U509">
        <v>46.65</v>
      </c>
      <c r="V509">
        <v>5</v>
      </c>
      <c r="W509">
        <v>32.76</v>
      </c>
      <c r="X509">
        <v>88040</v>
      </c>
      <c r="Y509">
        <f>cleaneddata[[#This Row],[Unit Price]]-cleaneddata[[#This Row],[Discount]]</f>
        <v>5.91</v>
      </c>
      <c r="Z509" t="str">
        <f>_xlfn.IFS(cleaneddata[[#This Row],[Region]]="Central","Chris",cleaneddata[[#This Row],[Region]]="East","Erin",cleaneddata[[#This Row],[Region]]="South","Sam",cleaneddata[[#This Row],[Region]]="West","William")</f>
        <v>Sam</v>
      </c>
    </row>
    <row r="510" spans="1:26" x14ac:dyDescent="0.3">
      <c r="A510">
        <v>3170</v>
      </c>
      <c r="B510" t="s">
        <v>1160</v>
      </c>
      <c r="C510" t="s">
        <v>118</v>
      </c>
      <c r="D510">
        <v>0.1</v>
      </c>
      <c r="E510">
        <v>7.28</v>
      </c>
      <c r="F510">
        <v>5.47</v>
      </c>
      <c r="G510" t="s">
        <v>40</v>
      </c>
      <c r="H510" t="s">
        <v>96</v>
      </c>
      <c r="I510" t="s">
        <v>50</v>
      </c>
      <c r="J510" t="s">
        <v>90</v>
      </c>
      <c r="K510" t="s">
        <v>75</v>
      </c>
      <c r="L510" t="s">
        <v>1161</v>
      </c>
      <c r="M510">
        <v>0.35</v>
      </c>
      <c r="N510" t="s">
        <v>34</v>
      </c>
      <c r="O510" t="s">
        <v>35</v>
      </c>
      <c r="P510" t="s">
        <v>125</v>
      </c>
      <c r="Q510" t="s">
        <v>1162</v>
      </c>
      <c r="R510">
        <v>34952</v>
      </c>
      <c r="S510" s="1">
        <v>42048</v>
      </c>
      <c r="T510" s="1">
        <v>42048</v>
      </c>
      <c r="U510">
        <v>167.334</v>
      </c>
      <c r="V510">
        <v>12</v>
      </c>
      <c r="W510">
        <v>83.14</v>
      </c>
      <c r="X510">
        <v>86489</v>
      </c>
      <c r="Y510">
        <f>cleaneddata[[#This Row],[Unit Price]]-cleaneddata[[#This Row],[Discount]]</f>
        <v>7.1800000000000006</v>
      </c>
      <c r="Z510" t="str">
        <f>_xlfn.IFS(cleaneddata[[#This Row],[Region]]="Central","Chris",cleaneddata[[#This Row],[Region]]="East","Erin",cleaneddata[[#This Row],[Region]]="South","Sam",cleaneddata[[#This Row],[Region]]="West","William")</f>
        <v>Sam</v>
      </c>
    </row>
    <row r="511" spans="1:26" x14ac:dyDescent="0.3">
      <c r="A511">
        <v>2190</v>
      </c>
      <c r="B511" t="s">
        <v>1163</v>
      </c>
      <c r="C511" t="s">
        <v>27</v>
      </c>
      <c r="D511">
        <v>0.05</v>
      </c>
      <c r="E511">
        <v>16.98</v>
      </c>
      <c r="F511">
        <v>7.78</v>
      </c>
      <c r="G511" t="s">
        <v>40</v>
      </c>
      <c r="H511" t="s">
        <v>73</v>
      </c>
      <c r="I511" t="s">
        <v>50</v>
      </c>
      <c r="J511" t="s">
        <v>51</v>
      </c>
      <c r="K511" t="s">
        <v>44</v>
      </c>
      <c r="L511" t="s">
        <v>1164</v>
      </c>
      <c r="M511">
        <v>0.56999999999999995</v>
      </c>
      <c r="N511" t="s">
        <v>34</v>
      </c>
      <c r="O511" t="s">
        <v>54</v>
      </c>
      <c r="P511" t="s">
        <v>291</v>
      </c>
      <c r="Q511" t="s">
        <v>1165</v>
      </c>
      <c r="R511">
        <v>48227</v>
      </c>
      <c r="S511" s="1">
        <v>42049</v>
      </c>
      <c r="T511" s="1">
        <v>42051</v>
      </c>
      <c r="U511">
        <v>-47.28</v>
      </c>
      <c r="V511">
        <v>45</v>
      </c>
      <c r="W511">
        <v>761.67</v>
      </c>
      <c r="X511">
        <v>41636</v>
      </c>
      <c r="Y511">
        <f>cleaneddata[[#This Row],[Unit Price]]-cleaneddata[[#This Row],[Discount]]</f>
        <v>16.93</v>
      </c>
      <c r="Z511" t="str">
        <f>_xlfn.IFS(cleaneddata[[#This Row],[Region]]="Central","Chris",cleaneddata[[#This Row],[Region]]="East","Erin",cleaneddata[[#This Row],[Region]]="South","Sam",cleaneddata[[#This Row],[Region]]="West","William")</f>
        <v>Chris</v>
      </c>
    </row>
    <row r="512" spans="1:26" x14ac:dyDescent="0.3">
      <c r="A512">
        <v>2190</v>
      </c>
      <c r="B512" t="s">
        <v>1163</v>
      </c>
      <c r="C512" t="s">
        <v>27</v>
      </c>
      <c r="D512">
        <v>0.03</v>
      </c>
      <c r="E512">
        <v>115.99</v>
      </c>
      <c r="F512">
        <v>4.2300000000000004</v>
      </c>
      <c r="G512" t="s">
        <v>40</v>
      </c>
      <c r="H512" t="s">
        <v>73</v>
      </c>
      <c r="I512" t="s">
        <v>42</v>
      </c>
      <c r="J512" t="s">
        <v>137</v>
      </c>
      <c r="K512" t="s">
        <v>75</v>
      </c>
      <c r="L512" t="s">
        <v>1166</v>
      </c>
      <c r="M512">
        <v>0.56000000000000005</v>
      </c>
      <c r="N512" t="s">
        <v>34</v>
      </c>
      <c r="O512" t="s">
        <v>54</v>
      </c>
      <c r="P512" t="s">
        <v>291</v>
      </c>
      <c r="Q512" t="s">
        <v>1165</v>
      </c>
      <c r="R512">
        <v>48227</v>
      </c>
      <c r="S512" s="1">
        <v>42049</v>
      </c>
      <c r="T512" s="1">
        <v>42051</v>
      </c>
      <c r="U512">
        <v>722.24099999999999</v>
      </c>
      <c r="V512">
        <v>49</v>
      </c>
      <c r="W512">
        <v>5014.07</v>
      </c>
      <c r="X512">
        <v>41636</v>
      </c>
      <c r="Y512">
        <f>cleaneddata[[#This Row],[Unit Price]]-cleaneddata[[#This Row],[Discount]]</f>
        <v>115.96</v>
      </c>
      <c r="Z512" t="str">
        <f>_xlfn.IFS(cleaneddata[[#This Row],[Region]]="Central","Chris",cleaneddata[[#This Row],[Region]]="East","Erin",cleaneddata[[#This Row],[Region]]="South","Sam",cleaneddata[[#This Row],[Region]]="West","William")</f>
        <v>Chris</v>
      </c>
    </row>
    <row r="513" spans="1:26" x14ac:dyDescent="0.3">
      <c r="A513">
        <v>2193</v>
      </c>
      <c r="B513" t="s">
        <v>1167</v>
      </c>
      <c r="C513" t="s">
        <v>27</v>
      </c>
      <c r="D513">
        <v>0.05</v>
      </c>
      <c r="E513">
        <v>16.98</v>
      </c>
      <c r="F513">
        <v>7.78</v>
      </c>
      <c r="G513" t="s">
        <v>40</v>
      </c>
      <c r="H513" t="s">
        <v>73</v>
      </c>
      <c r="I513" t="s">
        <v>50</v>
      </c>
      <c r="J513" t="s">
        <v>51</v>
      </c>
      <c r="K513" t="s">
        <v>44</v>
      </c>
      <c r="L513" t="s">
        <v>1164</v>
      </c>
      <c r="M513">
        <v>0.56999999999999995</v>
      </c>
      <c r="N513" t="s">
        <v>34</v>
      </c>
      <c r="O513" t="s">
        <v>35</v>
      </c>
      <c r="P513" t="s">
        <v>99</v>
      </c>
      <c r="Q513" t="s">
        <v>100</v>
      </c>
      <c r="R513">
        <v>28560</v>
      </c>
      <c r="S513" s="1">
        <v>42049</v>
      </c>
      <c r="T513" s="1">
        <v>42051</v>
      </c>
      <c r="U513">
        <v>-161</v>
      </c>
      <c r="V513">
        <v>11</v>
      </c>
      <c r="W513">
        <v>186.19</v>
      </c>
      <c r="X513">
        <v>90685</v>
      </c>
      <c r="Y513">
        <f>cleaneddata[[#This Row],[Unit Price]]-cleaneddata[[#This Row],[Discount]]</f>
        <v>16.93</v>
      </c>
      <c r="Z513" t="str">
        <f>_xlfn.IFS(cleaneddata[[#This Row],[Region]]="Central","Chris",cleaneddata[[#This Row],[Region]]="East","Erin",cleaneddata[[#This Row],[Region]]="South","Sam",cleaneddata[[#This Row],[Region]]="West","William")</f>
        <v>Sam</v>
      </c>
    </row>
    <row r="514" spans="1:26" x14ac:dyDescent="0.3">
      <c r="A514">
        <v>2193</v>
      </c>
      <c r="B514" t="s">
        <v>1167</v>
      </c>
      <c r="C514" t="s">
        <v>27</v>
      </c>
      <c r="D514">
        <v>0.03</v>
      </c>
      <c r="E514">
        <v>115.99</v>
      </c>
      <c r="F514">
        <v>4.2300000000000004</v>
      </c>
      <c r="G514" t="s">
        <v>40</v>
      </c>
      <c r="H514" t="s">
        <v>73</v>
      </c>
      <c r="I514" t="s">
        <v>42</v>
      </c>
      <c r="J514" t="s">
        <v>137</v>
      </c>
      <c r="K514" t="s">
        <v>75</v>
      </c>
      <c r="L514" t="s">
        <v>1166</v>
      </c>
      <c r="M514">
        <v>0.56000000000000005</v>
      </c>
      <c r="N514" t="s">
        <v>34</v>
      </c>
      <c r="O514" t="s">
        <v>35</v>
      </c>
      <c r="P514" t="s">
        <v>99</v>
      </c>
      <c r="Q514" t="s">
        <v>100</v>
      </c>
      <c r="R514">
        <v>28560</v>
      </c>
      <c r="S514" s="1">
        <v>42049</v>
      </c>
      <c r="T514" s="1">
        <v>42051</v>
      </c>
      <c r="U514">
        <v>848.3646</v>
      </c>
      <c r="V514">
        <v>12</v>
      </c>
      <c r="W514">
        <v>1227.94</v>
      </c>
      <c r="X514">
        <v>90685</v>
      </c>
      <c r="Y514">
        <f>cleaneddata[[#This Row],[Unit Price]]-cleaneddata[[#This Row],[Discount]]</f>
        <v>115.96</v>
      </c>
      <c r="Z514" t="str">
        <f>_xlfn.IFS(cleaneddata[[#This Row],[Region]]="Central","Chris",cleaneddata[[#This Row],[Region]]="East","Erin",cleaneddata[[#This Row],[Region]]="South","Sam",cleaneddata[[#This Row],[Region]]="West","William")</f>
        <v>Sam</v>
      </c>
    </row>
    <row r="515" spans="1:26" x14ac:dyDescent="0.3">
      <c r="A515">
        <v>2358</v>
      </c>
      <c r="B515" t="s">
        <v>1168</v>
      </c>
      <c r="C515" t="s">
        <v>27</v>
      </c>
      <c r="D515">
        <v>0.05</v>
      </c>
      <c r="E515">
        <v>2.08</v>
      </c>
      <c r="F515">
        <v>2.56</v>
      </c>
      <c r="G515" t="s">
        <v>40</v>
      </c>
      <c r="H515" t="s">
        <v>73</v>
      </c>
      <c r="I515" t="s">
        <v>50</v>
      </c>
      <c r="J515" t="s">
        <v>570</v>
      </c>
      <c r="K515" t="s">
        <v>44</v>
      </c>
      <c r="L515" t="s">
        <v>1169</v>
      </c>
      <c r="M515">
        <v>0.55000000000000004</v>
      </c>
      <c r="N515" t="s">
        <v>34</v>
      </c>
      <c r="O515" t="s">
        <v>35</v>
      </c>
      <c r="P515" t="s">
        <v>125</v>
      </c>
      <c r="Q515" t="s">
        <v>1098</v>
      </c>
      <c r="R515">
        <v>33311</v>
      </c>
      <c r="S515" s="1">
        <v>42049</v>
      </c>
      <c r="T515" s="1">
        <v>42051</v>
      </c>
      <c r="U515">
        <v>-1045.0160000000001</v>
      </c>
      <c r="V515">
        <v>19</v>
      </c>
      <c r="W515">
        <v>40.93</v>
      </c>
      <c r="X515">
        <v>88268</v>
      </c>
      <c r="Y515">
        <f>cleaneddata[[#This Row],[Unit Price]]-cleaneddata[[#This Row],[Discount]]</f>
        <v>2.0300000000000002</v>
      </c>
      <c r="Z515" t="str">
        <f>_xlfn.IFS(cleaneddata[[#This Row],[Region]]="Central","Chris",cleaneddata[[#This Row],[Region]]="East","Erin",cleaneddata[[#This Row],[Region]]="South","Sam",cleaneddata[[#This Row],[Region]]="West","William")</f>
        <v>Sam</v>
      </c>
    </row>
    <row r="516" spans="1:26" x14ac:dyDescent="0.3">
      <c r="A516">
        <v>2490</v>
      </c>
      <c r="B516" t="s">
        <v>456</v>
      </c>
      <c r="C516" t="s">
        <v>27</v>
      </c>
      <c r="D516">
        <v>0.09</v>
      </c>
      <c r="E516">
        <v>348.21</v>
      </c>
      <c r="F516">
        <v>40.19</v>
      </c>
      <c r="G516" t="s">
        <v>28</v>
      </c>
      <c r="H516" t="s">
        <v>73</v>
      </c>
      <c r="I516" t="s">
        <v>30</v>
      </c>
      <c r="J516" t="s">
        <v>31</v>
      </c>
      <c r="K516" t="s">
        <v>32</v>
      </c>
      <c r="L516" t="s">
        <v>33</v>
      </c>
      <c r="M516">
        <v>0.62</v>
      </c>
      <c r="N516" t="s">
        <v>34</v>
      </c>
      <c r="O516" t="s">
        <v>61</v>
      </c>
      <c r="P516" t="s">
        <v>92</v>
      </c>
      <c r="Q516" t="s">
        <v>458</v>
      </c>
      <c r="R516">
        <v>92627</v>
      </c>
      <c r="S516" s="1">
        <v>42049</v>
      </c>
      <c r="T516" s="1">
        <v>42051</v>
      </c>
      <c r="U516">
        <v>-93.85</v>
      </c>
      <c r="V516">
        <v>2</v>
      </c>
      <c r="W516">
        <v>662.8</v>
      </c>
      <c r="X516">
        <v>86884</v>
      </c>
      <c r="Y516">
        <f>cleaneddata[[#This Row],[Unit Price]]-cleaneddata[[#This Row],[Discount]]</f>
        <v>348.12</v>
      </c>
      <c r="Z516" t="str">
        <f>_xlfn.IFS(cleaneddata[[#This Row],[Region]]="Central","Chris",cleaneddata[[#This Row],[Region]]="East","Erin",cleaneddata[[#This Row],[Region]]="South","Sam",cleaneddata[[#This Row],[Region]]="West","William")</f>
        <v>William</v>
      </c>
    </row>
    <row r="517" spans="1:26" x14ac:dyDescent="0.3">
      <c r="A517">
        <v>2491</v>
      </c>
      <c r="B517" t="s">
        <v>459</v>
      </c>
      <c r="C517" t="s">
        <v>27</v>
      </c>
      <c r="D517">
        <v>0.09</v>
      </c>
      <c r="E517">
        <v>348.21</v>
      </c>
      <c r="F517">
        <v>40.19</v>
      </c>
      <c r="G517" t="s">
        <v>28</v>
      </c>
      <c r="H517" t="s">
        <v>73</v>
      </c>
      <c r="I517" t="s">
        <v>30</v>
      </c>
      <c r="J517" t="s">
        <v>31</v>
      </c>
      <c r="K517" t="s">
        <v>32</v>
      </c>
      <c r="L517" t="s">
        <v>33</v>
      </c>
      <c r="M517">
        <v>0.62</v>
      </c>
      <c r="N517" t="s">
        <v>34</v>
      </c>
      <c r="O517" t="s">
        <v>61</v>
      </c>
      <c r="P517" t="s">
        <v>92</v>
      </c>
      <c r="Q517" t="s">
        <v>102</v>
      </c>
      <c r="R517">
        <v>90045</v>
      </c>
      <c r="S517" s="1">
        <v>42049</v>
      </c>
      <c r="T517" s="1">
        <v>42051</v>
      </c>
      <c r="U517">
        <v>-93.85</v>
      </c>
      <c r="V517">
        <v>8</v>
      </c>
      <c r="W517">
        <v>2651.21</v>
      </c>
      <c r="X517">
        <v>48836</v>
      </c>
      <c r="Y517">
        <f>cleaneddata[[#This Row],[Unit Price]]-cleaneddata[[#This Row],[Discount]]</f>
        <v>348.12</v>
      </c>
      <c r="Z517" t="str">
        <f>_xlfn.IFS(cleaneddata[[#This Row],[Region]]="Central","Chris",cleaneddata[[#This Row],[Region]]="East","Erin",cleaneddata[[#This Row],[Region]]="South","Sam",cleaneddata[[#This Row],[Region]]="West","William")</f>
        <v>William</v>
      </c>
    </row>
    <row r="518" spans="1:26" x14ac:dyDescent="0.3">
      <c r="A518">
        <v>3069</v>
      </c>
      <c r="B518" t="s">
        <v>1170</v>
      </c>
      <c r="C518" t="s">
        <v>27</v>
      </c>
      <c r="D518">
        <v>0.09</v>
      </c>
      <c r="E518">
        <v>1.82</v>
      </c>
      <c r="F518">
        <v>0.83</v>
      </c>
      <c r="G518" t="s">
        <v>40</v>
      </c>
      <c r="H518" t="s">
        <v>41</v>
      </c>
      <c r="I518" t="s">
        <v>50</v>
      </c>
      <c r="J518" t="s">
        <v>51</v>
      </c>
      <c r="K518" t="s">
        <v>52</v>
      </c>
      <c r="L518" t="s">
        <v>1171</v>
      </c>
      <c r="M518">
        <v>0.56999999999999995</v>
      </c>
      <c r="N518" t="s">
        <v>34</v>
      </c>
      <c r="O518" t="s">
        <v>54</v>
      </c>
      <c r="P518" t="s">
        <v>86</v>
      </c>
      <c r="Q518" t="s">
        <v>1172</v>
      </c>
      <c r="R518">
        <v>55128</v>
      </c>
      <c r="S518" s="1">
        <v>42049</v>
      </c>
      <c r="T518" s="1">
        <v>42050</v>
      </c>
      <c r="U518">
        <v>-6.734</v>
      </c>
      <c r="V518">
        <v>22</v>
      </c>
      <c r="W518">
        <v>36.82</v>
      </c>
      <c r="X518">
        <v>88192</v>
      </c>
      <c r="Y518">
        <f>cleaneddata[[#This Row],[Unit Price]]-cleaneddata[[#This Row],[Discount]]</f>
        <v>1.73</v>
      </c>
      <c r="Z518" t="str">
        <f>_xlfn.IFS(cleaneddata[[#This Row],[Region]]="Central","Chris",cleaneddata[[#This Row],[Region]]="East","Erin",cleaneddata[[#This Row],[Region]]="South","Sam",cleaneddata[[#This Row],[Region]]="West","William")</f>
        <v>Chris</v>
      </c>
    </row>
    <row r="519" spans="1:26" x14ac:dyDescent="0.3">
      <c r="A519">
        <v>3393</v>
      </c>
      <c r="B519" t="s">
        <v>1173</v>
      </c>
      <c r="C519" t="s">
        <v>27</v>
      </c>
      <c r="D519">
        <v>0.08</v>
      </c>
      <c r="E519">
        <v>4.4800000000000004</v>
      </c>
      <c r="F519">
        <v>2.5</v>
      </c>
      <c r="G519" t="s">
        <v>40</v>
      </c>
      <c r="H519" t="s">
        <v>41</v>
      </c>
      <c r="I519" t="s">
        <v>50</v>
      </c>
      <c r="J519" t="s">
        <v>347</v>
      </c>
      <c r="K519" t="s">
        <v>75</v>
      </c>
      <c r="L519" t="s">
        <v>1023</v>
      </c>
      <c r="M519">
        <v>0.37</v>
      </c>
      <c r="N519" t="s">
        <v>34</v>
      </c>
      <c r="O519" t="s">
        <v>61</v>
      </c>
      <c r="P519" t="s">
        <v>68</v>
      </c>
      <c r="Q519" t="s">
        <v>1174</v>
      </c>
      <c r="R519">
        <v>99163</v>
      </c>
      <c r="S519" s="1">
        <v>42049</v>
      </c>
      <c r="T519" s="1">
        <v>42050</v>
      </c>
      <c r="U519">
        <v>-3.2448000000000001</v>
      </c>
      <c r="V519">
        <v>19</v>
      </c>
      <c r="W519">
        <v>80.2</v>
      </c>
      <c r="X519">
        <v>87909</v>
      </c>
      <c r="Y519">
        <f>cleaneddata[[#This Row],[Unit Price]]-cleaneddata[[#This Row],[Discount]]</f>
        <v>4.4000000000000004</v>
      </c>
      <c r="Z519" t="str">
        <f>_xlfn.IFS(cleaneddata[[#This Row],[Region]]="Central","Chris",cleaneddata[[#This Row],[Region]]="East","Erin",cleaneddata[[#This Row],[Region]]="South","Sam",cleaneddata[[#This Row],[Region]]="West","William")</f>
        <v>William</v>
      </c>
    </row>
    <row r="520" spans="1:26" x14ac:dyDescent="0.3">
      <c r="A520">
        <v>306</v>
      </c>
      <c r="B520" t="s">
        <v>1175</v>
      </c>
      <c r="C520" t="s">
        <v>39</v>
      </c>
      <c r="D520">
        <v>0.01</v>
      </c>
      <c r="E520">
        <v>8.33</v>
      </c>
      <c r="F520">
        <v>1.99</v>
      </c>
      <c r="G520" t="s">
        <v>40</v>
      </c>
      <c r="H520" t="s">
        <v>29</v>
      </c>
      <c r="I520" t="s">
        <v>42</v>
      </c>
      <c r="J520" t="s">
        <v>43</v>
      </c>
      <c r="K520" t="s">
        <v>44</v>
      </c>
      <c r="L520" t="s">
        <v>1176</v>
      </c>
      <c r="M520">
        <v>0.52</v>
      </c>
      <c r="N520" t="s">
        <v>34</v>
      </c>
      <c r="O520" t="s">
        <v>113</v>
      </c>
      <c r="P520" t="s">
        <v>420</v>
      </c>
      <c r="Q520" t="s">
        <v>1177</v>
      </c>
      <c r="R520">
        <v>21208</v>
      </c>
      <c r="S520" s="1">
        <v>42049</v>
      </c>
      <c r="T520" s="1">
        <v>42050</v>
      </c>
      <c r="U520">
        <v>15.895200000000001</v>
      </c>
      <c r="V520">
        <v>8</v>
      </c>
      <c r="W520">
        <v>70.16</v>
      </c>
      <c r="X520">
        <v>87057</v>
      </c>
      <c r="Y520">
        <f>cleaneddata[[#This Row],[Unit Price]]-cleaneddata[[#This Row],[Discount]]</f>
        <v>8.32</v>
      </c>
      <c r="Z520" t="str">
        <f>_xlfn.IFS(cleaneddata[[#This Row],[Region]]="Central","Chris",cleaneddata[[#This Row],[Region]]="East","Erin",cleaneddata[[#This Row],[Region]]="South","Sam",cleaneddata[[#This Row],[Region]]="West","William")</f>
        <v>Erin</v>
      </c>
    </row>
    <row r="521" spans="1:26" x14ac:dyDescent="0.3">
      <c r="A521">
        <v>306</v>
      </c>
      <c r="B521" t="s">
        <v>1175</v>
      </c>
      <c r="C521" t="s">
        <v>39</v>
      </c>
      <c r="D521">
        <v>0.04</v>
      </c>
      <c r="E521">
        <v>85.99</v>
      </c>
      <c r="F521">
        <v>0.99</v>
      </c>
      <c r="G521" t="s">
        <v>40</v>
      </c>
      <c r="H521" t="s">
        <v>29</v>
      </c>
      <c r="I521" t="s">
        <v>42</v>
      </c>
      <c r="J521" t="s">
        <v>137</v>
      </c>
      <c r="K521" t="s">
        <v>52</v>
      </c>
      <c r="L521" t="s">
        <v>1178</v>
      </c>
      <c r="M521">
        <v>0.55000000000000004</v>
      </c>
      <c r="N521" t="s">
        <v>34</v>
      </c>
      <c r="O521" t="s">
        <v>113</v>
      </c>
      <c r="P521" t="s">
        <v>420</v>
      </c>
      <c r="Q521" t="s">
        <v>1177</v>
      </c>
      <c r="R521">
        <v>21208</v>
      </c>
      <c r="S521" s="1">
        <v>42049</v>
      </c>
      <c r="T521" s="1">
        <v>42051</v>
      </c>
      <c r="U521">
        <v>855.99329999999998</v>
      </c>
      <c r="V521">
        <v>17</v>
      </c>
      <c r="W521">
        <v>1240.57</v>
      </c>
      <c r="X521">
        <v>87057</v>
      </c>
      <c r="Y521">
        <f>cleaneddata[[#This Row],[Unit Price]]-cleaneddata[[#This Row],[Discount]]</f>
        <v>85.949999999999989</v>
      </c>
      <c r="Z521" t="str">
        <f>_xlfn.IFS(cleaneddata[[#This Row],[Region]]="Central","Chris",cleaneddata[[#This Row],[Region]]="East","Erin",cleaneddata[[#This Row],[Region]]="South","Sam",cleaneddata[[#This Row],[Region]]="West","William")</f>
        <v>Erin</v>
      </c>
    </row>
    <row r="522" spans="1:26" x14ac:dyDescent="0.3">
      <c r="A522">
        <v>308</v>
      </c>
      <c r="B522" t="s">
        <v>1179</v>
      </c>
      <c r="C522" t="s">
        <v>39</v>
      </c>
      <c r="D522">
        <v>0.01</v>
      </c>
      <c r="E522">
        <v>8.33</v>
      </c>
      <c r="F522">
        <v>1.99</v>
      </c>
      <c r="G522" t="s">
        <v>40</v>
      </c>
      <c r="H522" t="s">
        <v>29</v>
      </c>
      <c r="I522" t="s">
        <v>42</v>
      </c>
      <c r="J522" t="s">
        <v>43</v>
      </c>
      <c r="K522" t="s">
        <v>44</v>
      </c>
      <c r="L522" t="s">
        <v>1176</v>
      </c>
      <c r="M522">
        <v>0.52</v>
      </c>
      <c r="N522" t="s">
        <v>34</v>
      </c>
      <c r="O522" t="s">
        <v>61</v>
      </c>
      <c r="P522" t="s">
        <v>68</v>
      </c>
      <c r="Q522" t="s">
        <v>144</v>
      </c>
      <c r="R522">
        <v>98115</v>
      </c>
      <c r="S522" s="1">
        <v>42049</v>
      </c>
      <c r="T522" s="1">
        <v>42050</v>
      </c>
      <c r="U522">
        <v>10.74</v>
      </c>
      <c r="V522">
        <v>32</v>
      </c>
      <c r="W522">
        <v>280.62</v>
      </c>
      <c r="X522">
        <v>37760</v>
      </c>
      <c r="Y522">
        <f>cleaneddata[[#This Row],[Unit Price]]-cleaneddata[[#This Row],[Discount]]</f>
        <v>8.32</v>
      </c>
      <c r="Z522" t="str">
        <f>_xlfn.IFS(cleaneddata[[#This Row],[Region]]="Central","Chris",cleaneddata[[#This Row],[Region]]="East","Erin",cleaneddata[[#This Row],[Region]]="South","Sam",cleaneddata[[#This Row],[Region]]="West","William")</f>
        <v>William</v>
      </c>
    </row>
    <row r="523" spans="1:26" x14ac:dyDescent="0.3">
      <c r="A523">
        <v>1156</v>
      </c>
      <c r="B523" t="s">
        <v>1180</v>
      </c>
      <c r="C523" t="s">
        <v>39</v>
      </c>
      <c r="D523">
        <v>0.06</v>
      </c>
      <c r="E523">
        <v>175.99</v>
      </c>
      <c r="F523">
        <v>8.99</v>
      </c>
      <c r="G523" t="s">
        <v>40</v>
      </c>
      <c r="H523" t="s">
        <v>41</v>
      </c>
      <c r="I523" t="s">
        <v>42</v>
      </c>
      <c r="J523" t="s">
        <v>137</v>
      </c>
      <c r="K523" t="s">
        <v>75</v>
      </c>
      <c r="L523" t="s">
        <v>1181</v>
      </c>
      <c r="M523">
        <v>0.56999999999999995</v>
      </c>
      <c r="N523" t="s">
        <v>34</v>
      </c>
      <c r="O523" t="s">
        <v>113</v>
      </c>
      <c r="P523" t="s">
        <v>405</v>
      </c>
      <c r="Q523" t="s">
        <v>1182</v>
      </c>
      <c r="R523">
        <v>1876</v>
      </c>
      <c r="S523" s="1">
        <v>42049</v>
      </c>
      <c r="T523" s="1">
        <v>42050</v>
      </c>
      <c r="U523">
        <v>48.47148</v>
      </c>
      <c r="V523">
        <v>7</v>
      </c>
      <c r="W523">
        <v>1013.84</v>
      </c>
      <c r="X523">
        <v>90855</v>
      </c>
      <c r="Y523">
        <f>cleaneddata[[#This Row],[Unit Price]]-cleaneddata[[#This Row],[Discount]]</f>
        <v>175.93</v>
      </c>
      <c r="Z523" t="str">
        <f>_xlfn.IFS(cleaneddata[[#This Row],[Region]]="Central","Chris",cleaneddata[[#This Row],[Region]]="East","Erin",cleaneddata[[#This Row],[Region]]="South","Sam",cleaneddata[[#This Row],[Region]]="West","William")</f>
        <v>Erin</v>
      </c>
    </row>
    <row r="524" spans="1:26" x14ac:dyDescent="0.3">
      <c r="A524">
        <v>1745</v>
      </c>
      <c r="B524" t="s">
        <v>361</v>
      </c>
      <c r="C524" t="s">
        <v>49</v>
      </c>
      <c r="D524">
        <v>0.04</v>
      </c>
      <c r="E524">
        <v>60.65</v>
      </c>
      <c r="F524">
        <v>12.23</v>
      </c>
      <c r="G524" t="s">
        <v>40</v>
      </c>
      <c r="H524" t="s">
        <v>73</v>
      </c>
      <c r="I524" t="s">
        <v>30</v>
      </c>
      <c r="J524" t="s">
        <v>128</v>
      </c>
      <c r="K524" t="s">
        <v>146</v>
      </c>
      <c r="L524" t="s">
        <v>1183</v>
      </c>
      <c r="M524">
        <v>0.64</v>
      </c>
      <c r="N524" t="s">
        <v>34</v>
      </c>
      <c r="O524" t="s">
        <v>35</v>
      </c>
      <c r="P524" t="s">
        <v>77</v>
      </c>
      <c r="Q524" t="s">
        <v>363</v>
      </c>
      <c r="R524">
        <v>30305</v>
      </c>
      <c r="S524" s="1">
        <v>42049</v>
      </c>
      <c r="T524" s="1">
        <v>42051</v>
      </c>
      <c r="U524">
        <v>116.5063</v>
      </c>
      <c r="V524">
        <v>4</v>
      </c>
      <c r="W524">
        <v>256.77</v>
      </c>
      <c r="X524">
        <v>13408</v>
      </c>
      <c r="Y524">
        <f>cleaneddata[[#This Row],[Unit Price]]-cleaneddata[[#This Row],[Discount]]</f>
        <v>60.61</v>
      </c>
      <c r="Z524" t="str">
        <f>_xlfn.IFS(cleaneddata[[#This Row],[Region]]="Central","Chris",cleaneddata[[#This Row],[Region]]="East","Erin",cleaneddata[[#This Row],[Region]]="South","Sam",cleaneddata[[#This Row],[Region]]="West","William")</f>
        <v>Sam</v>
      </c>
    </row>
    <row r="525" spans="1:26" x14ac:dyDescent="0.3">
      <c r="A525">
        <v>1749</v>
      </c>
      <c r="B525" t="s">
        <v>364</v>
      </c>
      <c r="C525" t="s">
        <v>49</v>
      </c>
      <c r="D525">
        <v>0.04</v>
      </c>
      <c r="E525">
        <v>60.65</v>
      </c>
      <c r="F525">
        <v>12.23</v>
      </c>
      <c r="G525" t="s">
        <v>40</v>
      </c>
      <c r="H525" t="s">
        <v>73</v>
      </c>
      <c r="I525" t="s">
        <v>30</v>
      </c>
      <c r="J525" t="s">
        <v>128</v>
      </c>
      <c r="K525" t="s">
        <v>146</v>
      </c>
      <c r="L525" t="s">
        <v>1183</v>
      </c>
      <c r="M525">
        <v>0.64</v>
      </c>
      <c r="N525" t="s">
        <v>34</v>
      </c>
      <c r="O525" t="s">
        <v>54</v>
      </c>
      <c r="P525" t="s">
        <v>209</v>
      </c>
      <c r="Q525" t="s">
        <v>365</v>
      </c>
      <c r="R525">
        <v>73505</v>
      </c>
      <c r="S525" s="1">
        <v>42049</v>
      </c>
      <c r="T525" s="1">
        <v>42051</v>
      </c>
      <c r="U525">
        <v>44.2911</v>
      </c>
      <c r="V525">
        <v>1</v>
      </c>
      <c r="W525">
        <v>64.19</v>
      </c>
      <c r="X525">
        <v>87244</v>
      </c>
      <c r="Y525">
        <f>cleaneddata[[#This Row],[Unit Price]]-cleaneddata[[#This Row],[Discount]]</f>
        <v>60.61</v>
      </c>
      <c r="Z525" t="str">
        <f>_xlfn.IFS(cleaneddata[[#This Row],[Region]]="Central","Chris",cleaneddata[[#This Row],[Region]]="East","Erin",cleaneddata[[#This Row],[Region]]="South","Sam",cleaneddata[[#This Row],[Region]]="West","William")</f>
        <v>Chris</v>
      </c>
    </row>
    <row r="526" spans="1:26" x14ac:dyDescent="0.3">
      <c r="A526">
        <v>639</v>
      </c>
      <c r="B526" t="s">
        <v>1184</v>
      </c>
      <c r="C526" t="s">
        <v>72</v>
      </c>
      <c r="D526">
        <v>0</v>
      </c>
      <c r="E526">
        <v>236.97</v>
      </c>
      <c r="F526">
        <v>59.24</v>
      </c>
      <c r="G526" t="s">
        <v>28</v>
      </c>
      <c r="H526" t="s">
        <v>41</v>
      </c>
      <c r="I526" t="s">
        <v>30</v>
      </c>
      <c r="J526" t="s">
        <v>31</v>
      </c>
      <c r="K526" t="s">
        <v>32</v>
      </c>
      <c r="L526" t="s">
        <v>1185</v>
      </c>
      <c r="M526">
        <v>0.61</v>
      </c>
      <c r="N526" t="s">
        <v>34</v>
      </c>
      <c r="O526" t="s">
        <v>61</v>
      </c>
      <c r="P526" t="s">
        <v>92</v>
      </c>
      <c r="Q526" t="s">
        <v>1186</v>
      </c>
      <c r="R526">
        <v>93454</v>
      </c>
      <c r="S526" s="1">
        <v>42049</v>
      </c>
      <c r="T526" s="1">
        <v>42050</v>
      </c>
      <c r="U526">
        <v>1192.04</v>
      </c>
      <c r="V526">
        <v>9</v>
      </c>
      <c r="W526">
        <v>1769.91</v>
      </c>
      <c r="X526">
        <v>87952</v>
      </c>
      <c r="Y526">
        <f>cleaneddata[[#This Row],[Unit Price]]-cleaneddata[[#This Row],[Discount]]</f>
        <v>236.97</v>
      </c>
      <c r="Z526" t="str">
        <f>_xlfn.IFS(cleaneddata[[#This Row],[Region]]="Central","Chris",cleaneddata[[#This Row],[Region]]="East","Erin",cleaneddata[[#This Row],[Region]]="South","Sam",cleaneddata[[#This Row],[Region]]="West","William")</f>
        <v>William</v>
      </c>
    </row>
    <row r="527" spans="1:26" x14ac:dyDescent="0.3">
      <c r="A527">
        <v>640</v>
      </c>
      <c r="B527" t="s">
        <v>1187</v>
      </c>
      <c r="C527" t="s">
        <v>72</v>
      </c>
      <c r="D527">
        <v>0</v>
      </c>
      <c r="E527">
        <v>236.97</v>
      </c>
      <c r="F527">
        <v>59.24</v>
      </c>
      <c r="G527" t="s">
        <v>28</v>
      </c>
      <c r="H527" t="s">
        <v>41</v>
      </c>
      <c r="I527" t="s">
        <v>30</v>
      </c>
      <c r="J527" t="s">
        <v>31</v>
      </c>
      <c r="K527" t="s">
        <v>32</v>
      </c>
      <c r="L527" t="s">
        <v>1185</v>
      </c>
      <c r="M527">
        <v>0.61</v>
      </c>
      <c r="N527" t="s">
        <v>34</v>
      </c>
      <c r="O527" t="s">
        <v>61</v>
      </c>
      <c r="P527" t="s">
        <v>68</v>
      </c>
      <c r="Q527" t="s">
        <v>144</v>
      </c>
      <c r="R527">
        <v>98119</v>
      </c>
      <c r="S527" s="1">
        <v>42049</v>
      </c>
      <c r="T527" s="1">
        <v>42050</v>
      </c>
      <c r="U527">
        <v>1192.04</v>
      </c>
      <c r="V527">
        <v>34</v>
      </c>
      <c r="W527">
        <v>6686.34</v>
      </c>
      <c r="X527">
        <v>56452</v>
      </c>
      <c r="Y527">
        <f>cleaneddata[[#This Row],[Unit Price]]-cleaneddata[[#This Row],[Discount]]</f>
        <v>236.97</v>
      </c>
      <c r="Z527" t="str">
        <f>_xlfn.IFS(cleaneddata[[#This Row],[Region]]="Central","Chris",cleaneddata[[#This Row],[Region]]="East","Erin",cleaneddata[[#This Row],[Region]]="South","Sam",cleaneddata[[#This Row],[Region]]="West","William")</f>
        <v>William</v>
      </c>
    </row>
    <row r="528" spans="1:26" x14ac:dyDescent="0.3">
      <c r="A528">
        <v>1682</v>
      </c>
      <c r="B528" t="s">
        <v>1188</v>
      </c>
      <c r="C528" t="s">
        <v>72</v>
      </c>
      <c r="D528">
        <v>0.04</v>
      </c>
      <c r="E528">
        <v>6.28</v>
      </c>
      <c r="F528">
        <v>5.41</v>
      </c>
      <c r="G528" t="s">
        <v>40</v>
      </c>
      <c r="H528" t="s">
        <v>41</v>
      </c>
      <c r="I528" t="s">
        <v>30</v>
      </c>
      <c r="J528" t="s">
        <v>128</v>
      </c>
      <c r="K528" t="s">
        <v>75</v>
      </c>
      <c r="L528" t="s">
        <v>932</v>
      </c>
      <c r="M528">
        <v>0.53</v>
      </c>
      <c r="N528" t="s">
        <v>34</v>
      </c>
      <c r="O528" t="s">
        <v>54</v>
      </c>
      <c r="P528" t="s">
        <v>105</v>
      </c>
      <c r="Q528" t="s">
        <v>535</v>
      </c>
      <c r="R528">
        <v>60611</v>
      </c>
      <c r="S528" s="1">
        <v>42049</v>
      </c>
      <c r="T528" s="1">
        <v>42051</v>
      </c>
      <c r="U528">
        <v>-38.380000000000003</v>
      </c>
      <c r="V528">
        <v>43</v>
      </c>
      <c r="W528">
        <v>284.48</v>
      </c>
      <c r="X528">
        <v>14115</v>
      </c>
      <c r="Y528">
        <f>cleaneddata[[#This Row],[Unit Price]]-cleaneddata[[#This Row],[Discount]]</f>
        <v>6.24</v>
      </c>
      <c r="Z528" t="str">
        <f>_xlfn.IFS(cleaneddata[[#This Row],[Region]]="Central","Chris",cleaneddata[[#This Row],[Region]]="East","Erin",cleaneddata[[#This Row],[Region]]="South","Sam",cleaneddata[[#This Row],[Region]]="West","William")</f>
        <v>Chris</v>
      </c>
    </row>
    <row r="529" spans="1:26" x14ac:dyDescent="0.3">
      <c r="A529">
        <v>1683</v>
      </c>
      <c r="B529" t="s">
        <v>1189</v>
      </c>
      <c r="C529" t="s">
        <v>72</v>
      </c>
      <c r="D529">
        <v>0.04</v>
      </c>
      <c r="E529">
        <v>6.28</v>
      </c>
      <c r="F529">
        <v>5.41</v>
      </c>
      <c r="G529" t="s">
        <v>40</v>
      </c>
      <c r="H529" t="s">
        <v>41</v>
      </c>
      <c r="I529" t="s">
        <v>30</v>
      </c>
      <c r="J529" t="s">
        <v>128</v>
      </c>
      <c r="K529" t="s">
        <v>75</v>
      </c>
      <c r="L529" t="s">
        <v>932</v>
      </c>
      <c r="M529">
        <v>0.53</v>
      </c>
      <c r="N529" t="s">
        <v>34</v>
      </c>
      <c r="O529" t="s">
        <v>54</v>
      </c>
      <c r="P529" t="s">
        <v>189</v>
      </c>
      <c r="Q529" t="s">
        <v>1190</v>
      </c>
      <c r="R529">
        <v>77301</v>
      </c>
      <c r="S529" s="1">
        <v>42049</v>
      </c>
      <c r="T529" s="1">
        <v>42051</v>
      </c>
      <c r="U529">
        <v>-19.957599999999999</v>
      </c>
      <c r="V529">
        <v>11</v>
      </c>
      <c r="W529">
        <v>72.77</v>
      </c>
      <c r="X529">
        <v>90612</v>
      </c>
      <c r="Y529">
        <f>cleaneddata[[#This Row],[Unit Price]]-cleaneddata[[#This Row],[Discount]]</f>
        <v>6.24</v>
      </c>
      <c r="Z529" t="str">
        <f>_xlfn.IFS(cleaneddata[[#This Row],[Region]]="Central","Chris",cleaneddata[[#This Row],[Region]]="East","Erin",cleaneddata[[#This Row],[Region]]="South","Sam",cleaneddata[[#This Row],[Region]]="West","William")</f>
        <v>Chris</v>
      </c>
    </row>
    <row r="530" spans="1:26" x14ac:dyDescent="0.3">
      <c r="A530">
        <v>11</v>
      </c>
      <c r="B530" t="s">
        <v>1191</v>
      </c>
      <c r="C530" t="s">
        <v>27</v>
      </c>
      <c r="D530">
        <v>0.06</v>
      </c>
      <c r="E530">
        <v>9.48</v>
      </c>
      <c r="F530">
        <v>7.29</v>
      </c>
      <c r="G530" t="s">
        <v>40</v>
      </c>
      <c r="H530" t="s">
        <v>73</v>
      </c>
      <c r="I530" t="s">
        <v>30</v>
      </c>
      <c r="J530" t="s">
        <v>128</v>
      </c>
      <c r="K530" t="s">
        <v>44</v>
      </c>
      <c r="L530" t="s">
        <v>506</v>
      </c>
      <c r="M530">
        <v>0.45</v>
      </c>
      <c r="N530" t="s">
        <v>34</v>
      </c>
      <c r="O530" t="s">
        <v>113</v>
      </c>
      <c r="P530" t="s">
        <v>399</v>
      </c>
      <c r="Q530" t="s">
        <v>1192</v>
      </c>
      <c r="R530">
        <v>7203</v>
      </c>
      <c r="S530" s="1">
        <v>42050</v>
      </c>
      <c r="T530" s="1">
        <v>42052</v>
      </c>
      <c r="U530">
        <v>-53.809600000000003</v>
      </c>
      <c r="V530">
        <v>22</v>
      </c>
      <c r="W530">
        <v>211.15</v>
      </c>
      <c r="X530">
        <v>90192</v>
      </c>
      <c r="Y530">
        <f>cleaneddata[[#This Row],[Unit Price]]-cleaneddata[[#This Row],[Discount]]</f>
        <v>9.42</v>
      </c>
      <c r="Z530" t="str">
        <f>_xlfn.IFS(cleaneddata[[#This Row],[Region]]="Central","Chris",cleaneddata[[#This Row],[Region]]="East","Erin",cleaneddata[[#This Row],[Region]]="South","Sam",cleaneddata[[#This Row],[Region]]="West","William")</f>
        <v>Erin</v>
      </c>
    </row>
    <row r="531" spans="1:26" x14ac:dyDescent="0.3">
      <c r="A531">
        <v>596</v>
      </c>
      <c r="B531" t="s">
        <v>1193</v>
      </c>
      <c r="C531" t="s">
        <v>27</v>
      </c>
      <c r="D531">
        <v>0.03</v>
      </c>
      <c r="E531">
        <v>3.8</v>
      </c>
      <c r="F531">
        <v>1.49</v>
      </c>
      <c r="G531" t="s">
        <v>40</v>
      </c>
      <c r="H531" t="s">
        <v>41</v>
      </c>
      <c r="I531" t="s">
        <v>50</v>
      </c>
      <c r="J531" t="s">
        <v>74</v>
      </c>
      <c r="K531" t="s">
        <v>75</v>
      </c>
      <c r="L531" t="s">
        <v>1194</v>
      </c>
      <c r="M531">
        <v>0.38</v>
      </c>
      <c r="N531" t="s">
        <v>34</v>
      </c>
      <c r="O531" t="s">
        <v>54</v>
      </c>
      <c r="P531" t="s">
        <v>55</v>
      </c>
      <c r="Q531" t="s">
        <v>1195</v>
      </c>
      <c r="R531">
        <v>46032</v>
      </c>
      <c r="S531" s="1">
        <v>42050</v>
      </c>
      <c r="T531" s="1">
        <v>42052</v>
      </c>
      <c r="U531">
        <v>15.2745</v>
      </c>
      <c r="V531">
        <v>6</v>
      </c>
      <c r="W531">
        <v>24.27</v>
      </c>
      <c r="X531">
        <v>86308</v>
      </c>
      <c r="Y531">
        <f>cleaneddata[[#This Row],[Unit Price]]-cleaneddata[[#This Row],[Discount]]</f>
        <v>3.77</v>
      </c>
      <c r="Z531" t="str">
        <f>_xlfn.IFS(cleaneddata[[#This Row],[Region]]="Central","Chris",cleaneddata[[#This Row],[Region]]="East","Erin",cleaneddata[[#This Row],[Region]]="South","Sam",cleaneddata[[#This Row],[Region]]="West","William")</f>
        <v>Chris</v>
      </c>
    </row>
    <row r="532" spans="1:26" x14ac:dyDescent="0.3">
      <c r="A532">
        <v>596</v>
      </c>
      <c r="B532" t="s">
        <v>1193</v>
      </c>
      <c r="C532" t="s">
        <v>27</v>
      </c>
      <c r="D532">
        <v>7.0000000000000007E-2</v>
      </c>
      <c r="E532">
        <v>7.98</v>
      </c>
      <c r="F532">
        <v>1.25</v>
      </c>
      <c r="G532" t="s">
        <v>40</v>
      </c>
      <c r="H532" t="s">
        <v>41</v>
      </c>
      <c r="I532" t="s">
        <v>50</v>
      </c>
      <c r="J532" t="s">
        <v>90</v>
      </c>
      <c r="K532" t="s">
        <v>52</v>
      </c>
      <c r="L532" t="s">
        <v>1196</v>
      </c>
      <c r="M532">
        <v>0.35</v>
      </c>
      <c r="N532" t="s">
        <v>34</v>
      </c>
      <c r="O532" t="s">
        <v>54</v>
      </c>
      <c r="P532" t="s">
        <v>55</v>
      </c>
      <c r="Q532" t="s">
        <v>1195</v>
      </c>
      <c r="R532">
        <v>46032</v>
      </c>
      <c r="S532" s="1">
        <v>42050</v>
      </c>
      <c r="T532" s="1">
        <v>42052</v>
      </c>
      <c r="U532">
        <v>26.585699999999999</v>
      </c>
      <c r="V532">
        <v>5</v>
      </c>
      <c r="W532">
        <v>38.53</v>
      </c>
      <c r="X532">
        <v>86308</v>
      </c>
      <c r="Y532">
        <f>cleaneddata[[#This Row],[Unit Price]]-cleaneddata[[#This Row],[Discount]]</f>
        <v>7.91</v>
      </c>
      <c r="Z532" t="str">
        <f>_xlfn.IFS(cleaneddata[[#This Row],[Region]]="Central","Chris",cleaneddata[[#This Row],[Region]]="East","Erin",cleaneddata[[#This Row],[Region]]="South","Sam",cleaneddata[[#This Row],[Region]]="West","William")</f>
        <v>Chris</v>
      </c>
    </row>
    <row r="533" spans="1:26" x14ac:dyDescent="0.3">
      <c r="A533">
        <v>596</v>
      </c>
      <c r="B533" t="s">
        <v>1193</v>
      </c>
      <c r="C533" t="s">
        <v>27</v>
      </c>
      <c r="D533">
        <v>7.0000000000000007E-2</v>
      </c>
      <c r="E533">
        <v>417.4</v>
      </c>
      <c r="F533">
        <v>75.23</v>
      </c>
      <c r="G533" t="s">
        <v>28</v>
      </c>
      <c r="H533" t="s">
        <v>41</v>
      </c>
      <c r="I533" t="s">
        <v>30</v>
      </c>
      <c r="J533" t="s">
        <v>31</v>
      </c>
      <c r="K533" t="s">
        <v>32</v>
      </c>
      <c r="L533" t="s">
        <v>1197</v>
      </c>
      <c r="M533">
        <v>0.79</v>
      </c>
      <c r="N533" t="s">
        <v>34</v>
      </c>
      <c r="O533" t="s">
        <v>54</v>
      </c>
      <c r="P533" t="s">
        <v>55</v>
      </c>
      <c r="Q533" t="s">
        <v>1195</v>
      </c>
      <c r="R533">
        <v>46032</v>
      </c>
      <c r="S533" s="1">
        <v>42050</v>
      </c>
      <c r="T533" s="1">
        <v>42051</v>
      </c>
      <c r="U533">
        <v>-575.35199999999998</v>
      </c>
      <c r="V533">
        <v>12</v>
      </c>
      <c r="W533">
        <v>4910.72</v>
      </c>
      <c r="X533">
        <v>86308</v>
      </c>
      <c r="Y533">
        <f>cleaneddata[[#This Row],[Unit Price]]-cleaneddata[[#This Row],[Discount]]</f>
        <v>417.33</v>
      </c>
      <c r="Z533" t="str">
        <f>_xlfn.IFS(cleaneddata[[#This Row],[Region]]="Central","Chris",cleaneddata[[#This Row],[Region]]="East","Erin",cleaneddata[[#This Row],[Region]]="South","Sam",cleaneddata[[#This Row],[Region]]="West","William")</f>
        <v>Chris</v>
      </c>
    </row>
    <row r="534" spans="1:26" x14ac:dyDescent="0.3">
      <c r="A534">
        <v>2260</v>
      </c>
      <c r="B534" t="s">
        <v>1198</v>
      </c>
      <c r="C534" t="s">
        <v>27</v>
      </c>
      <c r="D534">
        <v>0.02</v>
      </c>
      <c r="E534">
        <v>4.9800000000000004</v>
      </c>
      <c r="F534">
        <v>0.49</v>
      </c>
      <c r="G534" t="s">
        <v>40</v>
      </c>
      <c r="H534" t="s">
        <v>96</v>
      </c>
      <c r="I534" t="s">
        <v>50</v>
      </c>
      <c r="J534" t="s">
        <v>154</v>
      </c>
      <c r="K534" t="s">
        <v>75</v>
      </c>
      <c r="L534" t="s">
        <v>1105</v>
      </c>
      <c r="M534">
        <v>0.39</v>
      </c>
      <c r="N534" t="s">
        <v>34</v>
      </c>
      <c r="O534" t="s">
        <v>35</v>
      </c>
      <c r="P534" t="s">
        <v>77</v>
      </c>
      <c r="Q534" t="s">
        <v>1199</v>
      </c>
      <c r="R534">
        <v>30161</v>
      </c>
      <c r="S534" s="1">
        <v>42050</v>
      </c>
      <c r="T534" s="1">
        <v>42051</v>
      </c>
      <c r="U534">
        <v>-52.863999999999997</v>
      </c>
      <c r="V534">
        <v>17</v>
      </c>
      <c r="W534">
        <v>87.11</v>
      </c>
      <c r="X534">
        <v>89601</v>
      </c>
      <c r="Y534">
        <f>cleaneddata[[#This Row],[Unit Price]]-cleaneddata[[#This Row],[Discount]]</f>
        <v>4.9600000000000009</v>
      </c>
      <c r="Z534" t="str">
        <f>_xlfn.IFS(cleaneddata[[#This Row],[Region]]="Central","Chris",cleaneddata[[#This Row],[Region]]="East","Erin",cleaneddata[[#This Row],[Region]]="South","Sam",cleaneddata[[#This Row],[Region]]="West","William")</f>
        <v>Sam</v>
      </c>
    </row>
    <row r="535" spans="1:26" x14ac:dyDescent="0.3">
      <c r="A535">
        <v>2260</v>
      </c>
      <c r="B535" t="s">
        <v>1198</v>
      </c>
      <c r="C535" t="s">
        <v>27</v>
      </c>
      <c r="D535">
        <v>0.01</v>
      </c>
      <c r="E535">
        <v>20.99</v>
      </c>
      <c r="F535">
        <v>0.99</v>
      </c>
      <c r="G535" t="s">
        <v>40</v>
      </c>
      <c r="H535" t="s">
        <v>96</v>
      </c>
      <c r="I535" t="s">
        <v>42</v>
      </c>
      <c r="J535" t="s">
        <v>137</v>
      </c>
      <c r="K535" t="s">
        <v>44</v>
      </c>
      <c r="L535" t="s">
        <v>1200</v>
      </c>
      <c r="M535">
        <v>0.83</v>
      </c>
      <c r="N535" t="s">
        <v>34</v>
      </c>
      <c r="O535" t="s">
        <v>35</v>
      </c>
      <c r="P535" t="s">
        <v>77</v>
      </c>
      <c r="Q535" t="s">
        <v>1199</v>
      </c>
      <c r="R535">
        <v>30161</v>
      </c>
      <c r="S535" s="1">
        <v>42050</v>
      </c>
      <c r="T535" s="1">
        <v>42051</v>
      </c>
      <c r="U535">
        <v>45.378</v>
      </c>
      <c r="V535">
        <v>9</v>
      </c>
      <c r="W535">
        <v>170.46</v>
      </c>
      <c r="X535">
        <v>89601</v>
      </c>
      <c r="Y535">
        <f>cleaneddata[[#This Row],[Unit Price]]-cleaneddata[[#This Row],[Discount]]</f>
        <v>20.979999999999997</v>
      </c>
      <c r="Z535" t="str">
        <f>_xlfn.IFS(cleaneddata[[#This Row],[Region]]="Central","Chris",cleaneddata[[#This Row],[Region]]="East","Erin",cleaneddata[[#This Row],[Region]]="South","Sam",cleaneddata[[#This Row],[Region]]="West","William")</f>
        <v>Sam</v>
      </c>
    </row>
    <row r="536" spans="1:26" x14ac:dyDescent="0.3">
      <c r="A536">
        <v>3211</v>
      </c>
      <c r="B536" t="s">
        <v>1201</v>
      </c>
      <c r="C536" t="s">
        <v>39</v>
      </c>
      <c r="D536">
        <v>0.1</v>
      </c>
      <c r="E536">
        <v>7.31</v>
      </c>
      <c r="F536">
        <v>0.49</v>
      </c>
      <c r="G536" t="s">
        <v>40</v>
      </c>
      <c r="H536" t="s">
        <v>96</v>
      </c>
      <c r="I536" t="s">
        <v>50</v>
      </c>
      <c r="J536" t="s">
        <v>154</v>
      </c>
      <c r="K536" t="s">
        <v>75</v>
      </c>
      <c r="L536" t="s">
        <v>1129</v>
      </c>
      <c r="M536">
        <v>0.38</v>
      </c>
      <c r="N536" t="s">
        <v>34</v>
      </c>
      <c r="O536" t="s">
        <v>54</v>
      </c>
      <c r="P536" t="s">
        <v>105</v>
      </c>
      <c r="Q536" t="s">
        <v>1202</v>
      </c>
      <c r="R536">
        <v>60101</v>
      </c>
      <c r="S536" s="1">
        <v>42050</v>
      </c>
      <c r="T536" s="1">
        <v>42051</v>
      </c>
      <c r="U536">
        <v>55.020600000000002</v>
      </c>
      <c r="V536">
        <v>12</v>
      </c>
      <c r="W536">
        <v>79.739999999999995</v>
      </c>
      <c r="X536">
        <v>91522</v>
      </c>
      <c r="Y536">
        <f>cleaneddata[[#This Row],[Unit Price]]-cleaneddata[[#This Row],[Discount]]</f>
        <v>7.21</v>
      </c>
      <c r="Z536" t="str">
        <f>_xlfn.IFS(cleaneddata[[#This Row],[Region]]="Central","Chris",cleaneddata[[#This Row],[Region]]="East","Erin",cleaneddata[[#This Row],[Region]]="South","Sam",cleaneddata[[#This Row],[Region]]="West","William")</f>
        <v>Chris</v>
      </c>
    </row>
    <row r="537" spans="1:26" x14ac:dyDescent="0.3">
      <c r="A537">
        <v>3211</v>
      </c>
      <c r="B537" t="s">
        <v>1201</v>
      </c>
      <c r="C537" t="s">
        <v>39</v>
      </c>
      <c r="D537">
        <v>0.1</v>
      </c>
      <c r="E537">
        <v>20.99</v>
      </c>
      <c r="F537">
        <v>2.5</v>
      </c>
      <c r="G537" t="s">
        <v>40</v>
      </c>
      <c r="H537" t="s">
        <v>96</v>
      </c>
      <c r="I537" t="s">
        <v>42</v>
      </c>
      <c r="J537" t="s">
        <v>137</v>
      </c>
      <c r="K537" t="s">
        <v>52</v>
      </c>
      <c r="L537" t="s">
        <v>1203</v>
      </c>
      <c r="M537">
        <v>0.81</v>
      </c>
      <c r="N537" t="s">
        <v>34</v>
      </c>
      <c r="O537" t="s">
        <v>54</v>
      </c>
      <c r="P537" t="s">
        <v>105</v>
      </c>
      <c r="Q537" t="s">
        <v>1202</v>
      </c>
      <c r="R537">
        <v>60101</v>
      </c>
      <c r="S537" s="1">
        <v>42050</v>
      </c>
      <c r="T537" s="1">
        <v>42051</v>
      </c>
      <c r="U537">
        <v>-43.65504</v>
      </c>
      <c r="V537">
        <v>23</v>
      </c>
      <c r="W537">
        <v>392.45</v>
      </c>
      <c r="X537">
        <v>91522</v>
      </c>
      <c r="Y537">
        <f>cleaneddata[[#This Row],[Unit Price]]-cleaneddata[[#This Row],[Discount]]</f>
        <v>20.889999999999997</v>
      </c>
      <c r="Z537" t="str">
        <f>_xlfn.IFS(cleaneddata[[#This Row],[Region]]="Central","Chris",cleaneddata[[#This Row],[Region]]="East","Erin",cleaneddata[[#This Row],[Region]]="South","Sam",cleaneddata[[#This Row],[Region]]="West","William")</f>
        <v>Chris</v>
      </c>
    </row>
    <row r="538" spans="1:26" x14ac:dyDescent="0.3">
      <c r="A538">
        <v>393</v>
      </c>
      <c r="B538" t="s">
        <v>1204</v>
      </c>
      <c r="C538" t="s">
        <v>49</v>
      </c>
      <c r="D538">
        <v>7.0000000000000007E-2</v>
      </c>
      <c r="E538">
        <v>9.7100000000000009</v>
      </c>
      <c r="F538">
        <v>9.4499999999999993</v>
      </c>
      <c r="G538" t="s">
        <v>40</v>
      </c>
      <c r="H538" t="s">
        <v>96</v>
      </c>
      <c r="I538" t="s">
        <v>50</v>
      </c>
      <c r="J538" t="s">
        <v>80</v>
      </c>
      <c r="K538" t="s">
        <v>75</v>
      </c>
      <c r="L538" t="s">
        <v>1205</v>
      </c>
      <c r="M538">
        <v>0.6</v>
      </c>
      <c r="N538" t="s">
        <v>34</v>
      </c>
      <c r="O538" t="s">
        <v>113</v>
      </c>
      <c r="P538" t="s">
        <v>114</v>
      </c>
      <c r="Q538" t="s">
        <v>1206</v>
      </c>
      <c r="R538">
        <v>13021</v>
      </c>
      <c r="S538" s="1">
        <v>42050</v>
      </c>
      <c r="T538" s="1">
        <v>42057</v>
      </c>
      <c r="U538">
        <v>-81.77</v>
      </c>
      <c r="V538">
        <v>3</v>
      </c>
      <c r="W538">
        <v>31.44</v>
      </c>
      <c r="X538">
        <v>86382</v>
      </c>
      <c r="Y538">
        <f>cleaneddata[[#This Row],[Unit Price]]-cleaneddata[[#This Row],[Discount]]</f>
        <v>9.64</v>
      </c>
      <c r="Z538" t="str">
        <f>_xlfn.IFS(cleaneddata[[#This Row],[Region]]="Central","Chris",cleaneddata[[#This Row],[Region]]="East","Erin",cleaneddata[[#This Row],[Region]]="South","Sam",cleaneddata[[#This Row],[Region]]="West","William")</f>
        <v>Erin</v>
      </c>
    </row>
    <row r="539" spans="1:26" x14ac:dyDescent="0.3">
      <c r="A539">
        <v>651</v>
      </c>
      <c r="B539" t="s">
        <v>296</v>
      </c>
      <c r="C539" t="s">
        <v>49</v>
      </c>
      <c r="D539">
        <v>0.04</v>
      </c>
      <c r="E539">
        <v>880.98</v>
      </c>
      <c r="F539">
        <v>44.55</v>
      </c>
      <c r="G539" t="s">
        <v>28</v>
      </c>
      <c r="H539" t="s">
        <v>41</v>
      </c>
      <c r="I539" t="s">
        <v>30</v>
      </c>
      <c r="J539" t="s">
        <v>119</v>
      </c>
      <c r="K539" t="s">
        <v>32</v>
      </c>
      <c r="L539" t="s">
        <v>240</v>
      </c>
      <c r="M539">
        <v>0.62</v>
      </c>
      <c r="N539" t="s">
        <v>34</v>
      </c>
      <c r="O539" t="s">
        <v>61</v>
      </c>
      <c r="P539" t="s">
        <v>298</v>
      </c>
      <c r="Q539" t="s">
        <v>299</v>
      </c>
      <c r="R539">
        <v>89115</v>
      </c>
      <c r="S539" s="1">
        <v>42050</v>
      </c>
      <c r="T539" s="1">
        <v>42054</v>
      </c>
      <c r="U539">
        <v>4233.2587999999996</v>
      </c>
      <c r="V539">
        <v>8</v>
      </c>
      <c r="W539">
        <v>6901.25</v>
      </c>
      <c r="X539">
        <v>91576</v>
      </c>
      <c r="Y539">
        <f>cleaneddata[[#This Row],[Unit Price]]-cleaneddata[[#This Row],[Discount]]</f>
        <v>880.94</v>
      </c>
      <c r="Z539" t="str">
        <f>_xlfn.IFS(cleaneddata[[#This Row],[Region]]="Central","Chris",cleaneddata[[#This Row],[Region]]="East","Erin",cleaneddata[[#This Row],[Region]]="South","Sam",cleaneddata[[#This Row],[Region]]="West","William")</f>
        <v>William</v>
      </c>
    </row>
    <row r="540" spans="1:26" x14ac:dyDescent="0.3">
      <c r="A540">
        <v>651</v>
      </c>
      <c r="B540" t="s">
        <v>296</v>
      </c>
      <c r="C540" t="s">
        <v>49</v>
      </c>
      <c r="D540">
        <v>7.0000000000000007E-2</v>
      </c>
      <c r="E540">
        <v>13.4</v>
      </c>
      <c r="F540">
        <v>4.95</v>
      </c>
      <c r="G540" t="s">
        <v>40</v>
      </c>
      <c r="H540" t="s">
        <v>41</v>
      </c>
      <c r="I540" t="s">
        <v>30</v>
      </c>
      <c r="J540" t="s">
        <v>128</v>
      </c>
      <c r="K540" t="s">
        <v>44</v>
      </c>
      <c r="L540" t="s">
        <v>1207</v>
      </c>
      <c r="M540">
        <v>0.37</v>
      </c>
      <c r="N540" t="s">
        <v>34</v>
      </c>
      <c r="O540" t="s">
        <v>61</v>
      </c>
      <c r="P540" t="s">
        <v>298</v>
      </c>
      <c r="Q540" t="s">
        <v>299</v>
      </c>
      <c r="R540">
        <v>89115</v>
      </c>
      <c r="S540" s="1">
        <v>42050</v>
      </c>
      <c r="T540" s="1">
        <v>42055</v>
      </c>
      <c r="U540">
        <v>102.76860000000001</v>
      </c>
      <c r="V540">
        <v>11</v>
      </c>
      <c r="W540">
        <v>148.94</v>
      </c>
      <c r="X540">
        <v>91576</v>
      </c>
      <c r="Y540">
        <f>cleaneddata[[#This Row],[Unit Price]]-cleaneddata[[#This Row],[Discount]]</f>
        <v>13.33</v>
      </c>
      <c r="Z540" t="str">
        <f>_xlfn.IFS(cleaneddata[[#This Row],[Region]]="Central","Chris",cleaneddata[[#This Row],[Region]]="East","Erin",cleaneddata[[#This Row],[Region]]="South","Sam",cleaneddata[[#This Row],[Region]]="West","William")</f>
        <v>William</v>
      </c>
    </row>
    <row r="541" spans="1:26" x14ac:dyDescent="0.3">
      <c r="A541">
        <v>651</v>
      </c>
      <c r="B541" t="s">
        <v>296</v>
      </c>
      <c r="C541" t="s">
        <v>49</v>
      </c>
      <c r="D541">
        <v>0.01</v>
      </c>
      <c r="E541">
        <v>15.99</v>
      </c>
      <c r="F541">
        <v>11.28</v>
      </c>
      <c r="G541" t="s">
        <v>40</v>
      </c>
      <c r="H541" t="s">
        <v>41</v>
      </c>
      <c r="I541" t="s">
        <v>42</v>
      </c>
      <c r="J541" t="s">
        <v>58</v>
      </c>
      <c r="K541" t="s">
        <v>146</v>
      </c>
      <c r="L541" t="s">
        <v>1208</v>
      </c>
      <c r="M541">
        <v>0.38</v>
      </c>
      <c r="N541" t="s">
        <v>34</v>
      </c>
      <c r="O541" t="s">
        <v>61</v>
      </c>
      <c r="P541" t="s">
        <v>298</v>
      </c>
      <c r="Q541" t="s">
        <v>299</v>
      </c>
      <c r="R541">
        <v>89115</v>
      </c>
      <c r="S541" s="1">
        <v>42050</v>
      </c>
      <c r="T541" s="1">
        <v>42057</v>
      </c>
      <c r="U541">
        <v>-36.671543999999997</v>
      </c>
      <c r="V541">
        <v>12</v>
      </c>
      <c r="W541">
        <v>200.68</v>
      </c>
      <c r="X541">
        <v>91576</v>
      </c>
      <c r="Y541">
        <f>cleaneddata[[#This Row],[Unit Price]]-cleaneddata[[#This Row],[Discount]]</f>
        <v>15.98</v>
      </c>
      <c r="Z541" t="str">
        <f>_xlfn.IFS(cleaneddata[[#This Row],[Region]]="Central","Chris",cleaneddata[[#This Row],[Region]]="East","Erin",cleaneddata[[#This Row],[Region]]="South","Sam",cleaneddata[[#This Row],[Region]]="West","William")</f>
        <v>William</v>
      </c>
    </row>
    <row r="542" spans="1:26" x14ac:dyDescent="0.3">
      <c r="A542">
        <v>2684</v>
      </c>
      <c r="B542" t="s">
        <v>1209</v>
      </c>
      <c r="C542" t="s">
        <v>49</v>
      </c>
      <c r="D542">
        <v>0.09</v>
      </c>
      <c r="E542">
        <v>8.74</v>
      </c>
      <c r="F542">
        <v>1.39</v>
      </c>
      <c r="G542" t="s">
        <v>89</v>
      </c>
      <c r="H542" t="s">
        <v>29</v>
      </c>
      <c r="I542" t="s">
        <v>50</v>
      </c>
      <c r="J542" t="s">
        <v>347</v>
      </c>
      <c r="K542" t="s">
        <v>75</v>
      </c>
      <c r="L542" t="s">
        <v>442</v>
      </c>
      <c r="M542">
        <v>0.38</v>
      </c>
      <c r="N542" t="s">
        <v>34</v>
      </c>
      <c r="O542" t="s">
        <v>35</v>
      </c>
      <c r="P542" t="s">
        <v>125</v>
      </c>
      <c r="Q542" t="s">
        <v>1210</v>
      </c>
      <c r="R542">
        <v>33952</v>
      </c>
      <c r="S542" s="1">
        <v>42050</v>
      </c>
      <c r="T542" s="1">
        <v>42055</v>
      </c>
      <c r="U542">
        <v>23.616</v>
      </c>
      <c r="V542">
        <v>1</v>
      </c>
      <c r="W542">
        <v>11.78</v>
      </c>
      <c r="X542">
        <v>89146</v>
      </c>
      <c r="Y542">
        <f>cleaneddata[[#This Row],[Unit Price]]-cleaneddata[[#This Row],[Discount]]</f>
        <v>8.65</v>
      </c>
      <c r="Z542" t="str">
        <f>_xlfn.IFS(cleaneddata[[#This Row],[Region]]="Central","Chris",cleaneddata[[#This Row],[Region]]="East","Erin",cleaneddata[[#This Row],[Region]]="South","Sam",cleaneddata[[#This Row],[Region]]="West","William")</f>
        <v>Sam</v>
      </c>
    </row>
    <row r="543" spans="1:26" x14ac:dyDescent="0.3">
      <c r="A543">
        <v>2684</v>
      </c>
      <c r="B543" t="s">
        <v>1209</v>
      </c>
      <c r="C543" t="s">
        <v>49</v>
      </c>
      <c r="D543">
        <v>0.09</v>
      </c>
      <c r="E543">
        <v>18.97</v>
      </c>
      <c r="F543">
        <v>9.0299999999999994</v>
      </c>
      <c r="G543" t="s">
        <v>40</v>
      </c>
      <c r="H543" t="s">
        <v>29</v>
      </c>
      <c r="I543" t="s">
        <v>50</v>
      </c>
      <c r="J543" t="s">
        <v>90</v>
      </c>
      <c r="K543" t="s">
        <v>75</v>
      </c>
      <c r="L543" t="s">
        <v>632</v>
      </c>
      <c r="M543">
        <v>0.37</v>
      </c>
      <c r="N543" t="s">
        <v>34</v>
      </c>
      <c r="O543" t="s">
        <v>35</v>
      </c>
      <c r="P543" t="s">
        <v>125</v>
      </c>
      <c r="Q543" t="s">
        <v>1210</v>
      </c>
      <c r="R543">
        <v>33952</v>
      </c>
      <c r="S543" s="1">
        <v>42050</v>
      </c>
      <c r="T543" s="1">
        <v>42055</v>
      </c>
      <c r="U543">
        <v>-1748.0119999999999</v>
      </c>
      <c r="V543">
        <v>1</v>
      </c>
      <c r="W543">
        <v>20.96</v>
      </c>
      <c r="X543">
        <v>89146</v>
      </c>
      <c r="Y543">
        <f>cleaneddata[[#This Row],[Unit Price]]-cleaneddata[[#This Row],[Discount]]</f>
        <v>18.88</v>
      </c>
      <c r="Z543" t="str">
        <f>_xlfn.IFS(cleaneddata[[#This Row],[Region]]="Central","Chris",cleaneddata[[#This Row],[Region]]="East","Erin",cleaneddata[[#This Row],[Region]]="South","Sam",cleaneddata[[#This Row],[Region]]="West","William")</f>
        <v>Sam</v>
      </c>
    </row>
    <row r="544" spans="1:26" x14ac:dyDescent="0.3">
      <c r="A544">
        <v>2951</v>
      </c>
      <c r="B544" t="s">
        <v>1211</v>
      </c>
      <c r="C544" t="s">
        <v>118</v>
      </c>
      <c r="D544">
        <v>7.0000000000000007E-2</v>
      </c>
      <c r="E544">
        <v>42.98</v>
      </c>
      <c r="F544">
        <v>4.62</v>
      </c>
      <c r="G544" t="s">
        <v>89</v>
      </c>
      <c r="H544" t="s">
        <v>96</v>
      </c>
      <c r="I544" t="s">
        <v>50</v>
      </c>
      <c r="J544" t="s">
        <v>97</v>
      </c>
      <c r="K544" t="s">
        <v>75</v>
      </c>
      <c r="L544" t="s">
        <v>282</v>
      </c>
      <c r="M544">
        <v>0.56000000000000005</v>
      </c>
      <c r="N544" t="s">
        <v>34</v>
      </c>
      <c r="O544" t="s">
        <v>54</v>
      </c>
      <c r="P544" t="s">
        <v>539</v>
      </c>
      <c r="Q544" t="s">
        <v>1212</v>
      </c>
      <c r="R544">
        <v>67601</v>
      </c>
      <c r="S544" s="1">
        <v>42050</v>
      </c>
      <c r="T544" s="1">
        <v>42052</v>
      </c>
      <c r="U544">
        <v>565.38599999999997</v>
      </c>
      <c r="V544">
        <v>19</v>
      </c>
      <c r="W544">
        <v>819.4</v>
      </c>
      <c r="X544">
        <v>91397</v>
      </c>
      <c r="Y544">
        <f>cleaneddata[[#This Row],[Unit Price]]-cleaneddata[[#This Row],[Discount]]</f>
        <v>42.91</v>
      </c>
      <c r="Z544" t="str">
        <f>_xlfn.IFS(cleaneddata[[#This Row],[Region]]="Central","Chris",cleaneddata[[#This Row],[Region]]="East","Erin",cleaneddata[[#This Row],[Region]]="South","Sam",cleaneddata[[#This Row],[Region]]="West","William")</f>
        <v>Chris</v>
      </c>
    </row>
    <row r="545" spans="1:26" x14ac:dyDescent="0.3">
      <c r="A545">
        <v>2951</v>
      </c>
      <c r="B545" t="s">
        <v>1211</v>
      </c>
      <c r="C545" t="s">
        <v>118</v>
      </c>
      <c r="D545">
        <v>0.03</v>
      </c>
      <c r="E545">
        <v>89.99</v>
      </c>
      <c r="F545">
        <v>42</v>
      </c>
      <c r="G545" t="s">
        <v>28</v>
      </c>
      <c r="H545" t="s">
        <v>96</v>
      </c>
      <c r="I545" t="s">
        <v>30</v>
      </c>
      <c r="J545" t="s">
        <v>111</v>
      </c>
      <c r="K545" t="s">
        <v>59</v>
      </c>
      <c r="L545" t="s">
        <v>1213</v>
      </c>
      <c r="M545">
        <v>0.66</v>
      </c>
      <c r="N545" t="s">
        <v>34</v>
      </c>
      <c r="O545" t="s">
        <v>54</v>
      </c>
      <c r="P545" t="s">
        <v>539</v>
      </c>
      <c r="Q545" t="s">
        <v>1212</v>
      </c>
      <c r="R545">
        <v>67601</v>
      </c>
      <c r="S545" s="1">
        <v>42050</v>
      </c>
      <c r="T545" s="1">
        <v>42053</v>
      </c>
      <c r="U545">
        <v>-230.9528</v>
      </c>
      <c r="V545">
        <v>19</v>
      </c>
      <c r="W545">
        <v>1809.75</v>
      </c>
      <c r="X545">
        <v>91397</v>
      </c>
      <c r="Y545">
        <f>cleaneddata[[#This Row],[Unit Price]]-cleaneddata[[#This Row],[Discount]]</f>
        <v>89.96</v>
      </c>
      <c r="Z545" t="str">
        <f>_xlfn.IFS(cleaneddata[[#This Row],[Region]]="Central","Chris",cleaneddata[[#This Row],[Region]]="East","Erin",cleaneddata[[#This Row],[Region]]="South","Sam",cleaneddata[[#This Row],[Region]]="West","William")</f>
        <v>Chris</v>
      </c>
    </row>
    <row r="546" spans="1:26" x14ac:dyDescent="0.3">
      <c r="A546">
        <v>2355</v>
      </c>
      <c r="B546" t="s">
        <v>1214</v>
      </c>
      <c r="C546" t="s">
        <v>72</v>
      </c>
      <c r="D546">
        <v>0.1</v>
      </c>
      <c r="E546">
        <v>78.69</v>
      </c>
      <c r="F546">
        <v>19.989999999999998</v>
      </c>
      <c r="G546" t="s">
        <v>40</v>
      </c>
      <c r="H546" t="s">
        <v>41</v>
      </c>
      <c r="I546" t="s">
        <v>30</v>
      </c>
      <c r="J546" t="s">
        <v>128</v>
      </c>
      <c r="K546" t="s">
        <v>75</v>
      </c>
      <c r="L546" t="s">
        <v>1215</v>
      </c>
      <c r="M546">
        <v>0.43</v>
      </c>
      <c r="N546" t="s">
        <v>34</v>
      </c>
      <c r="O546" t="s">
        <v>61</v>
      </c>
      <c r="P546" t="s">
        <v>92</v>
      </c>
      <c r="Q546" t="s">
        <v>1216</v>
      </c>
      <c r="R546">
        <v>92236</v>
      </c>
      <c r="S546" s="1">
        <v>42050</v>
      </c>
      <c r="T546" s="1">
        <v>42051</v>
      </c>
      <c r="U546">
        <v>465.43950000000001</v>
      </c>
      <c r="V546">
        <v>9</v>
      </c>
      <c r="W546">
        <v>674.55</v>
      </c>
      <c r="X546">
        <v>91304</v>
      </c>
      <c r="Y546">
        <f>cleaneddata[[#This Row],[Unit Price]]-cleaneddata[[#This Row],[Discount]]</f>
        <v>78.59</v>
      </c>
      <c r="Z546" t="str">
        <f>_xlfn.IFS(cleaneddata[[#This Row],[Region]]="Central","Chris",cleaneddata[[#This Row],[Region]]="East","Erin",cleaneddata[[#This Row],[Region]]="South","Sam",cleaneddata[[#This Row],[Region]]="West","William")</f>
        <v>William</v>
      </c>
    </row>
    <row r="547" spans="1:26" x14ac:dyDescent="0.3">
      <c r="A547">
        <v>1129</v>
      </c>
      <c r="B547" t="s">
        <v>788</v>
      </c>
      <c r="C547" t="s">
        <v>49</v>
      </c>
      <c r="D547">
        <v>0.04</v>
      </c>
      <c r="E547">
        <v>8.6</v>
      </c>
      <c r="F547">
        <v>6.19</v>
      </c>
      <c r="G547" t="s">
        <v>40</v>
      </c>
      <c r="H547" t="s">
        <v>73</v>
      </c>
      <c r="I547" t="s">
        <v>50</v>
      </c>
      <c r="J547" t="s">
        <v>74</v>
      </c>
      <c r="K547" t="s">
        <v>75</v>
      </c>
      <c r="L547" t="s">
        <v>534</v>
      </c>
      <c r="M547">
        <v>0.38</v>
      </c>
      <c r="N547" t="s">
        <v>34</v>
      </c>
      <c r="O547" t="s">
        <v>113</v>
      </c>
      <c r="P547" t="s">
        <v>405</v>
      </c>
      <c r="Q547" t="s">
        <v>790</v>
      </c>
      <c r="R547">
        <v>2118</v>
      </c>
      <c r="S547" s="1">
        <v>42051</v>
      </c>
      <c r="T547" s="1">
        <v>42058</v>
      </c>
      <c r="U547">
        <v>-63.813499999999998</v>
      </c>
      <c r="V547">
        <v>37</v>
      </c>
      <c r="W547">
        <v>311.66000000000003</v>
      </c>
      <c r="X547">
        <v>32037</v>
      </c>
      <c r="Y547">
        <f>cleaneddata[[#This Row],[Unit Price]]-cleaneddata[[#This Row],[Discount]]</f>
        <v>8.56</v>
      </c>
      <c r="Z547" t="str">
        <f>_xlfn.IFS(cleaneddata[[#This Row],[Region]]="Central","Chris",cleaneddata[[#This Row],[Region]]="East","Erin",cleaneddata[[#This Row],[Region]]="South","Sam",cleaneddata[[#This Row],[Region]]="West","William")</f>
        <v>Erin</v>
      </c>
    </row>
    <row r="548" spans="1:26" x14ac:dyDescent="0.3">
      <c r="A548">
        <v>1129</v>
      </c>
      <c r="B548" t="s">
        <v>788</v>
      </c>
      <c r="C548" t="s">
        <v>49</v>
      </c>
      <c r="D548">
        <v>7.0000000000000007E-2</v>
      </c>
      <c r="E548">
        <v>699.99</v>
      </c>
      <c r="F548">
        <v>24.49</v>
      </c>
      <c r="G548" t="s">
        <v>40</v>
      </c>
      <c r="H548" t="s">
        <v>73</v>
      </c>
      <c r="I548" t="s">
        <v>42</v>
      </c>
      <c r="J548" t="s">
        <v>65</v>
      </c>
      <c r="K548" t="s">
        <v>66</v>
      </c>
      <c r="L548" t="s">
        <v>1217</v>
      </c>
      <c r="M548">
        <v>0.54</v>
      </c>
      <c r="N548" t="s">
        <v>34</v>
      </c>
      <c r="O548" t="s">
        <v>113</v>
      </c>
      <c r="P548" t="s">
        <v>405</v>
      </c>
      <c r="Q548" t="s">
        <v>790</v>
      </c>
      <c r="R548">
        <v>2118</v>
      </c>
      <c r="S548" s="1">
        <v>42051</v>
      </c>
      <c r="T548" s="1">
        <v>42055</v>
      </c>
      <c r="U548">
        <v>325.29000000000002</v>
      </c>
      <c r="V548">
        <v>15</v>
      </c>
      <c r="W548">
        <v>9862.51</v>
      </c>
      <c r="X548">
        <v>32037</v>
      </c>
      <c r="Y548">
        <f>cleaneddata[[#This Row],[Unit Price]]-cleaneddata[[#This Row],[Discount]]</f>
        <v>699.92</v>
      </c>
      <c r="Z548" t="str">
        <f>_xlfn.IFS(cleaneddata[[#This Row],[Region]]="Central","Chris",cleaneddata[[#This Row],[Region]]="East","Erin",cleaneddata[[#This Row],[Region]]="South","Sam",cleaneddata[[#This Row],[Region]]="West","William")</f>
        <v>Erin</v>
      </c>
    </row>
    <row r="549" spans="1:26" x14ac:dyDescent="0.3">
      <c r="A549">
        <v>1132</v>
      </c>
      <c r="B549" t="s">
        <v>1095</v>
      </c>
      <c r="C549" t="s">
        <v>49</v>
      </c>
      <c r="D549">
        <v>0.04</v>
      </c>
      <c r="E549">
        <v>8.6</v>
      </c>
      <c r="F549">
        <v>6.19</v>
      </c>
      <c r="G549" t="s">
        <v>40</v>
      </c>
      <c r="H549" t="s">
        <v>73</v>
      </c>
      <c r="I549" t="s">
        <v>50</v>
      </c>
      <c r="J549" t="s">
        <v>74</v>
      </c>
      <c r="K549" t="s">
        <v>75</v>
      </c>
      <c r="L549" t="s">
        <v>534</v>
      </c>
      <c r="M549">
        <v>0.38</v>
      </c>
      <c r="N549" t="s">
        <v>34</v>
      </c>
      <c r="O549" t="s">
        <v>54</v>
      </c>
      <c r="P549" t="s">
        <v>189</v>
      </c>
      <c r="Q549" t="s">
        <v>1096</v>
      </c>
      <c r="R549">
        <v>76039</v>
      </c>
      <c r="S549" s="1">
        <v>42051</v>
      </c>
      <c r="T549" s="1">
        <v>42058</v>
      </c>
      <c r="U549">
        <v>-63.813499999999998</v>
      </c>
      <c r="V549">
        <v>9</v>
      </c>
      <c r="W549">
        <v>75.81</v>
      </c>
      <c r="X549">
        <v>88102</v>
      </c>
      <c r="Y549">
        <f>cleaneddata[[#This Row],[Unit Price]]-cleaneddata[[#This Row],[Discount]]</f>
        <v>8.56</v>
      </c>
      <c r="Z549" t="str">
        <f>_xlfn.IFS(cleaneddata[[#This Row],[Region]]="Central","Chris",cleaneddata[[#This Row],[Region]]="East","Erin",cleaneddata[[#This Row],[Region]]="South","Sam",cleaneddata[[#This Row],[Region]]="West","William")</f>
        <v>Chris</v>
      </c>
    </row>
    <row r="550" spans="1:26" x14ac:dyDescent="0.3">
      <c r="A550">
        <v>1132</v>
      </c>
      <c r="B550" t="s">
        <v>1095</v>
      </c>
      <c r="C550" t="s">
        <v>49</v>
      </c>
      <c r="D550">
        <v>7.0000000000000007E-2</v>
      </c>
      <c r="E550">
        <v>699.99</v>
      </c>
      <c r="F550">
        <v>24.49</v>
      </c>
      <c r="G550" t="s">
        <v>40</v>
      </c>
      <c r="H550" t="s">
        <v>73</v>
      </c>
      <c r="I550" t="s">
        <v>42</v>
      </c>
      <c r="J550" t="s">
        <v>65</v>
      </c>
      <c r="K550" t="s">
        <v>66</v>
      </c>
      <c r="L550" t="s">
        <v>1217</v>
      </c>
      <c r="M550">
        <v>0.54</v>
      </c>
      <c r="N550" t="s">
        <v>34</v>
      </c>
      <c r="O550" t="s">
        <v>54</v>
      </c>
      <c r="P550" t="s">
        <v>189</v>
      </c>
      <c r="Q550" t="s">
        <v>1096</v>
      </c>
      <c r="R550">
        <v>76039</v>
      </c>
      <c r="S550" s="1">
        <v>42051</v>
      </c>
      <c r="T550" s="1">
        <v>42055</v>
      </c>
      <c r="U550">
        <v>325.29000000000002</v>
      </c>
      <c r="V550">
        <v>4</v>
      </c>
      <c r="W550">
        <v>2630</v>
      </c>
      <c r="X550">
        <v>88102</v>
      </c>
      <c r="Y550">
        <f>cleaneddata[[#This Row],[Unit Price]]-cleaneddata[[#This Row],[Discount]]</f>
        <v>699.92</v>
      </c>
      <c r="Z550" t="str">
        <f>_xlfn.IFS(cleaneddata[[#This Row],[Region]]="Central","Chris",cleaneddata[[#This Row],[Region]]="East","Erin",cleaneddata[[#This Row],[Region]]="South","Sam",cleaneddata[[#This Row],[Region]]="West","William")</f>
        <v>Chris</v>
      </c>
    </row>
    <row r="551" spans="1:26" x14ac:dyDescent="0.3">
      <c r="A551">
        <v>1580</v>
      </c>
      <c r="B551" t="s">
        <v>1218</v>
      </c>
      <c r="C551" t="s">
        <v>49</v>
      </c>
      <c r="D551">
        <v>0.1</v>
      </c>
      <c r="E551">
        <v>11.58</v>
      </c>
      <c r="F551">
        <v>6.97</v>
      </c>
      <c r="G551" t="s">
        <v>40</v>
      </c>
      <c r="H551" t="s">
        <v>96</v>
      </c>
      <c r="I551" t="s">
        <v>50</v>
      </c>
      <c r="J551" t="s">
        <v>347</v>
      </c>
      <c r="K551" t="s">
        <v>75</v>
      </c>
      <c r="L551" t="s">
        <v>626</v>
      </c>
      <c r="M551">
        <v>0.35</v>
      </c>
      <c r="N551" t="s">
        <v>34</v>
      </c>
      <c r="O551" t="s">
        <v>113</v>
      </c>
      <c r="P551" t="s">
        <v>333</v>
      </c>
      <c r="Q551" t="s">
        <v>1219</v>
      </c>
      <c r="R551">
        <v>4901</v>
      </c>
      <c r="S551" s="1">
        <v>42051</v>
      </c>
      <c r="T551" s="1">
        <v>42055</v>
      </c>
      <c r="U551">
        <v>-8.3979999999999997</v>
      </c>
      <c r="V551">
        <v>1</v>
      </c>
      <c r="W551">
        <v>14.53</v>
      </c>
      <c r="X551">
        <v>90934</v>
      </c>
      <c r="Y551">
        <f>cleaneddata[[#This Row],[Unit Price]]-cleaneddata[[#This Row],[Discount]]</f>
        <v>11.48</v>
      </c>
      <c r="Z551" t="str">
        <f>_xlfn.IFS(cleaneddata[[#This Row],[Region]]="Central","Chris",cleaneddata[[#This Row],[Region]]="East","Erin",cleaneddata[[#This Row],[Region]]="South","Sam",cleaneddata[[#This Row],[Region]]="West","William")</f>
        <v>Erin</v>
      </c>
    </row>
    <row r="552" spans="1:26" x14ac:dyDescent="0.3">
      <c r="A552">
        <v>1138</v>
      </c>
      <c r="B552" t="s">
        <v>1220</v>
      </c>
      <c r="C552" t="s">
        <v>118</v>
      </c>
      <c r="D552">
        <v>0.02</v>
      </c>
      <c r="E552">
        <v>160.97999999999999</v>
      </c>
      <c r="F552">
        <v>30</v>
      </c>
      <c r="G552" t="s">
        <v>28</v>
      </c>
      <c r="H552" t="s">
        <v>73</v>
      </c>
      <c r="I552" t="s">
        <v>30</v>
      </c>
      <c r="J552" t="s">
        <v>111</v>
      </c>
      <c r="K552" t="s">
        <v>59</v>
      </c>
      <c r="L552" t="s">
        <v>894</v>
      </c>
      <c r="M552">
        <v>0.62</v>
      </c>
      <c r="N552" t="s">
        <v>34</v>
      </c>
      <c r="O552" t="s">
        <v>54</v>
      </c>
      <c r="P552" t="s">
        <v>189</v>
      </c>
      <c r="Q552" t="s">
        <v>1221</v>
      </c>
      <c r="R552">
        <v>75056</v>
      </c>
      <c r="S552" s="1">
        <v>42051</v>
      </c>
      <c r="T552" s="1">
        <v>42054</v>
      </c>
      <c r="U552">
        <v>-51.116</v>
      </c>
      <c r="V552">
        <v>1</v>
      </c>
      <c r="W552">
        <v>192.49</v>
      </c>
      <c r="X552">
        <v>86574</v>
      </c>
      <c r="Y552">
        <f>cleaneddata[[#This Row],[Unit Price]]-cleaneddata[[#This Row],[Discount]]</f>
        <v>160.95999999999998</v>
      </c>
      <c r="Z552" t="str">
        <f>_xlfn.IFS(cleaneddata[[#This Row],[Region]]="Central","Chris",cleaneddata[[#This Row],[Region]]="East","Erin",cleaneddata[[#This Row],[Region]]="South","Sam",cleaneddata[[#This Row],[Region]]="West","William")</f>
        <v>Chris</v>
      </c>
    </row>
    <row r="553" spans="1:26" x14ac:dyDescent="0.3">
      <c r="A553">
        <v>1228</v>
      </c>
      <c r="B553" t="s">
        <v>1222</v>
      </c>
      <c r="C553" t="s">
        <v>118</v>
      </c>
      <c r="D553">
        <v>0</v>
      </c>
      <c r="E553">
        <v>7.1</v>
      </c>
      <c r="F553">
        <v>6.05</v>
      </c>
      <c r="G553" t="s">
        <v>40</v>
      </c>
      <c r="H553" t="s">
        <v>29</v>
      </c>
      <c r="I553" t="s">
        <v>50</v>
      </c>
      <c r="J553" t="s">
        <v>74</v>
      </c>
      <c r="K553" t="s">
        <v>75</v>
      </c>
      <c r="L553" t="s">
        <v>253</v>
      </c>
      <c r="M553">
        <v>0.39</v>
      </c>
      <c r="N553" t="s">
        <v>34</v>
      </c>
      <c r="O553" t="s">
        <v>113</v>
      </c>
      <c r="P553" t="s">
        <v>322</v>
      </c>
      <c r="Q553" t="s">
        <v>323</v>
      </c>
      <c r="R553">
        <v>19140</v>
      </c>
      <c r="S553" s="1">
        <v>42051</v>
      </c>
      <c r="T553" s="1">
        <v>42052</v>
      </c>
      <c r="U553">
        <v>-60.145000000000003</v>
      </c>
      <c r="V553">
        <v>28</v>
      </c>
      <c r="W553">
        <v>208.83</v>
      </c>
      <c r="X553">
        <v>55874</v>
      </c>
      <c r="Y553">
        <f>cleaneddata[[#This Row],[Unit Price]]-cleaneddata[[#This Row],[Discount]]</f>
        <v>7.1</v>
      </c>
      <c r="Z553" t="str">
        <f>_xlfn.IFS(cleaneddata[[#This Row],[Region]]="Central","Chris",cleaneddata[[#This Row],[Region]]="East","Erin",cleaneddata[[#This Row],[Region]]="South","Sam",cleaneddata[[#This Row],[Region]]="West","William")</f>
        <v>Erin</v>
      </c>
    </row>
    <row r="554" spans="1:26" x14ac:dyDescent="0.3">
      <c r="A554">
        <v>1228</v>
      </c>
      <c r="B554" t="s">
        <v>1222</v>
      </c>
      <c r="C554" t="s">
        <v>118</v>
      </c>
      <c r="D554">
        <v>0.01</v>
      </c>
      <c r="E554">
        <v>4.9800000000000004</v>
      </c>
      <c r="F554">
        <v>4.62</v>
      </c>
      <c r="G554" t="s">
        <v>89</v>
      </c>
      <c r="H554" t="s">
        <v>29</v>
      </c>
      <c r="I554" t="s">
        <v>42</v>
      </c>
      <c r="J554" t="s">
        <v>43</v>
      </c>
      <c r="K554" t="s">
        <v>44</v>
      </c>
      <c r="L554" t="s">
        <v>1223</v>
      </c>
      <c r="M554">
        <v>0.64</v>
      </c>
      <c r="N554" t="s">
        <v>34</v>
      </c>
      <c r="O554" t="s">
        <v>113</v>
      </c>
      <c r="P554" t="s">
        <v>322</v>
      </c>
      <c r="Q554" t="s">
        <v>323</v>
      </c>
      <c r="R554">
        <v>19140</v>
      </c>
      <c r="S554" s="1">
        <v>42051</v>
      </c>
      <c r="T554" s="1">
        <v>42053</v>
      </c>
      <c r="U554">
        <v>-111.72</v>
      </c>
      <c r="V554">
        <v>41</v>
      </c>
      <c r="W554">
        <v>228.3</v>
      </c>
      <c r="X554">
        <v>55874</v>
      </c>
      <c r="Y554">
        <f>cleaneddata[[#This Row],[Unit Price]]-cleaneddata[[#This Row],[Discount]]</f>
        <v>4.9700000000000006</v>
      </c>
      <c r="Z554" t="str">
        <f>_xlfn.IFS(cleaneddata[[#This Row],[Region]]="Central","Chris",cleaneddata[[#This Row],[Region]]="East","Erin",cleaneddata[[#This Row],[Region]]="South","Sam",cleaneddata[[#This Row],[Region]]="West","William")</f>
        <v>Erin</v>
      </c>
    </row>
    <row r="555" spans="1:26" x14ac:dyDescent="0.3">
      <c r="A555">
        <v>1228</v>
      </c>
      <c r="B555" t="s">
        <v>1222</v>
      </c>
      <c r="C555" t="s">
        <v>118</v>
      </c>
      <c r="D555">
        <v>0.06</v>
      </c>
      <c r="E555">
        <v>5.68</v>
      </c>
      <c r="F555">
        <v>1.39</v>
      </c>
      <c r="G555" t="s">
        <v>40</v>
      </c>
      <c r="H555" t="s">
        <v>29</v>
      </c>
      <c r="I555" t="s">
        <v>50</v>
      </c>
      <c r="J555" t="s">
        <v>347</v>
      </c>
      <c r="K555" t="s">
        <v>75</v>
      </c>
      <c r="L555" t="s">
        <v>600</v>
      </c>
      <c r="M555">
        <v>0.38</v>
      </c>
      <c r="N555" t="s">
        <v>34</v>
      </c>
      <c r="O555" t="s">
        <v>113</v>
      </c>
      <c r="P555" t="s">
        <v>322</v>
      </c>
      <c r="Q555" t="s">
        <v>323</v>
      </c>
      <c r="R555">
        <v>19140</v>
      </c>
      <c r="S555" s="1">
        <v>42051</v>
      </c>
      <c r="T555" s="1">
        <v>42051</v>
      </c>
      <c r="U555">
        <v>33.01</v>
      </c>
      <c r="V555">
        <v>24</v>
      </c>
      <c r="W555">
        <v>129.53</v>
      </c>
      <c r="X555">
        <v>55874</v>
      </c>
      <c r="Y555">
        <f>cleaneddata[[#This Row],[Unit Price]]-cleaneddata[[#This Row],[Discount]]</f>
        <v>5.62</v>
      </c>
      <c r="Z555" t="str">
        <f>_xlfn.IFS(cleaneddata[[#This Row],[Region]]="Central","Chris",cleaneddata[[#This Row],[Region]]="East","Erin",cleaneddata[[#This Row],[Region]]="South","Sam",cleaneddata[[#This Row],[Region]]="West","William")</f>
        <v>Erin</v>
      </c>
    </row>
    <row r="556" spans="1:26" x14ac:dyDescent="0.3">
      <c r="A556">
        <v>1229</v>
      </c>
      <c r="B556" t="s">
        <v>1224</v>
      </c>
      <c r="C556" t="s">
        <v>118</v>
      </c>
      <c r="D556">
        <v>0.01</v>
      </c>
      <c r="E556">
        <v>4.9800000000000004</v>
      </c>
      <c r="F556">
        <v>4.62</v>
      </c>
      <c r="G556" t="s">
        <v>89</v>
      </c>
      <c r="H556" t="s">
        <v>29</v>
      </c>
      <c r="I556" t="s">
        <v>42</v>
      </c>
      <c r="J556" t="s">
        <v>43</v>
      </c>
      <c r="K556" t="s">
        <v>44</v>
      </c>
      <c r="L556" t="s">
        <v>1223</v>
      </c>
      <c r="M556">
        <v>0.64</v>
      </c>
      <c r="N556" t="s">
        <v>34</v>
      </c>
      <c r="O556" t="s">
        <v>54</v>
      </c>
      <c r="P556" t="s">
        <v>189</v>
      </c>
      <c r="Q556" t="s">
        <v>1142</v>
      </c>
      <c r="R556">
        <v>75482</v>
      </c>
      <c r="S556" s="1">
        <v>42051</v>
      </c>
      <c r="T556" s="1">
        <v>42053</v>
      </c>
      <c r="U556">
        <v>-111.72</v>
      </c>
      <c r="V556">
        <v>10</v>
      </c>
      <c r="W556">
        <v>55.68</v>
      </c>
      <c r="X556">
        <v>90378</v>
      </c>
      <c r="Y556">
        <f>cleaneddata[[#This Row],[Unit Price]]-cleaneddata[[#This Row],[Discount]]</f>
        <v>4.9700000000000006</v>
      </c>
      <c r="Z556" t="str">
        <f>_xlfn.IFS(cleaneddata[[#This Row],[Region]]="Central","Chris",cleaneddata[[#This Row],[Region]]="East","Erin",cleaneddata[[#This Row],[Region]]="South","Sam",cleaneddata[[#This Row],[Region]]="West","William")</f>
        <v>Chris</v>
      </c>
    </row>
    <row r="557" spans="1:26" x14ac:dyDescent="0.3">
      <c r="A557">
        <v>1625</v>
      </c>
      <c r="B557" t="s">
        <v>1225</v>
      </c>
      <c r="C557" t="s">
        <v>118</v>
      </c>
      <c r="D557">
        <v>0</v>
      </c>
      <c r="E557">
        <v>209.37</v>
      </c>
      <c r="F557">
        <v>69</v>
      </c>
      <c r="G557" t="s">
        <v>40</v>
      </c>
      <c r="H557" t="s">
        <v>73</v>
      </c>
      <c r="I557" t="s">
        <v>30</v>
      </c>
      <c r="J557" t="s">
        <v>31</v>
      </c>
      <c r="K557" t="s">
        <v>66</v>
      </c>
      <c r="L557" t="s">
        <v>1226</v>
      </c>
      <c r="M557">
        <v>0.79</v>
      </c>
      <c r="N557" t="s">
        <v>34</v>
      </c>
      <c r="O557" t="s">
        <v>113</v>
      </c>
      <c r="P557" t="s">
        <v>114</v>
      </c>
      <c r="Q557" t="s">
        <v>1227</v>
      </c>
      <c r="R557">
        <v>11542</v>
      </c>
      <c r="S557" s="1">
        <v>42051</v>
      </c>
      <c r="T557" s="1">
        <v>42053</v>
      </c>
      <c r="U557">
        <v>-263.11192907999998</v>
      </c>
      <c r="V557">
        <v>11</v>
      </c>
      <c r="W557">
        <v>1959.88</v>
      </c>
      <c r="X557">
        <v>90601</v>
      </c>
      <c r="Y557">
        <f>cleaneddata[[#This Row],[Unit Price]]-cleaneddata[[#This Row],[Discount]]</f>
        <v>209.37</v>
      </c>
      <c r="Z557" t="str">
        <f>_xlfn.IFS(cleaneddata[[#This Row],[Region]]="Central","Chris",cleaneddata[[#This Row],[Region]]="East","Erin",cleaneddata[[#This Row],[Region]]="South","Sam",cleaneddata[[#This Row],[Region]]="West","William")</f>
        <v>Erin</v>
      </c>
    </row>
    <row r="558" spans="1:26" x14ac:dyDescent="0.3">
      <c r="A558">
        <v>3151</v>
      </c>
      <c r="B558" t="s">
        <v>955</v>
      </c>
      <c r="C558" t="s">
        <v>72</v>
      </c>
      <c r="D558">
        <v>0.05</v>
      </c>
      <c r="E558">
        <v>25.99</v>
      </c>
      <c r="F558">
        <v>5.37</v>
      </c>
      <c r="G558" t="s">
        <v>89</v>
      </c>
      <c r="H558" t="s">
        <v>96</v>
      </c>
      <c r="I558" t="s">
        <v>50</v>
      </c>
      <c r="J558" t="s">
        <v>51</v>
      </c>
      <c r="K558" t="s">
        <v>75</v>
      </c>
      <c r="L558" t="s">
        <v>1228</v>
      </c>
      <c r="M558">
        <v>0.56000000000000005</v>
      </c>
      <c r="N558" t="s">
        <v>34</v>
      </c>
      <c r="O558" t="s">
        <v>61</v>
      </c>
      <c r="P558" t="s">
        <v>92</v>
      </c>
      <c r="Q558" t="s">
        <v>956</v>
      </c>
      <c r="R558">
        <v>92277</v>
      </c>
      <c r="S558" s="1">
        <v>42051</v>
      </c>
      <c r="T558" s="1">
        <v>42053</v>
      </c>
      <c r="U558">
        <v>220.35720000000001</v>
      </c>
      <c r="V558">
        <v>18</v>
      </c>
      <c r="W558">
        <v>451.35</v>
      </c>
      <c r="X558">
        <v>88545</v>
      </c>
      <c r="Y558">
        <f>cleaneddata[[#This Row],[Unit Price]]-cleaneddata[[#This Row],[Discount]]</f>
        <v>25.939999999999998</v>
      </c>
      <c r="Z558" t="str">
        <f>_xlfn.IFS(cleaneddata[[#This Row],[Region]]="Central","Chris",cleaneddata[[#This Row],[Region]]="East","Erin",cleaneddata[[#This Row],[Region]]="South","Sam",cleaneddata[[#This Row],[Region]]="West","William")</f>
        <v>William</v>
      </c>
    </row>
    <row r="559" spans="1:26" x14ac:dyDescent="0.3">
      <c r="A559">
        <v>936</v>
      </c>
      <c r="B559" t="s">
        <v>1229</v>
      </c>
      <c r="C559" t="s">
        <v>27</v>
      </c>
      <c r="D559">
        <v>0.05</v>
      </c>
      <c r="E559">
        <v>6.04</v>
      </c>
      <c r="F559">
        <v>2.14</v>
      </c>
      <c r="G559" t="s">
        <v>89</v>
      </c>
      <c r="H559" t="s">
        <v>96</v>
      </c>
      <c r="I559" t="s">
        <v>50</v>
      </c>
      <c r="J559" t="s">
        <v>90</v>
      </c>
      <c r="K559" t="s">
        <v>52</v>
      </c>
      <c r="L559" t="s">
        <v>1230</v>
      </c>
      <c r="M559">
        <v>0.38</v>
      </c>
      <c r="N559" t="s">
        <v>34</v>
      </c>
      <c r="O559" t="s">
        <v>61</v>
      </c>
      <c r="P559" t="s">
        <v>92</v>
      </c>
      <c r="Q559" t="s">
        <v>1231</v>
      </c>
      <c r="R559">
        <v>92374</v>
      </c>
      <c r="S559" s="1">
        <v>42052</v>
      </c>
      <c r="T559" s="1">
        <v>42054</v>
      </c>
      <c r="U559">
        <v>-4.1399999999999997</v>
      </c>
      <c r="V559">
        <v>1</v>
      </c>
      <c r="W559">
        <v>8.41</v>
      </c>
      <c r="X559">
        <v>90588</v>
      </c>
      <c r="Y559">
        <f>cleaneddata[[#This Row],[Unit Price]]-cleaneddata[[#This Row],[Discount]]</f>
        <v>5.99</v>
      </c>
      <c r="Z559" t="str">
        <f>_xlfn.IFS(cleaneddata[[#This Row],[Region]]="Central","Chris",cleaneddata[[#This Row],[Region]]="East","Erin",cleaneddata[[#This Row],[Region]]="South","Sam",cleaneddata[[#This Row],[Region]]="West","William")</f>
        <v>William</v>
      </c>
    </row>
    <row r="560" spans="1:26" x14ac:dyDescent="0.3">
      <c r="A560">
        <v>1305</v>
      </c>
      <c r="B560" t="s">
        <v>1232</v>
      </c>
      <c r="C560" t="s">
        <v>39</v>
      </c>
      <c r="D560">
        <v>0.04</v>
      </c>
      <c r="E560">
        <v>62.18</v>
      </c>
      <c r="F560">
        <v>10.84</v>
      </c>
      <c r="G560" t="s">
        <v>40</v>
      </c>
      <c r="H560" t="s">
        <v>41</v>
      </c>
      <c r="I560" t="s">
        <v>30</v>
      </c>
      <c r="J560" t="s">
        <v>128</v>
      </c>
      <c r="K560" t="s">
        <v>146</v>
      </c>
      <c r="L560" t="s">
        <v>1233</v>
      </c>
      <c r="M560">
        <v>0.63</v>
      </c>
      <c r="N560" t="s">
        <v>34</v>
      </c>
      <c r="O560" t="s">
        <v>61</v>
      </c>
      <c r="P560" t="s">
        <v>148</v>
      </c>
      <c r="Q560" t="s">
        <v>1234</v>
      </c>
      <c r="R560">
        <v>84120</v>
      </c>
      <c r="S560" s="1">
        <v>42052</v>
      </c>
      <c r="T560" s="1">
        <v>42054</v>
      </c>
      <c r="U560">
        <v>125.8077</v>
      </c>
      <c r="V560">
        <v>3</v>
      </c>
      <c r="W560">
        <v>182.33</v>
      </c>
      <c r="X560">
        <v>87002</v>
      </c>
      <c r="Y560">
        <f>cleaneddata[[#This Row],[Unit Price]]-cleaneddata[[#This Row],[Discount]]</f>
        <v>62.14</v>
      </c>
      <c r="Z560" t="str">
        <f>_xlfn.IFS(cleaneddata[[#This Row],[Region]]="Central","Chris",cleaneddata[[#This Row],[Region]]="East","Erin",cleaneddata[[#This Row],[Region]]="South","Sam",cleaneddata[[#This Row],[Region]]="West","William")</f>
        <v>William</v>
      </c>
    </row>
    <row r="561" spans="1:26" x14ac:dyDescent="0.3">
      <c r="A561">
        <v>2427</v>
      </c>
      <c r="B561" t="s">
        <v>1235</v>
      </c>
      <c r="C561" t="s">
        <v>39</v>
      </c>
      <c r="D561">
        <v>0.03</v>
      </c>
      <c r="E561">
        <v>40.99</v>
      </c>
      <c r="F561">
        <v>19.989999999999998</v>
      </c>
      <c r="G561" t="s">
        <v>40</v>
      </c>
      <c r="H561" t="s">
        <v>96</v>
      </c>
      <c r="I561" t="s">
        <v>50</v>
      </c>
      <c r="J561" t="s">
        <v>90</v>
      </c>
      <c r="K561" t="s">
        <v>75</v>
      </c>
      <c r="L561" t="s">
        <v>1236</v>
      </c>
      <c r="M561">
        <v>0.36</v>
      </c>
      <c r="N561" t="s">
        <v>34</v>
      </c>
      <c r="O561" t="s">
        <v>54</v>
      </c>
      <c r="P561" t="s">
        <v>189</v>
      </c>
      <c r="Q561" t="s">
        <v>1237</v>
      </c>
      <c r="R561">
        <v>76248</v>
      </c>
      <c r="S561" s="1">
        <v>42052</v>
      </c>
      <c r="T561" s="1">
        <v>42053</v>
      </c>
      <c r="U561">
        <v>395.30799999999999</v>
      </c>
      <c r="V561">
        <v>21</v>
      </c>
      <c r="W561">
        <v>885.65</v>
      </c>
      <c r="X561">
        <v>90860</v>
      </c>
      <c r="Y561">
        <f>cleaneddata[[#This Row],[Unit Price]]-cleaneddata[[#This Row],[Discount]]</f>
        <v>40.96</v>
      </c>
      <c r="Z561" t="str">
        <f>_xlfn.IFS(cleaneddata[[#This Row],[Region]]="Central","Chris",cleaneddata[[#This Row],[Region]]="East","Erin",cleaneddata[[#This Row],[Region]]="South","Sam",cleaneddata[[#This Row],[Region]]="West","William")</f>
        <v>Chris</v>
      </c>
    </row>
    <row r="562" spans="1:26" x14ac:dyDescent="0.3">
      <c r="A562">
        <v>1065</v>
      </c>
      <c r="B562" t="s">
        <v>1238</v>
      </c>
      <c r="C562" t="s">
        <v>27</v>
      </c>
      <c r="D562">
        <v>0.01</v>
      </c>
      <c r="E562">
        <v>15.99</v>
      </c>
      <c r="F562">
        <v>13.18</v>
      </c>
      <c r="G562" t="s">
        <v>40</v>
      </c>
      <c r="H562" t="s">
        <v>96</v>
      </c>
      <c r="I562" t="s">
        <v>50</v>
      </c>
      <c r="J562" t="s">
        <v>74</v>
      </c>
      <c r="K562" t="s">
        <v>75</v>
      </c>
      <c r="L562" t="s">
        <v>297</v>
      </c>
      <c r="M562">
        <v>0.37</v>
      </c>
      <c r="N562" t="s">
        <v>34</v>
      </c>
      <c r="O562" t="s">
        <v>54</v>
      </c>
      <c r="P562" t="s">
        <v>105</v>
      </c>
      <c r="Q562" t="s">
        <v>1239</v>
      </c>
      <c r="R562">
        <v>60459</v>
      </c>
      <c r="S562" s="1">
        <v>42053</v>
      </c>
      <c r="T562" s="1">
        <v>42055</v>
      </c>
      <c r="U562">
        <v>-99.43544</v>
      </c>
      <c r="V562">
        <v>23</v>
      </c>
      <c r="W562">
        <v>377.44</v>
      </c>
      <c r="X562">
        <v>88899</v>
      </c>
      <c r="Y562">
        <f>cleaneddata[[#This Row],[Unit Price]]-cleaneddata[[#This Row],[Discount]]</f>
        <v>15.98</v>
      </c>
      <c r="Z562" t="str">
        <f>_xlfn.IFS(cleaneddata[[#This Row],[Region]]="Central","Chris",cleaneddata[[#This Row],[Region]]="East","Erin",cleaneddata[[#This Row],[Region]]="South","Sam",cleaneddata[[#This Row],[Region]]="West","William")</f>
        <v>Chris</v>
      </c>
    </row>
    <row r="563" spans="1:26" x14ac:dyDescent="0.3">
      <c r="A563">
        <v>3255</v>
      </c>
      <c r="B563" t="s">
        <v>1240</v>
      </c>
      <c r="C563" t="s">
        <v>27</v>
      </c>
      <c r="D563">
        <v>0.06</v>
      </c>
      <c r="E563">
        <v>47.98</v>
      </c>
      <c r="F563">
        <v>3.61</v>
      </c>
      <c r="G563" t="s">
        <v>40</v>
      </c>
      <c r="H563" t="s">
        <v>73</v>
      </c>
      <c r="I563" t="s">
        <v>42</v>
      </c>
      <c r="J563" t="s">
        <v>43</v>
      </c>
      <c r="K563" t="s">
        <v>44</v>
      </c>
      <c r="L563" t="s">
        <v>1241</v>
      </c>
      <c r="M563">
        <v>0.71</v>
      </c>
      <c r="N563" t="s">
        <v>34</v>
      </c>
      <c r="O563" t="s">
        <v>35</v>
      </c>
      <c r="P563" t="s">
        <v>125</v>
      </c>
      <c r="Q563" t="s">
        <v>1242</v>
      </c>
      <c r="R563">
        <v>33319</v>
      </c>
      <c r="S563" s="1">
        <v>42053</v>
      </c>
      <c r="T563" s="1">
        <v>42055</v>
      </c>
      <c r="U563">
        <v>596.80799999999999</v>
      </c>
      <c r="V563">
        <v>2</v>
      </c>
      <c r="W563">
        <v>97.96</v>
      </c>
      <c r="X563">
        <v>90488</v>
      </c>
      <c r="Y563">
        <f>cleaneddata[[#This Row],[Unit Price]]-cleaneddata[[#This Row],[Discount]]</f>
        <v>47.919999999999995</v>
      </c>
      <c r="Z563" t="str">
        <f>_xlfn.IFS(cleaneddata[[#This Row],[Region]]="Central","Chris",cleaneddata[[#This Row],[Region]]="East","Erin",cleaneddata[[#This Row],[Region]]="South","Sam",cleaneddata[[#This Row],[Region]]="West","William")</f>
        <v>Sam</v>
      </c>
    </row>
    <row r="564" spans="1:26" x14ac:dyDescent="0.3">
      <c r="A564">
        <v>2141</v>
      </c>
      <c r="B564" t="s">
        <v>1243</v>
      </c>
      <c r="C564" t="s">
        <v>39</v>
      </c>
      <c r="D564">
        <v>0.01</v>
      </c>
      <c r="E564">
        <v>5.44</v>
      </c>
      <c r="F564">
        <v>7.46</v>
      </c>
      <c r="G564" t="s">
        <v>40</v>
      </c>
      <c r="H564" t="s">
        <v>73</v>
      </c>
      <c r="I564" t="s">
        <v>50</v>
      </c>
      <c r="J564" t="s">
        <v>74</v>
      </c>
      <c r="K564" t="s">
        <v>75</v>
      </c>
      <c r="L564" t="s">
        <v>1244</v>
      </c>
      <c r="M564">
        <v>0.36</v>
      </c>
      <c r="N564" t="s">
        <v>34</v>
      </c>
      <c r="O564" t="s">
        <v>61</v>
      </c>
      <c r="P564" t="s">
        <v>62</v>
      </c>
      <c r="Q564" t="s">
        <v>1245</v>
      </c>
      <c r="R564">
        <v>81301</v>
      </c>
      <c r="S564" s="1">
        <v>42053</v>
      </c>
      <c r="T564" s="1">
        <v>42054</v>
      </c>
      <c r="U564">
        <v>-18.478200000000001</v>
      </c>
      <c r="V564">
        <v>3</v>
      </c>
      <c r="W564">
        <v>19.68</v>
      </c>
      <c r="X564">
        <v>87570</v>
      </c>
      <c r="Y564">
        <f>cleaneddata[[#This Row],[Unit Price]]-cleaneddata[[#This Row],[Discount]]</f>
        <v>5.4300000000000006</v>
      </c>
      <c r="Z564" t="str">
        <f>_xlfn.IFS(cleaneddata[[#This Row],[Region]]="Central","Chris",cleaneddata[[#This Row],[Region]]="East","Erin",cleaneddata[[#This Row],[Region]]="South","Sam",cleaneddata[[#This Row],[Region]]="West","William")</f>
        <v>William</v>
      </c>
    </row>
    <row r="565" spans="1:26" x14ac:dyDescent="0.3">
      <c r="A565">
        <v>2141</v>
      </c>
      <c r="B565" t="s">
        <v>1243</v>
      </c>
      <c r="C565" t="s">
        <v>39</v>
      </c>
      <c r="D565">
        <v>0.02</v>
      </c>
      <c r="E565">
        <v>549.99</v>
      </c>
      <c r="F565">
        <v>49</v>
      </c>
      <c r="G565" t="s">
        <v>28</v>
      </c>
      <c r="H565" t="s">
        <v>73</v>
      </c>
      <c r="I565" t="s">
        <v>42</v>
      </c>
      <c r="J565" t="s">
        <v>65</v>
      </c>
      <c r="K565" t="s">
        <v>59</v>
      </c>
      <c r="L565" t="s">
        <v>1246</v>
      </c>
      <c r="M565">
        <v>0.35</v>
      </c>
      <c r="N565" t="s">
        <v>34</v>
      </c>
      <c r="O565" t="s">
        <v>61</v>
      </c>
      <c r="P565" t="s">
        <v>62</v>
      </c>
      <c r="Q565" t="s">
        <v>1245</v>
      </c>
      <c r="R565">
        <v>81301</v>
      </c>
      <c r="S565" s="1">
        <v>42053</v>
      </c>
      <c r="T565" s="1">
        <v>42055</v>
      </c>
      <c r="U565">
        <v>-381.84120000000001</v>
      </c>
      <c r="V565">
        <v>18</v>
      </c>
      <c r="W565">
        <v>9798.84</v>
      </c>
      <c r="X565">
        <v>87570</v>
      </c>
      <c r="Y565">
        <f>cleaneddata[[#This Row],[Unit Price]]-cleaneddata[[#This Row],[Discount]]</f>
        <v>549.97</v>
      </c>
      <c r="Z565" t="str">
        <f>_xlfn.IFS(cleaneddata[[#This Row],[Region]]="Central","Chris",cleaneddata[[#This Row],[Region]]="East","Erin",cleaneddata[[#This Row],[Region]]="South","Sam",cleaneddata[[#This Row],[Region]]="West","William")</f>
        <v>William</v>
      </c>
    </row>
    <row r="566" spans="1:26" x14ac:dyDescent="0.3">
      <c r="A566">
        <v>2141</v>
      </c>
      <c r="B566" t="s">
        <v>1243</v>
      </c>
      <c r="C566" t="s">
        <v>39</v>
      </c>
      <c r="D566">
        <v>0.03</v>
      </c>
      <c r="E566">
        <v>22.01</v>
      </c>
      <c r="F566">
        <v>5.53</v>
      </c>
      <c r="G566" t="s">
        <v>89</v>
      </c>
      <c r="H566" t="s">
        <v>73</v>
      </c>
      <c r="I566" t="s">
        <v>50</v>
      </c>
      <c r="J566" t="s">
        <v>51</v>
      </c>
      <c r="K566" t="s">
        <v>44</v>
      </c>
      <c r="L566" t="s">
        <v>498</v>
      </c>
      <c r="M566">
        <v>0.59</v>
      </c>
      <c r="N566" t="s">
        <v>34</v>
      </c>
      <c r="O566" t="s">
        <v>61</v>
      </c>
      <c r="P566" t="s">
        <v>62</v>
      </c>
      <c r="Q566" t="s">
        <v>1245</v>
      </c>
      <c r="R566">
        <v>81301</v>
      </c>
      <c r="S566" s="1">
        <v>42053</v>
      </c>
      <c r="T566" s="1">
        <v>42054</v>
      </c>
      <c r="U566">
        <v>12.5504</v>
      </c>
      <c r="V566">
        <v>7</v>
      </c>
      <c r="W566">
        <v>154.11000000000001</v>
      </c>
      <c r="X566">
        <v>87570</v>
      </c>
      <c r="Y566">
        <f>cleaneddata[[#This Row],[Unit Price]]-cleaneddata[[#This Row],[Discount]]</f>
        <v>21.98</v>
      </c>
      <c r="Z566" t="str">
        <f>_xlfn.IFS(cleaneddata[[#This Row],[Region]]="Central","Chris",cleaneddata[[#This Row],[Region]]="East","Erin",cleaneddata[[#This Row],[Region]]="South","Sam",cleaneddata[[#This Row],[Region]]="West","William")</f>
        <v>William</v>
      </c>
    </row>
    <row r="567" spans="1:26" x14ac:dyDescent="0.3">
      <c r="A567">
        <v>2141</v>
      </c>
      <c r="B567" t="s">
        <v>1243</v>
      </c>
      <c r="C567" t="s">
        <v>39</v>
      </c>
      <c r="D567">
        <v>0.09</v>
      </c>
      <c r="E567">
        <v>34.76</v>
      </c>
      <c r="F567">
        <v>8.2200000000000006</v>
      </c>
      <c r="G567" t="s">
        <v>40</v>
      </c>
      <c r="H567" t="s">
        <v>73</v>
      </c>
      <c r="I567" t="s">
        <v>50</v>
      </c>
      <c r="J567" t="s">
        <v>80</v>
      </c>
      <c r="K567" t="s">
        <v>75</v>
      </c>
      <c r="L567" t="s">
        <v>1247</v>
      </c>
      <c r="M567">
        <v>0.56999999999999995</v>
      </c>
      <c r="N567" t="s">
        <v>34</v>
      </c>
      <c r="O567" t="s">
        <v>61</v>
      </c>
      <c r="P567" t="s">
        <v>62</v>
      </c>
      <c r="Q567" t="s">
        <v>1245</v>
      </c>
      <c r="R567">
        <v>81301</v>
      </c>
      <c r="S567" s="1">
        <v>42053</v>
      </c>
      <c r="T567" s="1">
        <v>42055</v>
      </c>
      <c r="U567">
        <v>45.3324</v>
      </c>
      <c r="V567">
        <v>7</v>
      </c>
      <c r="W567">
        <v>242.97</v>
      </c>
      <c r="X567">
        <v>87570</v>
      </c>
      <c r="Y567">
        <f>cleaneddata[[#This Row],[Unit Price]]-cleaneddata[[#This Row],[Discount]]</f>
        <v>34.669999999999995</v>
      </c>
      <c r="Z567" t="str">
        <f>_xlfn.IFS(cleaneddata[[#This Row],[Region]]="Central","Chris",cleaneddata[[#This Row],[Region]]="East","Erin",cleaneddata[[#This Row],[Region]]="South","Sam",cleaneddata[[#This Row],[Region]]="West","William")</f>
        <v>William</v>
      </c>
    </row>
    <row r="568" spans="1:26" x14ac:dyDescent="0.3">
      <c r="A568">
        <v>91</v>
      </c>
      <c r="B568" t="s">
        <v>1248</v>
      </c>
      <c r="C568" t="s">
        <v>118</v>
      </c>
      <c r="D568">
        <v>0.05</v>
      </c>
      <c r="E568">
        <v>5.18</v>
      </c>
      <c r="F568">
        <v>2.04</v>
      </c>
      <c r="G568" t="s">
        <v>40</v>
      </c>
      <c r="H568" t="s">
        <v>73</v>
      </c>
      <c r="I568" t="s">
        <v>50</v>
      </c>
      <c r="J568" t="s">
        <v>90</v>
      </c>
      <c r="K568" t="s">
        <v>52</v>
      </c>
      <c r="L568" t="s">
        <v>835</v>
      </c>
      <c r="M568">
        <v>0.36</v>
      </c>
      <c r="N568" t="s">
        <v>34</v>
      </c>
      <c r="O568" t="s">
        <v>61</v>
      </c>
      <c r="P568" t="s">
        <v>92</v>
      </c>
      <c r="Q568" t="s">
        <v>1249</v>
      </c>
      <c r="R568">
        <v>94591</v>
      </c>
      <c r="S568" s="1">
        <v>42053</v>
      </c>
      <c r="T568" s="1">
        <v>42055</v>
      </c>
      <c r="U568">
        <v>34.010399999999997</v>
      </c>
      <c r="V568">
        <v>10</v>
      </c>
      <c r="W568">
        <v>53.54</v>
      </c>
      <c r="X568">
        <v>87176</v>
      </c>
      <c r="Y568">
        <f>cleaneddata[[#This Row],[Unit Price]]-cleaneddata[[#This Row],[Discount]]</f>
        <v>5.13</v>
      </c>
      <c r="Z568" t="str">
        <f>_xlfn.IFS(cleaneddata[[#This Row],[Region]]="Central","Chris",cleaneddata[[#This Row],[Region]]="East","Erin",cleaneddata[[#This Row],[Region]]="South","Sam",cleaneddata[[#This Row],[Region]]="West","William")</f>
        <v>William</v>
      </c>
    </row>
    <row r="569" spans="1:26" x14ac:dyDescent="0.3">
      <c r="A569">
        <v>2521</v>
      </c>
      <c r="B569" t="s">
        <v>1250</v>
      </c>
      <c r="C569" t="s">
        <v>118</v>
      </c>
      <c r="D569">
        <v>0</v>
      </c>
      <c r="E569">
        <v>175.99</v>
      </c>
      <c r="F569">
        <v>4.99</v>
      </c>
      <c r="G569" t="s">
        <v>40</v>
      </c>
      <c r="H569" t="s">
        <v>73</v>
      </c>
      <c r="I569" t="s">
        <v>42</v>
      </c>
      <c r="J569" t="s">
        <v>137</v>
      </c>
      <c r="K569" t="s">
        <v>75</v>
      </c>
      <c r="L569" t="s">
        <v>1251</v>
      </c>
      <c r="M569">
        <v>0.59</v>
      </c>
      <c r="N569" t="s">
        <v>34</v>
      </c>
      <c r="O569" t="s">
        <v>54</v>
      </c>
      <c r="P569" t="s">
        <v>189</v>
      </c>
      <c r="Q569" t="s">
        <v>1252</v>
      </c>
      <c r="R569">
        <v>75109</v>
      </c>
      <c r="S569" s="1">
        <v>42053</v>
      </c>
      <c r="T569" s="1">
        <v>42056</v>
      </c>
      <c r="U569">
        <v>1656.6555000000001</v>
      </c>
      <c r="V569">
        <v>15</v>
      </c>
      <c r="W569">
        <v>2400.9499999999998</v>
      </c>
      <c r="X569">
        <v>87032</v>
      </c>
      <c r="Y569">
        <f>cleaneddata[[#This Row],[Unit Price]]-cleaneddata[[#This Row],[Discount]]</f>
        <v>175.99</v>
      </c>
      <c r="Z569" t="str">
        <f>_xlfn.IFS(cleaneddata[[#This Row],[Region]]="Central","Chris",cleaneddata[[#This Row],[Region]]="East","Erin",cleaneddata[[#This Row],[Region]]="South","Sam",cleaneddata[[#This Row],[Region]]="West","William")</f>
        <v>Chris</v>
      </c>
    </row>
    <row r="570" spans="1:26" x14ac:dyDescent="0.3">
      <c r="A570">
        <v>2498</v>
      </c>
      <c r="B570" t="s">
        <v>931</v>
      </c>
      <c r="C570" t="s">
        <v>72</v>
      </c>
      <c r="D570">
        <v>0.09</v>
      </c>
      <c r="E570">
        <v>355.98</v>
      </c>
      <c r="F570">
        <v>58.92</v>
      </c>
      <c r="G570" t="s">
        <v>28</v>
      </c>
      <c r="H570" t="s">
        <v>96</v>
      </c>
      <c r="I570" t="s">
        <v>30</v>
      </c>
      <c r="J570" t="s">
        <v>111</v>
      </c>
      <c r="K570" t="s">
        <v>59</v>
      </c>
      <c r="L570" t="s">
        <v>696</v>
      </c>
      <c r="M570">
        <v>0.64</v>
      </c>
      <c r="N570" t="s">
        <v>34</v>
      </c>
      <c r="O570" t="s">
        <v>61</v>
      </c>
      <c r="P570" t="s">
        <v>92</v>
      </c>
      <c r="Q570" t="s">
        <v>892</v>
      </c>
      <c r="R570">
        <v>92024</v>
      </c>
      <c r="S570" s="1">
        <v>42053</v>
      </c>
      <c r="T570" s="1">
        <v>42055</v>
      </c>
      <c r="U570">
        <v>1240.25</v>
      </c>
      <c r="V570">
        <v>30</v>
      </c>
      <c r="W570">
        <v>10554.63</v>
      </c>
      <c r="X570">
        <v>16547</v>
      </c>
      <c r="Y570">
        <f>cleaneddata[[#This Row],[Unit Price]]-cleaneddata[[#This Row],[Discount]]</f>
        <v>355.89000000000004</v>
      </c>
      <c r="Z570" t="str">
        <f>_xlfn.IFS(cleaneddata[[#This Row],[Region]]="Central","Chris",cleaneddata[[#This Row],[Region]]="East","Erin",cleaneddata[[#This Row],[Region]]="South","Sam",cleaneddata[[#This Row],[Region]]="West","William")</f>
        <v>William</v>
      </c>
    </row>
    <row r="571" spans="1:26" x14ac:dyDescent="0.3">
      <c r="A571">
        <v>2498</v>
      </c>
      <c r="B571" t="s">
        <v>931</v>
      </c>
      <c r="C571" t="s">
        <v>72</v>
      </c>
      <c r="D571">
        <v>0.04</v>
      </c>
      <c r="E571">
        <v>218.75</v>
      </c>
      <c r="F571">
        <v>69.64</v>
      </c>
      <c r="G571" t="s">
        <v>28</v>
      </c>
      <c r="H571" t="s">
        <v>96</v>
      </c>
      <c r="I571" t="s">
        <v>30</v>
      </c>
      <c r="J571" t="s">
        <v>31</v>
      </c>
      <c r="K571" t="s">
        <v>32</v>
      </c>
      <c r="L571" t="s">
        <v>876</v>
      </c>
      <c r="M571">
        <v>0.77</v>
      </c>
      <c r="N571" t="s">
        <v>34</v>
      </c>
      <c r="O571" t="s">
        <v>61</v>
      </c>
      <c r="P571" t="s">
        <v>92</v>
      </c>
      <c r="Q571" t="s">
        <v>892</v>
      </c>
      <c r="R571">
        <v>92024</v>
      </c>
      <c r="S571" s="1">
        <v>42053</v>
      </c>
      <c r="T571" s="1">
        <v>42053</v>
      </c>
      <c r="U571">
        <v>-533.23199999999997</v>
      </c>
      <c r="V571">
        <v>8</v>
      </c>
      <c r="W571">
        <v>1749.64</v>
      </c>
      <c r="X571">
        <v>16547</v>
      </c>
      <c r="Y571">
        <f>cleaneddata[[#This Row],[Unit Price]]-cleaneddata[[#This Row],[Discount]]</f>
        <v>218.71</v>
      </c>
      <c r="Z571" t="str">
        <f>_xlfn.IFS(cleaneddata[[#This Row],[Region]]="Central","Chris",cleaneddata[[#This Row],[Region]]="East","Erin",cleaneddata[[#This Row],[Region]]="South","Sam",cleaneddata[[#This Row],[Region]]="West","William")</f>
        <v>William</v>
      </c>
    </row>
    <row r="572" spans="1:26" x14ac:dyDescent="0.3">
      <c r="A572">
        <v>2499</v>
      </c>
      <c r="B572" t="s">
        <v>1253</v>
      </c>
      <c r="C572" t="s">
        <v>72</v>
      </c>
      <c r="D572">
        <v>0.09</v>
      </c>
      <c r="E572">
        <v>355.98</v>
      </c>
      <c r="F572">
        <v>58.92</v>
      </c>
      <c r="G572" t="s">
        <v>28</v>
      </c>
      <c r="H572" t="s">
        <v>96</v>
      </c>
      <c r="I572" t="s">
        <v>30</v>
      </c>
      <c r="J572" t="s">
        <v>111</v>
      </c>
      <c r="K572" t="s">
        <v>59</v>
      </c>
      <c r="L572" t="s">
        <v>696</v>
      </c>
      <c r="M572">
        <v>0.64</v>
      </c>
      <c r="N572" t="s">
        <v>34</v>
      </c>
      <c r="O572" t="s">
        <v>54</v>
      </c>
      <c r="P572" t="s">
        <v>105</v>
      </c>
      <c r="Q572" t="s">
        <v>1254</v>
      </c>
      <c r="R572">
        <v>60901</v>
      </c>
      <c r="S572" s="1">
        <v>42053</v>
      </c>
      <c r="T572" s="1">
        <v>42055</v>
      </c>
      <c r="U572">
        <v>1240.25</v>
      </c>
      <c r="V572">
        <v>8</v>
      </c>
      <c r="W572">
        <v>2814.57</v>
      </c>
      <c r="X572">
        <v>88319</v>
      </c>
      <c r="Y572">
        <f>cleaneddata[[#This Row],[Unit Price]]-cleaneddata[[#This Row],[Discount]]</f>
        <v>355.89000000000004</v>
      </c>
      <c r="Z572" t="str">
        <f>_xlfn.IFS(cleaneddata[[#This Row],[Region]]="Central","Chris",cleaneddata[[#This Row],[Region]]="East","Erin",cleaneddata[[#This Row],[Region]]="South","Sam",cleaneddata[[#This Row],[Region]]="West","William")</f>
        <v>Chris</v>
      </c>
    </row>
    <row r="573" spans="1:26" x14ac:dyDescent="0.3">
      <c r="A573">
        <v>993</v>
      </c>
      <c r="B573" t="s">
        <v>1255</v>
      </c>
      <c r="C573" t="s">
        <v>39</v>
      </c>
      <c r="D573">
        <v>0.05</v>
      </c>
      <c r="E573">
        <v>4.28</v>
      </c>
      <c r="F573">
        <v>5.17</v>
      </c>
      <c r="G573" t="s">
        <v>40</v>
      </c>
      <c r="H573" t="s">
        <v>29</v>
      </c>
      <c r="I573" t="s">
        <v>50</v>
      </c>
      <c r="J573" t="s">
        <v>90</v>
      </c>
      <c r="K573" t="s">
        <v>75</v>
      </c>
      <c r="L573" t="s">
        <v>1256</v>
      </c>
      <c r="M573">
        <v>0.4</v>
      </c>
      <c r="N573" t="s">
        <v>34</v>
      </c>
      <c r="O573" t="s">
        <v>61</v>
      </c>
      <c r="P573" t="s">
        <v>92</v>
      </c>
      <c r="Q573" t="s">
        <v>1257</v>
      </c>
      <c r="R573">
        <v>93030</v>
      </c>
      <c r="S573" s="1">
        <v>42054</v>
      </c>
      <c r="T573" s="1">
        <v>42054</v>
      </c>
      <c r="U573">
        <v>-104.57</v>
      </c>
      <c r="V573">
        <v>9</v>
      </c>
      <c r="W573">
        <v>38.58</v>
      </c>
      <c r="X573">
        <v>89432</v>
      </c>
      <c r="Y573">
        <f>cleaneddata[[#This Row],[Unit Price]]-cleaneddata[[#This Row],[Discount]]</f>
        <v>4.2300000000000004</v>
      </c>
      <c r="Z573" t="str">
        <f>_xlfn.IFS(cleaneddata[[#This Row],[Region]]="Central","Chris",cleaneddata[[#This Row],[Region]]="East","Erin",cleaneddata[[#This Row],[Region]]="South","Sam",cleaneddata[[#This Row],[Region]]="West","William")</f>
        <v>William</v>
      </c>
    </row>
    <row r="574" spans="1:26" x14ac:dyDescent="0.3">
      <c r="A574">
        <v>1303</v>
      </c>
      <c r="B574" t="s">
        <v>1258</v>
      </c>
      <c r="C574" t="s">
        <v>39</v>
      </c>
      <c r="D574">
        <v>0.03</v>
      </c>
      <c r="E574">
        <v>39.479999999999997</v>
      </c>
      <c r="F574">
        <v>1.99</v>
      </c>
      <c r="G574" t="s">
        <v>40</v>
      </c>
      <c r="H574" t="s">
        <v>41</v>
      </c>
      <c r="I574" t="s">
        <v>42</v>
      </c>
      <c r="J574" t="s">
        <v>43</v>
      </c>
      <c r="K574" t="s">
        <v>44</v>
      </c>
      <c r="L574" t="s">
        <v>1259</v>
      </c>
      <c r="M574">
        <v>0.54</v>
      </c>
      <c r="N574" t="s">
        <v>34</v>
      </c>
      <c r="O574" t="s">
        <v>61</v>
      </c>
      <c r="P574" t="s">
        <v>148</v>
      </c>
      <c r="Q574" t="s">
        <v>1260</v>
      </c>
      <c r="R574">
        <v>84074</v>
      </c>
      <c r="S574" s="1">
        <v>42054</v>
      </c>
      <c r="T574" s="1">
        <v>42056</v>
      </c>
      <c r="U574">
        <v>317.08949999999999</v>
      </c>
      <c r="V574">
        <v>12</v>
      </c>
      <c r="W574">
        <v>459.55</v>
      </c>
      <c r="X574">
        <v>87003</v>
      </c>
      <c r="Y574">
        <f>cleaneddata[[#This Row],[Unit Price]]-cleaneddata[[#This Row],[Discount]]</f>
        <v>39.449999999999996</v>
      </c>
      <c r="Z574" t="str">
        <f>_xlfn.IFS(cleaneddata[[#This Row],[Region]]="Central","Chris",cleaneddata[[#This Row],[Region]]="East","Erin",cleaneddata[[#This Row],[Region]]="South","Sam",cleaneddata[[#This Row],[Region]]="West","William")</f>
        <v>William</v>
      </c>
    </row>
    <row r="575" spans="1:26" x14ac:dyDescent="0.3">
      <c r="A575">
        <v>2828</v>
      </c>
      <c r="B575" t="s">
        <v>1261</v>
      </c>
      <c r="C575" t="s">
        <v>39</v>
      </c>
      <c r="D575">
        <v>0.05</v>
      </c>
      <c r="E575">
        <v>11.29</v>
      </c>
      <c r="F575">
        <v>5.03</v>
      </c>
      <c r="G575" t="s">
        <v>40</v>
      </c>
      <c r="H575" t="s">
        <v>96</v>
      </c>
      <c r="I575" t="s">
        <v>50</v>
      </c>
      <c r="J575" t="s">
        <v>80</v>
      </c>
      <c r="K575" t="s">
        <v>75</v>
      </c>
      <c r="L575" t="s">
        <v>1262</v>
      </c>
      <c r="M575">
        <v>0.59</v>
      </c>
      <c r="N575" t="s">
        <v>34</v>
      </c>
      <c r="O575" t="s">
        <v>61</v>
      </c>
      <c r="P575" t="s">
        <v>92</v>
      </c>
      <c r="Q575" t="s">
        <v>1263</v>
      </c>
      <c r="R575">
        <v>92243</v>
      </c>
      <c r="S575" s="1">
        <v>42054</v>
      </c>
      <c r="T575" s="1">
        <v>42056</v>
      </c>
      <c r="U575">
        <v>-35.26</v>
      </c>
      <c r="V575">
        <v>8</v>
      </c>
      <c r="W575">
        <v>90.46</v>
      </c>
      <c r="X575">
        <v>87720</v>
      </c>
      <c r="Y575">
        <f>cleaneddata[[#This Row],[Unit Price]]-cleaneddata[[#This Row],[Discount]]</f>
        <v>11.239999999999998</v>
      </c>
      <c r="Z575" t="str">
        <f>_xlfn.IFS(cleaneddata[[#This Row],[Region]]="Central","Chris",cleaneddata[[#This Row],[Region]]="East","Erin",cleaneddata[[#This Row],[Region]]="South","Sam",cleaneddata[[#This Row],[Region]]="West","William")</f>
        <v>William</v>
      </c>
    </row>
    <row r="576" spans="1:26" x14ac:dyDescent="0.3">
      <c r="A576">
        <v>1303</v>
      </c>
      <c r="B576" t="s">
        <v>1258</v>
      </c>
      <c r="C576" t="s">
        <v>49</v>
      </c>
      <c r="D576">
        <v>0.01</v>
      </c>
      <c r="E576">
        <v>65.989999999999995</v>
      </c>
      <c r="F576">
        <v>5.31</v>
      </c>
      <c r="G576" t="s">
        <v>40</v>
      </c>
      <c r="H576" t="s">
        <v>41</v>
      </c>
      <c r="I576" t="s">
        <v>42</v>
      </c>
      <c r="J576" t="s">
        <v>137</v>
      </c>
      <c r="K576" t="s">
        <v>75</v>
      </c>
      <c r="L576" t="s">
        <v>1264</v>
      </c>
      <c r="M576">
        <v>0.56999999999999995</v>
      </c>
      <c r="N576" t="s">
        <v>34</v>
      </c>
      <c r="O576" t="s">
        <v>61</v>
      </c>
      <c r="P576" t="s">
        <v>148</v>
      </c>
      <c r="Q576" t="s">
        <v>1260</v>
      </c>
      <c r="R576">
        <v>84074</v>
      </c>
      <c r="S576" s="1">
        <v>42054</v>
      </c>
      <c r="T576" s="1">
        <v>42061</v>
      </c>
      <c r="U576">
        <v>250.36272</v>
      </c>
      <c r="V576">
        <v>9</v>
      </c>
      <c r="W576">
        <v>536.9</v>
      </c>
      <c r="X576">
        <v>87005</v>
      </c>
      <c r="Y576">
        <f>cleaneddata[[#This Row],[Unit Price]]-cleaneddata[[#This Row],[Discount]]</f>
        <v>65.97999999999999</v>
      </c>
      <c r="Z576" t="str">
        <f>_xlfn.IFS(cleaneddata[[#This Row],[Region]]="Central","Chris",cleaneddata[[#This Row],[Region]]="East","Erin",cleaneddata[[#This Row],[Region]]="South","Sam",cleaneddata[[#This Row],[Region]]="West","William")</f>
        <v>William</v>
      </c>
    </row>
    <row r="577" spans="1:26" x14ac:dyDescent="0.3">
      <c r="A577">
        <v>2287</v>
      </c>
      <c r="B577" t="s">
        <v>1265</v>
      </c>
      <c r="C577" t="s">
        <v>49</v>
      </c>
      <c r="D577">
        <v>0.1</v>
      </c>
      <c r="E577">
        <v>54.1</v>
      </c>
      <c r="F577">
        <v>19.989999999999998</v>
      </c>
      <c r="G577" t="s">
        <v>40</v>
      </c>
      <c r="H577" t="s">
        <v>96</v>
      </c>
      <c r="I577" t="s">
        <v>50</v>
      </c>
      <c r="J577" t="s">
        <v>80</v>
      </c>
      <c r="K577" t="s">
        <v>75</v>
      </c>
      <c r="L577" t="s">
        <v>1266</v>
      </c>
      <c r="M577">
        <v>0.59</v>
      </c>
      <c r="N577" t="s">
        <v>34</v>
      </c>
      <c r="O577" t="s">
        <v>35</v>
      </c>
      <c r="P577" t="s">
        <v>273</v>
      </c>
      <c r="Q577" t="s">
        <v>1267</v>
      </c>
      <c r="R577">
        <v>29483</v>
      </c>
      <c r="S577" s="1">
        <v>42054</v>
      </c>
      <c r="T577" s="1">
        <v>42059</v>
      </c>
      <c r="U577">
        <v>34.067999999999998</v>
      </c>
      <c r="V577">
        <v>9</v>
      </c>
      <c r="W577">
        <v>469.59</v>
      </c>
      <c r="X577">
        <v>90147</v>
      </c>
      <c r="Y577">
        <f>cleaneddata[[#This Row],[Unit Price]]-cleaneddata[[#This Row],[Discount]]</f>
        <v>54</v>
      </c>
      <c r="Z577" t="str">
        <f>_xlfn.IFS(cleaneddata[[#This Row],[Region]]="Central","Chris",cleaneddata[[#This Row],[Region]]="East","Erin",cleaneddata[[#This Row],[Region]]="South","Sam",cleaneddata[[#This Row],[Region]]="West","William")</f>
        <v>Sam</v>
      </c>
    </row>
    <row r="578" spans="1:26" x14ac:dyDescent="0.3">
      <c r="A578">
        <v>1827</v>
      </c>
      <c r="B578" t="s">
        <v>1268</v>
      </c>
      <c r="C578" t="s">
        <v>72</v>
      </c>
      <c r="D578">
        <v>0</v>
      </c>
      <c r="E578">
        <v>5.98</v>
      </c>
      <c r="F578">
        <v>0.96</v>
      </c>
      <c r="G578" t="s">
        <v>40</v>
      </c>
      <c r="H578" t="s">
        <v>96</v>
      </c>
      <c r="I578" t="s">
        <v>50</v>
      </c>
      <c r="J578" t="s">
        <v>51</v>
      </c>
      <c r="K578" t="s">
        <v>52</v>
      </c>
      <c r="L578" t="s">
        <v>1269</v>
      </c>
      <c r="M578">
        <v>0.6</v>
      </c>
      <c r="N578" t="s">
        <v>34</v>
      </c>
      <c r="O578" t="s">
        <v>54</v>
      </c>
      <c r="P578" t="s">
        <v>215</v>
      </c>
      <c r="Q578" t="s">
        <v>930</v>
      </c>
      <c r="R578">
        <v>52601</v>
      </c>
      <c r="S578" s="1">
        <v>42054</v>
      </c>
      <c r="T578" s="1">
        <v>42055</v>
      </c>
      <c r="U578">
        <v>38.039700000000003</v>
      </c>
      <c r="V578">
        <v>9</v>
      </c>
      <c r="W578">
        <v>55.13</v>
      </c>
      <c r="X578">
        <v>86956</v>
      </c>
      <c r="Y578">
        <f>cleaneddata[[#This Row],[Unit Price]]-cleaneddata[[#This Row],[Discount]]</f>
        <v>5.98</v>
      </c>
      <c r="Z578" t="str">
        <f>_xlfn.IFS(cleaneddata[[#This Row],[Region]]="Central","Chris",cleaneddata[[#This Row],[Region]]="East","Erin",cleaneddata[[#This Row],[Region]]="South","Sam",cleaneddata[[#This Row],[Region]]="West","William")</f>
        <v>Chris</v>
      </c>
    </row>
    <row r="579" spans="1:26" x14ac:dyDescent="0.3">
      <c r="A579">
        <v>1828</v>
      </c>
      <c r="B579" t="s">
        <v>252</v>
      </c>
      <c r="C579" t="s">
        <v>72</v>
      </c>
      <c r="D579">
        <v>0.02</v>
      </c>
      <c r="E579">
        <v>5.98</v>
      </c>
      <c r="F579">
        <v>5.46</v>
      </c>
      <c r="G579" t="s">
        <v>40</v>
      </c>
      <c r="H579" t="s">
        <v>96</v>
      </c>
      <c r="I579" t="s">
        <v>50</v>
      </c>
      <c r="J579" t="s">
        <v>90</v>
      </c>
      <c r="K579" t="s">
        <v>75</v>
      </c>
      <c r="L579" t="s">
        <v>1158</v>
      </c>
      <c r="M579">
        <v>0.36</v>
      </c>
      <c r="N579" t="s">
        <v>34</v>
      </c>
      <c r="O579" t="s">
        <v>54</v>
      </c>
      <c r="P579" t="s">
        <v>215</v>
      </c>
      <c r="Q579" t="s">
        <v>254</v>
      </c>
      <c r="R579">
        <v>50613</v>
      </c>
      <c r="S579" s="1">
        <v>42054</v>
      </c>
      <c r="T579" s="1">
        <v>42055</v>
      </c>
      <c r="U579">
        <v>-47.12</v>
      </c>
      <c r="V579">
        <v>7</v>
      </c>
      <c r="W579">
        <v>44.8</v>
      </c>
      <c r="X579">
        <v>86956</v>
      </c>
      <c r="Y579">
        <f>cleaneddata[[#This Row],[Unit Price]]-cleaneddata[[#This Row],[Discount]]</f>
        <v>5.9600000000000009</v>
      </c>
      <c r="Z579" t="str">
        <f>_xlfn.IFS(cleaneddata[[#This Row],[Region]]="Central","Chris",cleaneddata[[#This Row],[Region]]="East","Erin",cleaneddata[[#This Row],[Region]]="South","Sam",cleaneddata[[#This Row],[Region]]="West","William")</f>
        <v>Chris</v>
      </c>
    </row>
    <row r="580" spans="1:26" x14ac:dyDescent="0.3">
      <c r="A580">
        <v>2052</v>
      </c>
      <c r="B580" t="s">
        <v>1270</v>
      </c>
      <c r="C580" t="s">
        <v>72</v>
      </c>
      <c r="D580">
        <v>7.0000000000000007E-2</v>
      </c>
      <c r="E580">
        <v>31.78</v>
      </c>
      <c r="F580">
        <v>1.99</v>
      </c>
      <c r="G580" t="s">
        <v>40</v>
      </c>
      <c r="H580" t="s">
        <v>73</v>
      </c>
      <c r="I580" t="s">
        <v>42</v>
      </c>
      <c r="J580" t="s">
        <v>43</v>
      </c>
      <c r="K580" t="s">
        <v>44</v>
      </c>
      <c r="L580" t="s">
        <v>872</v>
      </c>
      <c r="M580">
        <v>0.42</v>
      </c>
      <c r="N580" t="s">
        <v>34</v>
      </c>
      <c r="O580" t="s">
        <v>61</v>
      </c>
      <c r="P580" t="s">
        <v>642</v>
      </c>
      <c r="Q580" t="s">
        <v>1271</v>
      </c>
      <c r="R580">
        <v>87105</v>
      </c>
      <c r="S580" s="1">
        <v>42054</v>
      </c>
      <c r="T580" s="1">
        <v>42056</v>
      </c>
      <c r="U580">
        <v>265.11180000000002</v>
      </c>
      <c r="V580">
        <v>13</v>
      </c>
      <c r="W580">
        <v>384.22</v>
      </c>
      <c r="X580">
        <v>87234</v>
      </c>
      <c r="Y580">
        <f>cleaneddata[[#This Row],[Unit Price]]-cleaneddata[[#This Row],[Discount]]</f>
        <v>31.71</v>
      </c>
      <c r="Z580" t="str">
        <f>_xlfn.IFS(cleaneddata[[#This Row],[Region]]="Central","Chris",cleaneddata[[#This Row],[Region]]="East","Erin",cleaneddata[[#This Row],[Region]]="South","Sam",cleaneddata[[#This Row],[Region]]="West","William")</f>
        <v>William</v>
      </c>
    </row>
    <row r="581" spans="1:26" x14ac:dyDescent="0.3">
      <c r="A581">
        <v>2052</v>
      </c>
      <c r="B581" t="s">
        <v>1270</v>
      </c>
      <c r="C581" t="s">
        <v>72</v>
      </c>
      <c r="D581">
        <v>0</v>
      </c>
      <c r="E581">
        <v>5.98</v>
      </c>
      <c r="F581">
        <v>2.5</v>
      </c>
      <c r="G581" t="s">
        <v>40</v>
      </c>
      <c r="H581" t="s">
        <v>73</v>
      </c>
      <c r="I581" t="s">
        <v>50</v>
      </c>
      <c r="J581" t="s">
        <v>347</v>
      </c>
      <c r="K581" t="s">
        <v>75</v>
      </c>
      <c r="L581" t="s">
        <v>1272</v>
      </c>
      <c r="M581">
        <v>0.36</v>
      </c>
      <c r="N581" t="s">
        <v>34</v>
      </c>
      <c r="O581" t="s">
        <v>61</v>
      </c>
      <c r="P581" t="s">
        <v>642</v>
      </c>
      <c r="Q581" t="s">
        <v>1271</v>
      </c>
      <c r="R581">
        <v>87105</v>
      </c>
      <c r="S581" s="1">
        <v>42054</v>
      </c>
      <c r="T581" s="1">
        <v>42055</v>
      </c>
      <c r="U581">
        <v>9.5608000000000004</v>
      </c>
      <c r="V581">
        <v>5</v>
      </c>
      <c r="W581">
        <v>31.64</v>
      </c>
      <c r="X581">
        <v>87234</v>
      </c>
      <c r="Y581">
        <f>cleaneddata[[#This Row],[Unit Price]]-cleaneddata[[#This Row],[Discount]]</f>
        <v>5.98</v>
      </c>
      <c r="Z581" t="str">
        <f>_xlfn.IFS(cleaneddata[[#This Row],[Region]]="Central","Chris",cleaneddata[[#This Row],[Region]]="East","Erin",cleaneddata[[#This Row],[Region]]="South","Sam",cleaneddata[[#This Row],[Region]]="West","William")</f>
        <v>William</v>
      </c>
    </row>
    <row r="582" spans="1:26" x14ac:dyDescent="0.3">
      <c r="A582">
        <v>2052</v>
      </c>
      <c r="B582" t="s">
        <v>1270</v>
      </c>
      <c r="C582" t="s">
        <v>72</v>
      </c>
      <c r="D582">
        <v>0.1</v>
      </c>
      <c r="E582">
        <v>35.99</v>
      </c>
      <c r="F582">
        <v>1.1000000000000001</v>
      </c>
      <c r="G582" t="s">
        <v>89</v>
      </c>
      <c r="H582" t="s">
        <v>73</v>
      </c>
      <c r="I582" t="s">
        <v>42</v>
      </c>
      <c r="J582" t="s">
        <v>137</v>
      </c>
      <c r="K582" t="s">
        <v>75</v>
      </c>
      <c r="L582" t="s">
        <v>276</v>
      </c>
      <c r="M582">
        <v>0.55000000000000004</v>
      </c>
      <c r="N582" t="s">
        <v>34</v>
      </c>
      <c r="O582" t="s">
        <v>61</v>
      </c>
      <c r="P582" t="s">
        <v>642</v>
      </c>
      <c r="Q582" t="s">
        <v>1271</v>
      </c>
      <c r="R582">
        <v>87105</v>
      </c>
      <c r="S582" s="1">
        <v>42054</v>
      </c>
      <c r="T582" s="1">
        <v>42055</v>
      </c>
      <c r="U582">
        <v>390.09840000000003</v>
      </c>
      <c r="V582">
        <v>19</v>
      </c>
      <c r="W582">
        <v>565.36</v>
      </c>
      <c r="X582">
        <v>87234</v>
      </c>
      <c r="Y582">
        <f>cleaneddata[[#This Row],[Unit Price]]-cleaneddata[[#This Row],[Discount]]</f>
        <v>35.89</v>
      </c>
      <c r="Z582" t="str">
        <f>_xlfn.IFS(cleaneddata[[#This Row],[Region]]="Central","Chris",cleaneddata[[#This Row],[Region]]="East","Erin",cleaneddata[[#This Row],[Region]]="South","Sam",cleaneddata[[#This Row],[Region]]="West","William")</f>
        <v>William</v>
      </c>
    </row>
    <row r="583" spans="1:26" x14ac:dyDescent="0.3">
      <c r="A583">
        <v>2882</v>
      </c>
      <c r="B583" t="s">
        <v>673</v>
      </c>
      <c r="C583" t="s">
        <v>39</v>
      </c>
      <c r="D583">
        <v>0.03</v>
      </c>
      <c r="E583">
        <v>4.0599999999999996</v>
      </c>
      <c r="F583">
        <v>6.89</v>
      </c>
      <c r="G583" t="s">
        <v>40</v>
      </c>
      <c r="H583" t="s">
        <v>41</v>
      </c>
      <c r="I583" t="s">
        <v>50</v>
      </c>
      <c r="J583" t="s">
        <v>97</v>
      </c>
      <c r="K583" t="s">
        <v>75</v>
      </c>
      <c r="L583" t="s">
        <v>1273</v>
      </c>
      <c r="M583">
        <v>0.6</v>
      </c>
      <c r="N583" t="s">
        <v>34</v>
      </c>
      <c r="O583" t="s">
        <v>35</v>
      </c>
      <c r="P583" t="s">
        <v>99</v>
      </c>
      <c r="Q583" t="s">
        <v>675</v>
      </c>
      <c r="R583">
        <v>28206</v>
      </c>
      <c r="S583" s="1">
        <v>42055</v>
      </c>
      <c r="T583" s="1">
        <v>42057</v>
      </c>
      <c r="U583">
        <v>-246.27610000000001</v>
      </c>
      <c r="V583">
        <v>37</v>
      </c>
      <c r="W583">
        <v>159.88999999999999</v>
      </c>
      <c r="X583">
        <v>55300</v>
      </c>
      <c r="Y583">
        <f>cleaneddata[[#This Row],[Unit Price]]-cleaneddata[[#This Row],[Discount]]</f>
        <v>4.0299999999999994</v>
      </c>
      <c r="Z583" t="str">
        <f>_xlfn.IFS(cleaneddata[[#This Row],[Region]]="Central","Chris",cleaneddata[[#This Row],[Region]]="East","Erin",cleaneddata[[#This Row],[Region]]="South","Sam",cleaneddata[[#This Row],[Region]]="West","William")</f>
        <v>Sam</v>
      </c>
    </row>
    <row r="584" spans="1:26" x14ac:dyDescent="0.3">
      <c r="A584">
        <v>2882</v>
      </c>
      <c r="B584" t="s">
        <v>673</v>
      </c>
      <c r="C584" t="s">
        <v>39</v>
      </c>
      <c r="D584">
        <v>0.01</v>
      </c>
      <c r="E584">
        <v>3.75</v>
      </c>
      <c r="F584">
        <v>0.5</v>
      </c>
      <c r="G584" t="s">
        <v>40</v>
      </c>
      <c r="H584" t="s">
        <v>41</v>
      </c>
      <c r="I584" t="s">
        <v>50</v>
      </c>
      <c r="J584" t="s">
        <v>154</v>
      </c>
      <c r="K584" t="s">
        <v>75</v>
      </c>
      <c r="L584" t="s">
        <v>1274</v>
      </c>
      <c r="M584">
        <v>0.37</v>
      </c>
      <c r="N584" t="s">
        <v>34</v>
      </c>
      <c r="O584" t="s">
        <v>35</v>
      </c>
      <c r="P584" t="s">
        <v>99</v>
      </c>
      <c r="Q584" t="s">
        <v>675</v>
      </c>
      <c r="R584">
        <v>28206</v>
      </c>
      <c r="S584" s="1">
        <v>42055</v>
      </c>
      <c r="T584" s="1">
        <v>42056</v>
      </c>
      <c r="U584">
        <v>55.194600000000001</v>
      </c>
      <c r="V584">
        <v>48</v>
      </c>
      <c r="W584">
        <v>180.48</v>
      </c>
      <c r="X584">
        <v>55300</v>
      </c>
      <c r="Y584">
        <f>cleaneddata[[#This Row],[Unit Price]]-cleaneddata[[#This Row],[Discount]]</f>
        <v>3.74</v>
      </c>
      <c r="Z584" t="str">
        <f>_xlfn.IFS(cleaneddata[[#This Row],[Region]]="Central","Chris",cleaneddata[[#This Row],[Region]]="East","Erin",cleaneddata[[#This Row],[Region]]="South","Sam",cleaneddata[[#This Row],[Region]]="West","William")</f>
        <v>Sam</v>
      </c>
    </row>
    <row r="585" spans="1:26" x14ac:dyDescent="0.3">
      <c r="A585">
        <v>2882</v>
      </c>
      <c r="B585" t="s">
        <v>673</v>
      </c>
      <c r="C585" t="s">
        <v>39</v>
      </c>
      <c r="D585">
        <v>0.02</v>
      </c>
      <c r="E585">
        <v>10.68</v>
      </c>
      <c r="F585">
        <v>13.04</v>
      </c>
      <c r="G585" t="s">
        <v>40</v>
      </c>
      <c r="H585" t="s">
        <v>41</v>
      </c>
      <c r="I585" t="s">
        <v>30</v>
      </c>
      <c r="J585" t="s">
        <v>128</v>
      </c>
      <c r="K585" t="s">
        <v>66</v>
      </c>
      <c r="L585" t="s">
        <v>1275</v>
      </c>
      <c r="M585">
        <v>0.6</v>
      </c>
      <c r="N585" t="s">
        <v>34</v>
      </c>
      <c r="O585" t="s">
        <v>35</v>
      </c>
      <c r="P585" t="s">
        <v>99</v>
      </c>
      <c r="Q585" t="s">
        <v>675</v>
      </c>
      <c r="R585">
        <v>28206</v>
      </c>
      <c r="S585" s="1">
        <v>42055</v>
      </c>
      <c r="T585" s="1">
        <v>42057</v>
      </c>
      <c r="U585">
        <v>-307.29649999999998</v>
      </c>
      <c r="V585">
        <v>31</v>
      </c>
      <c r="W585">
        <v>350.48</v>
      </c>
      <c r="X585">
        <v>55300</v>
      </c>
      <c r="Y585">
        <f>cleaneddata[[#This Row],[Unit Price]]-cleaneddata[[#This Row],[Discount]]</f>
        <v>10.66</v>
      </c>
      <c r="Z585" t="str">
        <f>_xlfn.IFS(cleaneddata[[#This Row],[Region]]="Central","Chris",cleaneddata[[#This Row],[Region]]="East","Erin",cleaneddata[[#This Row],[Region]]="South","Sam",cleaneddata[[#This Row],[Region]]="West","William")</f>
        <v>Sam</v>
      </c>
    </row>
    <row r="586" spans="1:26" x14ac:dyDescent="0.3">
      <c r="A586">
        <v>2886</v>
      </c>
      <c r="B586" t="s">
        <v>1276</v>
      </c>
      <c r="C586" t="s">
        <v>39</v>
      </c>
      <c r="D586">
        <v>0.03</v>
      </c>
      <c r="E586">
        <v>4.0599999999999996</v>
      </c>
      <c r="F586">
        <v>6.89</v>
      </c>
      <c r="G586" t="s">
        <v>40</v>
      </c>
      <c r="H586" t="s">
        <v>41</v>
      </c>
      <c r="I586" t="s">
        <v>50</v>
      </c>
      <c r="J586" t="s">
        <v>97</v>
      </c>
      <c r="K586" t="s">
        <v>75</v>
      </c>
      <c r="L586" t="s">
        <v>1273</v>
      </c>
      <c r="M586">
        <v>0.6</v>
      </c>
      <c r="N586" t="s">
        <v>34</v>
      </c>
      <c r="O586" t="s">
        <v>113</v>
      </c>
      <c r="P586" t="s">
        <v>319</v>
      </c>
      <c r="Q586" t="s">
        <v>1277</v>
      </c>
      <c r="R586">
        <v>44134</v>
      </c>
      <c r="S586" s="1">
        <v>42055</v>
      </c>
      <c r="T586" s="1">
        <v>42057</v>
      </c>
      <c r="U586">
        <v>-185.17</v>
      </c>
      <c r="V586">
        <v>9</v>
      </c>
      <c r="W586">
        <v>38.89</v>
      </c>
      <c r="X586">
        <v>87630</v>
      </c>
      <c r="Y586">
        <f>cleaneddata[[#This Row],[Unit Price]]-cleaneddata[[#This Row],[Discount]]</f>
        <v>4.0299999999999994</v>
      </c>
      <c r="Z586" t="str">
        <f>_xlfn.IFS(cleaneddata[[#This Row],[Region]]="Central","Chris",cleaneddata[[#This Row],[Region]]="East","Erin",cleaneddata[[#This Row],[Region]]="South","Sam",cleaneddata[[#This Row],[Region]]="West","William")</f>
        <v>Erin</v>
      </c>
    </row>
    <row r="587" spans="1:26" x14ac:dyDescent="0.3">
      <c r="A587">
        <v>2886</v>
      </c>
      <c r="B587" t="s">
        <v>1276</v>
      </c>
      <c r="C587" t="s">
        <v>39</v>
      </c>
      <c r="D587">
        <v>0.01</v>
      </c>
      <c r="E587">
        <v>3.75</v>
      </c>
      <c r="F587">
        <v>0.5</v>
      </c>
      <c r="G587" t="s">
        <v>40</v>
      </c>
      <c r="H587" t="s">
        <v>41</v>
      </c>
      <c r="I587" t="s">
        <v>50</v>
      </c>
      <c r="J587" t="s">
        <v>154</v>
      </c>
      <c r="K587" t="s">
        <v>75</v>
      </c>
      <c r="L587" t="s">
        <v>1274</v>
      </c>
      <c r="M587">
        <v>0.37</v>
      </c>
      <c r="N587" t="s">
        <v>34</v>
      </c>
      <c r="O587" t="s">
        <v>113</v>
      </c>
      <c r="P587" t="s">
        <v>319</v>
      </c>
      <c r="Q587" t="s">
        <v>1277</v>
      </c>
      <c r="R587">
        <v>44134</v>
      </c>
      <c r="S587" s="1">
        <v>42055</v>
      </c>
      <c r="T587" s="1">
        <v>42056</v>
      </c>
      <c r="U587">
        <v>31.1328</v>
      </c>
      <c r="V587">
        <v>12</v>
      </c>
      <c r="W587">
        <v>45.12</v>
      </c>
      <c r="X587">
        <v>87630</v>
      </c>
      <c r="Y587">
        <f>cleaneddata[[#This Row],[Unit Price]]-cleaneddata[[#This Row],[Discount]]</f>
        <v>3.74</v>
      </c>
      <c r="Z587" t="str">
        <f>_xlfn.IFS(cleaneddata[[#This Row],[Region]]="Central","Chris",cleaneddata[[#This Row],[Region]]="East","Erin",cleaneddata[[#This Row],[Region]]="South","Sam",cleaneddata[[#This Row],[Region]]="West","William")</f>
        <v>Erin</v>
      </c>
    </row>
    <row r="588" spans="1:26" x14ac:dyDescent="0.3">
      <c r="A588">
        <v>2886</v>
      </c>
      <c r="B588" t="s">
        <v>1276</v>
      </c>
      <c r="C588" t="s">
        <v>39</v>
      </c>
      <c r="D588">
        <v>0.02</v>
      </c>
      <c r="E588">
        <v>10.68</v>
      </c>
      <c r="F588">
        <v>13.04</v>
      </c>
      <c r="G588" t="s">
        <v>40</v>
      </c>
      <c r="H588" t="s">
        <v>41</v>
      </c>
      <c r="I588" t="s">
        <v>30</v>
      </c>
      <c r="J588" t="s">
        <v>128</v>
      </c>
      <c r="K588" t="s">
        <v>66</v>
      </c>
      <c r="L588" t="s">
        <v>1275</v>
      </c>
      <c r="M588">
        <v>0.6</v>
      </c>
      <c r="N588" t="s">
        <v>34</v>
      </c>
      <c r="O588" t="s">
        <v>113</v>
      </c>
      <c r="P588" t="s">
        <v>319</v>
      </c>
      <c r="Q588" t="s">
        <v>1277</v>
      </c>
      <c r="R588">
        <v>44134</v>
      </c>
      <c r="S588" s="1">
        <v>42055</v>
      </c>
      <c r="T588" s="1">
        <v>42057</v>
      </c>
      <c r="U588">
        <v>-231.05</v>
      </c>
      <c r="V588">
        <v>8</v>
      </c>
      <c r="W588">
        <v>90.45</v>
      </c>
      <c r="X588">
        <v>87630</v>
      </c>
      <c r="Y588">
        <f>cleaneddata[[#This Row],[Unit Price]]-cleaneddata[[#This Row],[Discount]]</f>
        <v>10.66</v>
      </c>
      <c r="Z588" t="str">
        <f>_xlfn.IFS(cleaneddata[[#This Row],[Region]]="Central","Chris",cleaneddata[[#This Row],[Region]]="East","Erin",cleaneddata[[#This Row],[Region]]="South","Sam",cleaneddata[[#This Row],[Region]]="West","William")</f>
        <v>Erin</v>
      </c>
    </row>
    <row r="589" spans="1:26" x14ac:dyDescent="0.3">
      <c r="A589">
        <v>3284</v>
      </c>
      <c r="B589" t="s">
        <v>1278</v>
      </c>
      <c r="C589" t="s">
        <v>39</v>
      </c>
      <c r="D589">
        <v>0.05</v>
      </c>
      <c r="E589">
        <v>19.23</v>
      </c>
      <c r="F589">
        <v>6.15</v>
      </c>
      <c r="G589" t="s">
        <v>89</v>
      </c>
      <c r="H589" t="s">
        <v>96</v>
      </c>
      <c r="I589" t="s">
        <v>30</v>
      </c>
      <c r="J589" t="s">
        <v>128</v>
      </c>
      <c r="K589" t="s">
        <v>44</v>
      </c>
      <c r="L589" t="s">
        <v>1279</v>
      </c>
      <c r="M589">
        <v>0.44</v>
      </c>
      <c r="N589" t="s">
        <v>34</v>
      </c>
      <c r="O589" t="s">
        <v>35</v>
      </c>
      <c r="P589" t="s">
        <v>125</v>
      </c>
      <c r="Q589" t="s">
        <v>1280</v>
      </c>
      <c r="R589">
        <v>34741</v>
      </c>
      <c r="S589" s="1">
        <v>42055</v>
      </c>
      <c r="T589" s="1">
        <v>42057</v>
      </c>
      <c r="U589">
        <v>-2133.2779999999998</v>
      </c>
      <c r="V589">
        <v>6</v>
      </c>
      <c r="W589">
        <v>119.78</v>
      </c>
      <c r="X589">
        <v>90751</v>
      </c>
      <c r="Y589">
        <f>cleaneddata[[#This Row],[Unit Price]]-cleaneddata[[#This Row],[Discount]]</f>
        <v>19.18</v>
      </c>
      <c r="Z589" t="str">
        <f>_xlfn.IFS(cleaneddata[[#This Row],[Region]]="Central","Chris",cleaneddata[[#This Row],[Region]]="East","Erin",cleaneddata[[#This Row],[Region]]="South","Sam",cleaneddata[[#This Row],[Region]]="West","William")</f>
        <v>Sam</v>
      </c>
    </row>
    <row r="590" spans="1:26" x14ac:dyDescent="0.3">
      <c r="A590">
        <v>233</v>
      </c>
      <c r="B590" t="s">
        <v>1281</v>
      </c>
      <c r="C590" t="s">
        <v>118</v>
      </c>
      <c r="D590">
        <v>7.0000000000000007E-2</v>
      </c>
      <c r="E590">
        <v>5.81</v>
      </c>
      <c r="F590">
        <v>8.49</v>
      </c>
      <c r="G590" t="s">
        <v>40</v>
      </c>
      <c r="H590" t="s">
        <v>29</v>
      </c>
      <c r="I590" t="s">
        <v>50</v>
      </c>
      <c r="J590" t="s">
        <v>74</v>
      </c>
      <c r="K590" t="s">
        <v>75</v>
      </c>
      <c r="L590" t="s">
        <v>332</v>
      </c>
      <c r="M590">
        <v>0.39</v>
      </c>
      <c r="N590" t="s">
        <v>34</v>
      </c>
      <c r="O590" t="s">
        <v>54</v>
      </c>
      <c r="P590" t="s">
        <v>105</v>
      </c>
      <c r="Q590" t="s">
        <v>1282</v>
      </c>
      <c r="R590">
        <v>60462</v>
      </c>
      <c r="S590" s="1">
        <v>42055</v>
      </c>
      <c r="T590" s="1">
        <v>42057</v>
      </c>
      <c r="U590">
        <v>-243.23650000000001</v>
      </c>
      <c r="V590">
        <v>10</v>
      </c>
      <c r="W590">
        <v>58.8</v>
      </c>
      <c r="X590">
        <v>90237</v>
      </c>
      <c r="Y590">
        <f>cleaneddata[[#This Row],[Unit Price]]-cleaneddata[[#This Row],[Discount]]</f>
        <v>5.7399999999999993</v>
      </c>
      <c r="Z590" t="str">
        <f>_xlfn.IFS(cleaneddata[[#This Row],[Region]]="Central","Chris",cleaneddata[[#This Row],[Region]]="East","Erin",cleaneddata[[#This Row],[Region]]="South","Sam",cleaneddata[[#This Row],[Region]]="West","William")</f>
        <v>Chris</v>
      </c>
    </row>
    <row r="591" spans="1:26" x14ac:dyDescent="0.3">
      <c r="A591">
        <v>233</v>
      </c>
      <c r="B591" t="s">
        <v>1281</v>
      </c>
      <c r="C591" t="s">
        <v>118</v>
      </c>
      <c r="D591">
        <v>0.04</v>
      </c>
      <c r="E591">
        <v>9.65</v>
      </c>
      <c r="F591">
        <v>6.22</v>
      </c>
      <c r="G591" t="s">
        <v>40</v>
      </c>
      <c r="H591" t="s">
        <v>29</v>
      </c>
      <c r="I591" t="s">
        <v>30</v>
      </c>
      <c r="J591" t="s">
        <v>128</v>
      </c>
      <c r="K591" t="s">
        <v>75</v>
      </c>
      <c r="L591" t="s">
        <v>1283</v>
      </c>
      <c r="M591">
        <v>0.55000000000000004</v>
      </c>
      <c r="N591" t="s">
        <v>34</v>
      </c>
      <c r="O591" t="s">
        <v>54</v>
      </c>
      <c r="P591" t="s">
        <v>105</v>
      </c>
      <c r="Q591" t="s">
        <v>1282</v>
      </c>
      <c r="R591">
        <v>60462</v>
      </c>
      <c r="S591" s="1">
        <v>42055</v>
      </c>
      <c r="T591" s="1">
        <v>42056</v>
      </c>
      <c r="U591">
        <v>-53.62</v>
      </c>
      <c r="V591">
        <v>12</v>
      </c>
      <c r="W591">
        <v>120.47</v>
      </c>
      <c r="X591">
        <v>90237</v>
      </c>
      <c r="Y591">
        <f>cleaneddata[[#This Row],[Unit Price]]-cleaneddata[[#This Row],[Discount]]</f>
        <v>9.6100000000000012</v>
      </c>
      <c r="Z591" t="str">
        <f>_xlfn.IFS(cleaneddata[[#This Row],[Region]]="Central","Chris",cleaneddata[[#This Row],[Region]]="East","Erin",cleaneddata[[#This Row],[Region]]="South","Sam",cleaneddata[[#This Row],[Region]]="West","William")</f>
        <v>Chris</v>
      </c>
    </row>
    <row r="592" spans="1:26" x14ac:dyDescent="0.3">
      <c r="A592">
        <v>1485</v>
      </c>
      <c r="B592" t="s">
        <v>1284</v>
      </c>
      <c r="C592" t="s">
        <v>72</v>
      </c>
      <c r="D592">
        <v>0.04</v>
      </c>
      <c r="E592">
        <v>11.5</v>
      </c>
      <c r="F592">
        <v>7.19</v>
      </c>
      <c r="G592" t="s">
        <v>40</v>
      </c>
      <c r="H592" t="s">
        <v>73</v>
      </c>
      <c r="I592" t="s">
        <v>50</v>
      </c>
      <c r="J592" t="s">
        <v>74</v>
      </c>
      <c r="K592" t="s">
        <v>75</v>
      </c>
      <c r="L592" t="s">
        <v>1285</v>
      </c>
      <c r="M592">
        <v>0.4</v>
      </c>
      <c r="N592" t="s">
        <v>34</v>
      </c>
      <c r="O592" t="s">
        <v>54</v>
      </c>
      <c r="P592" t="s">
        <v>105</v>
      </c>
      <c r="Q592" t="s">
        <v>1286</v>
      </c>
      <c r="R592">
        <v>60516</v>
      </c>
      <c r="S592" s="1">
        <v>42055</v>
      </c>
      <c r="T592" s="1">
        <v>42058</v>
      </c>
      <c r="U592">
        <v>-23.357880000000002</v>
      </c>
      <c r="V592">
        <v>14</v>
      </c>
      <c r="W592">
        <v>157.81</v>
      </c>
      <c r="X592">
        <v>91236</v>
      </c>
      <c r="Y592">
        <f>cleaneddata[[#This Row],[Unit Price]]-cleaneddata[[#This Row],[Discount]]</f>
        <v>11.46</v>
      </c>
      <c r="Z592" t="str">
        <f>_xlfn.IFS(cleaneddata[[#This Row],[Region]]="Central","Chris",cleaneddata[[#This Row],[Region]]="East","Erin",cleaneddata[[#This Row],[Region]]="South","Sam",cleaneddata[[#This Row],[Region]]="West","William")</f>
        <v>Chris</v>
      </c>
    </row>
    <row r="593" spans="1:26" x14ac:dyDescent="0.3">
      <c r="A593">
        <v>1485</v>
      </c>
      <c r="B593" t="s">
        <v>1284</v>
      </c>
      <c r="C593" t="s">
        <v>72</v>
      </c>
      <c r="D593">
        <v>0.02</v>
      </c>
      <c r="E593">
        <v>15.7</v>
      </c>
      <c r="F593">
        <v>11.25</v>
      </c>
      <c r="G593" t="s">
        <v>40</v>
      </c>
      <c r="H593" t="s">
        <v>73</v>
      </c>
      <c r="I593" t="s">
        <v>50</v>
      </c>
      <c r="J593" t="s">
        <v>80</v>
      </c>
      <c r="K593" t="s">
        <v>75</v>
      </c>
      <c r="L593" t="s">
        <v>1287</v>
      </c>
      <c r="M593">
        <v>0.6</v>
      </c>
      <c r="N593" t="s">
        <v>34</v>
      </c>
      <c r="O593" t="s">
        <v>54</v>
      </c>
      <c r="P593" t="s">
        <v>105</v>
      </c>
      <c r="Q593" t="s">
        <v>1286</v>
      </c>
      <c r="R593">
        <v>60516</v>
      </c>
      <c r="S593" s="1">
        <v>42055</v>
      </c>
      <c r="T593" s="1">
        <v>42056</v>
      </c>
      <c r="U593">
        <v>-18.241599999999998</v>
      </c>
      <c r="V593">
        <v>1</v>
      </c>
      <c r="W593">
        <v>19.440000000000001</v>
      </c>
      <c r="X593">
        <v>91236</v>
      </c>
      <c r="Y593">
        <f>cleaneddata[[#This Row],[Unit Price]]-cleaneddata[[#This Row],[Discount]]</f>
        <v>15.68</v>
      </c>
      <c r="Z593" t="str">
        <f>_xlfn.IFS(cleaneddata[[#This Row],[Region]]="Central","Chris",cleaneddata[[#This Row],[Region]]="East","Erin",cleaneddata[[#This Row],[Region]]="South","Sam",cleaneddata[[#This Row],[Region]]="West","William")</f>
        <v>Chris</v>
      </c>
    </row>
    <row r="594" spans="1:26" x14ac:dyDescent="0.3">
      <c r="A594">
        <v>1485</v>
      </c>
      <c r="B594" t="s">
        <v>1284</v>
      </c>
      <c r="C594" t="s">
        <v>72</v>
      </c>
      <c r="D594">
        <v>0.05</v>
      </c>
      <c r="E594">
        <v>225.02</v>
      </c>
      <c r="F594">
        <v>28.66</v>
      </c>
      <c r="G594" t="s">
        <v>28</v>
      </c>
      <c r="H594" t="s">
        <v>73</v>
      </c>
      <c r="I594" t="s">
        <v>50</v>
      </c>
      <c r="J594" t="s">
        <v>80</v>
      </c>
      <c r="K594" t="s">
        <v>59</v>
      </c>
      <c r="L594" t="s">
        <v>1288</v>
      </c>
      <c r="M594">
        <v>0.72</v>
      </c>
      <c r="N594" t="s">
        <v>34</v>
      </c>
      <c r="O594" t="s">
        <v>54</v>
      </c>
      <c r="P594" t="s">
        <v>105</v>
      </c>
      <c r="Q594" t="s">
        <v>1286</v>
      </c>
      <c r="R594">
        <v>60516</v>
      </c>
      <c r="S594" s="1">
        <v>42055</v>
      </c>
      <c r="T594" s="1">
        <v>42057</v>
      </c>
      <c r="U594">
        <v>1428.9104</v>
      </c>
      <c r="V594">
        <v>21</v>
      </c>
      <c r="W594">
        <v>4636.63</v>
      </c>
      <c r="X594">
        <v>91236</v>
      </c>
      <c r="Y594">
        <f>cleaneddata[[#This Row],[Unit Price]]-cleaneddata[[#This Row],[Discount]]</f>
        <v>224.97</v>
      </c>
      <c r="Z594" t="str">
        <f>_xlfn.IFS(cleaneddata[[#This Row],[Region]]="Central","Chris",cleaneddata[[#This Row],[Region]]="East","Erin",cleaneddata[[#This Row],[Region]]="South","Sam",cleaneddata[[#This Row],[Region]]="West","William")</f>
        <v>Chris</v>
      </c>
    </row>
    <row r="595" spans="1:26" x14ac:dyDescent="0.3">
      <c r="A595">
        <v>181</v>
      </c>
      <c r="B595" t="s">
        <v>1289</v>
      </c>
      <c r="C595" t="s">
        <v>27</v>
      </c>
      <c r="D595">
        <v>0.02</v>
      </c>
      <c r="E595">
        <v>49.99</v>
      </c>
      <c r="F595">
        <v>19.989999999999998</v>
      </c>
      <c r="G595" t="s">
        <v>40</v>
      </c>
      <c r="H595" t="s">
        <v>29</v>
      </c>
      <c r="I595" t="s">
        <v>42</v>
      </c>
      <c r="J595" t="s">
        <v>43</v>
      </c>
      <c r="K595" t="s">
        <v>75</v>
      </c>
      <c r="L595" t="s">
        <v>1290</v>
      </c>
      <c r="M595">
        <v>0.41</v>
      </c>
      <c r="N595" t="s">
        <v>34</v>
      </c>
      <c r="O595" t="s">
        <v>61</v>
      </c>
      <c r="P595" t="s">
        <v>92</v>
      </c>
      <c r="Q595" t="s">
        <v>943</v>
      </c>
      <c r="R595">
        <v>94122</v>
      </c>
      <c r="S595" s="1">
        <v>42056</v>
      </c>
      <c r="T595" s="1">
        <v>42056</v>
      </c>
      <c r="U595">
        <v>-76.89</v>
      </c>
      <c r="V595">
        <v>18</v>
      </c>
      <c r="W595">
        <v>901.81</v>
      </c>
      <c r="X595">
        <v>38087</v>
      </c>
      <c r="Y595">
        <f>cleaneddata[[#This Row],[Unit Price]]-cleaneddata[[#This Row],[Discount]]</f>
        <v>49.97</v>
      </c>
      <c r="Z595" t="str">
        <f>_xlfn.IFS(cleaneddata[[#This Row],[Region]]="Central","Chris",cleaneddata[[#This Row],[Region]]="East","Erin",cleaneddata[[#This Row],[Region]]="South","Sam",cleaneddata[[#This Row],[Region]]="West","William")</f>
        <v>William</v>
      </c>
    </row>
    <row r="596" spans="1:26" x14ac:dyDescent="0.3">
      <c r="A596">
        <v>184</v>
      </c>
      <c r="B596" t="s">
        <v>1291</v>
      </c>
      <c r="C596" t="s">
        <v>27</v>
      </c>
      <c r="D596">
        <v>0.02</v>
      </c>
      <c r="E596">
        <v>49.99</v>
      </c>
      <c r="F596">
        <v>19.989999999999998</v>
      </c>
      <c r="G596" t="s">
        <v>40</v>
      </c>
      <c r="H596" t="s">
        <v>29</v>
      </c>
      <c r="I596" t="s">
        <v>42</v>
      </c>
      <c r="J596" t="s">
        <v>43</v>
      </c>
      <c r="K596" t="s">
        <v>75</v>
      </c>
      <c r="L596" t="s">
        <v>1290</v>
      </c>
      <c r="M596">
        <v>0.41</v>
      </c>
      <c r="N596" t="s">
        <v>34</v>
      </c>
      <c r="O596" t="s">
        <v>113</v>
      </c>
      <c r="P596" t="s">
        <v>405</v>
      </c>
      <c r="Q596" t="s">
        <v>1292</v>
      </c>
      <c r="R596">
        <v>2474</v>
      </c>
      <c r="S596" s="1">
        <v>42056</v>
      </c>
      <c r="T596" s="1">
        <v>42056</v>
      </c>
      <c r="U596">
        <v>-76.89</v>
      </c>
      <c r="V596">
        <v>5</v>
      </c>
      <c r="W596">
        <v>250.5</v>
      </c>
      <c r="X596">
        <v>88360</v>
      </c>
      <c r="Y596">
        <f>cleaneddata[[#This Row],[Unit Price]]-cleaneddata[[#This Row],[Discount]]</f>
        <v>49.97</v>
      </c>
      <c r="Z596" t="str">
        <f>_xlfn.IFS(cleaneddata[[#This Row],[Region]]="Central","Chris",cleaneddata[[#This Row],[Region]]="East","Erin",cleaneddata[[#This Row],[Region]]="South","Sam",cleaneddata[[#This Row],[Region]]="West","William")</f>
        <v>Erin</v>
      </c>
    </row>
    <row r="597" spans="1:26" x14ac:dyDescent="0.3">
      <c r="A597">
        <v>2225</v>
      </c>
      <c r="B597" t="s">
        <v>1293</v>
      </c>
      <c r="C597" t="s">
        <v>27</v>
      </c>
      <c r="D597">
        <v>0</v>
      </c>
      <c r="E597">
        <v>100.89</v>
      </c>
      <c r="F597">
        <v>42</v>
      </c>
      <c r="G597" t="s">
        <v>28</v>
      </c>
      <c r="H597" t="s">
        <v>29</v>
      </c>
      <c r="I597" t="s">
        <v>30</v>
      </c>
      <c r="J597" t="s">
        <v>111</v>
      </c>
      <c r="K597" t="s">
        <v>59</v>
      </c>
      <c r="L597" t="s">
        <v>1294</v>
      </c>
      <c r="M597">
        <v>0.61</v>
      </c>
      <c r="N597" t="s">
        <v>34</v>
      </c>
      <c r="O597" t="s">
        <v>61</v>
      </c>
      <c r="P597" t="s">
        <v>642</v>
      </c>
      <c r="Q597" t="s">
        <v>1295</v>
      </c>
      <c r="R597">
        <v>88240</v>
      </c>
      <c r="S597" s="1">
        <v>42056</v>
      </c>
      <c r="T597" s="1">
        <v>42057</v>
      </c>
      <c r="U597">
        <v>1500.12</v>
      </c>
      <c r="V597">
        <v>15</v>
      </c>
      <c r="W597">
        <v>1608.11</v>
      </c>
      <c r="X597">
        <v>89970</v>
      </c>
      <c r="Y597">
        <f>cleaneddata[[#This Row],[Unit Price]]-cleaneddata[[#This Row],[Discount]]</f>
        <v>100.89</v>
      </c>
      <c r="Z597" t="str">
        <f>_xlfn.IFS(cleaneddata[[#This Row],[Region]]="Central","Chris",cleaneddata[[#This Row],[Region]]="East","Erin",cleaneddata[[#This Row],[Region]]="South","Sam",cleaneddata[[#This Row],[Region]]="West","William")</f>
        <v>William</v>
      </c>
    </row>
    <row r="598" spans="1:26" x14ac:dyDescent="0.3">
      <c r="A598">
        <v>875</v>
      </c>
      <c r="B598" t="s">
        <v>1296</v>
      </c>
      <c r="C598" t="s">
        <v>39</v>
      </c>
      <c r="D598">
        <v>0.04</v>
      </c>
      <c r="E598">
        <v>4.37</v>
      </c>
      <c r="F598">
        <v>5.15</v>
      </c>
      <c r="G598" t="s">
        <v>40</v>
      </c>
      <c r="H598" t="s">
        <v>29</v>
      </c>
      <c r="I598" t="s">
        <v>50</v>
      </c>
      <c r="J598" t="s">
        <v>97</v>
      </c>
      <c r="K598" t="s">
        <v>75</v>
      </c>
      <c r="L598" t="s">
        <v>1297</v>
      </c>
      <c r="M598">
        <v>0.59</v>
      </c>
      <c r="N598" t="s">
        <v>34</v>
      </c>
      <c r="O598" t="s">
        <v>61</v>
      </c>
      <c r="P598" t="s">
        <v>148</v>
      </c>
      <c r="Q598" t="s">
        <v>1298</v>
      </c>
      <c r="R598">
        <v>84106</v>
      </c>
      <c r="S598" s="1">
        <v>42056</v>
      </c>
      <c r="T598" s="1">
        <v>42057</v>
      </c>
      <c r="U598">
        <v>-74.479600000000005</v>
      </c>
      <c r="V598">
        <v>18</v>
      </c>
      <c r="W598">
        <v>78.59</v>
      </c>
      <c r="X598">
        <v>89059</v>
      </c>
      <c r="Y598">
        <f>cleaneddata[[#This Row],[Unit Price]]-cleaneddata[[#This Row],[Discount]]</f>
        <v>4.33</v>
      </c>
      <c r="Z598" t="str">
        <f>_xlfn.IFS(cleaneddata[[#This Row],[Region]]="Central","Chris",cleaneddata[[#This Row],[Region]]="East","Erin",cleaneddata[[#This Row],[Region]]="South","Sam",cleaneddata[[#This Row],[Region]]="West","William")</f>
        <v>William</v>
      </c>
    </row>
    <row r="599" spans="1:26" x14ac:dyDescent="0.3">
      <c r="A599">
        <v>875</v>
      </c>
      <c r="B599" t="s">
        <v>1296</v>
      </c>
      <c r="C599" t="s">
        <v>39</v>
      </c>
      <c r="D599">
        <v>0.09</v>
      </c>
      <c r="E599">
        <v>155.99</v>
      </c>
      <c r="F599">
        <v>8.99</v>
      </c>
      <c r="G599" t="s">
        <v>40</v>
      </c>
      <c r="H599" t="s">
        <v>29</v>
      </c>
      <c r="I599" t="s">
        <v>42</v>
      </c>
      <c r="J599" t="s">
        <v>137</v>
      </c>
      <c r="K599" t="s">
        <v>75</v>
      </c>
      <c r="L599" t="s">
        <v>1299</v>
      </c>
      <c r="M599">
        <v>0.57999999999999996</v>
      </c>
      <c r="N599" t="s">
        <v>34</v>
      </c>
      <c r="O599" t="s">
        <v>61</v>
      </c>
      <c r="P599" t="s">
        <v>148</v>
      </c>
      <c r="Q599" t="s">
        <v>1298</v>
      </c>
      <c r="R599">
        <v>84106</v>
      </c>
      <c r="S599" s="1">
        <v>42056</v>
      </c>
      <c r="T599" s="1">
        <v>42058</v>
      </c>
      <c r="U599">
        <v>-232.22056000000001</v>
      </c>
      <c r="V599">
        <v>4</v>
      </c>
      <c r="W599">
        <v>497.11</v>
      </c>
      <c r="X599">
        <v>89059</v>
      </c>
      <c r="Y599">
        <f>cleaneddata[[#This Row],[Unit Price]]-cleaneddata[[#This Row],[Discount]]</f>
        <v>155.9</v>
      </c>
      <c r="Z599" t="str">
        <f>_xlfn.IFS(cleaneddata[[#This Row],[Region]]="Central","Chris",cleaneddata[[#This Row],[Region]]="East","Erin",cleaneddata[[#This Row],[Region]]="South","Sam",cleaneddata[[#This Row],[Region]]="West","William")</f>
        <v>William</v>
      </c>
    </row>
    <row r="600" spans="1:26" x14ac:dyDescent="0.3">
      <c r="A600">
        <v>2472</v>
      </c>
      <c r="B600" t="s">
        <v>1300</v>
      </c>
      <c r="C600" t="s">
        <v>49</v>
      </c>
      <c r="D600">
        <v>0.1</v>
      </c>
      <c r="E600">
        <v>4.91</v>
      </c>
      <c r="F600">
        <v>0.5</v>
      </c>
      <c r="G600" t="s">
        <v>89</v>
      </c>
      <c r="H600" t="s">
        <v>73</v>
      </c>
      <c r="I600" t="s">
        <v>50</v>
      </c>
      <c r="J600" t="s">
        <v>154</v>
      </c>
      <c r="K600" t="s">
        <v>75</v>
      </c>
      <c r="L600" t="s">
        <v>975</v>
      </c>
      <c r="M600">
        <v>0.36</v>
      </c>
      <c r="N600" t="s">
        <v>34</v>
      </c>
      <c r="O600" t="s">
        <v>54</v>
      </c>
      <c r="P600" t="s">
        <v>105</v>
      </c>
      <c r="Q600" t="s">
        <v>1301</v>
      </c>
      <c r="R600">
        <v>60432</v>
      </c>
      <c r="S600" s="1">
        <v>42056</v>
      </c>
      <c r="T600" s="1">
        <v>42056</v>
      </c>
      <c r="U600">
        <v>35.279699999999998</v>
      </c>
      <c r="V600">
        <v>10</v>
      </c>
      <c r="W600">
        <v>51.13</v>
      </c>
      <c r="X600">
        <v>86514</v>
      </c>
      <c r="Y600">
        <f>cleaneddata[[#This Row],[Unit Price]]-cleaneddata[[#This Row],[Discount]]</f>
        <v>4.8100000000000005</v>
      </c>
      <c r="Z600" t="str">
        <f>_xlfn.IFS(cleaneddata[[#This Row],[Region]]="Central","Chris",cleaneddata[[#This Row],[Region]]="East","Erin",cleaneddata[[#This Row],[Region]]="South","Sam",cleaneddata[[#This Row],[Region]]="West","William")</f>
        <v>Chris</v>
      </c>
    </row>
    <row r="601" spans="1:26" x14ac:dyDescent="0.3">
      <c r="A601">
        <v>553</v>
      </c>
      <c r="B601" t="s">
        <v>853</v>
      </c>
      <c r="C601" t="s">
        <v>72</v>
      </c>
      <c r="D601">
        <v>7.0000000000000007E-2</v>
      </c>
      <c r="E601">
        <v>2036.48</v>
      </c>
      <c r="F601">
        <v>14.7</v>
      </c>
      <c r="G601" t="s">
        <v>28</v>
      </c>
      <c r="H601" t="s">
        <v>96</v>
      </c>
      <c r="I601" t="s">
        <v>42</v>
      </c>
      <c r="J601" t="s">
        <v>58</v>
      </c>
      <c r="K601" t="s">
        <v>59</v>
      </c>
      <c r="L601" t="s">
        <v>60</v>
      </c>
      <c r="M601">
        <v>0.55000000000000004</v>
      </c>
      <c r="N601" t="s">
        <v>34</v>
      </c>
      <c r="O601" t="s">
        <v>61</v>
      </c>
      <c r="P601" t="s">
        <v>92</v>
      </c>
      <c r="Q601" t="s">
        <v>102</v>
      </c>
      <c r="R601">
        <v>90008</v>
      </c>
      <c r="S601" s="1">
        <v>42056</v>
      </c>
      <c r="T601" s="1">
        <v>42056</v>
      </c>
      <c r="U601">
        <v>4073.25</v>
      </c>
      <c r="V601">
        <v>25</v>
      </c>
      <c r="W601">
        <v>43046.2</v>
      </c>
      <c r="X601">
        <v>2433</v>
      </c>
      <c r="Y601">
        <f>cleaneddata[[#This Row],[Unit Price]]-cleaneddata[[#This Row],[Discount]]</f>
        <v>2036.41</v>
      </c>
      <c r="Z601" t="str">
        <f>_xlfn.IFS(cleaneddata[[#This Row],[Region]]="Central","Chris",cleaneddata[[#This Row],[Region]]="East","Erin",cleaneddata[[#This Row],[Region]]="South","Sam",cleaneddata[[#This Row],[Region]]="West","William")</f>
        <v>William</v>
      </c>
    </row>
    <row r="602" spans="1:26" x14ac:dyDescent="0.3">
      <c r="A602">
        <v>555</v>
      </c>
      <c r="B602" t="s">
        <v>1302</v>
      </c>
      <c r="C602" t="s">
        <v>72</v>
      </c>
      <c r="D602">
        <v>7.0000000000000007E-2</v>
      </c>
      <c r="E602">
        <v>2036.48</v>
      </c>
      <c r="F602">
        <v>14.7</v>
      </c>
      <c r="G602" t="s">
        <v>28</v>
      </c>
      <c r="H602" t="s">
        <v>96</v>
      </c>
      <c r="I602" t="s">
        <v>42</v>
      </c>
      <c r="J602" t="s">
        <v>58</v>
      </c>
      <c r="K602" t="s">
        <v>59</v>
      </c>
      <c r="L602" t="s">
        <v>60</v>
      </c>
      <c r="M602">
        <v>0.55000000000000004</v>
      </c>
      <c r="N602" t="s">
        <v>34</v>
      </c>
      <c r="O602" t="s">
        <v>61</v>
      </c>
      <c r="P602" t="s">
        <v>148</v>
      </c>
      <c r="Q602" t="s">
        <v>1303</v>
      </c>
      <c r="R602">
        <v>84062</v>
      </c>
      <c r="S602" s="1">
        <v>42056</v>
      </c>
      <c r="T602" s="1">
        <v>42056</v>
      </c>
      <c r="U602">
        <v>6028.41</v>
      </c>
      <c r="V602">
        <v>6</v>
      </c>
      <c r="W602">
        <v>10331.09</v>
      </c>
      <c r="X602">
        <v>86190</v>
      </c>
      <c r="Y602">
        <f>cleaneddata[[#This Row],[Unit Price]]-cleaneddata[[#This Row],[Discount]]</f>
        <v>2036.41</v>
      </c>
      <c r="Z602" t="str">
        <f>_xlfn.IFS(cleaneddata[[#This Row],[Region]]="Central","Chris",cleaneddata[[#This Row],[Region]]="East","Erin",cleaneddata[[#This Row],[Region]]="South","Sam",cleaneddata[[#This Row],[Region]]="West","William")</f>
        <v>William</v>
      </c>
    </row>
    <row r="603" spans="1:26" x14ac:dyDescent="0.3">
      <c r="A603">
        <v>3136</v>
      </c>
      <c r="B603" t="s">
        <v>1304</v>
      </c>
      <c r="C603" t="s">
        <v>27</v>
      </c>
      <c r="D603">
        <v>0.03</v>
      </c>
      <c r="E603">
        <v>150.88999999999999</v>
      </c>
      <c r="F603">
        <v>60.2</v>
      </c>
      <c r="G603" t="s">
        <v>28</v>
      </c>
      <c r="H603" t="s">
        <v>41</v>
      </c>
      <c r="I603" t="s">
        <v>30</v>
      </c>
      <c r="J603" t="s">
        <v>111</v>
      </c>
      <c r="K603" t="s">
        <v>59</v>
      </c>
      <c r="L603" t="s">
        <v>1305</v>
      </c>
      <c r="M603">
        <v>0.77</v>
      </c>
      <c r="N603" t="s">
        <v>34</v>
      </c>
      <c r="O603" t="s">
        <v>113</v>
      </c>
      <c r="P603" t="s">
        <v>333</v>
      </c>
      <c r="Q603" t="s">
        <v>334</v>
      </c>
      <c r="R603">
        <v>4073</v>
      </c>
      <c r="S603" s="1">
        <v>42057</v>
      </c>
      <c r="T603" s="1">
        <v>42057</v>
      </c>
      <c r="U603">
        <v>-677.87199999999996</v>
      </c>
      <c r="V603">
        <v>23</v>
      </c>
      <c r="W603">
        <v>3596.03</v>
      </c>
      <c r="X603">
        <v>86791</v>
      </c>
      <c r="Y603">
        <f>cleaneddata[[#This Row],[Unit Price]]-cleaneddata[[#This Row],[Discount]]</f>
        <v>150.85999999999999</v>
      </c>
      <c r="Z603" t="str">
        <f>_xlfn.IFS(cleaneddata[[#This Row],[Region]]="Central","Chris",cleaneddata[[#This Row],[Region]]="East","Erin",cleaneddata[[#This Row],[Region]]="South","Sam",cleaneddata[[#This Row],[Region]]="West","William")</f>
        <v>Erin</v>
      </c>
    </row>
    <row r="604" spans="1:26" x14ac:dyDescent="0.3">
      <c r="A604">
        <v>32</v>
      </c>
      <c r="B604" t="s">
        <v>646</v>
      </c>
      <c r="C604" t="s">
        <v>39</v>
      </c>
      <c r="D604">
        <v>0.08</v>
      </c>
      <c r="E604">
        <v>34.99</v>
      </c>
      <c r="F604">
        <v>7.73</v>
      </c>
      <c r="G604" t="s">
        <v>40</v>
      </c>
      <c r="H604" t="s">
        <v>96</v>
      </c>
      <c r="I604" t="s">
        <v>50</v>
      </c>
      <c r="J604" t="s">
        <v>51</v>
      </c>
      <c r="K604" t="s">
        <v>75</v>
      </c>
      <c r="L604" t="s">
        <v>1306</v>
      </c>
      <c r="M604">
        <v>0.59</v>
      </c>
      <c r="N604" t="s">
        <v>34</v>
      </c>
      <c r="O604" t="s">
        <v>61</v>
      </c>
      <c r="P604" t="s">
        <v>141</v>
      </c>
      <c r="Q604" t="s">
        <v>648</v>
      </c>
      <c r="R604">
        <v>97526</v>
      </c>
      <c r="S604" s="1">
        <v>42057</v>
      </c>
      <c r="T604" s="1">
        <v>42058</v>
      </c>
      <c r="U604">
        <v>144.69</v>
      </c>
      <c r="V604">
        <v>13</v>
      </c>
      <c r="W604">
        <v>424.68</v>
      </c>
      <c r="X604">
        <v>89199</v>
      </c>
      <c r="Y604">
        <f>cleaneddata[[#This Row],[Unit Price]]-cleaneddata[[#This Row],[Discount]]</f>
        <v>34.910000000000004</v>
      </c>
      <c r="Z604" t="str">
        <f>_xlfn.IFS(cleaneddata[[#This Row],[Region]]="Central","Chris",cleaneddata[[#This Row],[Region]]="East","Erin",cleaneddata[[#This Row],[Region]]="South","Sam",cleaneddata[[#This Row],[Region]]="West","William")</f>
        <v>William</v>
      </c>
    </row>
    <row r="605" spans="1:26" x14ac:dyDescent="0.3">
      <c r="A605">
        <v>1728</v>
      </c>
      <c r="B605" t="s">
        <v>1307</v>
      </c>
      <c r="C605" t="s">
        <v>39</v>
      </c>
      <c r="D605">
        <v>0.04</v>
      </c>
      <c r="E605">
        <v>55.48</v>
      </c>
      <c r="F605">
        <v>6.79</v>
      </c>
      <c r="G605" t="s">
        <v>40</v>
      </c>
      <c r="H605" t="s">
        <v>96</v>
      </c>
      <c r="I605" t="s">
        <v>50</v>
      </c>
      <c r="J605" t="s">
        <v>90</v>
      </c>
      <c r="K605" t="s">
        <v>75</v>
      </c>
      <c r="L605" t="s">
        <v>1308</v>
      </c>
      <c r="M605">
        <v>0.37</v>
      </c>
      <c r="N605" t="s">
        <v>34</v>
      </c>
      <c r="O605" t="s">
        <v>113</v>
      </c>
      <c r="P605" t="s">
        <v>319</v>
      </c>
      <c r="Q605" t="s">
        <v>1309</v>
      </c>
      <c r="R605">
        <v>45429</v>
      </c>
      <c r="S605" s="1">
        <v>42057</v>
      </c>
      <c r="T605" s="1">
        <v>42059</v>
      </c>
      <c r="U605">
        <v>376.88490000000002</v>
      </c>
      <c r="V605">
        <v>10</v>
      </c>
      <c r="W605">
        <v>546.21</v>
      </c>
      <c r="X605">
        <v>87195</v>
      </c>
      <c r="Y605">
        <f>cleaneddata[[#This Row],[Unit Price]]-cleaneddata[[#This Row],[Discount]]</f>
        <v>55.44</v>
      </c>
      <c r="Z605" t="str">
        <f>_xlfn.IFS(cleaneddata[[#This Row],[Region]]="Central","Chris",cleaneddata[[#This Row],[Region]]="East","Erin",cleaneddata[[#This Row],[Region]]="South","Sam",cleaneddata[[#This Row],[Region]]="West","William")</f>
        <v>Erin</v>
      </c>
    </row>
    <row r="606" spans="1:26" x14ac:dyDescent="0.3">
      <c r="A606">
        <v>1991</v>
      </c>
      <c r="B606" t="s">
        <v>1310</v>
      </c>
      <c r="C606" t="s">
        <v>118</v>
      </c>
      <c r="D606">
        <v>0</v>
      </c>
      <c r="E606">
        <v>47.9</v>
      </c>
      <c r="F606">
        <v>5.86</v>
      </c>
      <c r="G606" t="s">
        <v>40</v>
      </c>
      <c r="H606" t="s">
        <v>73</v>
      </c>
      <c r="I606" t="s">
        <v>50</v>
      </c>
      <c r="J606" t="s">
        <v>90</v>
      </c>
      <c r="K606" t="s">
        <v>75</v>
      </c>
      <c r="L606" t="s">
        <v>1311</v>
      </c>
      <c r="M606">
        <v>0.37</v>
      </c>
      <c r="N606" t="s">
        <v>34</v>
      </c>
      <c r="O606" t="s">
        <v>61</v>
      </c>
      <c r="P606" t="s">
        <v>148</v>
      </c>
      <c r="Q606" t="s">
        <v>1312</v>
      </c>
      <c r="R606">
        <v>84118</v>
      </c>
      <c r="S606" s="1">
        <v>42057</v>
      </c>
      <c r="T606" s="1">
        <v>42059</v>
      </c>
      <c r="U606">
        <v>638.38109999999995</v>
      </c>
      <c r="V606">
        <v>18</v>
      </c>
      <c r="W606">
        <v>925.19</v>
      </c>
      <c r="X606">
        <v>90002</v>
      </c>
      <c r="Y606">
        <f>cleaneddata[[#This Row],[Unit Price]]-cleaneddata[[#This Row],[Discount]]</f>
        <v>47.9</v>
      </c>
      <c r="Z606" t="str">
        <f>_xlfn.IFS(cleaneddata[[#This Row],[Region]]="Central","Chris",cleaneddata[[#This Row],[Region]]="East","Erin",cleaneddata[[#This Row],[Region]]="South","Sam",cleaneddata[[#This Row],[Region]]="West","William")</f>
        <v>William</v>
      </c>
    </row>
    <row r="607" spans="1:26" x14ac:dyDescent="0.3">
      <c r="A607">
        <v>236</v>
      </c>
      <c r="B607" t="s">
        <v>1313</v>
      </c>
      <c r="C607" t="s">
        <v>72</v>
      </c>
      <c r="D607">
        <v>0</v>
      </c>
      <c r="E607">
        <v>442.14</v>
      </c>
      <c r="F607">
        <v>14.7</v>
      </c>
      <c r="G607" t="s">
        <v>28</v>
      </c>
      <c r="H607" t="s">
        <v>96</v>
      </c>
      <c r="I607" t="s">
        <v>42</v>
      </c>
      <c r="J607" t="s">
        <v>58</v>
      </c>
      <c r="K607" t="s">
        <v>59</v>
      </c>
      <c r="L607" t="s">
        <v>1314</v>
      </c>
      <c r="M607">
        <v>0.56000000000000005</v>
      </c>
      <c r="N607" t="s">
        <v>34</v>
      </c>
      <c r="O607" t="s">
        <v>61</v>
      </c>
      <c r="P607" t="s">
        <v>62</v>
      </c>
      <c r="Q607" t="s">
        <v>1315</v>
      </c>
      <c r="R607">
        <v>80027</v>
      </c>
      <c r="S607" s="1">
        <v>42057</v>
      </c>
      <c r="T607" s="1">
        <v>42057</v>
      </c>
      <c r="U607">
        <v>3294.8258999999998</v>
      </c>
      <c r="V607">
        <v>10</v>
      </c>
      <c r="W607">
        <v>4775.1099999999997</v>
      </c>
      <c r="X607">
        <v>86621</v>
      </c>
      <c r="Y607">
        <f>cleaneddata[[#This Row],[Unit Price]]-cleaneddata[[#This Row],[Discount]]</f>
        <v>442.14</v>
      </c>
      <c r="Z607" t="str">
        <f>_xlfn.IFS(cleaneddata[[#This Row],[Region]]="Central","Chris",cleaneddata[[#This Row],[Region]]="East","Erin",cleaneddata[[#This Row],[Region]]="South","Sam",cleaneddata[[#This Row],[Region]]="West","William")</f>
        <v>William</v>
      </c>
    </row>
    <row r="608" spans="1:26" x14ac:dyDescent="0.3">
      <c r="A608">
        <v>829</v>
      </c>
      <c r="B608" t="s">
        <v>1316</v>
      </c>
      <c r="C608" t="s">
        <v>72</v>
      </c>
      <c r="D608">
        <v>0.01</v>
      </c>
      <c r="E608">
        <v>5.18</v>
      </c>
      <c r="F608">
        <v>2.04</v>
      </c>
      <c r="G608" t="s">
        <v>40</v>
      </c>
      <c r="H608" t="s">
        <v>96</v>
      </c>
      <c r="I608" t="s">
        <v>50</v>
      </c>
      <c r="J608" t="s">
        <v>90</v>
      </c>
      <c r="K608" t="s">
        <v>52</v>
      </c>
      <c r="L608" t="s">
        <v>835</v>
      </c>
      <c r="M608">
        <v>0.36</v>
      </c>
      <c r="N608" t="s">
        <v>34</v>
      </c>
      <c r="O608" t="s">
        <v>35</v>
      </c>
      <c r="P608" t="s">
        <v>46</v>
      </c>
      <c r="Q608" t="s">
        <v>1317</v>
      </c>
      <c r="R608">
        <v>71854</v>
      </c>
      <c r="S608" s="1">
        <v>42057</v>
      </c>
      <c r="T608" s="1">
        <v>42059</v>
      </c>
      <c r="U608">
        <v>-17.654</v>
      </c>
      <c r="V608">
        <v>5</v>
      </c>
      <c r="W608">
        <v>28.46</v>
      </c>
      <c r="X608">
        <v>90271</v>
      </c>
      <c r="Y608">
        <f>cleaneddata[[#This Row],[Unit Price]]-cleaneddata[[#This Row],[Discount]]</f>
        <v>5.17</v>
      </c>
      <c r="Z608" t="str">
        <f>_xlfn.IFS(cleaneddata[[#This Row],[Region]]="Central","Chris",cleaneddata[[#This Row],[Region]]="East","Erin",cleaneddata[[#This Row],[Region]]="South","Sam",cleaneddata[[#This Row],[Region]]="West","William")</f>
        <v>Sam</v>
      </c>
    </row>
    <row r="609" spans="1:26" x14ac:dyDescent="0.3">
      <c r="A609">
        <v>2653</v>
      </c>
      <c r="B609" t="s">
        <v>1318</v>
      </c>
      <c r="C609" t="s">
        <v>72</v>
      </c>
      <c r="D609">
        <v>0.05</v>
      </c>
      <c r="E609">
        <v>4.9800000000000004</v>
      </c>
      <c r="F609">
        <v>4.62</v>
      </c>
      <c r="G609" t="s">
        <v>40</v>
      </c>
      <c r="H609" t="s">
        <v>41</v>
      </c>
      <c r="I609" t="s">
        <v>42</v>
      </c>
      <c r="J609" t="s">
        <v>43</v>
      </c>
      <c r="K609" t="s">
        <v>44</v>
      </c>
      <c r="L609" t="s">
        <v>1223</v>
      </c>
      <c r="M609">
        <v>0.64</v>
      </c>
      <c r="N609" t="s">
        <v>34</v>
      </c>
      <c r="O609" t="s">
        <v>54</v>
      </c>
      <c r="P609" t="s">
        <v>539</v>
      </c>
      <c r="Q609" t="s">
        <v>1319</v>
      </c>
      <c r="R609">
        <v>67037</v>
      </c>
      <c r="S609" s="1">
        <v>42057</v>
      </c>
      <c r="T609" s="1">
        <v>42058</v>
      </c>
      <c r="U609">
        <v>-98.35</v>
      </c>
      <c r="V609">
        <v>7</v>
      </c>
      <c r="W609">
        <v>34.32</v>
      </c>
      <c r="X609">
        <v>89360</v>
      </c>
      <c r="Y609">
        <f>cleaneddata[[#This Row],[Unit Price]]-cleaneddata[[#This Row],[Discount]]</f>
        <v>4.9300000000000006</v>
      </c>
      <c r="Z609" t="str">
        <f>_xlfn.IFS(cleaneddata[[#This Row],[Region]]="Central","Chris",cleaneddata[[#This Row],[Region]]="East","Erin",cleaneddata[[#This Row],[Region]]="South","Sam",cleaneddata[[#This Row],[Region]]="West","William")</f>
        <v>Chris</v>
      </c>
    </row>
    <row r="610" spans="1:26" x14ac:dyDescent="0.3">
      <c r="A610">
        <v>2653</v>
      </c>
      <c r="B610" t="s">
        <v>1318</v>
      </c>
      <c r="C610" t="s">
        <v>72</v>
      </c>
      <c r="D610">
        <v>0.02</v>
      </c>
      <c r="E610">
        <v>34.229999999999997</v>
      </c>
      <c r="F610">
        <v>5.0199999999999996</v>
      </c>
      <c r="G610" t="s">
        <v>40</v>
      </c>
      <c r="H610" t="s">
        <v>41</v>
      </c>
      <c r="I610" t="s">
        <v>30</v>
      </c>
      <c r="J610" t="s">
        <v>128</v>
      </c>
      <c r="K610" t="s">
        <v>75</v>
      </c>
      <c r="L610" t="s">
        <v>1320</v>
      </c>
      <c r="M610">
        <v>0.55000000000000004</v>
      </c>
      <c r="N610" t="s">
        <v>34</v>
      </c>
      <c r="O610" t="s">
        <v>54</v>
      </c>
      <c r="P610" t="s">
        <v>539</v>
      </c>
      <c r="Q610" t="s">
        <v>1319</v>
      </c>
      <c r="R610">
        <v>67037</v>
      </c>
      <c r="S610" s="1">
        <v>42057</v>
      </c>
      <c r="T610" s="1">
        <v>42059</v>
      </c>
      <c r="U610">
        <v>270.79050000000001</v>
      </c>
      <c r="V610">
        <v>11</v>
      </c>
      <c r="W610">
        <v>392.45</v>
      </c>
      <c r="X610">
        <v>89360</v>
      </c>
      <c r="Y610">
        <f>cleaneddata[[#This Row],[Unit Price]]-cleaneddata[[#This Row],[Discount]]</f>
        <v>34.209999999999994</v>
      </c>
      <c r="Z610" t="str">
        <f>_xlfn.IFS(cleaneddata[[#This Row],[Region]]="Central","Chris",cleaneddata[[#This Row],[Region]]="East","Erin",cleaneddata[[#This Row],[Region]]="South","Sam",cleaneddata[[#This Row],[Region]]="West","William")</f>
        <v>Chris</v>
      </c>
    </row>
    <row r="611" spans="1:26" x14ac:dyDescent="0.3">
      <c r="A611">
        <v>2968</v>
      </c>
      <c r="B611" t="s">
        <v>1321</v>
      </c>
      <c r="C611" t="s">
        <v>72</v>
      </c>
      <c r="D611">
        <v>0.08</v>
      </c>
      <c r="E611">
        <v>9.68</v>
      </c>
      <c r="F611">
        <v>2.0299999999999998</v>
      </c>
      <c r="G611" t="s">
        <v>40</v>
      </c>
      <c r="H611" t="s">
        <v>29</v>
      </c>
      <c r="I611" t="s">
        <v>50</v>
      </c>
      <c r="J611" t="s">
        <v>90</v>
      </c>
      <c r="K611" t="s">
        <v>52</v>
      </c>
      <c r="L611" t="s">
        <v>1322</v>
      </c>
      <c r="M611">
        <v>0.37</v>
      </c>
      <c r="N611" t="s">
        <v>34</v>
      </c>
      <c r="O611" t="s">
        <v>35</v>
      </c>
      <c r="P611" t="s">
        <v>125</v>
      </c>
      <c r="Q611" t="s">
        <v>1323</v>
      </c>
      <c r="R611">
        <v>33021</v>
      </c>
      <c r="S611" s="1">
        <v>42057</v>
      </c>
      <c r="T611" s="1">
        <v>42059</v>
      </c>
      <c r="U611">
        <v>-536.24199999999996</v>
      </c>
      <c r="V611">
        <v>1</v>
      </c>
      <c r="W611">
        <v>10.94</v>
      </c>
      <c r="X611">
        <v>86085</v>
      </c>
      <c r="Y611">
        <f>cleaneddata[[#This Row],[Unit Price]]-cleaneddata[[#This Row],[Discount]]</f>
        <v>9.6</v>
      </c>
      <c r="Z611" t="str">
        <f>_xlfn.IFS(cleaneddata[[#This Row],[Region]]="Central","Chris",cleaneddata[[#This Row],[Region]]="East","Erin",cleaneddata[[#This Row],[Region]]="South","Sam",cleaneddata[[#This Row],[Region]]="West","William")</f>
        <v>Sam</v>
      </c>
    </row>
    <row r="612" spans="1:26" x14ac:dyDescent="0.3">
      <c r="A612">
        <v>2968</v>
      </c>
      <c r="B612" t="s">
        <v>1321</v>
      </c>
      <c r="C612" t="s">
        <v>72</v>
      </c>
      <c r="D612">
        <v>0.04</v>
      </c>
      <c r="E612">
        <v>150.97999999999999</v>
      </c>
      <c r="F612">
        <v>16.010000000000002</v>
      </c>
      <c r="G612" t="s">
        <v>28</v>
      </c>
      <c r="H612" t="s">
        <v>29</v>
      </c>
      <c r="I612" t="s">
        <v>30</v>
      </c>
      <c r="J612" t="s">
        <v>31</v>
      </c>
      <c r="K612" t="s">
        <v>32</v>
      </c>
      <c r="L612" t="s">
        <v>1324</v>
      </c>
      <c r="M612">
        <v>0.7</v>
      </c>
      <c r="N612" t="s">
        <v>34</v>
      </c>
      <c r="O612" t="s">
        <v>35</v>
      </c>
      <c r="P612" t="s">
        <v>125</v>
      </c>
      <c r="Q612" t="s">
        <v>1323</v>
      </c>
      <c r="R612">
        <v>33021</v>
      </c>
      <c r="S612" s="1">
        <v>42057</v>
      </c>
      <c r="T612" s="1">
        <v>42058</v>
      </c>
      <c r="U612">
        <v>-125.86</v>
      </c>
      <c r="V612">
        <v>5</v>
      </c>
      <c r="W612">
        <v>731.38</v>
      </c>
      <c r="X612">
        <v>86085</v>
      </c>
      <c r="Y612">
        <f>cleaneddata[[#This Row],[Unit Price]]-cleaneddata[[#This Row],[Discount]]</f>
        <v>150.94</v>
      </c>
      <c r="Z612" t="str">
        <f>_xlfn.IFS(cleaneddata[[#This Row],[Region]]="Central","Chris",cleaneddata[[#This Row],[Region]]="East","Erin",cleaneddata[[#This Row],[Region]]="South","Sam",cleaneddata[[#This Row],[Region]]="West","William")</f>
        <v>Sam</v>
      </c>
    </row>
    <row r="613" spans="1:26" x14ac:dyDescent="0.3">
      <c r="A613">
        <v>2697</v>
      </c>
      <c r="B613" t="s">
        <v>1325</v>
      </c>
      <c r="C613" t="s">
        <v>27</v>
      </c>
      <c r="D613">
        <v>0.04</v>
      </c>
      <c r="E613">
        <v>1.74</v>
      </c>
      <c r="F613">
        <v>4.08</v>
      </c>
      <c r="G613" t="s">
        <v>40</v>
      </c>
      <c r="H613" t="s">
        <v>96</v>
      </c>
      <c r="I613" t="s">
        <v>30</v>
      </c>
      <c r="J613" t="s">
        <v>128</v>
      </c>
      <c r="K613" t="s">
        <v>44</v>
      </c>
      <c r="L613" t="s">
        <v>772</v>
      </c>
      <c r="M613">
        <v>0.53</v>
      </c>
      <c r="N613" t="s">
        <v>34</v>
      </c>
      <c r="O613" t="s">
        <v>35</v>
      </c>
      <c r="P613" t="s">
        <v>166</v>
      </c>
      <c r="Q613" t="s">
        <v>1326</v>
      </c>
      <c r="R613">
        <v>35216</v>
      </c>
      <c r="S613" s="1">
        <v>42058</v>
      </c>
      <c r="T613" s="1">
        <v>42060</v>
      </c>
      <c r="U613">
        <v>9.2520000000000007</v>
      </c>
      <c r="V613">
        <v>16</v>
      </c>
      <c r="W613">
        <v>29.08</v>
      </c>
      <c r="X613">
        <v>87678</v>
      </c>
      <c r="Y613">
        <f>cleaneddata[[#This Row],[Unit Price]]-cleaneddata[[#This Row],[Discount]]</f>
        <v>1.7</v>
      </c>
      <c r="Z613" t="str">
        <f>_xlfn.IFS(cleaneddata[[#This Row],[Region]]="Central","Chris",cleaneddata[[#This Row],[Region]]="East","Erin",cleaneddata[[#This Row],[Region]]="South","Sam",cleaneddata[[#This Row],[Region]]="West","William")</f>
        <v>Sam</v>
      </c>
    </row>
    <row r="614" spans="1:26" x14ac:dyDescent="0.3">
      <c r="A614">
        <v>2697</v>
      </c>
      <c r="B614" t="s">
        <v>1325</v>
      </c>
      <c r="C614" t="s">
        <v>27</v>
      </c>
      <c r="D614">
        <v>0.01</v>
      </c>
      <c r="E614">
        <v>119.99</v>
      </c>
      <c r="F614">
        <v>56.14</v>
      </c>
      <c r="G614" t="s">
        <v>28</v>
      </c>
      <c r="H614" t="s">
        <v>96</v>
      </c>
      <c r="I614" t="s">
        <v>42</v>
      </c>
      <c r="J614" t="s">
        <v>58</v>
      </c>
      <c r="K614" t="s">
        <v>32</v>
      </c>
      <c r="L614" t="s">
        <v>589</v>
      </c>
      <c r="M614">
        <v>0.39</v>
      </c>
      <c r="N614" t="s">
        <v>34</v>
      </c>
      <c r="O614" t="s">
        <v>35</v>
      </c>
      <c r="P614" t="s">
        <v>166</v>
      </c>
      <c r="Q614" t="s">
        <v>1326</v>
      </c>
      <c r="R614">
        <v>35216</v>
      </c>
      <c r="S614" s="1">
        <v>42058</v>
      </c>
      <c r="T614" s="1">
        <v>42059</v>
      </c>
      <c r="U614">
        <v>-1197.0419999999999</v>
      </c>
      <c r="V614">
        <v>21</v>
      </c>
      <c r="W614">
        <v>2569.5700000000002</v>
      </c>
      <c r="X614">
        <v>87678</v>
      </c>
      <c r="Y614">
        <f>cleaneddata[[#This Row],[Unit Price]]-cleaneddata[[#This Row],[Discount]]</f>
        <v>119.97999999999999</v>
      </c>
      <c r="Z614" t="str">
        <f>_xlfn.IFS(cleaneddata[[#This Row],[Region]]="Central","Chris",cleaneddata[[#This Row],[Region]]="East","Erin",cleaneddata[[#This Row],[Region]]="South","Sam",cleaneddata[[#This Row],[Region]]="West","William")</f>
        <v>Sam</v>
      </c>
    </row>
    <row r="615" spans="1:26" x14ac:dyDescent="0.3">
      <c r="A615">
        <v>2865</v>
      </c>
      <c r="B615" t="s">
        <v>1327</v>
      </c>
      <c r="C615" t="s">
        <v>27</v>
      </c>
      <c r="D615">
        <v>0.01</v>
      </c>
      <c r="E615">
        <v>13.79</v>
      </c>
      <c r="F615">
        <v>8.7799999999999994</v>
      </c>
      <c r="G615" t="s">
        <v>40</v>
      </c>
      <c r="H615" t="s">
        <v>96</v>
      </c>
      <c r="I615" t="s">
        <v>30</v>
      </c>
      <c r="J615" t="s">
        <v>128</v>
      </c>
      <c r="K615" t="s">
        <v>75</v>
      </c>
      <c r="L615" t="s">
        <v>1328</v>
      </c>
      <c r="M615">
        <v>0.43</v>
      </c>
      <c r="N615" t="s">
        <v>34</v>
      </c>
      <c r="O615" t="s">
        <v>54</v>
      </c>
      <c r="P615" t="s">
        <v>189</v>
      </c>
      <c r="Q615" t="s">
        <v>1329</v>
      </c>
      <c r="R615">
        <v>75460</v>
      </c>
      <c r="S615" s="1">
        <v>42058</v>
      </c>
      <c r="T615" s="1">
        <v>42060</v>
      </c>
      <c r="U615">
        <v>-36.770000000000003</v>
      </c>
      <c r="V615">
        <v>4</v>
      </c>
      <c r="W615">
        <v>56.68</v>
      </c>
      <c r="X615">
        <v>90871</v>
      </c>
      <c r="Y615">
        <f>cleaneddata[[#This Row],[Unit Price]]-cleaneddata[[#This Row],[Discount]]</f>
        <v>13.78</v>
      </c>
      <c r="Z615" t="str">
        <f>_xlfn.IFS(cleaneddata[[#This Row],[Region]]="Central","Chris",cleaneddata[[#This Row],[Region]]="East","Erin",cleaneddata[[#This Row],[Region]]="South","Sam",cleaneddata[[#This Row],[Region]]="West","William")</f>
        <v>Chris</v>
      </c>
    </row>
    <row r="616" spans="1:26" x14ac:dyDescent="0.3">
      <c r="A616">
        <v>2865</v>
      </c>
      <c r="B616" t="s">
        <v>1327</v>
      </c>
      <c r="C616" t="s">
        <v>27</v>
      </c>
      <c r="D616">
        <v>0.04</v>
      </c>
      <c r="E616">
        <v>33.29</v>
      </c>
      <c r="F616">
        <v>8.74</v>
      </c>
      <c r="G616" t="s">
        <v>40</v>
      </c>
      <c r="H616" t="s">
        <v>96</v>
      </c>
      <c r="I616" t="s">
        <v>50</v>
      </c>
      <c r="J616" t="s">
        <v>80</v>
      </c>
      <c r="K616" t="s">
        <v>75</v>
      </c>
      <c r="L616" t="s">
        <v>1330</v>
      </c>
      <c r="M616">
        <v>0.61</v>
      </c>
      <c r="N616" t="s">
        <v>34</v>
      </c>
      <c r="O616" t="s">
        <v>54</v>
      </c>
      <c r="P616" t="s">
        <v>189</v>
      </c>
      <c r="Q616" t="s">
        <v>1329</v>
      </c>
      <c r="R616">
        <v>75460</v>
      </c>
      <c r="S616" s="1">
        <v>42058</v>
      </c>
      <c r="T616" s="1">
        <v>42059</v>
      </c>
      <c r="U616">
        <v>87.03</v>
      </c>
      <c r="V616">
        <v>8</v>
      </c>
      <c r="W616">
        <v>273.33999999999997</v>
      </c>
      <c r="X616">
        <v>90871</v>
      </c>
      <c r="Y616">
        <f>cleaneddata[[#This Row],[Unit Price]]-cleaneddata[[#This Row],[Discount]]</f>
        <v>33.25</v>
      </c>
      <c r="Z616" t="str">
        <f>_xlfn.IFS(cleaneddata[[#This Row],[Region]]="Central","Chris",cleaneddata[[#This Row],[Region]]="East","Erin",cleaneddata[[#This Row],[Region]]="South","Sam",cleaneddata[[#This Row],[Region]]="West","William")</f>
        <v>Chris</v>
      </c>
    </row>
    <row r="617" spans="1:26" x14ac:dyDescent="0.3">
      <c r="A617">
        <v>508</v>
      </c>
      <c r="B617" t="s">
        <v>1331</v>
      </c>
      <c r="C617" t="s">
        <v>39</v>
      </c>
      <c r="D617">
        <v>0.01</v>
      </c>
      <c r="E617">
        <v>20.98</v>
      </c>
      <c r="F617">
        <v>53.03</v>
      </c>
      <c r="G617" t="s">
        <v>28</v>
      </c>
      <c r="H617" t="s">
        <v>96</v>
      </c>
      <c r="I617" t="s">
        <v>50</v>
      </c>
      <c r="J617" t="s">
        <v>80</v>
      </c>
      <c r="K617" t="s">
        <v>59</v>
      </c>
      <c r="L617" t="s">
        <v>1092</v>
      </c>
      <c r="M617">
        <v>0.78</v>
      </c>
      <c r="N617" t="s">
        <v>34</v>
      </c>
      <c r="O617" t="s">
        <v>35</v>
      </c>
      <c r="P617" t="s">
        <v>390</v>
      </c>
      <c r="Q617" t="s">
        <v>1332</v>
      </c>
      <c r="R617">
        <v>41011</v>
      </c>
      <c r="S617" s="1">
        <v>42058</v>
      </c>
      <c r="T617" s="1">
        <v>42058</v>
      </c>
      <c r="U617">
        <v>-282.08179999999999</v>
      </c>
      <c r="V617">
        <v>5</v>
      </c>
      <c r="W617">
        <v>123</v>
      </c>
      <c r="X617">
        <v>87356</v>
      </c>
      <c r="Y617">
        <f>cleaneddata[[#This Row],[Unit Price]]-cleaneddata[[#This Row],[Discount]]</f>
        <v>20.97</v>
      </c>
      <c r="Z617" t="str">
        <f>_xlfn.IFS(cleaneddata[[#This Row],[Region]]="Central","Chris",cleaneddata[[#This Row],[Region]]="East","Erin",cleaneddata[[#This Row],[Region]]="South","Sam",cleaneddata[[#This Row],[Region]]="West","William")</f>
        <v>Sam</v>
      </c>
    </row>
    <row r="618" spans="1:26" x14ac:dyDescent="0.3">
      <c r="A618">
        <v>2892</v>
      </c>
      <c r="B618" t="s">
        <v>1333</v>
      </c>
      <c r="C618" t="s">
        <v>39</v>
      </c>
      <c r="D618">
        <v>0.1</v>
      </c>
      <c r="E618">
        <v>209.37</v>
      </c>
      <c r="F618">
        <v>69</v>
      </c>
      <c r="G618" t="s">
        <v>40</v>
      </c>
      <c r="H618" t="s">
        <v>41</v>
      </c>
      <c r="I618" t="s">
        <v>30</v>
      </c>
      <c r="J618" t="s">
        <v>31</v>
      </c>
      <c r="K618" t="s">
        <v>66</v>
      </c>
      <c r="L618" t="s">
        <v>1226</v>
      </c>
      <c r="M618">
        <v>0.79</v>
      </c>
      <c r="N618" t="s">
        <v>34</v>
      </c>
      <c r="O618" t="s">
        <v>54</v>
      </c>
      <c r="P618" t="s">
        <v>291</v>
      </c>
      <c r="Q618" t="s">
        <v>1334</v>
      </c>
      <c r="R618">
        <v>48154</v>
      </c>
      <c r="S618" s="1">
        <v>42058</v>
      </c>
      <c r="T618" s="1">
        <v>42060</v>
      </c>
      <c r="U618">
        <v>-165.59492040000001</v>
      </c>
      <c r="V618">
        <v>11</v>
      </c>
      <c r="W618">
        <v>2125.12</v>
      </c>
      <c r="X618">
        <v>90011</v>
      </c>
      <c r="Y618">
        <f>cleaneddata[[#This Row],[Unit Price]]-cleaneddata[[#This Row],[Discount]]</f>
        <v>209.27</v>
      </c>
      <c r="Z618" t="str">
        <f>_xlfn.IFS(cleaneddata[[#This Row],[Region]]="Central","Chris",cleaneddata[[#This Row],[Region]]="East","Erin",cleaneddata[[#This Row],[Region]]="South","Sam",cleaneddata[[#This Row],[Region]]="West","William")</f>
        <v>Chris</v>
      </c>
    </row>
    <row r="619" spans="1:26" x14ac:dyDescent="0.3">
      <c r="A619">
        <v>2893</v>
      </c>
      <c r="B619" t="s">
        <v>1335</v>
      </c>
      <c r="C619" t="s">
        <v>39</v>
      </c>
      <c r="D619">
        <v>7.0000000000000007E-2</v>
      </c>
      <c r="E619">
        <v>4.9800000000000004</v>
      </c>
      <c r="F619">
        <v>4.7</v>
      </c>
      <c r="G619" t="s">
        <v>40</v>
      </c>
      <c r="H619" t="s">
        <v>41</v>
      </c>
      <c r="I619" t="s">
        <v>50</v>
      </c>
      <c r="J619" t="s">
        <v>90</v>
      </c>
      <c r="K619" t="s">
        <v>75</v>
      </c>
      <c r="L619" t="s">
        <v>1336</v>
      </c>
      <c r="M619">
        <v>0.38</v>
      </c>
      <c r="N619" t="s">
        <v>34</v>
      </c>
      <c r="O619" t="s">
        <v>54</v>
      </c>
      <c r="P619" t="s">
        <v>291</v>
      </c>
      <c r="Q619" t="s">
        <v>512</v>
      </c>
      <c r="R619">
        <v>48071</v>
      </c>
      <c r="S619" s="1">
        <v>42058</v>
      </c>
      <c r="T619" s="1">
        <v>42059</v>
      </c>
      <c r="U619">
        <v>-21.684000000000001</v>
      </c>
      <c r="V619">
        <v>9</v>
      </c>
      <c r="W619">
        <v>45.05</v>
      </c>
      <c r="X619">
        <v>90011</v>
      </c>
      <c r="Y619">
        <f>cleaneddata[[#This Row],[Unit Price]]-cleaneddata[[#This Row],[Discount]]</f>
        <v>4.91</v>
      </c>
      <c r="Z619" t="str">
        <f>_xlfn.IFS(cleaneddata[[#This Row],[Region]]="Central","Chris",cleaneddata[[#This Row],[Region]]="East","Erin",cleaneddata[[#This Row],[Region]]="South","Sam",cleaneddata[[#This Row],[Region]]="West","William")</f>
        <v>Chris</v>
      </c>
    </row>
    <row r="620" spans="1:26" x14ac:dyDescent="0.3">
      <c r="A620">
        <v>247</v>
      </c>
      <c r="B620" t="s">
        <v>1337</v>
      </c>
      <c r="C620" t="s">
        <v>118</v>
      </c>
      <c r="D620">
        <v>0.02</v>
      </c>
      <c r="E620">
        <v>146.05000000000001</v>
      </c>
      <c r="F620">
        <v>80.2</v>
      </c>
      <c r="G620" t="s">
        <v>28</v>
      </c>
      <c r="H620" t="s">
        <v>96</v>
      </c>
      <c r="I620" t="s">
        <v>30</v>
      </c>
      <c r="J620" t="s">
        <v>31</v>
      </c>
      <c r="K620" t="s">
        <v>32</v>
      </c>
      <c r="L620" t="s">
        <v>973</v>
      </c>
      <c r="M620">
        <v>0.71</v>
      </c>
      <c r="N620" t="s">
        <v>34</v>
      </c>
      <c r="O620" t="s">
        <v>35</v>
      </c>
      <c r="P620" t="s">
        <v>402</v>
      </c>
      <c r="Q620" t="s">
        <v>1338</v>
      </c>
      <c r="R620">
        <v>37804</v>
      </c>
      <c r="S620" s="1">
        <v>42058</v>
      </c>
      <c r="T620" s="1">
        <v>42058</v>
      </c>
      <c r="U620">
        <v>-101.19199999999999</v>
      </c>
      <c r="V620">
        <v>5</v>
      </c>
      <c r="W620">
        <v>798.69</v>
      </c>
      <c r="X620">
        <v>89139</v>
      </c>
      <c r="Y620">
        <f>cleaneddata[[#This Row],[Unit Price]]-cleaneddata[[#This Row],[Discount]]</f>
        <v>146.03</v>
      </c>
      <c r="Z620" t="str">
        <f>_xlfn.IFS(cleaneddata[[#This Row],[Region]]="Central","Chris",cleaneddata[[#This Row],[Region]]="East","Erin",cleaneddata[[#This Row],[Region]]="South","Sam",cleaneddata[[#This Row],[Region]]="West","William")</f>
        <v>Sam</v>
      </c>
    </row>
    <row r="621" spans="1:26" x14ac:dyDescent="0.3">
      <c r="A621">
        <v>247</v>
      </c>
      <c r="B621" t="s">
        <v>1337</v>
      </c>
      <c r="C621" t="s">
        <v>118</v>
      </c>
      <c r="D621">
        <v>0.06</v>
      </c>
      <c r="E621">
        <v>65.989999999999995</v>
      </c>
      <c r="F621">
        <v>5.92</v>
      </c>
      <c r="G621" t="s">
        <v>40</v>
      </c>
      <c r="H621" t="s">
        <v>96</v>
      </c>
      <c r="I621" t="s">
        <v>42</v>
      </c>
      <c r="J621" t="s">
        <v>137</v>
      </c>
      <c r="K621" t="s">
        <v>75</v>
      </c>
      <c r="L621" t="s">
        <v>266</v>
      </c>
      <c r="M621">
        <v>0.55000000000000004</v>
      </c>
      <c r="N621" t="s">
        <v>34</v>
      </c>
      <c r="O621" t="s">
        <v>35</v>
      </c>
      <c r="P621" t="s">
        <v>402</v>
      </c>
      <c r="Q621" t="s">
        <v>1338</v>
      </c>
      <c r="R621">
        <v>37804</v>
      </c>
      <c r="S621" s="1">
        <v>42058</v>
      </c>
      <c r="T621" s="1">
        <v>42059</v>
      </c>
      <c r="U621">
        <v>-3.3319999999999999</v>
      </c>
      <c r="V621">
        <v>14</v>
      </c>
      <c r="W621">
        <v>792.11</v>
      </c>
      <c r="X621">
        <v>89139</v>
      </c>
      <c r="Y621">
        <f>cleaneddata[[#This Row],[Unit Price]]-cleaneddata[[#This Row],[Discount]]</f>
        <v>65.929999999999993</v>
      </c>
      <c r="Z621" t="str">
        <f>_xlfn.IFS(cleaneddata[[#This Row],[Region]]="Central","Chris",cleaneddata[[#This Row],[Region]]="East","Erin",cleaneddata[[#This Row],[Region]]="South","Sam",cleaneddata[[#This Row],[Region]]="West","William")</f>
        <v>Sam</v>
      </c>
    </row>
    <row r="622" spans="1:26" x14ac:dyDescent="0.3">
      <c r="A622">
        <v>1649</v>
      </c>
      <c r="B622" t="s">
        <v>1339</v>
      </c>
      <c r="C622" t="s">
        <v>27</v>
      </c>
      <c r="D622">
        <v>0.03</v>
      </c>
      <c r="E622">
        <v>48.58</v>
      </c>
      <c r="F622">
        <v>3.99</v>
      </c>
      <c r="G622" t="s">
        <v>89</v>
      </c>
      <c r="H622" t="s">
        <v>96</v>
      </c>
      <c r="I622" t="s">
        <v>50</v>
      </c>
      <c r="J622" t="s">
        <v>97</v>
      </c>
      <c r="K622" t="s">
        <v>75</v>
      </c>
      <c r="L622" t="s">
        <v>1340</v>
      </c>
      <c r="M622">
        <v>0.56000000000000005</v>
      </c>
      <c r="N622" t="s">
        <v>34</v>
      </c>
      <c r="O622" t="s">
        <v>113</v>
      </c>
      <c r="P622" t="s">
        <v>114</v>
      </c>
      <c r="Q622" t="s">
        <v>544</v>
      </c>
      <c r="R622">
        <v>11598</v>
      </c>
      <c r="S622" s="1">
        <v>42059</v>
      </c>
      <c r="T622" s="1">
        <v>42061</v>
      </c>
      <c r="U622">
        <v>100.1328</v>
      </c>
      <c r="V622">
        <v>3</v>
      </c>
      <c r="W622">
        <v>145.12</v>
      </c>
      <c r="X622">
        <v>91041</v>
      </c>
      <c r="Y622">
        <f>cleaneddata[[#This Row],[Unit Price]]-cleaneddata[[#This Row],[Discount]]</f>
        <v>48.55</v>
      </c>
      <c r="Z622" t="str">
        <f>_xlfn.IFS(cleaneddata[[#This Row],[Region]]="Central","Chris",cleaneddata[[#This Row],[Region]]="East","Erin",cleaneddata[[#This Row],[Region]]="South","Sam",cleaneddata[[#This Row],[Region]]="West","William")</f>
        <v>Erin</v>
      </c>
    </row>
    <row r="623" spans="1:26" x14ac:dyDescent="0.3">
      <c r="A623">
        <v>1894</v>
      </c>
      <c r="B623" t="s">
        <v>1341</v>
      </c>
      <c r="C623" t="s">
        <v>27</v>
      </c>
      <c r="D623">
        <v>0</v>
      </c>
      <c r="E623">
        <v>300.98</v>
      </c>
      <c r="F623">
        <v>164.73</v>
      </c>
      <c r="G623" t="s">
        <v>28</v>
      </c>
      <c r="H623" t="s">
        <v>73</v>
      </c>
      <c r="I623" t="s">
        <v>30</v>
      </c>
      <c r="J623" t="s">
        <v>111</v>
      </c>
      <c r="K623" t="s">
        <v>59</v>
      </c>
      <c r="L623" t="s">
        <v>1342</v>
      </c>
      <c r="M623">
        <v>0.56000000000000005</v>
      </c>
      <c r="N623" t="s">
        <v>34</v>
      </c>
      <c r="O623" t="s">
        <v>54</v>
      </c>
      <c r="P623" t="s">
        <v>359</v>
      </c>
      <c r="Q623" t="s">
        <v>1343</v>
      </c>
      <c r="R623">
        <v>54915</v>
      </c>
      <c r="S623" s="1">
        <v>42059</v>
      </c>
      <c r="T623" s="1">
        <v>42060</v>
      </c>
      <c r="U623">
        <v>2653.2914999999998</v>
      </c>
      <c r="V623">
        <v>12</v>
      </c>
      <c r="W623">
        <v>3845.35</v>
      </c>
      <c r="X623">
        <v>91261</v>
      </c>
      <c r="Y623">
        <f>cleaneddata[[#This Row],[Unit Price]]-cleaneddata[[#This Row],[Discount]]</f>
        <v>300.98</v>
      </c>
      <c r="Z623" t="str">
        <f>_xlfn.IFS(cleaneddata[[#This Row],[Region]]="Central","Chris",cleaneddata[[#This Row],[Region]]="East","Erin",cleaneddata[[#This Row],[Region]]="South","Sam",cleaneddata[[#This Row],[Region]]="West","William")</f>
        <v>Chris</v>
      </c>
    </row>
    <row r="624" spans="1:26" x14ac:dyDescent="0.3">
      <c r="A624">
        <v>1894</v>
      </c>
      <c r="B624" t="s">
        <v>1341</v>
      </c>
      <c r="C624" t="s">
        <v>27</v>
      </c>
      <c r="D624">
        <v>0.09</v>
      </c>
      <c r="E624">
        <v>2.94</v>
      </c>
      <c r="F624">
        <v>0.96</v>
      </c>
      <c r="G624" t="s">
        <v>40</v>
      </c>
      <c r="H624" t="s">
        <v>73</v>
      </c>
      <c r="I624" t="s">
        <v>50</v>
      </c>
      <c r="J624" t="s">
        <v>51</v>
      </c>
      <c r="K624" t="s">
        <v>52</v>
      </c>
      <c r="L624" t="s">
        <v>831</v>
      </c>
      <c r="M624">
        <v>0.57999999999999996</v>
      </c>
      <c r="N624" t="s">
        <v>34</v>
      </c>
      <c r="O624" t="s">
        <v>54</v>
      </c>
      <c r="P624" t="s">
        <v>359</v>
      </c>
      <c r="Q624" t="s">
        <v>1343</v>
      </c>
      <c r="R624">
        <v>54915</v>
      </c>
      <c r="S624" s="1">
        <v>42059</v>
      </c>
      <c r="T624" s="1">
        <v>42061</v>
      </c>
      <c r="U624">
        <v>-1.84</v>
      </c>
      <c r="V624">
        <v>1</v>
      </c>
      <c r="W624">
        <v>3.77</v>
      </c>
      <c r="X624">
        <v>91261</v>
      </c>
      <c r="Y624">
        <f>cleaneddata[[#This Row],[Unit Price]]-cleaneddata[[#This Row],[Discount]]</f>
        <v>2.85</v>
      </c>
      <c r="Z624" t="str">
        <f>_xlfn.IFS(cleaneddata[[#This Row],[Region]]="Central","Chris",cleaneddata[[#This Row],[Region]]="East","Erin",cleaneddata[[#This Row],[Region]]="South","Sam",cleaneddata[[#This Row],[Region]]="West","William")</f>
        <v>Chris</v>
      </c>
    </row>
    <row r="625" spans="1:26" x14ac:dyDescent="0.3">
      <c r="A625">
        <v>1919</v>
      </c>
      <c r="B625" t="s">
        <v>1344</v>
      </c>
      <c r="C625" t="s">
        <v>39</v>
      </c>
      <c r="D625">
        <v>0</v>
      </c>
      <c r="E625">
        <v>195.99</v>
      </c>
      <c r="F625">
        <v>8.99</v>
      </c>
      <c r="G625" t="s">
        <v>40</v>
      </c>
      <c r="H625" t="s">
        <v>73</v>
      </c>
      <c r="I625" t="s">
        <v>42</v>
      </c>
      <c r="J625" t="s">
        <v>137</v>
      </c>
      <c r="K625" t="s">
        <v>75</v>
      </c>
      <c r="L625" t="s">
        <v>1345</v>
      </c>
      <c r="M625">
        <v>0.6</v>
      </c>
      <c r="N625" t="s">
        <v>34</v>
      </c>
      <c r="O625" t="s">
        <v>35</v>
      </c>
      <c r="P625" t="s">
        <v>46</v>
      </c>
      <c r="Q625" t="s">
        <v>1346</v>
      </c>
      <c r="R625">
        <v>71603</v>
      </c>
      <c r="S625" s="1">
        <v>42059</v>
      </c>
      <c r="T625" s="1">
        <v>42060</v>
      </c>
      <c r="U625">
        <v>114.88200000000001</v>
      </c>
      <c r="V625">
        <v>5</v>
      </c>
      <c r="W625">
        <v>882.93</v>
      </c>
      <c r="X625">
        <v>85896</v>
      </c>
      <c r="Y625">
        <f>cleaneddata[[#This Row],[Unit Price]]-cleaneddata[[#This Row],[Discount]]</f>
        <v>195.99</v>
      </c>
      <c r="Z625" t="str">
        <f>_xlfn.IFS(cleaneddata[[#This Row],[Region]]="Central","Chris",cleaneddata[[#This Row],[Region]]="East","Erin",cleaneddata[[#This Row],[Region]]="South","Sam",cleaneddata[[#This Row],[Region]]="West","William")</f>
        <v>Sam</v>
      </c>
    </row>
    <row r="626" spans="1:26" x14ac:dyDescent="0.3">
      <c r="A626">
        <v>1127</v>
      </c>
      <c r="B626" t="s">
        <v>1347</v>
      </c>
      <c r="C626" t="s">
        <v>118</v>
      </c>
      <c r="D626">
        <v>0.02</v>
      </c>
      <c r="E626">
        <v>4.0599999999999996</v>
      </c>
      <c r="F626">
        <v>6.89</v>
      </c>
      <c r="G626" t="s">
        <v>40</v>
      </c>
      <c r="H626" t="s">
        <v>41</v>
      </c>
      <c r="I626" t="s">
        <v>50</v>
      </c>
      <c r="J626" t="s">
        <v>97</v>
      </c>
      <c r="K626" t="s">
        <v>75</v>
      </c>
      <c r="L626" t="s">
        <v>1273</v>
      </c>
      <c r="M626">
        <v>0.6</v>
      </c>
      <c r="N626" t="s">
        <v>34</v>
      </c>
      <c r="O626" t="s">
        <v>54</v>
      </c>
      <c r="P626" t="s">
        <v>189</v>
      </c>
      <c r="Q626" t="s">
        <v>1348</v>
      </c>
      <c r="R626">
        <v>78852</v>
      </c>
      <c r="S626" s="1">
        <v>42059</v>
      </c>
      <c r="T626" s="1">
        <v>42061</v>
      </c>
      <c r="U626">
        <v>-93.735200000000006</v>
      </c>
      <c r="V626">
        <v>16</v>
      </c>
      <c r="W626">
        <v>66.81</v>
      </c>
      <c r="X626">
        <v>87221</v>
      </c>
      <c r="Y626">
        <f>cleaneddata[[#This Row],[Unit Price]]-cleaneddata[[#This Row],[Discount]]</f>
        <v>4.04</v>
      </c>
      <c r="Z626" t="str">
        <f>_xlfn.IFS(cleaneddata[[#This Row],[Region]]="Central","Chris",cleaneddata[[#This Row],[Region]]="East","Erin",cleaneddata[[#This Row],[Region]]="South","Sam",cleaneddata[[#This Row],[Region]]="West","William")</f>
        <v>Chris</v>
      </c>
    </row>
    <row r="627" spans="1:26" x14ac:dyDescent="0.3">
      <c r="A627">
        <v>961</v>
      </c>
      <c r="B627" t="s">
        <v>1349</v>
      </c>
      <c r="C627" t="s">
        <v>72</v>
      </c>
      <c r="D627">
        <v>0.05</v>
      </c>
      <c r="E627">
        <v>124.49</v>
      </c>
      <c r="F627">
        <v>51.94</v>
      </c>
      <c r="G627" t="s">
        <v>28</v>
      </c>
      <c r="H627" t="s">
        <v>73</v>
      </c>
      <c r="I627" t="s">
        <v>30</v>
      </c>
      <c r="J627" t="s">
        <v>31</v>
      </c>
      <c r="K627" t="s">
        <v>32</v>
      </c>
      <c r="L627" t="s">
        <v>1151</v>
      </c>
      <c r="M627">
        <v>0.63</v>
      </c>
      <c r="N627" t="s">
        <v>34</v>
      </c>
      <c r="O627" t="s">
        <v>61</v>
      </c>
      <c r="P627" t="s">
        <v>92</v>
      </c>
      <c r="Q627" t="s">
        <v>1350</v>
      </c>
      <c r="R627">
        <v>94061</v>
      </c>
      <c r="S627" s="1">
        <v>42059</v>
      </c>
      <c r="T627" s="1">
        <v>42059</v>
      </c>
      <c r="U627">
        <v>-44.163600000000002</v>
      </c>
      <c r="V627">
        <v>1</v>
      </c>
      <c r="W627">
        <v>120.12</v>
      </c>
      <c r="X627">
        <v>89402</v>
      </c>
      <c r="Y627">
        <f>cleaneddata[[#This Row],[Unit Price]]-cleaneddata[[#This Row],[Discount]]</f>
        <v>124.44</v>
      </c>
      <c r="Z627" t="str">
        <f>_xlfn.IFS(cleaneddata[[#This Row],[Region]]="Central","Chris",cleaneddata[[#This Row],[Region]]="East","Erin",cleaneddata[[#This Row],[Region]]="South","Sam",cleaneddata[[#This Row],[Region]]="West","William")</f>
        <v>William</v>
      </c>
    </row>
    <row r="628" spans="1:26" x14ac:dyDescent="0.3">
      <c r="A628">
        <v>2398</v>
      </c>
      <c r="B628" t="s">
        <v>1351</v>
      </c>
      <c r="C628" t="s">
        <v>72</v>
      </c>
      <c r="D628">
        <v>0.03</v>
      </c>
      <c r="E628">
        <v>7.64</v>
      </c>
      <c r="F628">
        <v>5.83</v>
      </c>
      <c r="G628" t="s">
        <v>40</v>
      </c>
      <c r="H628" t="s">
        <v>96</v>
      </c>
      <c r="I628" t="s">
        <v>50</v>
      </c>
      <c r="J628" t="s">
        <v>90</v>
      </c>
      <c r="K628" t="s">
        <v>52</v>
      </c>
      <c r="L628" t="s">
        <v>234</v>
      </c>
      <c r="M628">
        <v>0.36</v>
      </c>
      <c r="N628" t="s">
        <v>34</v>
      </c>
      <c r="O628" t="s">
        <v>54</v>
      </c>
      <c r="P628" t="s">
        <v>105</v>
      </c>
      <c r="Q628" t="s">
        <v>1352</v>
      </c>
      <c r="R628">
        <v>60103</v>
      </c>
      <c r="S628" s="1">
        <v>42059</v>
      </c>
      <c r="T628" s="1">
        <v>42061</v>
      </c>
      <c r="U628">
        <v>-15.090400000000001</v>
      </c>
      <c r="V628">
        <v>12</v>
      </c>
      <c r="W628">
        <v>96.86</v>
      </c>
      <c r="X628">
        <v>86373</v>
      </c>
      <c r="Y628">
        <f>cleaneddata[[#This Row],[Unit Price]]-cleaneddata[[#This Row],[Discount]]</f>
        <v>7.6099999999999994</v>
      </c>
      <c r="Z628" t="str">
        <f>_xlfn.IFS(cleaneddata[[#This Row],[Region]]="Central","Chris",cleaneddata[[#This Row],[Region]]="East","Erin",cleaneddata[[#This Row],[Region]]="South","Sam",cleaneddata[[#This Row],[Region]]="West","William")</f>
        <v>Chris</v>
      </c>
    </row>
    <row r="629" spans="1:26" x14ac:dyDescent="0.3">
      <c r="A629">
        <v>1193</v>
      </c>
      <c r="B629" t="s">
        <v>1353</v>
      </c>
      <c r="C629" t="s">
        <v>39</v>
      </c>
      <c r="D629">
        <v>0.05</v>
      </c>
      <c r="E629">
        <v>52.4</v>
      </c>
      <c r="F629">
        <v>16.11</v>
      </c>
      <c r="G629" t="s">
        <v>40</v>
      </c>
      <c r="H629" t="s">
        <v>41</v>
      </c>
      <c r="I629" t="s">
        <v>50</v>
      </c>
      <c r="J629" t="s">
        <v>74</v>
      </c>
      <c r="K629" t="s">
        <v>75</v>
      </c>
      <c r="L629" t="s">
        <v>1354</v>
      </c>
      <c r="M629">
        <v>0.39</v>
      </c>
      <c r="N629" t="s">
        <v>34</v>
      </c>
      <c r="O629" t="s">
        <v>113</v>
      </c>
      <c r="P629" t="s">
        <v>376</v>
      </c>
      <c r="Q629" t="s">
        <v>68</v>
      </c>
      <c r="R629">
        <v>20016</v>
      </c>
      <c r="S629" s="1">
        <v>42060</v>
      </c>
      <c r="T629" s="1">
        <v>42062</v>
      </c>
      <c r="U629">
        <v>592.52650000000006</v>
      </c>
      <c r="V629">
        <v>85</v>
      </c>
      <c r="W629">
        <v>4556.63</v>
      </c>
      <c r="X629">
        <v>29350</v>
      </c>
      <c r="Y629">
        <f>cleaneddata[[#This Row],[Unit Price]]-cleaneddata[[#This Row],[Discount]]</f>
        <v>52.35</v>
      </c>
      <c r="Z629" t="str">
        <f>_xlfn.IFS(cleaneddata[[#This Row],[Region]]="Central","Chris",cleaneddata[[#This Row],[Region]]="East","Erin",cleaneddata[[#This Row],[Region]]="South","Sam",cleaneddata[[#This Row],[Region]]="West","William")</f>
        <v>Erin</v>
      </c>
    </row>
    <row r="630" spans="1:26" x14ac:dyDescent="0.3">
      <c r="A630">
        <v>1193</v>
      </c>
      <c r="B630" t="s">
        <v>1353</v>
      </c>
      <c r="C630" t="s">
        <v>39</v>
      </c>
      <c r="D630">
        <v>0.05</v>
      </c>
      <c r="E630">
        <v>36.549999999999997</v>
      </c>
      <c r="F630">
        <v>13.89</v>
      </c>
      <c r="G630" t="s">
        <v>89</v>
      </c>
      <c r="H630" t="s">
        <v>41</v>
      </c>
      <c r="I630" t="s">
        <v>50</v>
      </c>
      <c r="J630" t="s">
        <v>51</v>
      </c>
      <c r="K630" t="s">
        <v>52</v>
      </c>
      <c r="L630" t="s">
        <v>1355</v>
      </c>
      <c r="M630">
        <v>0.41</v>
      </c>
      <c r="N630" t="s">
        <v>34</v>
      </c>
      <c r="O630" t="s">
        <v>113</v>
      </c>
      <c r="P630" t="s">
        <v>376</v>
      </c>
      <c r="Q630" t="s">
        <v>68</v>
      </c>
      <c r="R630">
        <v>20016</v>
      </c>
      <c r="S630" s="1">
        <v>42060</v>
      </c>
      <c r="T630" s="1">
        <v>42061</v>
      </c>
      <c r="U630">
        <v>232.8</v>
      </c>
      <c r="V630">
        <v>83</v>
      </c>
      <c r="W630">
        <v>2948.61</v>
      </c>
      <c r="X630">
        <v>29350</v>
      </c>
      <c r="Y630">
        <f>cleaneddata[[#This Row],[Unit Price]]-cleaneddata[[#This Row],[Discount]]</f>
        <v>36.5</v>
      </c>
      <c r="Z630" t="str">
        <f>_xlfn.IFS(cleaneddata[[#This Row],[Region]]="Central","Chris",cleaneddata[[#This Row],[Region]]="East","Erin",cleaneddata[[#This Row],[Region]]="South","Sam",cleaneddata[[#This Row],[Region]]="West","William")</f>
        <v>Erin</v>
      </c>
    </row>
    <row r="631" spans="1:26" x14ac:dyDescent="0.3">
      <c r="A631">
        <v>1199</v>
      </c>
      <c r="B631" t="s">
        <v>1356</v>
      </c>
      <c r="C631" t="s">
        <v>39</v>
      </c>
      <c r="D631">
        <v>0.1</v>
      </c>
      <c r="E631">
        <v>15.14</v>
      </c>
      <c r="F631">
        <v>4.53</v>
      </c>
      <c r="G631" t="s">
        <v>40</v>
      </c>
      <c r="H631" t="s">
        <v>41</v>
      </c>
      <c r="I631" t="s">
        <v>50</v>
      </c>
      <c r="J631" t="s">
        <v>80</v>
      </c>
      <c r="K631" t="s">
        <v>75</v>
      </c>
      <c r="L631" t="s">
        <v>1357</v>
      </c>
      <c r="M631">
        <v>0.81</v>
      </c>
      <c r="N631" t="s">
        <v>34</v>
      </c>
      <c r="O631" t="s">
        <v>113</v>
      </c>
      <c r="P631" t="s">
        <v>1358</v>
      </c>
      <c r="Q631" t="s">
        <v>1359</v>
      </c>
      <c r="R631">
        <v>3060</v>
      </c>
      <c r="S631" s="1">
        <v>42060</v>
      </c>
      <c r="T631" s="1">
        <v>42063</v>
      </c>
      <c r="U631">
        <v>-24.897600000000001</v>
      </c>
      <c r="V631">
        <v>5</v>
      </c>
      <c r="W631">
        <v>75.17</v>
      </c>
      <c r="X631">
        <v>87585</v>
      </c>
      <c r="Y631">
        <f>cleaneddata[[#This Row],[Unit Price]]-cleaneddata[[#This Row],[Discount]]</f>
        <v>15.040000000000001</v>
      </c>
      <c r="Z631" t="str">
        <f>_xlfn.IFS(cleaneddata[[#This Row],[Region]]="Central","Chris",cleaneddata[[#This Row],[Region]]="East","Erin",cleaneddata[[#This Row],[Region]]="South","Sam",cleaneddata[[#This Row],[Region]]="West","William")</f>
        <v>Erin</v>
      </c>
    </row>
    <row r="632" spans="1:26" x14ac:dyDescent="0.3">
      <c r="A632">
        <v>1200</v>
      </c>
      <c r="B632" t="s">
        <v>1360</v>
      </c>
      <c r="C632" t="s">
        <v>39</v>
      </c>
      <c r="D632">
        <v>0.05</v>
      </c>
      <c r="E632">
        <v>52.4</v>
      </c>
      <c r="F632">
        <v>16.11</v>
      </c>
      <c r="G632" t="s">
        <v>40</v>
      </c>
      <c r="H632" t="s">
        <v>41</v>
      </c>
      <c r="I632" t="s">
        <v>50</v>
      </c>
      <c r="J632" t="s">
        <v>74</v>
      </c>
      <c r="K632" t="s">
        <v>75</v>
      </c>
      <c r="L632" t="s">
        <v>1354</v>
      </c>
      <c r="M632">
        <v>0.39</v>
      </c>
      <c r="N632" t="s">
        <v>34</v>
      </c>
      <c r="O632" t="s">
        <v>113</v>
      </c>
      <c r="P632" t="s">
        <v>399</v>
      </c>
      <c r="Q632" t="s">
        <v>1361</v>
      </c>
      <c r="R632">
        <v>7407</v>
      </c>
      <c r="S632" s="1">
        <v>42060</v>
      </c>
      <c r="T632" s="1">
        <v>42062</v>
      </c>
      <c r="U632">
        <v>776.77440000000001</v>
      </c>
      <c r="V632">
        <v>21</v>
      </c>
      <c r="W632">
        <v>1125.76</v>
      </c>
      <c r="X632">
        <v>87585</v>
      </c>
      <c r="Y632">
        <f>cleaneddata[[#This Row],[Unit Price]]-cleaneddata[[#This Row],[Discount]]</f>
        <v>52.35</v>
      </c>
      <c r="Z632" t="str">
        <f>_xlfn.IFS(cleaneddata[[#This Row],[Region]]="Central","Chris",cleaneddata[[#This Row],[Region]]="East","Erin",cleaneddata[[#This Row],[Region]]="South","Sam",cleaneddata[[#This Row],[Region]]="West","William")</f>
        <v>Erin</v>
      </c>
    </row>
    <row r="633" spans="1:26" x14ac:dyDescent="0.3">
      <c r="A633">
        <v>1202</v>
      </c>
      <c r="B633" t="s">
        <v>1362</v>
      </c>
      <c r="C633" t="s">
        <v>39</v>
      </c>
      <c r="D633">
        <v>0.05</v>
      </c>
      <c r="E633">
        <v>36.549999999999997</v>
      </c>
      <c r="F633">
        <v>13.89</v>
      </c>
      <c r="G633" t="s">
        <v>89</v>
      </c>
      <c r="H633" t="s">
        <v>41</v>
      </c>
      <c r="I633" t="s">
        <v>50</v>
      </c>
      <c r="J633" t="s">
        <v>51</v>
      </c>
      <c r="K633" t="s">
        <v>52</v>
      </c>
      <c r="L633" t="s">
        <v>1355</v>
      </c>
      <c r="M633">
        <v>0.41</v>
      </c>
      <c r="N633" t="s">
        <v>34</v>
      </c>
      <c r="O633" t="s">
        <v>113</v>
      </c>
      <c r="P633" t="s">
        <v>399</v>
      </c>
      <c r="Q633" t="s">
        <v>1363</v>
      </c>
      <c r="R633">
        <v>7079</v>
      </c>
      <c r="S633" s="1">
        <v>42060</v>
      </c>
      <c r="T633" s="1">
        <v>42061</v>
      </c>
      <c r="U633">
        <v>344.54399999999998</v>
      </c>
      <c r="V633">
        <v>21</v>
      </c>
      <c r="W633">
        <v>746.03</v>
      </c>
      <c r="X633">
        <v>87585</v>
      </c>
      <c r="Y633">
        <f>cleaneddata[[#This Row],[Unit Price]]-cleaneddata[[#This Row],[Discount]]</f>
        <v>36.5</v>
      </c>
      <c r="Z633" t="str">
        <f>_xlfn.IFS(cleaneddata[[#This Row],[Region]]="Central","Chris",cleaneddata[[#This Row],[Region]]="East","Erin",cleaneddata[[#This Row],[Region]]="South","Sam",cleaneddata[[#This Row],[Region]]="West","William")</f>
        <v>Erin</v>
      </c>
    </row>
    <row r="634" spans="1:26" x14ac:dyDescent="0.3">
      <c r="A634">
        <v>2361</v>
      </c>
      <c r="B634" t="s">
        <v>1364</v>
      </c>
      <c r="C634" t="s">
        <v>39</v>
      </c>
      <c r="D634">
        <v>0.06</v>
      </c>
      <c r="E634">
        <v>8.33</v>
      </c>
      <c r="F634">
        <v>1.99</v>
      </c>
      <c r="G634" t="s">
        <v>40</v>
      </c>
      <c r="H634" t="s">
        <v>96</v>
      </c>
      <c r="I634" t="s">
        <v>42</v>
      </c>
      <c r="J634" t="s">
        <v>43</v>
      </c>
      <c r="K634" t="s">
        <v>44</v>
      </c>
      <c r="L634" t="s">
        <v>1176</v>
      </c>
      <c r="M634">
        <v>0.52</v>
      </c>
      <c r="N634" t="s">
        <v>34</v>
      </c>
      <c r="O634" t="s">
        <v>35</v>
      </c>
      <c r="P634" t="s">
        <v>125</v>
      </c>
      <c r="Q634" t="s">
        <v>1365</v>
      </c>
      <c r="R634">
        <v>32259</v>
      </c>
      <c r="S634" s="1">
        <v>42060</v>
      </c>
      <c r="T634" s="1">
        <v>42061</v>
      </c>
      <c r="U634">
        <v>-344.82</v>
      </c>
      <c r="V634">
        <v>1</v>
      </c>
      <c r="W634">
        <v>8.49</v>
      </c>
      <c r="X634">
        <v>88266</v>
      </c>
      <c r="Y634">
        <f>cleaneddata[[#This Row],[Unit Price]]-cleaneddata[[#This Row],[Discount]]</f>
        <v>8.27</v>
      </c>
      <c r="Z634" t="str">
        <f>_xlfn.IFS(cleaneddata[[#This Row],[Region]]="Central","Chris",cleaneddata[[#This Row],[Region]]="East","Erin",cleaneddata[[#This Row],[Region]]="South","Sam",cleaneddata[[#This Row],[Region]]="West","William")</f>
        <v>Sam</v>
      </c>
    </row>
    <row r="635" spans="1:26" x14ac:dyDescent="0.3">
      <c r="A635">
        <v>851</v>
      </c>
      <c r="B635" t="s">
        <v>1366</v>
      </c>
      <c r="C635" t="s">
        <v>49</v>
      </c>
      <c r="D635">
        <v>0.1</v>
      </c>
      <c r="E635">
        <v>50.98</v>
      </c>
      <c r="F635">
        <v>22.24</v>
      </c>
      <c r="G635" t="s">
        <v>40</v>
      </c>
      <c r="H635" t="s">
        <v>96</v>
      </c>
      <c r="I635" t="s">
        <v>30</v>
      </c>
      <c r="J635" t="s">
        <v>128</v>
      </c>
      <c r="K635" t="s">
        <v>66</v>
      </c>
      <c r="L635" t="s">
        <v>1367</v>
      </c>
      <c r="M635">
        <v>0.55000000000000004</v>
      </c>
      <c r="N635" t="s">
        <v>34</v>
      </c>
      <c r="O635" t="s">
        <v>61</v>
      </c>
      <c r="P635" t="s">
        <v>92</v>
      </c>
      <c r="Q635" t="s">
        <v>1368</v>
      </c>
      <c r="R635">
        <v>91745</v>
      </c>
      <c r="S635" s="1">
        <v>42060</v>
      </c>
      <c r="T635" s="1">
        <v>42062</v>
      </c>
      <c r="U635">
        <v>98.12</v>
      </c>
      <c r="V635">
        <v>6</v>
      </c>
      <c r="W635">
        <v>300.63</v>
      </c>
      <c r="X635">
        <v>88568</v>
      </c>
      <c r="Y635">
        <f>cleaneddata[[#This Row],[Unit Price]]-cleaneddata[[#This Row],[Discount]]</f>
        <v>50.879999999999995</v>
      </c>
      <c r="Z635" t="str">
        <f>_xlfn.IFS(cleaneddata[[#This Row],[Region]]="Central","Chris",cleaneddata[[#This Row],[Region]]="East","Erin",cleaneddata[[#This Row],[Region]]="South","Sam",cleaneddata[[#This Row],[Region]]="West","William")</f>
        <v>William</v>
      </c>
    </row>
    <row r="636" spans="1:26" x14ac:dyDescent="0.3">
      <c r="A636">
        <v>2980</v>
      </c>
      <c r="B636" t="s">
        <v>823</v>
      </c>
      <c r="C636" t="s">
        <v>118</v>
      </c>
      <c r="D636">
        <v>7.0000000000000007E-2</v>
      </c>
      <c r="E636">
        <v>2.61</v>
      </c>
      <c r="F636">
        <v>0.5</v>
      </c>
      <c r="G636" t="s">
        <v>40</v>
      </c>
      <c r="H636" t="s">
        <v>96</v>
      </c>
      <c r="I636" t="s">
        <v>50</v>
      </c>
      <c r="J636" t="s">
        <v>154</v>
      </c>
      <c r="K636" t="s">
        <v>75</v>
      </c>
      <c r="L636" t="s">
        <v>1369</v>
      </c>
      <c r="M636">
        <v>0.39</v>
      </c>
      <c r="N636" t="s">
        <v>34</v>
      </c>
      <c r="O636" t="s">
        <v>113</v>
      </c>
      <c r="P636" t="s">
        <v>319</v>
      </c>
      <c r="Q636" t="s">
        <v>825</v>
      </c>
      <c r="R636">
        <v>44870</v>
      </c>
      <c r="S636" s="1">
        <v>42060</v>
      </c>
      <c r="T636" s="1">
        <v>42062</v>
      </c>
      <c r="U636">
        <v>10.798500000000001</v>
      </c>
      <c r="V636">
        <v>6</v>
      </c>
      <c r="W636">
        <v>15.65</v>
      </c>
      <c r="X636">
        <v>86547</v>
      </c>
      <c r="Y636">
        <f>cleaneddata[[#This Row],[Unit Price]]-cleaneddata[[#This Row],[Discount]]</f>
        <v>2.54</v>
      </c>
      <c r="Z636" t="str">
        <f>_xlfn.IFS(cleaneddata[[#This Row],[Region]]="Central","Chris",cleaneddata[[#This Row],[Region]]="East","Erin",cleaneddata[[#This Row],[Region]]="South","Sam",cleaneddata[[#This Row],[Region]]="West","William")</f>
        <v>Erin</v>
      </c>
    </row>
    <row r="637" spans="1:26" x14ac:dyDescent="0.3">
      <c r="A637">
        <v>868</v>
      </c>
      <c r="B637" t="s">
        <v>1370</v>
      </c>
      <c r="C637" t="s">
        <v>72</v>
      </c>
      <c r="D637">
        <v>0.04</v>
      </c>
      <c r="E637">
        <v>29.18</v>
      </c>
      <c r="F637">
        <v>8.5500000000000007</v>
      </c>
      <c r="G637" t="s">
        <v>89</v>
      </c>
      <c r="H637" t="s">
        <v>96</v>
      </c>
      <c r="I637" t="s">
        <v>30</v>
      </c>
      <c r="J637" t="s">
        <v>128</v>
      </c>
      <c r="K637" t="s">
        <v>75</v>
      </c>
      <c r="L637" t="s">
        <v>1371</v>
      </c>
      <c r="M637">
        <v>0.42</v>
      </c>
      <c r="N637" t="s">
        <v>34</v>
      </c>
      <c r="O637" t="s">
        <v>54</v>
      </c>
      <c r="P637" t="s">
        <v>86</v>
      </c>
      <c r="Q637" t="s">
        <v>1372</v>
      </c>
      <c r="R637">
        <v>55126</v>
      </c>
      <c r="S637" s="1">
        <v>42060</v>
      </c>
      <c r="T637" s="1">
        <v>42062</v>
      </c>
      <c r="U637">
        <v>201.7353</v>
      </c>
      <c r="V637">
        <v>10</v>
      </c>
      <c r="W637">
        <v>292.37</v>
      </c>
      <c r="X637">
        <v>91194</v>
      </c>
      <c r="Y637">
        <f>cleaneddata[[#This Row],[Unit Price]]-cleaneddata[[#This Row],[Discount]]</f>
        <v>29.14</v>
      </c>
      <c r="Z637" t="str">
        <f>_xlfn.IFS(cleaneddata[[#This Row],[Region]]="Central","Chris",cleaneddata[[#This Row],[Region]]="East","Erin",cleaneddata[[#This Row],[Region]]="South","Sam",cleaneddata[[#This Row],[Region]]="West","William")</f>
        <v>Chris</v>
      </c>
    </row>
    <row r="638" spans="1:26" x14ac:dyDescent="0.3">
      <c r="A638">
        <v>868</v>
      </c>
      <c r="B638" t="s">
        <v>1370</v>
      </c>
      <c r="C638" t="s">
        <v>72</v>
      </c>
      <c r="D638">
        <v>0</v>
      </c>
      <c r="E638">
        <v>80.98</v>
      </c>
      <c r="F638">
        <v>35</v>
      </c>
      <c r="G638" t="s">
        <v>40</v>
      </c>
      <c r="H638" t="s">
        <v>96</v>
      </c>
      <c r="I638" t="s">
        <v>50</v>
      </c>
      <c r="J638" t="s">
        <v>80</v>
      </c>
      <c r="K638" t="s">
        <v>66</v>
      </c>
      <c r="L638" t="s">
        <v>709</v>
      </c>
      <c r="M638">
        <v>0.83</v>
      </c>
      <c r="N638" t="s">
        <v>34</v>
      </c>
      <c r="O638" t="s">
        <v>54</v>
      </c>
      <c r="P638" t="s">
        <v>86</v>
      </c>
      <c r="Q638" t="s">
        <v>1372</v>
      </c>
      <c r="R638">
        <v>55126</v>
      </c>
      <c r="S638" s="1">
        <v>42060</v>
      </c>
      <c r="T638" s="1">
        <v>42062</v>
      </c>
      <c r="U638">
        <v>-684.78</v>
      </c>
      <c r="V638">
        <v>8</v>
      </c>
      <c r="W638">
        <v>682.79</v>
      </c>
      <c r="X638">
        <v>91194</v>
      </c>
      <c r="Y638">
        <f>cleaneddata[[#This Row],[Unit Price]]-cleaneddata[[#This Row],[Discount]]</f>
        <v>80.98</v>
      </c>
      <c r="Z638" t="str">
        <f>_xlfn.IFS(cleaneddata[[#This Row],[Region]]="Central","Chris",cleaneddata[[#This Row],[Region]]="East","Erin",cleaneddata[[#This Row],[Region]]="South","Sam",cleaneddata[[#This Row],[Region]]="West","William")</f>
        <v>Chris</v>
      </c>
    </row>
    <row r="639" spans="1:26" x14ac:dyDescent="0.3">
      <c r="A639">
        <v>907</v>
      </c>
      <c r="B639" t="s">
        <v>1373</v>
      </c>
      <c r="C639" t="s">
        <v>27</v>
      </c>
      <c r="D639">
        <v>0.09</v>
      </c>
      <c r="E639">
        <v>35.99</v>
      </c>
      <c r="F639">
        <v>5.99</v>
      </c>
      <c r="G639" t="s">
        <v>40</v>
      </c>
      <c r="H639" t="s">
        <v>73</v>
      </c>
      <c r="I639" t="s">
        <v>42</v>
      </c>
      <c r="J639" t="s">
        <v>137</v>
      </c>
      <c r="K639" t="s">
        <v>52</v>
      </c>
      <c r="L639" t="s">
        <v>1374</v>
      </c>
      <c r="M639">
        <v>0.38</v>
      </c>
      <c r="N639" t="s">
        <v>34</v>
      </c>
      <c r="O639" t="s">
        <v>35</v>
      </c>
      <c r="P639" t="s">
        <v>390</v>
      </c>
      <c r="Q639" t="s">
        <v>468</v>
      </c>
      <c r="R639">
        <v>42420</v>
      </c>
      <c r="S639" s="1">
        <v>42061</v>
      </c>
      <c r="T639" s="1">
        <v>42062</v>
      </c>
      <c r="U639">
        <v>114.3165</v>
      </c>
      <c r="V639">
        <v>5</v>
      </c>
      <c r="W639">
        <v>151.6</v>
      </c>
      <c r="X639">
        <v>86459</v>
      </c>
      <c r="Y639">
        <f>cleaneddata[[#This Row],[Unit Price]]-cleaneddata[[#This Row],[Discount]]</f>
        <v>35.9</v>
      </c>
      <c r="Z639" t="str">
        <f>_xlfn.IFS(cleaneddata[[#This Row],[Region]]="Central","Chris",cleaneddata[[#This Row],[Region]]="East","Erin",cleaneddata[[#This Row],[Region]]="South","Sam",cleaneddata[[#This Row],[Region]]="West","William")</f>
        <v>Sam</v>
      </c>
    </row>
    <row r="640" spans="1:26" x14ac:dyDescent="0.3">
      <c r="A640">
        <v>1639</v>
      </c>
      <c r="B640" t="s">
        <v>1375</v>
      </c>
      <c r="C640" t="s">
        <v>27</v>
      </c>
      <c r="D640">
        <v>0.08</v>
      </c>
      <c r="E640">
        <v>55.48</v>
      </c>
      <c r="F640">
        <v>6.79</v>
      </c>
      <c r="G640" t="s">
        <v>40</v>
      </c>
      <c r="H640" t="s">
        <v>73</v>
      </c>
      <c r="I640" t="s">
        <v>50</v>
      </c>
      <c r="J640" t="s">
        <v>90</v>
      </c>
      <c r="K640" t="s">
        <v>75</v>
      </c>
      <c r="L640" t="s">
        <v>1308</v>
      </c>
      <c r="M640">
        <v>0.37</v>
      </c>
      <c r="N640" t="s">
        <v>34</v>
      </c>
      <c r="O640" t="s">
        <v>113</v>
      </c>
      <c r="P640" t="s">
        <v>250</v>
      </c>
      <c r="Q640" t="s">
        <v>1376</v>
      </c>
      <c r="R640">
        <v>6901</v>
      </c>
      <c r="S640" s="1">
        <v>42061</v>
      </c>
      <c r="T640" s="1">
        <v>42063</v>
      </c>
      <c r="U640">
        <v>147.75659999999999</v>
      </c>
      <c r="V640">
        <v>4</v>
      </c>
      <c r="W640">
        <v>214.14</v>
      </c>
      <c r="X640">
        <v>89705</v>
      </c>
      <c r="Y640">
        <f>cleaneddata[[#This Row],[Unit Price]]-cleaneddata[[#This Row],[Discount]]</f>
        <v>55.4</v>
      </c>
      <c r="Z640" t="str">
        <f>_xlfn.IFS(cleaneddata[[#This Row],[Region]]="Central","Chris",cleaneddata[[#This Row],[Region]]="East","Erin",cleaneddata[[#This Row],[Region]]="South","Sam",cleaneddata[[#This Row],[Region]]="West","William")</f>
        <v>Erin</v>
      </c>
    </row>
    <row r="641" spans="1:26" x14ac:dyDescent="0.3">
      <c r="A641">
        <v>2114</v>
      </c>
      <c r="B641" t="s">
        <v>1377</v>
      </c>
      <c r="C641" t="s">
        <v>27</v>
      </c>
      <c r="D641">
        <v>7.0000000000000007E-2</v>
      </c>
      <c r="E641">
        <v>226.67</v>
      </c>
      <c r="F641">
        <v>28.16</v>
      </c>
      <c r="G641" t="s">
        <v>28</v>
      </c>
      <c r="H641" t="s">
        <v>96</v>
      </c>
      <c r="I641" t="s">
        <v>30</v>
      </c>
      <c r="J641" t="s">
        <v>111</v>
      </c>
      <c r="K641" t="s">
        <v>59</v>
      </c>
      <c r="L641" t="s">
        <v>1378</v>
      </c>
      <c r="M641">
        <v>0.59</v>
      </c>
      <c r="N641" t="s">
        <v>34</v>
      </c>
      <c r="O641" t="s">
        <v>35</v>
      </c>
      <c r="P641" t="s">
        <v>244</v>
      </c>
      <c r="Q641" t="s">
        <v>1379</v>
      </c>
      <c r="R641">
        <v>23518</v>
      </c>
      <c r="S641" s="1">
        <v>42061</v>
      </c>
      <c r="T641" s="1">
        <v>42062</v>
      </c>
      <c r="U641">
        <v>53.114400000000003</v>
      </c>
      <c r="V641">
        <v>1</v>
      </c>
      <c r="W641">
        <v>255.83</v>
      </c>
      <c r="X641">
        <v>88405</v>
      </c>
      <c r="Y641">
        <f>cleaneddata[[#This Row],[Unit Price]]-cleaneddata[[#This Row],[Discount]]</f>
        <v>226.6</v>
      </c>
      <c r="Z641" t="str">
        <f>_xlfn.IFS(cleaneddata[[#This Row],[Region]]="Central","Chris",cleaneddata[[#This Row],[Region]]="East","Erin",cleaneddata[[#This Row],[Region]]="South","Sam",cleaneddata[[#This Row],[Region]]="West","William")</f>
        <v>Sam</v>
      </c>
    </row>
    <row r="642" spans="1:26" x14ac:dyDescent="0.3">
      <c r="A642">
        <v>2114</v>
      </c>
      <c r="B642" t="s">
        <v>1377</v>
      </c>
      <c r="C642" t="s">
        <v>27</v>
      </c>
      <c r="D642">
        <v>0.08</v>
      </c>
      <c r="E642">
        <v>20.98</v>
      </c>
      <c r="F642">
        <v>53.03</v>
      </c>
      <c r="G642" t="s">
        <v>28</v>
      </c>
      <c r="H642" t="s">
        <v>96</v>
      </c>
      <c r="I642" t="s">
        <v>50</v>
      </c>
      <c r="J642" t="s">
        <v>80</v>
      </c>
      <c r="K642" t="s">
        <v>59</v>
      </c>
      <c r="L642" t="s">
        <v>1092</v>
      </c>
      <c r="M642">
        <v>0.78</v>
      </c>
      <c r="N642" t="s">
        <v>34</v>
      </c>
      <c r="O642" t="s">
        <v>35</v>
      </c>
      <c r="P642" t="s">
        <v>244</v>
      </c>
      <c r="Q642" t="s">
        <v>1379</v>
      </c>
      <c r="R642">
        <v>23518</v>
      </c>
      <c r="S642" s="1">
        <v>42061</v>
      </c>
      <c r="T642" s="1">
        <v>42063</v>
      </c>
      <c r="U642">
        <v>8.7420000000000009</v>
      </c>
      <c r="V642">
        <v>20</v>
      </c>
      <c r="W642">
        <v>421.18</v>
      </c>
      <c r="X642">
        <v>88405</v>
      </c>
      <c r="Y642">
        <f>cleaneddata[[#This Row],[Unit Price]]-cleaneddata[[#This Row],[Discount]]</f>
        <v>20.900000000000002</v>
      </c>
      <c r="Z642" t="str">
        <f>_xlfn.IFS(cleaneddata[[#This Row],[Region]]="Central","Chris",cleaneddata[[#This Row],[Region]]="East","Erin",cleaneddata[[#This Row],[Region]]="South","Sam",cleaneddata[[#This Row],[Region]]="West","William")</f>
        <v>Sam</v>
      </c>
    </row>
    <row r="643" spans="1:26" x14ac:dyDescent="0.3">
      <c r="A643">
        <v>2979</v>
      </c>
      <c r="B643" t="s">
        <v>820</v>
      </c>
      <c r="C643" t="s">
        <v>27</v>
      </c>
      <c r="D643">
        <v>0.02</v>
      </c>
      <c r="E643">
        <v>5.34</v>
      </c>
      <c r="F643">
        <v>2.99</v>
      </c>
      <c r="G643" t="s">
        <v>40</v>
      </c>
      <c r="H643" t="s">
        <v>96</v>
      </c>
      <c r="I643" t="s">
        <v>50</v>
      </c>
      <c r="J643" t="s">
        <v>74</v>
      </c>
      <c r="K643" t="s">
        <v>75</v>
      </c>
      <c r="L643" t="s">
        <v>1380</v>
      </c>
      <c r="M643">
        <v>0.38</v>
      </c>
      <c r="N643" t="s">
        <v>34</v>
      </c>
      <c r="O643" t="s">
        <v>54</v>
      </c>
      <c r="P643" t="s">
        <v>567</v>
      </c>
      <c r="Q643" t="s">
        <v>822</v>
      </c>
      <c r="R643">
        <v>58601</v>
      </c>
      <c r="S643" s="1">
        <v>42061</v>
      </c>
      <c r="T643" s="1">
        <v>42063</v>
      </c>
      <c r="U643">
        <v>5.2954999999999997</v>
      </c>
      <c r="V643">
        <v>6</v>
      </c>
      <c r="W643">
        <v>34.729999999999997</v>
      </c>
      <c r="X643">
        <v>86545</v>
      </c>
      <c r="Y643">
        <f>cleaneddata[[#This Row],[Unit Price]]-cleaneddata[[#This Row],[Discount]]</f>
        <v>5.32</v>
      </c>
      <c r="Z643" t="str">
        <f>_xlfn.IFS(cleaneddata[[#This Row],[Region]]="Central","Chris",cleaneddata[[#This Row],[Region]]="East","Erin",cleaneddata[[#This Row],[Region]]="South","Sam",cleaneddata[[#This Row],[Region]]="West","William")</f>
        <v>Chris</v>
      </c>
    </row>
    <row r="644" spans="1:26" x14ac:dyDescent="0.3">
      <c r="A644">
        <v>2979</v>
      </c>
      <c r="B644" t="s">
        <v>820</v>
      </c>
      <c r="C644" t="s">
        <v>27</v>
      </c>
      <c r="D644">
        <v>0.03</v>
      </c>
      <c r="E644">
        <v>40.98</v>
      </c>
      <c r="F644">
        <v>7.47</v>
      </c>
      <c r="G644" t="s">
        <v>40</v>
      </c>
      <c r="H644" t="s">
        <v>96</v>
      </c>
      <c r="I644" t="s">
        <v>50</v>
      </c>
      <c r="J644" t="s">
        <v>74</v>
      </c>
      <c r="K644" t="s">
        <v>75</v>
      </c>
      <c r="L644" t="s">
        <v>1381</v>
      </c>
      <c r="M644">
        <v>0.37</v>
      </c>
      <c r="N644" t="s">
        <v>34</v>
      </c>
      <c r="O644" t="s">
        <v>54</v>
      </c>
      <c r="P644" t="s">
        <v>567</v>
      </c>
      <c r="Q644" t="s">
        <v>822</v>
      </c>
      <c r="R644">
        <v>58601</v>
      </c>
      <c r="S644" s="1">
        <v>42061</v>
      </c>
      <c r="T644" s="1">
        <v>42062</v>
      </c>
      <c r="U644">
        <v>170.79570000000001</v>
      </c>
      <c r="V644">
        <v>6</v>
      </c>
      <c r="W644">
        <v>247.53</v>
      </c>
      <c r="X644">
        <v>86545</v>
      </c>
      <c r="Y644">
        <f>cleaneddata[[#This Row],[Unit Price]]-cleaneddata[[#This Row],[Discount]]</f>
        <v>40.949999999999996</v>
      </c>
      <c r="Z644" t="str">
        <f>_xlfn.IFS(cleaneddata[[#This Row],[Region]]="Central","Chris",cleaneddata[[#This Row],[Region]]="East","Erin",cleaneddata[[#This Row],[Region]]="South","Sam",cleaneddata[[#This Row],[Region]]="West","William")</f>
        <v>Chris</v>
      </c>
    </row>
    <row r="645" spans="1:26" x14ac:dyDescent="0.3">
      <c r="A645">
        <v>573</v>
      </c>
      <c r="B645" t="s">
        <v>1382</v>
      </c>
      <c r="C645" t="s">
        <v>39</v>
      </c>
      <c r="D645">
        <v>0.08</v>
      </c>
      <c r="E645">
        <v>415.88</v>
      </c>
      <c r="F645">
        <v>11.37</v>
      </c>
      <c r="G645" t="s">
        <v>40</v>
      </c>
      <c r="H645" t="s">
        <v>96</v>
      </c>
      <c r="I645" t="s">
        <v>50</v>
      </c>
      <c r="J645" t="s">
        <v>80</v>
      </c>
      <c r="K645" t="s">
        <v>75</v>
      </c>
      <c r="L645" t="s">
        <v>1383</v>
      </c>
      <c r="M645">
        <v>0.56999999999999995</v>
      </c>
      <c r="N645" t="s">
        <v>34</v>
      </c>
      <c r="O645" t="s">
        <v>54</v>
      </c>
      <c r="P645" t="s">
        <v>105</v>
      </c>
      <c r="Q645" t="s">
        <v>1384</v>
      </c>
      <c r="R645">
        <v>61554</v>
      </c>
      <c r="S645" s="1">
        <v>42061</v>
      </c>
      <c r="T645" s="1">
        <v>42062</v>
      </c>
      <c r="U645">
        <v>-269.08440000000002</v>
      </c>
      <c r="V645">
        <v>1</v>
      </c>
      <c r="W645">
        <v>405.57</v>
      </c>
      <c r="X645">
        <v>86556</v>
      </c>
      <c r="Y645">
        <f>cleaneddata[[#This Row],[Unit Price]]-cleaneddata[[#This Row],[Discount]]</f>
        <v>415.8</v>
      </c>
      <c r="Z645" t="str">
        <f>_xlfn.IFS(cleaneddata[[#This Row],[Region]]="Central","Chris",cleaneddata[[#This Row],[Region]]="East","Erin",cleaneddata[[#This Row],[Region]]="South","Sam",cleaneddata[[#This Row],[Region]]="West","William")</f>
        <v>Chris</v>
      </c>
    </row>
    <row r="646" spans="1:26" x14ac:dyDescent="0.3">
      <c r="A646">
        <v>1665</v>
      </c>
      <c r="B646" t="s">
        <v>1385</v>
      </c>
      <c r="C646" t="s">
        <v>39</v>
      </c>
      <c r="D646">
        <v>0.1</v>
      </c>
      <c r="E646">
        <v>3.6</v>
      </c>
      <c r="F646">
        <v>2.2000000000000002</v>
      </c>
      <c r="G646" t="s">
        <v>40</v>
      </c>
      <c r="H646" t="s">
        <v>41</v>
      </c>
      <c r="I646" t="s">
        <v>50</v>
      </c>
      <c r="J646" t="s">
        <v>90</v>
      </c>
      <c r="K646" t="s">
        <v>52</v>
      </c>
      <c r="L646" t="s">
        <v>1386</v>
      </c>
      <c r="M646">
        <v>0.39</v>
      </c>
      <c r="N646" t="s">
        <v>34</v>
      </c>
      <c r="O646" t="s">
        <v>61</v>
      </c>
      <c r="P646" t="s">
        <v>92</v>
      </c>
      <c r="Q646" t="s">
        <v>1387</v>
      </c>
      <c r="R646">
        <v>92653</v>
      </c>
      <c r="S646" s="1">
        <v>42061</v>
      </c>
      <c r="T646" s="1">
        <v>42062</v>
      </c>
      <c r="U646">
        <v>-8.2799999999999994</v>
      </c>
      <c r="V646">
        <v>2</v>
      </c>
      <c r="W646">
        <v>6.97</v>
      </c>
      <c r="X646">
        <v>90678</v>
      </c>
      <c r="Y646">
        <f>cleaneddata[[#This Row],[Unit Price]]-cleaneddata[[#This Row],[Discount]]</f>
        <v>3.5</v>
      </c>
      <c r="Z646" t="str">
        <f>_xlfn.IFS(cleaneddata[[#This Row],[Region]]="Central","Chris",cleaneddata[[#This Row],[Region]]="East","Erin",cleaneddata[[#This Row],[Region]]="South","Sam",cleaneddata[[#This Row],[Region]]="West","William")</f>
        <v>William</v>
      </c>
    </row>
    <row r="647" spans="1:26" x14ac:dyDescent="0.3">
      <c r="A647">
        <v>865</v>
      </c>
      <c r="B647" t="s">
        <v>1388</v>
      </c>
      <c r="C647" t="s">
        <v>49</v>
      </c>
      <c r="D647">
        <v>0.04</v>
      </c>
      <c r="E647">
        <v>6.48</v>
      </c>
      <c r="F647">
        <v>5.16</v>
      </c>
      <c r="G647" t="s">
        <v>89</v>
      </c>
      <c r="H647" t="s">
        <v>96</v>
      </c>
      <c r="I647" t="s">
        <v>50</v>
      </c>
      <c r="J647" t="s">
        <v>90</v>
      </c>
      <c r="K647" t="s">
        <v>75</v>
      </c>
      <c r="L647" t="s">
        <v>1389</v>
      </c>
      <c r="M647">
        <v>0.37</v>
      </c>
      <c r="N647" t="s">
        <v>34</v>
      </c>
      <c r="O647" t="s">
        <v>54</v>
      </c>
      <c r="P647" t="s">
        <v>55</v>
      </c>
      <c r="Q647" t="s">
        <v>1044</v>
      </c>
      <c r="R647">
        <v>46312</v>
      </c>
      <c r="S647" s="1">
        <v>42061</v>
      </c>
      <c r="T647" s="1">
        <v>42065</v>
      </c>
      <c r="U647">
        <v>-11.1332</v>
      </c>
      <c r="V647">
        <v>12</v>
      </c>
      <c r="W647">
        <v>86.79</v>
      </c>
      <c r="X647">
        <v>90675</v>
      </c>
      <c r="Y647">
        <f>cleaneddata[[#This Row],[Unit Price]]-cleaneddata[[#This Row],[Discount]]</f>
        <v>6.44</v>
      </c>
      <c r="Z647" t="str">
        <f>_xlfn.IFS(cleaneddata[[#This Row],[Region]]="Central","Chris",cleaneddata[[#This Row],[Region]]="East","Erin",cleaneddata[[#This Row],[Region]]="South","Sam",cleaneddata[[#This Row],[Region]]="West","William")</f>
        <v>Chris</v>
      </c>
    </row>
    <row r="648" spans="1:26" x14ac:dyDescent="0.3">
      <c r="A648">
        <v>621</v>
      </c>
      <c r="B648" t="s">
        <v>1390</v>
      </c>
      <c r="C648" t="s">
        <v>118</v>
      </c>
      <c r="D648">
        <v>0.1</v>
      </c>
      <c r="E648">
        <v>6.88</v>
      </c>
      <c r="F648">
        <v>2</v>
      </c>
      <c r="G648" t="s">
        <v>40</v>
      </c>
      <c r="H648" t="s">
        <v>73</v>
      </c>
      <c r="I648" t="s">
        <v>50</v>
      </c>
      <c r="J648" t="s">
        <v>90</v>
      </c>
      <c r="K648" t="s">
        <v>52</v>
      </c>
      <c r="L648" t="s">
        <v>854</v>
      </c>
      <c r="M648">
        <v>0.39</v>
      </c>
      <c r="N648" t="s">
        <v>34</v>
      </c>
      <c r="O648" t="s">
        <v>113</v>
      </c>
      <c r="P648" t="s">
        <v>250</v>
      </c>
      <c r="Q648" t="s">
        <v>1391</v>
      </c>
      <c r="R648">
        <v>6111</v>
      </c>
      <c r="S648" s="1">
        <v>42061</v>
      </c>
      <c r="T648" s="1">
        <v>42062</v>
      </c>
      <c r="U648">
        <v>18.420000000000002</v>
      </c>
      <c r="V648">
        <v>5</v>
      </c>
      <c r="W648">
        <v>31.46</v>
      </c>
      <c r="X648">
        <v>91432</v>
      </c>
      <c r="Y648">
        <f>cleaneddata[[#This Row],[Unit Price]]-cleaneddata[[#This Row],[Discount]]</f>
        <v>6.78</v>
      </c>
      <c r="Z648" t="str">
        <f>_xlfn.IFS(cleaneddata[[#This Row],[Region]]="Central","Chris",cleaneddata[[#This Row],[Region]]="East","Erin",cleaneddata[[#This Row],[Region]]="South","Sam",cleaneddata[[#This Row],[Region]]="West","William")</f>
        <v>Erin</v>
      </c>
    </row>
    <row r="649" spans="1:26" x14ac:dyDescent="0.3">
      <c r="A649">
        <v>622</v>
      </c>
      <c r="B649" t="s">
        <v>1392</v>
      </c>
      <c r="C649" t="s">
        <v>118</v>
      </c>
      <c r="D649">
        <v>0.06</v>
      </c>
      <c r="E649">
        <v>195.99</v>
      </c>
      <c r="F649">
        <v>8.99</v>
      </c>
      <c r="G649" t="s">
        <v>40</v>
      </c>
      <c r="H649" t="s">
        <v>73</v>
      </c>
      <c r="I649" t="s">
        <v>42</v>
      </c>
      <c r="J649" t="s">
        <v>137</v>
      </c>
      <c r="K649" t="s">
        <v>75</v>
      </c>
      <c r="L649" t="s">
        <v>1345</v>
      </c>
      <c r="M649">
        <v>0.6</v>
      </c>
      <c r="N649" t="s">
        <v>34</v>
      </c>
      <c r="O649" t="s">
        <v>113</v>
      </c>
      <c r="P649" t="s">
        <v>333</v>
      </c>
      <c r="Q649" t="s">
        <v>1206</v>
      </c>
      <c r="R649">
        <v>4210</v>
      </c>
      <c r="S649" s="1">
        <v>42061</v>
      </c>
      <c r="T649" s="1">
        <v>42063</v>
      </c>
      <c r="U649">
        <v>349.47</v>
      </c>
      <c r="V649">
        <v>6</v>
      </c>
      <c r="W649">
        <v>948.97</v>
      </c>
      <c r="X649">
        <v>91432</v>
      </c>
      <c r="Y649">
        <f>cleaneddata[[#This Row],[Unit Price]]-cleaneddata[[#This Row],[Discount]]</f>
        <v>195.93</v>
      </c>
      <c r="Z649" t="str">
        <f>_xlfn.IFS(cleaneddata[[#This Row],[Region]]="Central","Chris",cleaneddata[[#This Row],[Region]]="East","Erin",cleaneddata[[#This Row],[Region]]="South","Sam",cleaneddata[[#This Row],[Region]]="West","William")</f>
        <v>Erin</v>
      </c>
    </row>
    <row r="650" spans="1:26" x14ac:dyDescent="0.3">
      <c r="A650">
        <v>3063</v>
      </c>
      <c r="B650" t="s">
        <v>1393</v>
      </c>
      <c r="C650" t="s">
        <v>118</v>
      </c>
      <c r="D650">
        <v>7.0000000000000007E-2</v>
      </c>
      <c r="E650">
        <v>8.33</v>
      </c>
      <c r="F650">
        <v>1.99</v>
      </c>
      <c r="G650" t="s">
        <v>40</v>
      </c>
      <c r="H650" t="s">
        <v>41</v>
      </c>
      <c r="I650" t="s">
        <v>42</v>
      </c>
      <c r="J650" t="s">
        <v>43</v>
      </c>
      <c r="K650" t="s">
        <v>44</v>
      </c>
      <c r="L650" t="s">
        <v>1176</v>
      </c>
      <c r="M650">
        <v>0.52</v>
      </c>
      <c r="N650" t="s">
        <v>34</v>
      </c>
      <c r="O650" t="s">
        <v>61</v>
      </c>
      <c r="P650" t="s">
        <v>68</v>
      </c>
      <c r="Q650" t="s">
        <v>1394</v>
      </c>
      <c r="R650">
        <v>98034</v>
      </c>
      <c r="S650" s="1">
        <v>42061</v>
      </c>
      <c r="T650" s="1">
        <v>42063</v>
      </c>
      <c r="U650">
        <v>11.95</v>
      </c>
      <c r="V650">
        <v>6</v>
      </c>
      <c r="W650">
        <v>50.28</v>
      </c>
      <c r="X650">
        <v>88447</v>
      </c>
      <c r="Y650">
        <f>cleaneddata[[#This Row],[Unit Price]]-cleaneddata[[#This Row],[Discount]]</f>
        <v>8.26</v>
      </c>
      <c r="Z650" t="str">
        <f>_xlfn.IFS(cleaneddata[[#This Row],[Region]]="Central","Chris",cleaneddata[[#This Row],[Region]]="East","Erin",cleaneddata[[#This Row],[Region]]="South","Sam",cleaneddata[[#This Row],[Region]]="West","William")</f>
        <v>William</v>
      </c>
    </row>
    <row r="651" spans="1:26" x14ac:dyDescent="0.3">
      <c r="A651">
        <v>3063</v>
      </c>
      <c r="B651" t="s">
        <v>1393</v>
      </c>
      <c r="C651" t="s">
        <v>118</v>
      </c>
      <c r="D651">
        <v>0.03</v>
      </c>
      <c r="E651">
        <v>499.99</v>
      </c>
      <c r="F651">
        <v>24.49</v>
      </c>
      <c r="G651" t="s">
        <v>40</v>
      </c>
      <c r="H651" t="s">
        <v>41</v>
      </c>
      <c r="I651" t="s">
        <v>42</v>
      </c>
      <c r="J651" t="s">
        <v>65</v>
      </c>
      <c r="K651" t="s">
        <v>66</v>
      </c>
      <c r="L651" t="s">
        <v>1395</v>
      </c>
      <c r="M651">
        <v>0.36</v>
      </c>
      <c r="N651" t="s">
        <v>34</v>
      </c>
      <c r="O651" t="s">
        <v>61</v>
      </c>
      <c r="P651" t="s">
        <v>68</v>
      </c>
      <c r="Q651" t="s">
        <v>1394</v>
      </c>
      <c r="R651">
        <v>98034</v>
      </c>
      <c r="S651" s="1">
        <v>42061</v>
      </c>
      <c r="T651" s="1">
        <v>42062</v>
      </c>
      <c r="U651">
        <v>1773.6105</v>
      </c>
      <c r="V651">
        <v>5</v>
      </c>
      <c r="W651">
        <v>2570.4499999999998</v>
      </c>
      <c r="X651">
        <v>88447</v>
      </c>
      <c r="Y651">
        <f>cleaneddata[[#This Row],[Unit Price]]-cleaneddata[[#This Row],[Discount]]</f>
        <v>499.96000000000004</v>
      </c>
      <c r="Z651" t="str">
        <f>_xlfn.IFS(cleaneddata[[#This Row],[Region]]="Central","Chris",cleaneddata[[#This Row],[Region]]="East","Erin",cleaneddata[[#This Row],[Region]]="South","Sam",cleaneddata[[#This Row],[Region]]="West","William")</f>
        <v>William</v>
      </c>
    </row>
    <row r="652" spans="1:26" x14ac:dyDescent="0.3">
      <c r="A652">
        <v>1916</v>
      </c>
      <c r="B652" t="s">
        <v>1396</v>
      </c>
      <c r="C652" t="s">
        <v>27</v>
      </c>
      <c r="D652">
        <v>0.03</v>
      </c>
      <c r="E652">
        <v>11.99</v>
      </c>
      <c r="F652">
        <v>5.99</v>
      </c>
      <c r="G652" t="s">
        <v>40</v>
      </c>
      <c r="H652" t="s">
        <v>73</v>
      </c>
      <c r="I652" t="s">
        <v>42</v>
      </c>
      <c r="J652" t="s">
        <v>58</v>
      </c>
      <c r="K652" t="s">
        <v>146</v>
      </c>
      <c r="L652" t="s">
        <v>1397</v>
      </c>
      <c r="M652">
        <v>0.36</v>
      </c>
      <c r="N652" t="s">
        <v>34</v>
      </c>
      <c r="O652" t="s">
        <v>35</v>
      </c>
      <c r="P652" t="s">
        <v>46</v>
      </c>
      <c r="Q652" t="s">
        <v>1398</v>
      </c>
      <c r="R652">
        <v>72209</v>
      </c>
      <c r="S652" s="1">
        <v>42062</v>
      </c>
      <c r="T652" s="1">
        <v>42063</v>
      </c>
      <c r="U652">
        <v>-216.02979999999999</v>
      </c>
      <c r="V652">
        <v>7</v>
      </c>
      <c r="W652">
        <v>83.72</v>
      </c>
      <c r="X652">
        <v>85893</v>
      </c>
      <c r="Y652">
        <f>cleaneddata[[#This Row],[Unit Price]]-cleaneddata[[#This Row],[Discount]]</f>
        <v>11.96</v>
      </c>
      <c r="Z652" t="str">
        <f>_xlfn.IFS(cleaneddata[[#This Row],[Region]]="Central","Chris",cleaneddata[[#This Row],[Region]]="East","Erin",cleaneddata[[#This Row],[Region]]="South","Sam",cleaneddata[[#This Row],[Region]]="West","William")</f>
        <v>Sam</v>
      </c>
    </row>
    <row r="653" spans="1:26" x14ac:dyDescent="0.3">
      <c r="A653">
        <v>1005</v>
      </c>
      <c r="B653" t="s">
        <v>1399</v>
      </c>
      <c r="C653" t="s">
        <v>39</v>
      </c>
      <c r="D653">
        <v>0.02</v>
      </c>
      <c r="E653">
        <v>40.99</v>
      </c>
      <c r="F653">
        <v>17.48</v>
      </c>
      <c r="G653" t="s">
        <v>40</v>
      </c>
      <c r="H653" t="s">
        <v>29</v>
      </c>
      <c r="I653" t="s">
        <v>50</v>
      </c>
      <c r="J653" t="s">
        <v>90</v>
      </c>
      <c r="K653" t="s">
        <v>75</v>
      </c>
      <c r="L653" t="s">
        <v>1400</v>
      </c>
      <c r="M653">
        <v>0.36</v>
      </c>
      <c r="N653" t="s">
        <v>34</v>
      </c>
      <c r="O653" t="s">
        <v>54</v>
      </c>
      <c r="P653" t="s">
        <v>105</v>
      </c>
      <c r="Q653" t="s">
        <v>1401</v>
      </c>
      <c r="R653">
        <v>60089</v>
      </c>
      <c r="S653" s="1">
        <v>42062</v>
      </c>
      <c r="T653" s="1">
        <v>42063</v>
      </c>
      <c r="U653">
        <v>551.09280000000001</v>
      </c>
      <c r="V653">
        <v>23</v>
      </c>
      <c r="W653">
        <v>950.43</v>
      </c>
      <c r="X653">
        <v>90044</v>
      </c>
      <c r="Y653">
        <f>cleaneddata[[#This Row],[Unit Price]]-cleaneddata[[#This Row],[Discount]]</f>
        <v>40.97</v>
      </c>
      <c r="Z653" t="str">
        <f>_xlfn.IFS(cleaneddata[[#This Row],[Region]]="Central","Chris",cleaneddata[[#This Row],[Region]]="East","Erin",cleaneddata[[#This Row],[Region]]="South","Sam",cleaneddata[[#This Row],[Region]]="West","William")</f>
        <v>Chris</v>
      </c>
    </row>
    <row r="654" spans="1:26" x14ac:dyDescent="0.3">
      <c r="A654">
        <v>1044</v>
      </c>
      <c r="B654" t="s">
        <v>1402</v>
      </c>
      <c r="C654" t="s">
        <v>39</v>
      </c>
      <c r="D654">
        <v>0</v>
      </c>
      <c r="E654">
        <v>6.68</v>
      </c>
      <c r="F654">
        <v>5.66</v>
      </c>
      <c r="G654" t="s">
        <v>40</v>
      </c>
      <c r="H654" t="s">
        <v>73</v>
      </c>
      <c r="I654" t="s">
        <v>50</v>
      </c>
      <c r="J654" t="s">
        <v>90</v>
      </c>
      <c r="K654" t="s">
        <v>75</v>
      </c>
      <c r="L654" t="s">
        <v>1052</v>
      </c>
      <c r="M654">
        <v>0.37</v>
      </c>
      <c r="N654" t="s">
        <v>34</v>
      </c>
      <c r="O654" t="s">
        <v>61</v>
      </c>
      <c r="P654" t="s">
        <v>92</v>
      </c>
      <c r="Q654" t="s">
        <v>102</v>
      </c>
      <c r="R654">
        <v>90004</v>
      </c>
      <c r="S654" s="1">
        <v>42062</v>
      </c>
      <c r="T654" s="1">
        <v>42063</v>
      </c>
      <c r="U654">
        <v>-76.94</v>
      </c>
      <c r="V654">
        <v>90</v>
      </c>
      <c r="W654">
        <v>617.4</v>
      </c>
      <c r="X654">
        <v>47813</v>
      </c>
      <c r="Y654">
        <f>cleaneddata[[#This Row],[Unit Price]]-cleaneddata[[#This Row],[Discount]]</f>
        <v>6.68</v>
      </c>
      <c r="Z654" t="str">
        <f>_xlfn.IFS(cleaneddata[[#This Row],[Region]]="Central","Chris",cleaneddata[[#This Row],[Region]]="East","Erin",cleaneddata[[#This Row],[Region]]="South","Sam",cleaneddata[[#This Row],[Region]]="West","William")</f>
        <v>William</v>
      </c>
    </row>
    <row r="655" spans="1:26" x14ac:dyDescent="0.3">
      <c r="A655">
        <v>1047</v>
      </c>
      <c r="B655" t="s">
        <v>1403</v>
      </c>
      <c r="C655" t="s">
        <v>39</v>
      </c>
      <c r="D655">
        <v>0</v>
      </c>
      <c r="E655">
        <v>6.68</v>
      </c>
      <c r="F655">
        <v>5.66</v>
      </c>
      <c r="G655" t="s">
        <v>40</v>
      </c>
      <c r="H655" t="s">
        <v>73</v>
      </c>
      <c r="I655" t="s">
        <v>50</v>
      </c>
      <c r="J655" t="s">
        <v>90</v>
      </c>
      <c r="K655" t="s">
        <v>75</v>
      </c>
      <c r="L655" t="s">
        <v>1052</v>
      </c>
      <c r="M655">
        <v>0.37</v>
      </c>
      <c r="N655" t="s">
        <v>34</v>
      </c>
      <c r="O655" t="s">
        <v>113</v>
      </c>
      <c r="P655" t="s">
        <v>405</v>
      </c>
      <c r="Q655" t="s">
        <v>790</v>
      </c>
      <c r="R655">
        <v>2109</v>
      </c>
      <c r="S655" s="1">
        <v>42062</v>
      </c>
      <c r="T655" s="1">
        <v>42063</v>
      </c>
      <c r="U655">
        <v>-40.008800000000001</v>
      </c>
      <c r="V655">
        <v>23</v>
      </c>
      <c r="W655">
        <v>157.78</v>
      </c>
      <c r="X655">
        <v>89389</v>
      </c>
      <c r="Y655">
        <f>cleaneddata[[#This Row],[Unit Price]]-cleaneddata[[#This Row],[Discount]]</f>
        <v>6.68</v>
      </c>
      <c r="Z655" t="str">
        <f>_xlfn.IFS(cleaneddata[[#This Row],[Region]]="Central","Chris",cleaneddata[[#This Row],[Region]]="East","Erin",cleaneddata[[#This Row],[Region]]="South","Sam",cleaneddata[[#This Row],[Region]]="West","William")</f>
        <v>Erin</v>
      </c>
    </row>
    <row r="656" spans="1:26" x14ac:dyDescent="0.3">
      <c r="A656">
        <v>751</v>
      </c>
      <c r="B656" t="s">
        <v>1404</v>
      </c>
      <c r="C656" t="s">
        <v>49</v>
      </c>
      <c r="D656">
        <v>0.06</v>
      </c>
      <c r="E656">
        <v>130.97999999999999</v>
      </c>
      <c r="F656">
        <v>54.74</v>
      </c>
      <c r="G656" t="s">
        <v>28</v>
      </c>
      <c r="H656" t="s">
        <v>96</v>
      </c>
      <c r="I656" t="s">
        <v>30</v>
      </c>
      <c r="J656" t="s">
        <v>119</v>
      </c>
      <c r="K656" t="s">
        <v>32</v>
      </c>
      <c r="L656" t="s">
        <v>1405</v>
      </c>
      <c r="M656">
        <v>0.69</v>
      </c>
      <c r="N656" t="s">
        <v>34</v>
      </c>
      <c r="O656" t="s">
        <v>35</v>
      </c>
      <c r="P656" t="s">
        <v>390</v>
      </c>
      <c r="Q656" t="s">
        <v>1406</v>
      </c>
      <c r="R656">
        <v>40324</v>
      </c>
      <c r="S656" s="1">
        <v>42062</v>
      </c>
      <c r="T656" s="1">
        <v>42069</v>
      </c>
      <c r="U656">
        <v>14.76</v>
      </c>
      <c r="V656">
        <v>3</v>
      </c>
      <c r="W656">
        <v>411.64</v>
      </c>
      <c r="X656">
        <v>91201</v>
      </c>
      <c r="Y656">
        <f>cleaneddata[[#This Row],[Unit Price]]-cleaneddata[[#This Row],[Discount]]</f>
        <v>130.91999999999999</v>
      </c>
      <c r="Z656" t="str">
        <f>_xlfn.IFS(cleaneddata[[#This Row],[Region]]="Central","Chris",cleaneddata[[#This Row],[Region]]="East","Erin",cleaneddata[[#This Row],[Region]]="South","Sam",cleaneddata[[#This Row],[Region]]="West","William")</f>
        <v>Sam</v>
      </c>
    </row>
    <row r="657" spans="1:26" x14ac:dyDescent="0.3">
      <c r="A657">
        <v>1754</v>
      </c>
      <c r="B657" t="s">
        <v>1407</v>
      </c>
      <c r="C657" t="s">
        <v>49</v>
      </c>
      <c r="D657">
        <v>0.04</v>
      </c>
      <c r="E657">
        <v>8.5</v>
      </c>
      <c r="F657">
        <v>1.99</v>
      </c>
      <c r="G657" t="s">
        <v>40</v>
      </c>
      <c r="H657" t="s">
        <v>41</v>
      </c>
      <c r="I657" t="s">
        <v>42</v>
      </c>
      <c r="J657" t="s">
        <v>43</v>
      </c>
      <c r="K657" t="s">
        <v>44</v>
      </c>
      <c r="L657" t="s">
        <v>1408</v>
      </c>
      <c r="M657">
        <v>0.49</v>
      </c>
      <c r="N657" t="s">
        <v>34</v>
      </c>
      <c r="O657" t="s">
        <v>61</v>
      </c>
      <c r="P657" t="s">
        <v>92</v>
      </c>
      <c r="Q657" t="s">
        <v>1409</v>
      </c>
      <c r="R657">
        <v>90503</v>
      </c>
      <c r="S657" s="1">
        <v>42062</v>
      </c>
      <c r="T657" s="1">
        <v>42063</v>
      </c>
      <c r="U657">
        <v>43.275199999999998</v>
      </c>
      <c r="V657">
        <v>14</v>
      </c>
      <c r="W657">
        <v>118.57</v>
      </c>
      <c r="X657">
        <v>90178</v>
      </c>
      <c r="Y657">
        <f>cleaneddata[[#This Row],[Unit Price]]-cleaneddata[[#This Row],[Discount]]</f>
        <v>8.4600000000000009</v>
      </c>
      <c r="Z657" t="str">
        <f>_xlfn.IFS(cleaneddata[[#This Row],[Region]]="Central","Chris",cleaneddata[[#This Row],[Region]]="East","Erin",cleaneddata[[#This Row],[Region]]="South","Sam",cleaneddata[[#This Row],[Region]]="West","William")</f>
        <v>William</v>
      </c>
    </row>
    <row r="658" spans="1:26" x14ac:dyDescent="0.3">
      <c r="A658">
        <v>1754</v>
      </c>
      <c r="B658" t="s">
        <v>1407</v>
      </c>
      <c r="C658" t="s">
        <v>49</v>
      </c>
      <c r="D658">
        <v>0.1</v>
      </c>
      <c r="E658">
        <v>15.99</v>
      </c>
      <c r="F658">
        <v>9.4</v>
      </c>
      <c r="G658" t="s">
        <v>40</v>
      </c>
      <c r="H658" t="s">
        <v>41</v>
      </c>
      <c r="I658" t="s">
        <v>42</v>
      </c>
      <c r="J658" t="s">
        <v>58</v>
      </c>
      <c r="K658" t="s">
        <v>75</v>
      </c>
      <c r="L658" t="s">
        <v>630</v>
      </c>
      <c r="M658">
        <v>0.49</v>
      </c>
      <c r="N658" t="s">
        <v>34</v>
      </c>
      <c r="O658" t="s">
        <v>61</v>
      </c>
      <c r="P658" t="s">
        <v>92</v>
      </c>
      <c r="Q658" t="s">
        <v>1409</v>
      </c>
      <c r="R658">
        <v>90503</v>
      </c>
      <c r="S658" s="1">
        <v>42062</v>
      </c>
      <c r="T658" s="1">
        <v>42062</v>
      </c>
      <c r="U658">
        <v>-36.214619999999996</v>
      </c>
      <c r="V658">
        <v>5</v>
      </c>
      <c r="W658">
        <v>79.47</v>
      </c>
      <c r="X658">
        <v>90178</v>
      </c>
      <c r="Y658">
        <f>cleaneddata[[#This Row],[Unit Price]]-cleaneddata[[#This Row],[Discount]]</f>
        <v>15.89</v>
      </c>
      <c r="Z658" t="str">
        <f>_xlfn.IFS(cleaneddata[[#This Row],[Region]]="Central","Chris",cleaneddata[[#This Row],[Region]]="East","Erin",cleaneddata[[#This Row],[Region]]="South","Sam",cleaneddata[[#This Row],[Region]]="West","William")</f>
        <v>William</v>
      </c>
    </row>
    <row r="659" spans="1:26" x14ac:dyDescent="0.3">
      <c r="A659">
        <v>1754</v>
      </c>
      <c r="B659" t="s">
        <v>1407</v>
      </c>
      <c r="C659" t="s">
        <v>49</v>
      </c>
      <c r="D659">
        <v>0.09</v>
      </c>
      <c r="E659">
        <v>95.99</v>
      </c>
      <c r="F659">
        <v>8.99</v>
      </c>
      <c r="G659" t="s">
        <v>40</v>
      </c>
      <c r="H659" t="s">
        <v>41</v>
      </c>
      <c r="I659" t="s">
        <v>42</v>
      </c>
      <c r="J659" t="s">
        <v>137</v>
      </c>
      <c r="K659" t="s">
        <v>75</v>
      </c>
      <c r="L659" t="s">
        <v>1410</v>
      </c>
      <c r="M659">
        <v>0.56999999999999995</v>
      </c>
      <c r="N659" t="s">
        <v>34</v>
      </c>
      <c r="O659" t="s">
        <v>61</v>
      </c>
      <c r="P659" t="s">
        <v>92</v>
      </c>
      <c r="Q659" t="s">
        <v>1409</v>
      </c>
      <c r="R659">
        <v>90503</v>
      </c>
      <c r="S659" s="1">
        <v>42062</v>
      </c>
      <c r="T659" s="1">
        <v>42066</v>
      </c>
      <c r="U659">
        <v>7.0329600000000001</v>
      </c>
      <c r="V659">
        <v>8</v>
      </c>
      <c r="W659">
        <v>627.28</v>
      </c>
      <c r="X659">
        <v>90178</v>
      </c>
      <c r="Y659">
        <f>cleaneddata[[#This Row],[Unit Price]]-cleaneddata[[#This Row],[Discount]]</f>
        <v>95.899999999999991</v>
      </c>
      <c r="Z659" t="str">
        <f>_xlfn.IFS(cleaneddata[[#This Row],[Region]]="Central","Chris",cleaneddata[[#This Row],[Region]]="East","Erin",cleaneddata[[#This Row],[Region]]="South","Sam",cleaneddata[[#This Row],[Region]]="West","William")</f>
        <v>William</v>
      </c>
    </row>
    <row r="660" spans="1:26" x14ac:dyDescent="0.3">
      <c r="A660">
        <v>2466</v>
      </c>
      <c r="B660" t="s">
        <v>1411</v>
      </c>
      <c r="C660" t="s">
        <v>118</v>
      </c>
      <c r="D660">
        <v>0.04</v>
      </c>
      <c r="E660">
        <v>2.08</v>
      </c>
      <c r="F660">
        <v>1.49</v>
      </c>
      <c r="G660" t="s">
        <v>40</v>
      </c>
      <c r="H660" t="s">
        <v>96</v>
      </c>
      <c r="I660" t="s">
        <v>50</v>
      </c>
      <c r="J660" t="s">
        <v>74</v>
      </c>
      <c r="K660" t="s">
        <v>75</v>
      </c>
      <c r="L660" t="s">
        <v>1412</v>
      </c>
      <c r="M660">
        <v>0.36</v>
      </c>
      <c r="N660" t="s">
        <v>34</v>
      </c>
      <c r="O660" t="s">
        <v>54</v>
      </c>
      <c r="P660" t="s">
        <v>291</v>
      </c>
      <c r="Q660" t="s">
        <v>1413</v>
      </c>
      <c r="R660">
        <v>49783</v>
      </c>
      <c r="S660" s="1">
        <v>42062</v>
      </c>
      <c r="T660" s="1">
        <v>42063</v>
      </c>
      <c r="U660">
        <v>-3.71956</v>
      </c>
      <c r="V660">
        <v>7</v>
      </c>
      <c r="W660">
        <v>14.77</v>
      </c>
      <c r="X660">
        <v>88136</v>
      </c>
      <c r="Y660">
        <f>cleaneddata[[#This Row],[Unit Price]]-cleaneddata[[#This Row],[Discount]]</f>
        <v>2.04</v>
      </c>
      <c r="Z660" t="str">
        <f>_xlfn.IFS(cleaneddata[[#This Row],[Region]]="Central","Chris",cleaneddata[[#This Row],[Region]]="East","Erin",cleaneddata[[#This Row],[Region]]="South","Sam",cleaneddata[[#This Row],[Region]]="West","William")</f>
        <v>Chris</v>
      </c>
    </row>
    <row r="661" spans="1:26" x14ac:dyDescent="0.3">
      <c r="A661">
        <v>2466</v>
      </c>
      <c r="B661" t="s">
        <v>1411</v>
      </c>
      <c r="C661" t="s">
        <v>118</v>
      </c>
      <c r="D661">
        <v>0.02</v>
      </c>
      <c r="E661">
        <v>53.98</v>
      </c>
      <c r="F661">
        <v>5.5</v>
      </c>
      <c r="G661" t="s">
        <v>89</v>
      </c>
      <c r="H661" t="s">
        <v>96</v>
      </c>
      <c r="I661" t="s">
        <v>42</v>
      </c>
      <c r="J661" t="s">
        <v>43</v>
      </c>
      <c r="K661" t="s">
        <v>75</v>
      </c>
      <c r="L661" t="s">
        <v>1414</v>
      </c>
      <c r="M661">
        <v>0.62</v>
      </c>
      <c r="N661" t="s">
        <v>34</v>
      </c>
      <c r="O661" t="s">
        <v>54</v>
      </c>
      <c r="P661" t="s">
        <v>291</v>
      </c>
      <c r="Q661" t="s">
        <v>1413</v>
      </c>
      <c r="R661">
        <v>49783</v>
      </c>
      <c r="S661" s="1">
        <v>42062</v>
      </c>
      <c r="T661" s="1">
        <v>42063</v>
      </c>
      <c r="U661">
        <v>101.97199999999999</v>
      </c>
      <c r="V661">
        <v>8</v>
      </c>
      <c r="W661">
        <v>438.33</v>
      </c>
      <c r="X661">
        <v>88136</v>
      </c>
      <c r="Y661">
        <f>cleaneddata[[#This Row],[Unit Price]]-cleaneddata[[#This Row],[Discount]]</f>
        <v>53.959999999999994</v>
      </c>
      <c r="Z661" t="str">
        <f>_xlfn.IFS(cleaneddata[[#This Row],[Region]]="Central","Chris",cleaneddata[[#This Row],[Region]]="East","Erin",cleaneddata[[#This Row],[Region]]="South","Sam",cleaneddata[[#This Row],[Region]]="West","William")</f>
        <v>Chris</v>
      </c>
    </row>
    <row r="662" spans="1:26" x14ac:dyDescent="0.3">
      <c r="A662">
        <v>2466</v>
      </c>
      <c r="B662" t="s">
        <v>1411</v>
      </c>
      <c r="C662" t="s">
        <v>118</v>
      </c>
      <c r="D662">
        <v>0.05</v>
      </c>
      <c r="E662">
        <v>4.9800000000000004</v>
      </c>
      <c r="F662">
        <v>5.0199999999999996</v>
      </c>
      <c r="G662" t="s">
        <v>40</v>
      </c>
      <c r="H662" t="s">
        <v>96</v>
      </c>
      <c r="I662" t="s">
        <v>50</v>
      </c>
      <c r="J662" t="s">
        <v>90</v>
      </c>
      <c r="K662" t="s">
        <v>75</v>
      </c>
      <c r="L662" t="s">
        <v>1415</v>
      </c>
      <c r="M662">
        <v>0.38</v>
      </c>
      <c r="N662" t="s">
        <v>34</v>
      </c>
      <c r="O662" t="s">
        <v>54</v>
      </c>
      <c r="P662" t="s">
        <v>291</v>
      </c>
      <c r="Q662" t="s">
        <v>1413</v>
      </c>
      <c r="R662">
        <v>49783</v>
      </c>
      <c r="S662" s="1">
        <v>42062</v>
      </c>
      <c r="T662" s="1">
        <v>42062</v>
      </c>
      <c r="U662">
        <v>-16.634799999999998</v>
      </c>
      <c r="V662">
        <v>7</v>
      </c>
      <c r="W662">
        <v>38.11</v>
      </c>
      <c r="X662">
        <v>88136</v>
      </c>
      <c r="Y662">
        <f>cleaneddata[[#This Row],[Unit Price]]-cleaneddata[[#This Row],[Discount]]</f>
        <v>4.9300000000000006</v>
      </c>
      <c r="Z662" t="str">
        <f>_xlfn.IFS(cleaneddata[[#This Row],[Region]]="Central","Chris",cleaneddata[[#This Row],[Region]]="East","Erin",cleaneddata[[#This Row],[Region]]="South","Sam",cleaneddata[[#This Row],[Region]]="West","William")</f>
        <v>Chris</v>
      </c>
    </row>
    <row r="663" spans="1:26" x14ac:dyDescent="0.3">
      <c r="A663">
        <v>972</v>
      </c>
      <c r="B663" t="s">
        <v>1416</v>
      </c>
      <c r="C663" t="s">
        <v>49</v>
      </c>
      <c r="D663">
        <v>0.03</v>
      </c>
      <c r="E663">
        <v>284.98</v>
      </c>
      <c r="F663">
        <v>69.55</v>
      </c>
      <c r="G663" t="s">
        <v>28</v>
      </c>
      <c r="H663" t="s">
        <v>96</v>
      </c>
      <c r="I663" t="s">
        <v>30</v>
      </c>
      <c r="J663" t="s">
        <v>111</v>
      </c>
      <c r="K663" t="s">
        <v>59</v>
      </c>
      <c r="L663" t="s">
        <v>1417</v>
      </c>
      <c r="M663">
        <v>0.6</v>
      </c>
      <c r="N663" t="s">
        <v>34</v>
      </c>
      <c r="O663" t="s">
        <v>61</v>
      </c>
      <c r="P663" t="s">
        <v>92</v>
      </c>
      <c r="Q663" t="s">
        <v>1418</v>
      </c>
      <c r="R663">
        <v>92503</v>
      </c>
      <c r="S663" s="1">
        <v>42063</v>
      </c>
      <c r="T663" s="1">
        <v>42068</v>
      </c>
      <c r="U663">
        <v>-116.584</v>
      </c>
      <c r="V663">
        <v>2</v>
      </c>
      <c r="W663">
        <v>619.38</v>
      </c>
      <c r="X663">
        <v>87259</v>
      </c>
      <c r="Y663">
        <f>cleaneddata[[#This Row],[Unit Price]]-cleaneddata[[#This Row],[Discount]]</f>
        <v>284.95000000000005</v>
      </c>
      <c r="Z663" t="str">
        <f>_xlfn.IFS(cleaneddata[[#This Row],[Region]]="Central","Chris",cleaneddata[[#This Row],[Region]]="East","Erin",cleaneddata[[#This Row],[Region]]="South","Sam",cleaneddata[[#This Row],[Region]]="West","William")</f>
        <v>William</v>
      </c>
    </row>
    <row r="664" spans="1:26" x14ac:dyDescent="0.3">
      <c r="A664">
        <v>972</v>
      </c>
      <c r="B664" t="s">
        <v>1416</v>
      </c>
      <c r="C664" t="s">
        <v>49</v>
      </c>
      <c r="D664">
        <v>0</v>
      </c>
      <c r="E664">
        <v>12.99</v>
      </c>
      <c r="F664">
        <v>14.37</v>
      </c>
      <c r="G664" t="s">
        <v>40</v>
      </c>
      <c r="H664" t="s">
        <v>96</v>
      </c>
      <c r="I664" t="s">
        <v>30</v>
      </c>
      <c r="J664" t="s">
        <v>128</v>
      </c>
      <c r="K664" t="s">
        <v>66</v>
      </c>
      <c r="L664" t="s">
        <v>408</v>
      </c>
      <c r="M664">
        <v>0.73</v>
      </c>
      <c r="N664" t="s">
        <v>34</v>
      </c>
      <c r="O664" t="s">
        <v>61</v>
      </c>
      <c r="P664" t="s">
        <v>92</v>
      </c>
      <c r="Q664" t="s">
        <v>1418</v>
      </c>
      <c r="R664">
        <v>92503</v>
      </c>
      <c r="S664" s="1">
        <v>42063</v>
      </c>
      <c r="T664" s="1">
        <v>42063</v>
      </c>
      <c r="U664">
        <v>12.896100000000001</v>
      </c>
      <c r="V664">
        <v>1</v>
      </c>
      <c r="W664">
        <v>18.690000000000001</v>
      </c>
      <c r="X664">
        <v>87259</v>
      </c>
      <c r="Y664">
        <f>cleaneddata[[#This Row],[Unit Price]]-cleaneddata[[#This Row],[Discount]]</f>
        <v>12.99</v>
      </c>
      <c r="Z664" t="str">
        <f>_xlfn.IFS(cleaneddata[[#This Row],[Region]]="Central","Chris",cleaneddata[[#This Row],[Region]]="East","Erin",cleaneddata[[#This Row],[Region]]="South","Sam",cleaneddata[[#This Row],[Region]]="West","William")</f>
        <v>William</v>
      </c>
    </row>
    <row r="665" spans="1:26" x14ac:dyDescent="0.3">
      <c r="A665">
        <v>2220</v>
      </c>
      <c r="B665" t="s">
        <v>1419</v>
      </c>
      <c r="C665" t="s">
        <v>49</v>
      </c>
      <c r="D665">
        <v>0.09</v>
      </c>
      <c r="E665">
        <v>14.2</v>
      </c>
      <c r="F665">
        <v>5.3</v>
      </c>
      <c r="G665" t="s">
        <v>40</v>
      </c>
      <c r="H665" t="s">
        <v>41</v>
      </c>
      <c r="I665" t="s">
        <v>30</v>
      </c>
      <c r="J665" t="s">
        <v>128</v>
      </c>
      <c r="K665" t="s">
        <v>52</v>
      </c>
      <c r="L665" t="s">
        <v>290</v>
      </c>
      <c r="M665">
        <v>0.46</v>
      </c>
      <c r="N665" t="s">
        <v>34</v>
      </c>
      <c r="O665" t="s">
        <v>35</v>
      </c>
      <c r="P665" t="s">
        <v>125</v>
      </c>
      <c r="Q665" t="s">
        <v>1420</v>
      </c>
      <c r="R665">
        <v>34787</v>
      </c>
      <c r="S665" s="1">
        <v>42063</v>
      </c>
      <c r="T665" s="1">
        <v>42064</v>
      </c>
      <c r="U665">
        <v>-324.73</v>
      </c>
      <c r="V665">
        <v>4</v>
      </c>
      <c r="W665">
        <v>55.08</v>
      </c>
      <c r="X665">
        <v>91036</v>
      </c>
      <c r="Y665">
        <f>cleaneddata[[#This Row],[Unit Price]]-cleaneddata[[#This Row],[Discount]]</f>
        <v>14.11</v>
      </c>
      <c r="Z665" t="str">
        <f>_xlfn.IFS(cleaneddata[[#This Row],[Region]]="Central","Chris",cleaneddata[[#This Row],[Region]]="East","Erin",cleaneddata[[#This Row],[Region]]="South","Sam",cleaneddata[[#This Row],[Region]]="West","William")</f>
        <v>Sam</v>
      </c>
    </row>
    <row r="666" spans="1:26" x14ac:dyDescent="0.3">
      <c r="A666">
        <v>3075</v>
      </c>
      <c r="B666" t="s">
        <v>1421</v>
      </c>
      <c r="C666" t="s">
        <v>49</v>
      </c>
      <c r="D666">
        <v>0.06</v>
      </c>
      <c r="E666">
        <v>19.23</v>
      </c>
      <c r="F666">
        <v>6.15</v>
      </c>
      <c r="G666" t="s">
        <v>40</v>
      </c>
      <c r="H666" t="s">
        <v>96</v>
      </c>
      <c r="I666" t="s">
        <v>30</v>
      </c>
      <c r="J666" t="s">
        <v>128</v>
      </c>
      <c r="K666" t="s">
        <v>44</v>
      </c>
      <c r="L666" t="s">
        <v>1279</v>
      </c>
      <c r="M666">
        <v>0.44</v>
      </c>
      <c r="N666" t="s">
        <v>34</v>
      </c>
      <c r="O666" t="s">
        <v>61</v>
      </c>
      <c r="P666" t="s">
        <v>92</v>
      </c>
      <c r="Q666" t="s">
        <v>102</v>
      </c>
      <c r="R666">
        <v>90061</v>
      </c>
      <c r="S666" s="1">
        <v>42063</v>
      </c>
      <c r="T666" s="1">
        <v>42063</v>
      </c>
      <c r="U666">
        <v>-25.38</v>
      </c>
      <c r="V666">
        <v>4</v>
      </c>
      <c r="W666">
        <v>84.6</v>
      </c>
      <c r="X666">
        <v>14756</v>
      </c>
      <c r="Y666">
        <f>cleaneddata[[#This Row],[Unit Price]]-cleaneddata[[#This Row],[Discount]]</f>
        <v>19.170000000000002</v>
      </c>
      <c r="Z666" t="str">
        <f>_xlfn.IFS(cleaneddata[[#This Row],[Region]]="Central","Chris",cleaneddata[[#This Row],[Region]]="East","Erin",cleaneddata[[#This Row],[Region]]="South","Sam",cleaneddata[[#This Row],[Region]]="West","William")</f>
        <v>William</v>
      </c>
    </row>
    <row r="667" spans="1:26" x14ac:dyDescent="0.3">
      <c r="A667">
        <v>3098</v>
      </c>
      <c r="B667" t="s">
        <v>1422</v>
      </c>
      <c r="C667" t="s">
        <v>49</v>
      </c>
      <c r="D667">
        <v>0.06</v>
      </c>
      <c r="E667">
        <v>2.89</v>
      </c>
      <c r="F667">
        <v>0.5</v>
      </c>
      <c r="G667" t="s">
        <v>40</v>
      </c>
      <c r="H667" t="s">
        <v>41</v>
      </c>
      <c r="I667" t="s">
        <v>50</v>
      </c>
      <c r="J667" t="s">
        <v>154</v>
      </c>
      <c r="K667" t="s">
        <v>75</v>
      </c>
      <c r="L667" t="s">
        <v>731</v>
      </c>
      <c r="M667">
        <v>0.38</v>
      </c>
      <c r="N667" t="s">
        <v>34</v>
      </c>
      <c r="O667" t="s">
        <v>113</v>
      </c>
      <c r="P667" t="s">
        <v>114</v>
      </c>
      <c r="Q667" t="s">
        <v>1423</v>
      </c>
      <c r="R667">
        <v>11967</v>
      </c>
      <c r="S667" s="1">
        <v>42063</v>
      </c>
      <c r="T667" s="1">
        <v>42063</v>
      </c>
      <c r="U667">
        <v>9.6117000000000008</v>
      </c>
      <c r="V667">
        <v>5</v>
      </c>
      <c r="W667">
        <v>13.93</v>
      </c>
      <c r="X667">
        <v>89316</v>
      </c>
      <c r="Y667">
        <f>cleaneddata[[#This Row],[Unit Price]]-cleaneddata[[#This Row],[Discount]]</f>
        <v>2.83</v>
      </c>
      <c r="Z667" t="str">
        <f>_xlfn.IFS(cleaneddata[[#This Row],[Region]]="Central","Chris",cleaneddata[[#This Row],[Region]]="East","Erin",cleaneddata[[#This Row],[Region]]="South","Sam",cleaneddata[[#This Row],[Region]]="West","William")</f>
        <v>Erin</v>
      </c>
    </row>
    <row r="668" spans="1:26" x14ac:dyDescent="0.3">
      <c r="A668">
        <v>3355</v>
      </c>
      <c r="B668" t="s">
        <v>1424</v>
      </c>
      <c r="C668" t="s">
        <v>49</v>
      </c>
      <c r="D668">
        <v>0.1</v>
      </c>
      <c r="E668">
        <v>120.98</v>
      </c>
      <c r="F668">
        <v>9.07</v>
      </c>
      <c r="G668" t="s">
        <v>40</v>
      </c>
      <c r="H668" t="s">
        <v>96</v>
      </c>
      <c r="I668" t="s">
        <v>50</v>
      </c>
      <c r="J668" t="s">
        <v>74</v>
      </c>
      <c r="K668" t="s">
        <v>75</v>
      </c>
      <c r="L668" t="s">
        <v>1425</v>
      </c>
      <c r="M668">
        <v>0.35</v>
      </c>
      <c r="N668" t="s">
        <v>34</v>
      </c>
      <c r="O668" t="s">
        <v>61</v>
      </c>
      <c r="P668" t="s">
        <v>92</v>
      </c>
      <c r="Q668" t="s">
        <v>1426</v>
      </c>
      <c r="R668">
        <v>93010</v>
      </c>
      <c r="S668" s="1">
        <v>42063</v>
      </c>
      <c r="T668" s="1">
        <v>42072</v>
      </c>
      <c r="U668">
        <v>379.3965</v>
      </c>
      <c r="V668">
        <v>5</v>
      </c>
      <c r="W668">
        <v>549.85</v>
      </c>
      <c r="X668">
        <v>88587</v>
      </c>
      <c r="Y668">
        <f>cleaneddata[[#This Row],[Unit Price]]-cleaneddata[[#This Row],[Discount]]</f>
        <v>120.88000000000001</v>
      </c>
      <c r="Z668" t="str">
        <f>_xlfn.IFS(cleaneddata[[#This Row],[Region]]="Central","Chris",cleaneddata[[#This Row],[Region]]="East","Erin",cleaneddata[[#This Row],[Region]]="South","Sam",cleaneddata[[#This Row],[Region]]="West","William")</f>
        <v>William</v>
      </c>
    </row>
    <row r="669" spans="1:26" x14ac:dyDescent="0.3">
      <c r="A669">
        <v>3355</v>
      </c>
      <c r="B669" t="s">
        <v>1424</v>
      </c>
      <c r="C669" t="s">
        <v>49</v>
      </c>
      <c r="D669">
        <v>0.08</v>
      </c>
      <c r="E669">
        <v>8.32</v>
      </c>
      <c r="F669">
        <v>2.38</v>
      </c>
      <c r="G669" t="s">
        <v>89</v>
      </c>
      <c r="H669" t="s">
        <v>96</v>
      </c>
      <c r="I669" t="s">
        <v>42</v>
      </c>
      <c r="J669" t="s">
        <v>43</v>
      </c>
      <c r="K669" t="s">
        <v>44</v>
      </c>
      <c r="L669" t="s">
        <v>1427</v>
      </c>
      <c r="M669">
        <v>0.74</v>
      </c>
      <c r="N669" t="s">
        <v>34</v>
      </c>
      <c r="O669" t="s">
        <v>61</v>
      </c>
      <c r="P669" t="s">
        <v>92</v>
      </c>
      <c r="Q669" t="s">
        <v>1426</v>
      </c>
      <c r="R669">
        <v>93010</v>
      </c>
      <c r="S669" s="1">
        <v>42063</v>
      </c>
      <c r="T669" s="1">
        <v>42067</v>
      </c>
      <c r="U669">
        <v>-41.83</v>
      </c>
      <c r="V669">
        <v>6</v>
      </c>
      <c r="W669">
        <v>48.99</v>
      </c>
      <c r="X669">
        <v>88587</v>
      </c>
      <c r="Y669">
        <f>cleaneddata[[#This Row],[Unit Price]]-cleaneddata[[#This Row],[Discount]]</f>
        <v>8.24</v>
      </c>
      <c r="Z669" t="str">
        <f>_xlfn.IFS(cleaneddata[[#This Row],[Region]]="Central","Chris",cleaneddata[[#This Row],[Region]]="East","Erin",cleaneddata[[#This Row],[Region]]="South","Sam",cleaneddata[[#This Row],[Region]]="West","William")</f>
        <v>William</v>
      </c>
    </row>
    <row r="670" spans="1:26" x14ac:dyDescent="0.3">
      <c r="A670">
        <v>3355</v>
      </c>
      <c r="B670" t="s">
        <v>1424</v>
      </c>
      <c r="C670" t="s">
        <v>49</v>
      </c>
      <c r="D670">
        <v>0.1</v>
      </c>
      <c r="E670">
        <v>125.99</v>
      </c>
      <c r="F670">
        <v>4.2</v>
      </c>
      <c r="G670" t="s">
        <v>40</v>
      </c>
      <c r="H670" t="s">
        <v>96</v>
      </c>
      <c r="I670" t="s">
        <v>42</v>
      </c>
      <c r="J670" t="s">
        <v>137</v>
      </c>
      <c r="K670" t="s">
        <v>75</v>
      </c>
      <c r="L670" t="s">
        <v>1428</v>
      </c>
      <c r="M670">
        <v>0.59</v>
      </c>
      <c r="N670" t="s">
        <v>34</v>
      </c>
      <c r="O670" t="s">
        <v>61</v>
      </c>
      <c r="P670" t="s">
        <v>92</v>
      </c>
      <c r="Q670" t="s">
        <v>1426</v>
      </c>
      <c r="R670">
        <v>93010</v>
      </c>
      <c r="S670" s="1">
        <v>42063</v>
      </c>
      <c r="T670" s="1">
        <v>42063</v>
      </c>
      <c r="U670">
        <v>372.40199999999999</v>
      </c>
      <c r="V670">
        <v>7</v>
      </c>
      <c r="W670">
        <v>681.42</v>
      </c>
      <c r="X670">
        <v>88587</v>
      </c>
      <c r="Y670">
        <f>cleaneddata[[#This Row],[Unit Price]]-cleaneddata[[#This Row],[Discount]]</f>
        <v>125.89</v>
      </c>
      <c r="Z670" t="str">
        <f>_xlfn.IFS(cleaneddata[[#This Row],[Region]]="Central","Chris",cleaneddata[[#This Row],[Region]]="East","Erin",cleaneddata[[#This Row],[Region]]="South","Sam",cleaneddata[[#This Row],[Region]]="West","William")</f>
        <v>William</v>
      </c>
    </row>
    <row r="671" spans="1:26" x14ac:dyDescent="0.3">
      <c r="A671">
        <v>2587</v>
      </c>
      <c r="B671" t="s">
        <v>1429</v>
      </c>
      <c r="C671" t="s">
        <v>118</v>
      </c>
      <c r="D671">
        <v>0.01</v>
      </c>
      <c r="E671">
        <v>6.48</v>
      </c>
      <c r="F671">
        <v>6.57</v>
      </c>
      <c r="G671" t="s">
        <v>89</v>
      </c>
      <c r="H671" t="s">
        <v>73</v>
      </c>
      <c r="I671" t="s">
        <v>50</v>
      </c>
      <c r="J671" t="s">
        <v>90</v>
      </c>
      <c r="K671" t="s">
        <v>75</v>
      </c>
      <c r="L671" t="s">
        <v>1430</v>
      </c>
      <c r="M671">
        <v>0.37</v>
      </c>
      <c r="N671" t="s">
        <v>34</v>
      </c>
      <c r="O671" t="s">
        <v>54</v>
      </c>
      <c r="P671" t="s">
        <v>359</v>
      </c>
      <c r="Q671" t="s">
        <v>1431</v>
      </c>
      <c r="R671">
        <v>54220</v>
      </c>
      <c r="S671" s="1">
        <v>42063</v>
      </c>
      <c r="T671" s="1">
        <v>42063</v>
      </c>
      <c r="U671">
        <v>-46.5244</v>
      </c>
      <c r="V671">
        <v>18</v>
      </c>
      <c r="W671">
        <v>127.83</v>
      </c>
      <c r="X671">
        <v>91166</v>
      </c>
      <c r="Y671">
        <f>cleaneddata[[#This Row],[Unit Price]]-cleaneddata[[#This Row],[Discount]]</f>
        <v>6.4700000000000006</v>
      </c>
      <c r="Z671" t="str">
        <f>_xlfn.IFS(cleaneddata[[#This Row],[Region]]="Central","Chris",cleaneddata[[#This Row],[Region]]="East","Erin",cleaneddata[[#This Row],[Region]]="South","Sam",cleaneddata[[#This Row],[Region]]="West","William")</f>
        <v>Chris</v>
      </c>
    </row>
    <row r="672" spans="1:26" x14ac:dyDescent="0.3">
      <c r="A672">
        <v>2861</v>
      </c>
      <c r="B672" t="s">
        <v>1432</v>
      </c>
      <c r="C672" t="s">
        <v>118</v>
      </c>
      <c r="D672">
        <v>0.05</v>
      </c>
      <c r="E672">
        <v>20.99</v>
      </c>
      <c r="F672">
        <v>4.8099999999999996</v>
      </c>
      <c r="G672" t="s">
        <v>40</v>
      </c>
      <c r="H672" t="s">
        <v>96</v>
      </c>
      <c r="I672" t="s">
        <v>42</v>
      </c>
      <c r="J672" t="s">
        <v>137</v>
      </c>
      <c r="K672" t="s">
        <v>146</v>
      </c>
      <c r="L672" t="s">
        <v>1433</v>
      </c>
      <c r="M672">
        <v>0.57999999999999996</v>
      </c>
      <c r="N672" t="s">
        <v>34</v>
      </c>
      <c r="O672" t="s">
        <v>54</v>
      </c>
      <c r="P672" t="s">
        <v>539</v>
      </c>
      <c r="Q672" t="s">
        <v>1212</v>
      </c>
      <c r="R672">
        <v>67601</v>
      </c>
      <c r="S672" s="1">
        <v>42063</v>
      </c>
      <c r="T672" s="1">
        <v>42063</v>
      </c>
      <c r="U672">
        <v>4.9017600000000003</v>
      </c>
      <c r="V672">
        <v>11</v>
      </c>
      <c r="W672">
        <v>199.43</v>
      </c>
      <c r="X672">
        <v>88280</v>
      </c>
      <c r="Y672">
        <f>cleaneddata[[#This Row],[Unit Price]]-cleaneddata[[#This Row],[Discount]]</f>
        <v>20.939999999999998</v>
      </c>
      <c r="Z672" t="str">
        <f>_xlfn.IFS(cleaneddata[[#This Row],[Region]]="Central","Chris",cleaneddata[[#This Row],[Region]]="East","Erin",cleaneddata[[#This Row],[Region]]="South","Sam",cleaneddata[[#This Row],[Region]]="West","William")</f>
        <v>Chris</v>
      </c>
    </row>
    <row r="673" spans="1:26" x14ac:dyDescent="0.3">
      <c r="A673">
        <v>2923</v>
      </c>
      <c r="B673" t="s">
        <v>1434</v>
      </c>
      <c r="C673" t="s">
        <v>118</v>
      </c>
      <c r="D673">
        <v>0</v>
      </c>
      <c r="E673">
        <v>6.37</v>
      </c>
      <c r="F673">
        <v>5.19</v>
      </c>
      <c r="G673" t="s">
        <v>40</v>
      </c>
      <c r="H673" t="s">
        <v>41</v>
      </c>
      <c r="I673" t="s">
        <v>50</v>
      </c>
      <c r="J673" t="s">
        <v>74</v>
      </c>
      <c r="K673" t="s">
        <v>75</v>
      </c>
      <c r="L673" t="s">
        <v>909</v>
      </c>
      <c r="M673">
        <v>0.38</v>
      </c>
      <c r="N673" t="s">
        <v>34</v>
      </c>
      <c r="O673" t="s">
        <v>113</v>
      </c>
      <c r="P673" t="s">
        <v>420</v>
      </c>
      <c r="Q673" t="s">
        <v>1435</v>
      </c>
      <c r="R673">
        <v>21740</v>
      </c>
      <c r="S673" s="1">
        <v>42063</v>
      </c>
      <c r="T673" s="1">
        <v>42065</v>
      </c>
      <c r="U673">
        <v>-27.1492</v>
      </c>
      <c r="V673">
        <v>15</v>
      </c>
      <c r="W673">
        <v>99.75</v>
      </c>
      <c r="X673">
        <v>86592</v>
      </c>
      <c r="Y673">
        <f>cleaneddata[[#This Row],[Unit Price]]-cleaneddata[[#This Row],[Discount]]</f>
        <v>6.37</v>
      </c>
      <c r="Z673" t="str">
        <f>_xlfn.IFS(cleaneddata[[#This Row],[Region]]="Central","Chris",cleaneddata[[#This Row],[Region]]="East","Erin",cleaneddata[[#This Row],[Region]]="South","Sam",cleaneddata[[#This Row],[Region]]="West","William")</f>
        <v>Erin</v>
      </c>
    </row>
    <row r="674" spans="1:26" x14ac:dyDescent="0.3">
      <c r="A674">
        <v>3151</v>
      </c>
      <c r="B674" t="s">
        <v>955</v>
      </c>
      <c r="C674" t="s">
        <v>118</v>
      </c>
      <c r="D674">
        <v>0.04</v>
      </c>
      <c r="E674">
        <v>17.239999999999998</v>
      </c>
      <c r="F674">
        <v>3.26</v>
      </c>
      <c r="G674" t="s">
        <v>40</v>
      </c>
      <c r="H674" t="s">
        <v>73</v>
      </c>
      <c r="I674" t="s">
        <v>50</v>
      </c>
      <c r="J674" t="s">
        <v>570</v>
      </c>
      <c r="K674" t="s">
        <v>44</v>
      </c>
      <c r="L674" t="s">
        <v>1436</v>
      </c>
      <c r="M674">
        <v>0.56000000000000005</v>
      </c>
      <c r="N674" t="s">
        <v>34</v>
      </c>
      <c r="O674" t="s">
        <v>61</v>
      </c>
      <c r="P674" t="s">
        <v>92</v>
      </c>
      <c r="Q674" t="s">
        <v>956</v>
      </c>
      <c r="R674">
        <v>92277</v>
      </c>
      <c r="S674" s="1">
        <v>42063</v>
      </c>
      <c r="T674" s="1">
        <v>42063</v>
      </c>
      <c r="U674">
        <v>47.73</v>
      </c>
      <c r="V674">
        <v>7</v>
      </c>
      <c r="W674">
        <v>119.6</v>
      </c>
      <c r="X674">
        <v>88546</v>
      </c>
      <c r="Y674">
        <f>cleaneddata[[#This Row],[Unit Price]]-cleaneddata[[#This Row],[Discount]]</f>
        <v>17.2</v>
      </c>
      <c r="Z674" t="str">
        <f>_xlfn.IFS(cleaneddata[[#This Row],[Region]]="Central","Chris",cleaneddata[[#This Row],[Region]]="East","Erin",cleaneddata[[#This Row],[Region]]="South","Sam",cleaneddata[[#This Row],[Region]]="West","William")</f>
        <v>William</v>
      </c>
    </row>
    <row r="675" spans="1:26" x14ac:dyDescent="0.3">
      <c r="A675">
        <v>719</v>
      </c>
      <c r="B675" t="s">
        <v>1437</v>
      </c>
      <c r="C675" t="s">
        <v>72</v>
      </c>
      <c r="D675">
        <v>0</v>
      </c>
      <c r="E675">
        <v>8.5</v>
      </c>
      <c r="F675">
        <v>1.99</v>
      </c>
      <c r="G675" t="s">
        <v>40</v>
      </c>
      <c r="H675" t="s">
        <v>96</v>
      </c>
      <c r="I675" t="s">
        <v>42</v>
      </c>
      <c r="J675" t="s">
        <v>43</v>
      </c>
      <c r="K675" t="s">
        <v>44</v>
      </c>
      <c r="L675" t="s">
        <v>1408</v>
      </c>
      <c r="M675">
        <v>0.49</v>
      </c>
      <c r="N675" t="s">
        <v>34</v>
      </c>
      <c r="O675" t="s">
        <v>61</v>
      </c>
      <c r="P675" t="s">
        <v>298</v>
      </c>
      <c r="Q675" t="s">
        <v>1438</v>
      </c>
      <c r="R675">
        <v>89041</v>
      </c>
      <c r="S675" s="1">
        <v>42063</v>
      </c>
      <c r="T675" s="1">
        <v>42065</v>
      </c>
      <c r="U675">
        <v>71.735600000000005</v>
      </c>
      <c r="V675">
        <v>14</v>
      </c>
      <c r="W675">
        <v>122.25</v>
      </c>
      <c r="X675">
        <v>89344</v>
      </c>
      <c r="Y675">
        <f>cleaneddata[[#This Row],[Unit Price]]-cleaneddata[[#This Row],[Discount]]</f>
        <v>8.5</v>
      </c>
      <c r="Z675" t="str">
        <f>_xlfn.IFS(cleaneddata[[#This Row],[Region]]="Central","Chris",cleaneddata[[#This Row],[Region]]="East","Erin",cleaneddata[[#This Row],[Region]]="South","Sam",cleaneddata[[#This Row],[Region]]="West","William")</f>
        <v>William</v>
      </c>
    </row>
    <row r="676" spans="1:26" x14ac:dyDescent="0.3">
      <c r="A676">
        <v>719</v>
      </c>
      <c r="B676" t="s">
        <v>1437</v>
      </c>
      <c r="C676" t="s">
        <v>72</v>
      </c>
      <c r="D676">
        <v>0.03</v>
      </c>
      <c r="E676">
        <v>95.43</v>
      </c>
      <c r="F676">
        <v>19.989999999999998</v>
      </c>
      <c r="G676" t="s">
        <v>40</v>
      </c>
      <c r="H676" t="s">
        <v>96</v>
      </c>
      <c r="I676" t="s">
        <v>50</v>
      </c>
      <c r="J676" t="s">
        <v>80</v>
      </c>
      <c r="K676" t="s">
        <v>75</v>
      </c>
      <c r="L676" t="s">
        <v>1439</v>
      </c>
      <c r="M676">
        <v>0.79</v>
      </c>
      <c r="N676" t="s">
        <v>34</v>
      </c>
      <c r="O676" t="s">
        <v>61</v>
      </c>
      <c r="P676" t="s">
        <v>298</v>
      </c>
      <c r="Q676" t="s">
        <v>1438</v>
      </c>
      <c r="R676">
        <v>89041</v>
      </c>
      <c r="S676" s="1">
        <v>42063</v>
      </c>
      <c r="T676" s="1">
        <v>42065</v>
      </c>
      <c r="U676">
        <v>-79.320800000000006</v>
      </c>
      <c r="V676">
        <v>2</v>
      </c>
      <c r="W676">
        <v>206.09</v>
      </c>
      <c r="X676">
        <v>89344</v>
      </c>
      <c r="Y676">
        <f>cleaneddata[[#This Row],[Unit Price]]-cleaneddata[[#This Row],[Discount]]</f>
        <v>95.4</v>
      </c>
      <c r="Z676" t="str">
        <f>_xlfn.IFS(cleaneddata[[#This Row],[Region]]="Central","Chris",cleaneddata[[#This Row],[Region]]="East","Erin",cleaneddata[[#This Row],[Region]]="South","Sam",cleaneddata[[#This Row],[Region]]="West","William")</f>
        <v>William</v>
      </c>
    </row>
    <row r="677" spans="1:26" x14ac:dyDescent="0.3">
      <c r="A677">
        <v>1482</v>
      </c>
      <c r="B677" t="s">
        <v>1440</v>
      </c>
      <c r="C677" t="s">
        <v>72</v>
      </c>
      <c r="D677">
        <v>0.05</v>
      </c>
      <c r="E677">
        <v>9.65</v>
      </c>
      <c r="F677">
        <v>6.22</v>
      </c>
      <c r="G677" t="s">
        <v>40</v>
      </c>
      <c r="H677" t="s">
        <v>96</v>
      </c>
      <c r="I677" t="s">
        <v>30</v>
      </c>
      <c r="J677" t="s">
        <v>128</v>
      </c>
      <c r="K677" t="s">
        <v>75</v>
      </c>
      <c r="L677" t="s">
        <v>1283</v>
      </c>
      <c r="M677">
        <v>0.55000000000000004</v>
      </c>
      <c r="N677" t="s">
        <v>34</v>
      </c>
      <c r="O677" t="s">
        <v>54</v>
      </c>
      <c r="P677" t="s">
        <v>291</v>
      </c>
      <c r="Q677" t="s">
        <v>996</v>
      </c>
      <c r="R677">
        <v>48708</v>
      </c>
      <c r="S677" s="1">
        <v>42063</v>
      </c>
      <c r="T677" s="1">
        <v>42063</v>
      </c>
      <c r="U677">
        <v>-14.6432</v>
      </c>
      <c r="V677">
        <v>15</v>
      </c>
      <c r="W677">
        <v>151.34</v>
      </c>
      <c r="X677">
        <v>91363</v>
      </c>
      <c r="Y677">
        <f>cleaneddata[[#This Row],[Unit Price]]-cleaneddata[[#This Row],[Discount]]</f>
        <v>9.6</v>
      </c>
      <c r="Z677" t="str">
        <f>_xlfn.IFS(cleaneddata[[#This Row],[Region]]="Central","Chris",cleaneddata[[#This Row],[Region]]="East","Erin",cleaneddata[[#This Row],[Region]]="South","Sam",cleaneddata[[#This Row],[Region]]="West","William")</f>
        <v>Chris</v>
      </c>
    </row>
    <row r="678" spans="1:26" x14ac:dyDescent="0.3">
      <c r="A678">
        <v>2908</v>
      </c>
      <c r="B678" t="s">
        <v>327</v>
      </c>
      <c r="C678" t="s">
        <v>72</v>
      </c>
      <c r="D678">
        <v>0.05</v>
      </c>
      <c r="E678">
        <v>34.979999999999997</v>
      </c>
      <c r="F678">
        <v>7.53</v>
      </c>
      <c r="G678" t="s">
        <v>89</v>
      </c>
      <c r="H678" t="s">
        <v>73</v>
      </c>
      <c r="I678" t="s">
        <v>42</v>
      </c>
      <c r="J678" t="s">
        <v>43</v>
      </c>
      <c r="K678" t="s">
        <v>75</v>
      </c>
      <c r="L678" t="s">
        <v>1441</v>
      </c>
      <c r="M678">
        <v>0.76</v>
      </c>
      <c r="N678" t="s">
        <v>34</v>
      </c>
      <c r="O678" t="s">
        <v>113</v>
      </c>
      <c r="P678" t="s">
        <v>319</v>
      </c>
      <c r="Q678" t="s">
        <v>329</v>
      </c>
      <c r="R678">
        <v>44125</v>
      </c>
      <c r="S678" s="1">
        <v>42063</v>
      </c>
      <c r="T678" s="1">
        <v>42066</v>
      </c>
      <c r="U678">
        <v>-32.666400000000003</v>
      </c>
      <c r="V678">
        <v>16</v>
      </c>
      <c r="W678">
        <v>581.08000000000004</v>
      </c>
      <c r="X678">
        <v>88157</v>
      </c>
      <c r="Y678">
        <f>cleaneddata[[#This Row],[Unit Price]]-cleaneddata[[#This Row],[Discount]]</f>
        <v>34.93</v>
      </c>
      <c r="Z678" t="str">
        <f>_xlfn.IFS(cleaneddata[[#This Row],[Region]]="Central","Chris",cleaneddata[[#This Row],[Region]]="East","Erin",cleaneddata[[#This Row],[Region]]="South","Sam",cleaneddata[[#This Row],[Region]]="West","William")</f>
        <v>Erin</v>
      </c>
    </row>
    <row r="679" spans="1:26" x14ac:dyDescent="0.3">
      <c r="A679">
        <v>2908</v>
      </c>
      <c r="B679" t="s">
        <v>327</v>
      </c>
      <c r="C679" t="s">
        <v>72</v>
      </c>
      <c r="D679">
        <v>0</v>
      </c>
      <c r="E679">
        <v>3.14</v>
      </c>
      <c r="F679">
        <v>1.92</v>
      </c>
      <c r="G679" t="s">
        <v>40</v>
      </c>
      <c r="H679" t="s">
        <v>73</v>
      </c>
      <c r="I679" t="s">
        <v>50</v>
      </c>
      <c r="J679" t="s">
        <v>570</v>
      </c>
      <c r="K679" t="s">
        <v>52</v>
      </c>
      <c r="L679" t="s">
        <v>1442</v>
      </c>
      <c r="M679">
        <v>0.84</v>
      </c>
      <c r="N679" t="s">
        <v>34</v>
      </c>
      <c r="O679" t="s">
        <v>113</v>
      </c>
      <c r="P679" t="s">
        <v>319</v>
      </c>
      <c r="Q679" t="s">
        <v>329</v>
      </c>
      <c r="R679">
        <v>44125</v>
      </c>
      <c r="S679" s="1">
        <v>42063</v>
      </c>
      <c r="T679" s="1">
        <v>42065</v>
      </c>
      <c r="U679">
        <v>-13.135199999999999</v>
      </c>
      <c r="V679">
        <v>8</v>
      </c>
      <c r="W679">
        <v>27.53</v>
      </c>
      <c r="X679">
        <v>88157</v>
      </c>
      <c r="Y679">
        <f>cleaneddata[[#This Row],[Unit Price]]-cleaneddata[[#This Row],[Discount]]</f>
        <v>3.14</v>
      </c>
      <c r="Z679" t="str">
        <f>_xlfn.IFS(cleaneddata[[#This Row],[Region]]="Central","Chris",cleaneddata[[#This Row],[Region]]="East","Erin",cleaneddata[[#This Row],[Region]]="South","Sam",cleaneddata[[#This Row],[Region]]="West","William")</f>
        <v>Erin</v>
      </c>
    </row>
    <row r="680" spans="1:26" x14ac:dyDescent="0.3">
      <c r="A680">
        <v>2931</v>
      </c>
      <c r="B680" t="s">
        <v>1443</v>
      </c>
      <c r="C680" t="s">
        <v>72</v>
      </c>
      <c r="D680">
        <v>0.1</v>
      </c>
      <c r="E680">
        <v>11.55</v>
      </c>
      <c r="F680">
        <v>2.36</v>
      </c>
      <c r="G680" t="s">
        <v>40</v>
      </c>
      <c r="H680" t="s">
        <v>29</v>
      </c>
      <c r="I680" t="s">
        <v>50</v>
      </c>
      <c r="J680" t="s">
        <v>51</v>
      </c>
      <c r="K680" t="s">
        <v>52</v>
      </c>
      <c r="L680" t="s">
        <v>382</v>
      </c>
      <c r="M680">
        <v>0.55000000000000004</v>
      </c>
      <c r="N680" t="s">
        <v>34</v>
      </c>
      <c r="O680" t="s">
        <v>61</v>
      </c>
      <c r="P680" t="s">
        <v>92</v>
      </c>
      <c r="Q680" t="s">
        <v>1444</v>
      </c>
      <c r="R680">
        <v>95630</v>
      </c>
      <c r="S680" s="1">
        <v>42063</v>
      </c>
      <c r="T680" s="1">
        <v>42063</v>
      </c>
      <c r="U680">
        <v>69.767200000000003</v>
      </c>
      <c r="V680">
        <v>12</v>
      </c>
      <c r="W680">
        <v>135.77000000000001</v>
      </c>
      <c r="X680">
        <v>87619</v>
      </c>
      <c r="Y680">
        <f>cleaneddata[[#This Row],[Unit Price]]-cleaneddata[[#This Row],[Discount]]</f>
        <v>11.450000000000001</v>
      </c>
      <c r="Z680" t="str">
        <f>_xlfn.IFS(cleaneddata[[#This Row],[Region]]="Central","Chris",cleaneddata[[#This Row],[Region]]="East","Erin",cleaneddata[[#This Row],[Region]]="South","Sam",cleaneddata[[#This Row],[Region]]="West","William")</f>
        <v>William</v>
      </c>
    </row>
    <row r="681" spans="1:26" x14ac:dyDescent="0.3">
      <c r="A681">
        <v>946</v>
      </c>
      <c r="B681" t="s">
        <v>1445</v>
      </c>
      <c r="C681" t="s">
        <v>27</v>
      </c>
      <c r="D681">
        <v>0.09</v>
      </c>
      <c r="E681">
        <v>90.98</v>
      </c>
      <c r="F681">
        <v>56.2</v>
      </c>
      <c r="G681" t="s">
        <v>89</v>
      </c>
      <c r="H681" t="s">
        <v>73</v>
      </c>
      <c r="I681" t="s">
        <v>30</v>
      </c>
      <c r="J681" t="s">
        <v>128</v>
      </c>
      <c r="K681" t="s">
        <v>146</v>
      </c>
      <c r="L681" t="s">
        <v>809</v>
      </c>
      <c r="M681">
        <v>0.74</v>
      </c>
      <c r="N681" t="s">
        <v>34</v>
      </c>
      <c r="O681" t="s">
        <v>113</v>
      </c>
      <c r="P681" t="s">
        <v>333</v>
      </c>
      <c r="Q681" t="s">
        <v>1206</v>
      </c>
      <c r="R681">
        <v>4210</v>
      </c>
      <c r="S681" s="1">
        <v>42064</v>
      </c>
      <c r="T681" s="1">
        <v>42065</v>
      </c>
      <c r="U681">
        <v>-1570.32</v>
      </c>
      <c r="V681">
        <v>20</v>
      </c>
      <c r="W681">
        <v>1782.44</v>
      </c>
      <c r="X681">
        <v>86566</v>
      </c>
      <c r="Y681">
        <f>cleaneddata[[#This Row],[Unit Price]]-cleaneddata[[#This Row],[Discount]]</f>
        <v>90.89</v>
      </c>
      <c r="Z681" t="str">
        <f>_xlfn.IFS(cleaneddata[[#This Row],[Region]]="Central","Chris",cleaneddata[[#This Row],[Region]]="East","Erin",cleaneddata[[#This Row],[Region]]="South","Sam",cleaneddata[[#This Row],[Region]]="West","William")</f>
        <v>Erin</v>
      </c>
    </row>
    <row r="682" spans="1:26" x14ac:dyDescent="0.3">
      <c r="A682">
        <v>1014</v>
      </c>
      <c r="B682" t="s">
        <v>1446</v>
      </c>
      <c r="C682" t="s">
        <v>27</v>
      </c>
      <c r="D682">
        <v>0.09</v>
      </c>
      <c r="E682">
        <v>28.48</v>
      </c>
      <c r="F682">
        <v>1.99</v>
      </c>
      <c r="G682" t="s">
        <v>40</v>
      </c>
      <c r="H682" t="s">
        <v>73</v>
      </c>
      <c r="I682" t="s">
        <v>42</v>
      </c>
      <c r="J682" t="s">
        <v>43</v>
      </c>
      <c r="K682" t="s">
        <v>44</v>
      </c>
      <c r="L682" t="s">
        <v>214</v>
      </c>
      <c r="M682">
        <v>0.4</v>
      </c>
      <c r="N682" t="s">
        <v>34</v>
      </c>
      <c r="O682" t="s">
        <v>35</v>
      </c>
      <c r="P682" t="s">
        <v>46</v>
      </c>
      <c r="Q682" t="s">
        <v>1447</v>
      </c>
      <c r="R682">
        <v>72022</v>
      </c>
      <c r="S682" s="1">
        <v>42064</v>
      </c>
      <c r="T682" s="1">
        <v>42065</v>
      </c>
      <c r="U682">
        <v>-17.149999999999999</v>
      </c>
      <c r="V682">
        <v>6</v>
      </c>
      <c r="W682">
        <v>160.16999999999999</v>
      </c>
      <c r="X682">
        <v>88387</v>
      </c>
      <c r="Y682">
        <f>cleaneddata[[#This Row],[Unit Price]]-cleaneddata[[#This Row],[Discount]]</f>
        <v>28.39</v>
      </c>
      <c r="Z682" t="str">
        <f>_xlfn.IFS(cleaneddata[[#This Row],[Region]]="Central","Chris",cleaneddata[[#This Row],[Region]]="East","Erin",cleaneddata[[#This Row],[Region]]="South","Sam",cleaneddata[[#This Row],[Region]]="West","William")</f>
        <v>Sam</v>
      </c>
    </row>
    <row r="683" spans="1:26" x14ac:dyDescent="0.3">
      <c r="A683">
        <v>1014</v>
      </c>
      <c r="B683" t="s">
        <v>1446</v>
      </c>
      <c r="C683" t="s">
        <v>27</v>
      </c>
      <c r="D683">
        <v>0</v>
      </c>
      <c r="E683">
        <v>2.08</v>
      </c>
      <c r="F683">
        <v>5.33</v>
      </c>
      <c r="G683" t="s">
        <v>40</v>
      </c>
      <c r="H683" t="s">
        <v>73</v>
      </c>
      <c r="I683" t="s">
        <v>30</v>
      </c>
      <c r="J683" t="s">
        <v>128</v>
      </c>
      <c r="K683" t="s">
        <v>75</v>
      </c>
      <c r="L683" t="s">
        <v>461</v>
      </c>
      <c r="M683">
        <v>0.43</v>
      </c>
      <c r="N683" t="s">
        <v>34</v>
      </c>
      <c r="O683" t="s">
        <v>35</v>
      </c>
      <c r="P683" t="s">
        <v>46</v>
      </c>
      <c r="Q683" t="s">
        <v>1447</v>
      </c>
      <c r="R683">
        <v>72022</v>
      </c>
      <c r="S683" s="1">
        <v>42064</v>
      </c>
      <c r="T683" s="1">
        <v>42066</v>
      </c>
      <c r="U683">
        <v>-29.54</v>
      </c>
      <c r="V683">
        <v>3</v>
      </c>
      <c r="W683">
        <v>7.47</v>
      </c>
      <c r="X683">
        <v>88387</v>
      </c>
      <c r="Y683">
        <f>cleaneddata[[#This Row],[Unit Price]]-cleaneddata[[#This Row],[Discount]]</f>
        <v>2.08</v>
      </c>
      <c r="Z683" t="str">
        <f>_xlfn.IFS(cleaneddata[[#This Row],[Region]]="Central","Chris",cleaneddata[[#This Row],[Region]]="East","Erin",cleaneddata[[#This Row],[Region]]="South","Sam",cleaneddata[[#This Row],[Region]]="West","William")</f>
        <v>Sam</v>
      </c>
    </row>
    <row r="684" spans="1:26" x14ac:dyDescent="0.3">
      <c r="A684">
        <v>1014</v>
      </c>
      <c r="B684" t="s">
        <v>1446</v>
      </c>
      <c r="C684" t="s">
        <v>27</v>
      </c>
      <c r="D684">
        <v>0.06</v>
      </c>
      <c r="E684">
        <v>45.99</v>
      </c>
      <c r="F684">
        <v>4.99</v>
      </c>
      <c r="G684" t="s">
        <v>89</v>
      </c>
      <c r="H684" t="s">
        <v>73</v>
      </c>
      <c r="I684" t="s">
        <v>42</v>
      </c>
      <c r="J684" t="s">
        <v>137</v>
      </c>
      <c r="K684" t="s">
        <v>75</v>
      </c>
      <c r="L684" t="s">
        <v>1448</v>
      </c>
      <c r="M684">
        <v>0.56000000000000005</v>
      </c>
      <c r="N684" t="s">
        <v>34</v>
      </c>
      <c r="O684" t="s">
        <v>35</v>
      </c>
      <c r="P684" t="s">
        <v>46</v>
      </c>
      <c r="Q684" t="s">
        <v>1447</v>
      </c>
      <c r="R684">
        <v>72022</v>
      </c>
      <c r="S684" s="1">
        <v>42064</v>
      </c>
      <c r="T684" s="1">
        <v>42065</v>
      </c>
      <c r="U684">
        <v>-329.78399999999999</v>
      </c>
      <c r="V684">
        <v>10</v>
      </c>
      <c r="W684">
        <v>370.81</v>
      </c>
      <c r="X684">
        <v>88387</v>
      </c>
      <c r="Y684">
        <f>cleaneddata[[#This Row],[Unit Price]]-cleaneddata[[#This Row],[Discount]]</f>
        <v>45.93</v>
      </c>
      <c r="Z684" t="str">
        <f>_xlfn.IFS(cleaneddata[[#This Row],[Region]]="Central","Chris",cleaneddata[[#This Row],[Region]]="East","Erin",cleaneddata[[#This Row],[Region]]="South","Sam",cleaneddata[[#This Row],[Region]]="West","William")</f>
        <v>Sam</v>
      </c>
    </row>
    <row r="685" spans="1:26" x14ac:dyDescent="0.3">
      <c r="A685">
        <v>1279</v>
      </c>
      <c r="B685" t="s">
        <v>1449</v>
      </c>
      <c r="C685" t="s">
        <v>27</v>
      </c>
      <c r="D685">
        <v>7.0000000000000007E-2</v>
      </c>
      <c r="E685">
        <v>40.98</v>
      </c>
      <c r="F685">
        <v>7.47</v>
      </c>
      <c r="G685" t="s">
        <v>40</v>
      </c>
      <c r="H685" t="s">
        <v>96</v>
      </c>
      <c r="I685" t="s">
        <v>50</v>
      </c>
      <c r="J685" t="s">
        <v>74</v>
      </c>
      <c r="K685" t="s">
        <v>75</v>
      </c>
      <c r="L685" t="s">
        <v>1381</v>
      </c>
      <c r="M685">
        <v>0.37</v>
      </c>
      <c r="N685" t="s">
        <v>34</v>
      </c>
      <c r="O685" t="s">
        <v>54</v>
      </c>
      <c r="P685" t="s">
        <v>55</v>
      </c>
      <c r="Q685" t="s">
        <v>1450</v>
      </c>
      <c r="R685">
        <v>46324</v>
      </c>
      <c r="S685" s="1">
        <v>42064</v>
      </c>
      <c r="T685" s="1">
        <v>42065</v>
      </c>
      <c r="U685">
        <v>54.901499999999999</v>
      </c>
      <c r="V685">
        <v>2</v>
      </c>
      <c r="W685">
        <v>81.900000000000006</v>
      </c>
      <c r="X685">
        <v>90114</v>
      </c>
      <c r="Y685">
        <f>cleaneddata[[#This Row],[Unit Price]]-cleaneddata[[#This Row],[Discount]]</f>
        <v>40.909999999999997</v>
      </c>
      <c r="Z685" t="str">
        <f>_xlfn.IFS(cleaneddata[[#This Row],[Region]]="Central","Chris",cleaneddata[[#This Row],[Region]]="East","Erin",cleaneddata[[#This Row],[Region]]="South","Sam",cleaneddata[[#This Row],[Region]]="West","William")</f>
        <v>Chris</v>
      </c>
    </row>
    <row r="686" spans="1:26" x14ac:dyDescent="0.3">
      <c r="A686">
        <v>1280</v>
      </c>
      <c r="B686" t="s">
        <v>1451</v>
      </c>
      <c r="C686" t="s">
        <v>27</v>
      </c>
      <c r="D686">
        <v>7.0000000000000007E-2</v>
      </c>
      <c r="E686">
        <v>40.98</v>
      </c>
      <c r="F686">
        <v>7.47</v>
      </c>
      <c r="G686" t="s">
        <v>40</v>
      </c>
      <c r="H686" t="s">
        <v>96</v>
      </c>
      <c r="I686" t="s">
        <v>50</v>
      </c>
      <c r="J686" t="s">
        <v>74</v>
      </c>
      <c r="K686" t="s">
        <v>75</v>
      </c>
      <c r="L686" t="s">
        <v>1381</v>
      </c>
      <c r="M686">
        <v>0.37</v>
      </c>
      <c r="N686" t="s">
        <v>34</v>
      </c>
      <c r="O686" t="s">
        <v>61</v>
      </c>
      <c r="P686" t="s">
        <v>68</v>
      </c>
      <c r="Q686" t="s">
        <v>144</v>
      </c>
      <c r="R686">
        <v>98119</v>
      </c>
      <c r="S686" s="1">
        <v>42064</v>
      </c>
      <c r="T686" s="1">
        <v>42065</v>
      </c>
      <c r="U686">
        <v>54.901499999999999</v>
      </c>
      <c r="V686">
        <v>8</v>
      </c>
      <c r="W686">
        <v>327.61</v>
      </c>
      <c r="X686">
        <v>19042</v>
      </c>
      <c r="Y686">
        <f>cleaneddata[[#This Row],[Unit Price]]-cleaneddata[[#This Row],[Discount]]</f>
        <v>40.909999999999997</v>
      </c>
      <c r="Z686" t="str">
        <f>_xlfn.IFS(cleaneddata[[#This Row],[Region]]="Central","Chris",cleaneddata[[#This Row],[Region]]="East","Erin",cleaneddata[[#This Row],[Region]]="South","Sam",cleaneddata[[#This Row],[Region]]="West","William")</f>
        <v>William</v>
      </c>
    </row>
    <row r="687" spans="1:26" x14ac:dyDescent="0.3">
      <c r="A687">
        <v>2718</v>
      </c>
      <c r="B687" t="s">
        <v>1452</v>
      </c>
      <c r="C687" t="s">
        <v>27</v>
      </c>
      <c r="D687">
        <v>0.1</v>
      </c>
      <c r="E687">
        <v>6.74</v>
      </c>
      <c r="F687">
        <v>1.72</v>
      </c>
      <c r="G687" t="s">
        <v>40</v>
      </c>
      <c r="H687" t="s">
        <v>41</v>
      </c>
      <c r="I687" t="s">
        <v>50</v>
      </c>
      <c r="J687" t="s">
        <v>90</v>
      </c>
      <c r="K687" t="s">
        <v>52</v>
      </c>
      <c r="L687" t="s">
        <v>1453</v>
      </c>
      <c r="M687">
        <v>0.35</v>
      </c>
      <c r="N687" t="s">
        <v>34</v>
      </c>
      <c r="O687" t="s">
        <v>54</v>
      </c>
      <c r="P687" t="s">
        <v>105</v>
      </c>
      <c r="Q687" t="s">
        <v>446</v>
      </c>
      <c r="R687">
        <v>60438</v>
      </c>
      <c r="S687" s="1">
        <v>42064</v>
      </c>
      <c r="T687" s="1">
        <v>42066</v>
      </c>
      <c r="U687">
        <v>65.41</v>
      </c>
      <c r="V687">
        <v>15</v>
      </c>
      <c r="W687">
        <v>98.17</v>
      </c>
      <c r="X687">
        <v>89394</v>
      </c>
      <c r="Y687">
        <f>cleaneddata[[#This Row],[Unit Price]]-cleaneddata[[#This Row],[Discount]]</f>
        <v>6.6400000000000006</v>
      </c>
      <c r="Z687" t="str">
        <f>_xlfn.IFS(cleaneddata[[#This Row],[Region]]="Central","Chris",cleaneddata[[#This Row],[Region]]="East","Erin",cleaneddata[[#This Row],[Region]]="South","Sam",cleaneddata[[#This Row],[Region]]="West","William")</f>
        <v>Chris</v>
      </c>
    </row>
    <row r="688" spans="1:26" x14ac:dyDescent="0.3">
      <c r="A688">
        <v>1561</v>
      </c>
      <c r="B688" t="s">
        <v>1454</v>
      </c>
      <c r="C688" t="s">
        <v>39</v>
      </c>
      <c r="D688">
        <v>0.02</v>
      </c>
      <c r="E688">
        <v>11.34</v>
      </c>
      <c r="F688">
        <v>11.25</v>
      </c>
      <c r="G688" t="s">
        <v>40</v>
      </c>
      <c r="H688" t="s">
        <v>96</v>
      </c>
      <c r="I688" t="s">
        <v>50</v>
      </c>
      <c r="J688" t="s">
        <v>90</v>
      </c>
      <c r="K688" t="s">
        <v>75</v>
      </c>
      <c r="L688" t="s">
        <v>1455</v>
      </c>
      <c r="M688">
        <v>0.36</v>
      </c>
      <c r="N688" t="s">
        <v>34</v>
      </c>
      <c r="O688" t="s">
        <v>54</v>
      </c>
      <c r="P688" t="s">
        <v>189</v>
      </c>
      <c r="Q688" t="s">
        <v>1456</v>
      </c>
      <c r="R688">
        <v>76063</v>
      </c>
      <c r="S688" s="1">
        <v>42064</v>
      </c>
      <c r="T688" s="1">
        <v>42065</v>
      </c>
      <c r="U688">
        <v>-155.21</v>
      </c>
      <c r="V688">
        <v>9</v>
      </c>
      <c r="W688">
        <v>105.75</v>
      </c>
      <c r="X688">
        <v>88093</v>
      </c>
      <c r="Y688">
        <f>cleaneddata[[#This Row],[Unit Price]]-cleaneddata[[#This Row],[Discount]]</f>
        <v>11.32</v>
      </c>
      <c r="Z688" t="str">
        <f>_xlfn.IFS(cleaneddata[[#This Row],[Region]]="Central","Chris",cleaneddata[[#This Row],[Region]]="East","Erin",cleaneddata[[#This Row],[Region]]="South","Sam",cleaneddata[[#This Row],[Region]]="West","William")</f>
        <v>Chris</v>
      </c>
    </row>
    <row r="689" spans="1:26" x14ac:dyDescent="0.3">
      <c r="A689">
        <v>1764</v>
      </c>
      <c r="B689" t="s">
        <v>713</v>
      </c>
      <c r="C689" t="s">
        <v>39</v>
      </c>
      <c r="D689">
        <v>0.06</v>
      </c>
      <c r="E689">
        <v>19.98</v>
      </c>
      <c r="F689">
        <v>10.49</v>
      </c>
      <c r="G689" t="s">
        <v>40</v>
      </c>
      <c r="H689" t="s">
        <v>41</v>
      </c>
      <c r="I689" t="s">
        <v>30</v>
      </c>
      <c r="J689" t="s">
        <v>128</v>
      </c>
      <c r="K689" t="s">
        <v>75</v>
      </c>
      <c r="L689" t="s">
        <v>1457</v>
      </c>
      <c r="M689">
        <v>0.49</v>
      </c>
      <c r="N689" t="s">
        <v>34</v>
      </c>
      <c r="O689" t="s">
        <v>35</v>
      </c>
      <c r="P689" t="s">
        <v>125</v>
      </c>
      <c r="Q689" t="s">
        <v>715</v>
      </c>
      <c r="R689">
        <v>34698</v>
      </c>
      <c r="S689" s="1">
        <v>42064</v>
      </c>
      <c r="T689" s="1">
        <v>42066</v>
      </c>
      <c r="U689">
        <v>514.17719999999997</v>
      </c>
      <c r="V689">
        <v>5</v>
      </c>
      <c r="W689">
        <v>103.37</v>
      </c>
      <c r="X689">
        <v>89776</v>
      </c>
      <c r="Y689">
        <f>cleaneddata[[#This Row],[Unit Price]]-cleaneddata[[#This Row],[Discount]]</f>
        <v>19.920000000000002</v>
      </c>
      <c r="Z689" t="str">
        <f>_xlfn.IFS(cleaneddata[[#This Row],[Region]]="Central","Chris",cleaneddata[[#This Row],[Region]]="East","Erin",cleaneddata[[#This Row],[Region]]="South","Sam",cleaneddata[[#This Row],[Region]]="West","William")</f>
        <v>Sam</v>
      </c>
    </row>
    <row r="690" spans="1:26" x14ac:dyDescent="0.3">
      <c r="A690">
        <v>1764</v>
      </c>
      <c r="B690" t="s">
        <v>713</v>
      </c>
      <c r="C690" t="s">
        <v>39</v>
      </c>
      <c r="D690">
        <v>0.08</v>
      </c>
      <c r="E690">
        <v>1.76</v>
      </c>
      <c r="F690">
        <v>4.8600000000000003</v>
      </c>
      <c r="G690" t="s">
        <v>40</v>
      </c>
      <c r="H690" t="s">
        <v>41</v>
      </c>
      <c r="I690" t="s">
        <v>30</v>
      </c>
      <c r="J690" t="s">
        <v>128</v>
      </c>
      <c r="K690" t="s">
        <v>75</v>
      </c>
      <c r="L690" t="s">
        <v>608</v>
      </c>
      <c r="M690">
        <v>0.41</v>
      </c>
      <c r="N690" t="s">
        <v>34</v>
      </c>
      <c r="O690" t="s">
        <v>35</v>
      </c>
      <c r="P690" t="s">
        <v>125</v>
      </c>
      <c r="Q690" t="s">
        <v>715</v>
      </c>
      <c r="R690">
        <v>34698</v>
      </c>
      <c r="S690" s="1">
        <v>42064</v>
      </c>
      <c r="T690" s="1">
        <v>42065</v>
      </c>
      <c r="U690">
        <v>235.65600000000001</v>
      </c>
      <c r="V690">
        <v>23</v>
      </c>
      <c r="W690">
        <v>40.22</v>
      </c>
      <c r="X690">
        <v>89776</v>
      </c>
      <c r="Y690">
        <f>cleaneddata[[#This Row],[Unit Price]]-cleaneddata[[#This Row],[Discount]]</f>
        <v>1.68</v>
      </c>
      <c r="Z690" t="str">
        <f>_xlfn.IFS(cleaneddata[[#This Row],[Region]]="Central","Chris",cleaneddata[[#This Row],[Region]]="East","Erin",cleaneddata[[#This Row],[Region]]="South","Sam",cleaneddata[[#This Row],[Region]]="West","William")</f>
        <v>Sam</v>
      </c>
    </row>
    <row r="691" spans="1:26" x14ac:dyDescent="0.3">
      <c r="A691">
        <v>1917</v>
      </c>
      <c r="B691" t="s">
        <v>1458</v>
      </c>
      <c r="C691" t="s">
        <v>39</v>
      </c>
      <c r="D691">
        <v>0.08</v>
      </c>
      <c r="E691">
        <v>22.23</v>
      </c>
      <c r="F691">
        <v>3.63</v>
      </c>
      <c r="G691" t="s">
        <v>40</v>
      </c>
      <c r="H691" t="s">
        <v>73</v>
      </c>
      <c r="I691" t="s">
        <v>30</v>
      </c>
      <c r="J691" t="s">
        <v>128</v>
      </c>
      <c r="K691" t="s">
        <v>44</v>
      </c>
      <c r="L691" t="s">
        <v>1459</v>
      </c>
      <c r="M691">
        <v>0.52</v>
      </c>
      <c r="N691" t="s">
        <v>34</v>
      </c>
      <c r="O691" t="s">
        <v>35</v>
      </c>
      <c r="P691" t="s">
        <v>46</v>
      </c>
      <c r="Q691" t="s">
        <v>1460</v>
      </c>
      <c r="R691">
        <v>72113</v>
      </c>
      <c r="S691" s="1">
        <v>42064</v>
      </c>
      <c r="T691" s="1">
        <v>42066</v>
      </c>
      <c r="U691">
        <v>-29.61</v>
      </c>
      <c r="V691">
        <v>10</v>
      </c>
      <c r="W691">
        <v>210.33</v>
      </c>
      <c r="X691">
        <v>85897</v>
      </c>
      <c r="Y691">
        <f>cleaneddata[[#This Row],[Unit Price]]-cleaneddata[[#This Row],[Discount]]</f>
        <v>22.150000000000002</v>
      </c>
      <c r="Z691" t="str">
        <f>_xlfn.IFS(cleaneddata[[#This Row],[Region]]="Central","Chris",cleaneddata[[#This Row],[Region]]="East","Erin",cleaneddata[[#This Row],[Region]]="South","Sam",cleaneddata[[#This Row],[Region]]="West","William")</f>
        <v>Sam</v>
      </c>
    </row>
    <row r="692" spans="1:26" x14ac:dyDescent="0.3">
      <c r="A692">
        <v>2437</v>
      </c>
      <c r="B692" t="s">
        <v>1461</v>
      </c>
      <c r="C692" t="s">
        <v>49</v>
      </c>
      <c r="D692">
        <v>0.09</v>
      </c>
      <c r="E692">
        <v>90.97</v>
      </c>
      <c r="F692">
        <v>14</v>
      </c>
      <c r="G692" t="s">
        <v>28</v>
      </c>
      <c r="H692" t="s">
        <v>73</v>
      </c>
      <c r="I692" t="s">
        <v>42</v>
      </c>
      <c r="J692" t="s">
        <v>58</v>
      </c>
      <c r="K692" t="s">
        <v>59</v>
      </c>
      <c r="L692" t="s">
        <v>1112</v>
      </c>
      <c r="M692">
        <v>0.36</v>
      </c>
      <c r="N692" t="s">
        <v>34</v>
      </c>
      <c r="O692" t="s">
        <v>54</v>
      </c>
      <c r="P692" t="s">
        <v>359</v>
      </c>
      <c r="Q692" t="s">
        <v>1462</v>
      </c>
      <c r="R692">
        <v>53150</v>
      </c>
      <c r="S692" s="1">
        <v>42064</v>
      </c>
      <c r="T692" s="1">
        <v>42066</v>
      </c>
      <c r="U692">
        <v>35.29</v>
      </c>
      <c r="V692">
        <v>3</v>
      </c>
      <c r="W692">
        <v>260</v>
      </c>
      <c r="X692">
        <v>90301</v>
      </c>
      <c r="Y692">
        <f>cleaneddata[[#This Row],[Unit Price]]-cleaneddata[[#This Row],[Discount]]</f>
        <v>90.88</v>
      </c>
      <c r="Z692" t="str">
        <f>_xlfn.IFS(cleaneddata[[#This Row],[Region]]="Central","Chris",cleaneddata[[#This Row],[Region]]="East","Erin",cleaneddata[[#This Row],[Region]]="South","Sam",cleaneddata[[#This Row],[Region]]="West","William")</f>
        <v>Chris</v>
      </c>
    </row>
    <row r="693" spans="1:26" x14ac:dyDescent="0.3">
      <c r="A693">
        <v>2454</v>
      </c>
      <c r="B693" t="s">
        <v>1463</v>
      </c>
      <c r="C693" t="s">
        <v>118</v>
      </c>
      <c r="D693">
        <v>0.06</v>
      </c>
      <c r="E693">
        <v>3499.99</v>
      </c>
      <c r="F693">
        <v>24.49</v>
      </c>
      <c r="G693" t="s">
        <v>89</v>
      </c>
      <c r="H693" t="s">
        <v>96</v>
      </c>
      <c r="I693" t="s">
        <v>42</v>
      </c>
      <c r="J693" t="s">
        <v>65</v>
      </c>
      <c r="K693" t="s">
        <v>66</v>
      </c>
      <c r="L693" t="s">
        <v>520</v>
      </c>
      <c r="M693">
        <v>0.37</v>
      </c>
      <c r="N693" t="s">
        <v>34</v>
      </c>
      <c r="O693" t="s">
        <v>35</v>
      </c>
      <c r="P693" t="s">
        <v>166</v>
      </c>
      <c r="Q693" t="s">
        <v>1464</v>
      </c>
      <c r="R693">
        <v>35244</v>
      </c>
      <c r="S693" s="1">
        <v>42064</v>
      </c>
      <c r="T693" s="1">
        <v>42067</v>
      </c>
      <c r="U693">
        <v>-68.432000000000002</v>
      </c>
      <c r="V693">
        <v>1</v>
      </c>
      <c r="W693">
        <v>3550.28</v>
      </c>
      <c r="X693">
        <v>89219</v>
      </c>
      <c r="Y693">
        <f>cleaneddata[[#This Row],[Unit Price]]-cleaneddata[[#This Row],[Discount]]</f>
        <v>3499.93</v>
      </c>
      <c r="Z693" t="str">
        <f>_xlfn.IFS(cleaneddata[[#This Row],[Region]]="Central","Chris",cleaneddata[[#This Row],[Region]]="East","Erin",cleaneddata[[#This Row],[Region]]="South","Sam",cleaneddata[[#This Row],[Region]]="West","William")</f>
        <v>Sam</v>
      </c>
    </row>
    <row r="694" spans="1:26" x14ac:dyDescent="0.3">
      <c r="A694">
        <v>1882</v>
      </c>
      <c r="B694" t="s">
        <v>1465</v>
      </c>
      <c r="C694" t="s">
        <v>72</v>
      </c>
      <c r="D694">
        <v>0.09</v>
      </c>
      <c r="E694">
        <v>5.78</v>
      </c>
      <c r="F694">
        <v>5.67</v>
      </c>
      <c r="G694" t="s">
        <v>40</v>
      </c>
      <c r="H694" t="s">
        <v>73</v>
      </c>
      <c r="I694" t="s">
        <v>50</v>
      </c>
      <c r="J694" t="s">
        <v>90</v>
      </c>
      <c r="K694" t="s">
        <v>75</v>
      </c>
      <c r="L694" t="s">
        <v>617</v>
      </c>
      <c r="M694">
        <v>0.36</v>
      </c>
      <c r="N694" t="s">
        <v>34</v>
      </c>
      <c r="O694" t="s">
        <v>113</v>
      </c>
      <c r="P694" t="s">
        <v>399</v>
      </c>
      <c r="Q694" t="s">
        <v>1466</v>
      </c>
      <c r="R694">
        <v>7036</v>
      </c>
      <c r="S694" s="1">
        <v>42064</v>
      </c>
      <c r="T694" s="1">
        <v>42066</v>
      </c>
      <c r="U694">
        <v>-7.96</v>
      </c>
      <c r="V694">
        <v>1</v>
      </c>
      <c r="W694">
        <v>11.35</v>
      </c>
      <c r="X694">
        <v>87378</v>
      </c>
      <c r="Y694">
        <f>cleaneddata[[#This Row],[Unit Price]]-cleaneddata[[#This Row],[Discount]]</f>
        <v>5.69</v>
      </c>
      <c r="Z694" t="str">
        <f>_xlfn.IFS(cleaneddata[[#This Row],[Region]]="Central","Chris",cleaneddata[[#This Row],[Region]]="East","Erin",cleaneddata[[#This Row],[Region]]="South","Sam",cleaneddata[[#This Row],[Region]]="West","William")</f>
        <v>Erin</v>
      </c>
    </row>
    <row r="695" spans="1:26" x14ac:dyDescent="0.3">
      <c r="A695">
        <v>1885</v>
      </c>
      <c r="B695" t="s">
        <v>1467</v>
      </c>
      <c r="C695" t="s">
        <v>72</v>
      </c>
      <c r="D695">
        <v>0.05</v>
      </c>
      <c r="E695">
        <v>535.64</v>
      </c>
      <c r="F695">
        <v>14.7</v>
      </c>
      <c r="G695" t="s">
        <v>28</v>
      </c>
      <c r="H695" t="s">
        <v>73</v>
      </c>
      <c r="I695" t="s">
        <v>42</v>
      </c>
      <c r="J695" t="s">
        <v>58</v>
      </c>
      <c r="K695" t="s">
        <v>59</v>
      </c>
      <c r="L695" t="s">
        <v>1468</v>
      </c>
      <c r="M695">
        <v>0.59</v>
      </c>
      <c r="N695" t="s">
        <v>34</v>
      </c>
      <c r="O695" t="s">
        <v>113</v>
      </c>
      <c r="P695" t="s">
        <v>586</v>
      </c>
      <c r="Q695" t="s">
        <v>1469</v>
      </c>
      <c r="R695">
        <v>2806</v>
      </c>
      <c r="S695" s="1">
        <v>42064</v>
      </c>
      <c r="T695" s="1">
        <v>42066</v>
      </c>
      <c r="U695">
        <v>4407.4399999999996</v>
      </c>
      <c r="V695">
        <v>15</v>
      </c>
      <c r="W695">
        <v>7029.1</v>
      </c>
      <c r="X695">
        <v>87378</v>
      </c>
      <c r="Y695">
        <f>cleaneddata[[#This Row],[Unit Price]]-cleaneddata[[#This Row],[Discount]]</f>
        <v>535.59</v>
      </c>
      <c r="Z695" t="str">
        <f>_xlfn.IFS(cleaneddata[[#This Row],[Region]]="Central","Chris",cleaneddata[[#This Row],[Region]]="East","Erin",cleaneddata[[#This Row],[Region]]="South","Sam",cleaneddata[[#This Row],[Region]]="West","William")</f>
        <v>Erin</v>
      </c>
    </row>
    <row r="696" spans="1:26" x14ac:dyDescent="0.3">
      <c r="A696">
        <v>3187</v>
      </c>
      <c r="B696" t="s">
        <v>1470</v>
      </c>
      <c r="C696" t="s">
        <v>39</v>
      </c>
      <c r="D696">
        <v>0.08</v>
      </c>
      <c r="E696">
        <v>170.98</v>
      </c>
      <c r="F696">
        <v>35.89</v>
      </c>
      <c r="G696" t="s">
        <v>28</v>
      </c>
      <c r="H696" t="s">
        <v>29</v>
      </c>
      <c r="I696" t="s">
        <v>30</v>
      </c>
      <c r="J696" t="s">
        <v>119</v>
      </c>
      <c r="K696" t="s">
        <v>32</v>
      </c>
      <c r="L696" t="s">
        <v>1471</v>
      </c>
      <c r="M696">
        <v>0.66</v>
      </c>
      <c r="N696" t="s">
        <v>34</v>
      </c>
      <c r="O696" t="s">
        <v>35</v>
      </c>
      <c r="P696" t="s">
        <v>125</v>
      </c>
      <c r="Q696" t="s">
        <v>1472</v>
      </c>
      <c r="R696">
        <v>33569</v>
      </c>
      <c r="S696" s="1">
        <v>42065</v>
      </c>
      <c r="T696" s="1">
        <v>42067</v>
      </c>
      <c r="U696">
        <v>-119.812</v>
      </c>
      <c r="V696">
        <v>1</v>
      </c>
      <c r="W696">
        <v>199.48</v>
      </c>
      <c r="X696">
        <v>89025</v>
      </c>
      <c r="Y696">
        <f>cleaneddata[[#This Row],[Unit Price]]-cleaneddata[[#This Row],[Discount]]</f>
        <v>170.89999999999998</v>
      </c>
      <c r="Z696" t="str">
        <f>_xlfn.IFS(cleaneddata[[#This Row],[Region]]="Central","Chris",cleaneddata[[#This Row],[Region]]="East","Erin",cleaneddata[[#This Row],[Region]]="South","Sam",cleaneddata[[#This Row],[Region]]="West","William")</f>
        <v>Sam</v>
      </c>
    </row>
    <row r="697" spans="1:26" x14ac:dyDescent="0.3">
      <c r="A697">
        <v>64</v>
      </c>
      <c r="B697" t="s">
        <v>1473</v>
      </c>
      <c r="C697" t="s">
        <v>72</v>
      </c>
      <c r="D697">
        <v>0</v>
      </c>
      <c r="E697">
        <v>3.69</v>
      </c>
      <c r="F697">
        <v>0.5</v>
      </c>
      <c r="G697" t="s">
        <v>40</v>
      </c>
      <c r="H697" t="s">
        <v>29</v>
      </c>
      <c r="I697" t="s">
        <v>50</v>
      </c>
      <c r="J697" t="s">
        <v>154</v>
      </c>
      <c r="K697" t="s">
        <v>75</v>
      </c>
      <c r="L697" t="s">
        <v>1474</v>
      </c>
      <c r="M697">
        <v>0.38</v>
      </c>
      <c r="N697" t="s">
        <v>34</v>
      </c>
      <c r="O697" t="s">
        <v>35</v>
      </c>
      <c r="P697" t="s">
        <v>244</v>
      </c>
      <c r="Q697" t="s">
        <v>1475</v>
      </c>
      <c r="R697">
        <v>24153</v>
      </c>
      <c r="S697" s="1">
        <v>42065</v>
      </c>
      <c r="T697" s="1">
        <v>42067</v>
      </c>
      <c r="U697">
        <v>-37.5291</v>
      </c>
      <c r="V697">
        <v>1</v>
      </c>
      <c r="W697">
        <v>4</v>
      </c>
      <c r="X697">
        <v>87406</v>
      </c>
      <c r="Y697">
        <f>cleaneddata[[#This Row],[Unit Price]]-cleaneddata[[#This Row],[Discount]]</f>
        <v>3.69</v>
      </c>
      <c r="Z697" t="str">
        <f>_xlfn.IFS(cleaneddata[[#This Row],[Region]]="Central","Chris",cleaneddata[[#This Row],[Region]]="East","Erin",cleaneddata[[#This Row],[Region]]="South","Sam",cleaneddata[[#This Row],[Region]]="West","William")</f>
        <v>Sam</v>
      </c>
    </row>
    <row r="698" spans="1:26" x14ac:dyDescent="0.3">
      <c r="A698">
        <v>64</v>
      </c>
      <c r="B698" t="s">
        <v>1473</v>
      </c>
      <c r="C698" t="s">
        <v>72</v>
      </c>
      <c r="D698">
        <v>0.02</v>
      </c>
      <c r="E698">
        <v>175.99</v>
      </c>
      <c r="F698">
        <v>4.99</v>
      </c>
      <c r="G698" t="s">
        <v>89</v>
      </c>
      <c r="H698" t="s">
        <v>29</v>
      </c>
      <c r="I698" t="s">
        <v>42</v>
      </c>
      <c r="J698" t="s">
        <v>137</v>
      </c>
      <c r="K698" t="s">
        <v>75</v>
      </c>
      <c r="L698" t="s">
        <v>1251</v>
      </c>
      <c r="M698">
        <v>0.59</v>
      </c>
      <c r="N698" t="s">
        <v>34</v>
      </c>
      <c r="O698" t="s">
        <v>35</v>
      </c>
      <c r="P698" t="s">
        <v>244</v>
      </c>
      <c r="Q698" t="s">
        <v>1475</v>
      </c>
      <c r="R698">
        <v>24153</v>
      </c>
      <c r="S698" s="1">
        <v>42065</v>
      </c>
      <c r="T698" s="1">
        <v>42065</v>
      </c>
      <c r="U698">
        <v>101.49</v>
      </c>
      <c r="V698">
        <v>4</v>
      </c>
      <c r="W698">
        <v>589.79999999999995</v>
      </c>
      <c r="X698">
        <v>87406</v>
      </c>
      <c r="Y698">
        <f>cleaneddata[[#This Row],[Unit Price]]-cleaneddata[[#This Row],[Discount]]</f>
        <v>175.97</v>
      </c>
      <c r="Z698" t="str">
        <f>_xlfn.IFS(cleaneddata[[#This Row],[Region]]="Central","Chris",cleaneddata[[#This Row],[Region]]="East","Erin",cleaneddata[[#This Row],[Region]]="South","Sam",cleaneddata[[#This Row],[Region]]="West","William")</f>
        <v>Sam</v>
      </c>
    </row>
    <row r="699" spans="1:26" x14ac:dyDescent="0.3">
      <c r="A699">
        <v>2877</v>
      </c>
      <c r="B699" t="s">
        <v>1476</v>
      </c>
      <c r="C699" t="s">
        <v>72</v>
      </c>
      <c r="D699">
        <v>0</v>
      </c>
      <c r="E699">
        <v>8.33</v>
      </c>
      <c r="F699">
        <v>1.99</v>
      </c>
      <c r="G699" t="s">
        <v>89</v>
      </c>
      <c r="H699" t="s">
        <v>41</v>
      </c>
      <c r="I699" t="s">
        <v>42</v>
      </c>
      <c r="J699" t="s">
        <v>43</v>
      </c>
      <c r="K699" t="s">
        <v>44</v>
      </c>
      <c r="L699" t="s">
        <v>1176</v>
      </c>
      <c r="M699">
        <v>0.52</v>
      </c>
      <c r="N699" t="s">
        <v>34</v>
      </c>
      <c r="O699" t="s">
        <v>113</v>
      </c>
      <c r="P699" t="s">
        <v>319</v>
      </c>
      <c r="Q699" t="s">
        <v>1477</v>
      </c>
      <c r="R699">
        <v>44070</v>
      </c>
      <c r="S699" s="1">
        <v>42065</v>
      </c>
      <c r="T699" s="1">
        <v>42067</v>
      </c>
      <c r="U699">
        <v>74.181899999999999</v>
      </c>
      <c r="V699">
        <v>12</v>
      </c>
      <c r="W699">
        <v>107.51</v>
      </c>
      <c r="X699">
        <v>91492</v>
      </c>
      <c r="Y699">
        <f>cleaneddata[[#This Row],[Unit Price]]-cleaneddata[[#This Row],[Discount]]</f>
        <v>8.33</v>
      </c>
      <c r="Z699" t="str">
        <f>_xlfn.IFS(cleaneddata[[#This Row],[Region]]="Central","Chris",cleaneddata[[#This Row],[Region]]="East","Erin",cleaneddata[[#This Row],[Region]]="South","Sam",cleaneddata[[#This Row],[Region]]="West","William")</f>
        <v>Erin</v>
      </c>
    </row>
    <row r="700" spans="1:26" x14ac:dyDescent="0.3">
      <c r="A700">
        <v>2878</v>
      </c>
      <c r="B700" t="s">
        <v>1478</v>
      </c>
      <c r="C700" t="s">
        <v>72</v>
      </c>
      <c r="D700">
        <v>0</v>
      </c>
      <c r="E700">
        <v>8.33</v>
      </c>
      <c r="F700">
        <v>1.99</v>
      </c>
      <c r="G700" t="s">
        <v>89</v>
      </c>
      <c r="H700" t="s">
        <v>41</v>
      </c>
      <c r="I700" t="s">
        <v>42</v>
      </c>
      <c r="J700" t="s">
        <v>43</v>
      </c>
      <c r="K700" t="s">
        <v>44</v>
      </c>
      <c r="L700" t="s">
        <v>1176</v>
      </c>
      <c r="M700">
        <v>0.52</v>
      </c>
      <c r="N700" t="s">
        <v>34</v>
      </c>
      <c r="O700" t="s">
        <v>61</v>
      </c>
      <c r="P700" t="s">
        <v>68</v>
      </c>
      <c r="Q700" t="s">
        <v>144</v>
      </c>
      <c r="R700">
        <v>98107</v>
      </c>
      <c r="S700" s="1">
        <v>42065</v>
      </c>
      <c r="T700" s="1">
        <v>42067</v>
      </c>
      <c r="U700">
        <v>82.31</v>
      </c>
      <c r="V700">
        <v>47</v>
      </c>
      <c r="W700">
        <v>421.08</v>
      </c>
      <c r="X700">
        <v>54369</v>
      </c>
      <c r="Y700">
        <f>cleaneddata[[#This Row],[Unit Price]]-cleaneddata[[#This Row],[Discount]]</f>
        <v>8.33</v>
      </c>
      <c r="Z700" t="str">
        <f>_xlfn.IFS(cleaneddata[[#This Row],[Region]]="Central","Chris",cleaneddata[[#This Row],[Region]]="East","Erin",cleaneddata[[#This Row],[Region]]="South","Sam",cleaneddata[[#This Row],[Region]]="West","William")</f>
        <v>William</v>
      </c>
    </row>
    <row r="701" spans="1:26" x14ac:dyDescent="0.3">
      <c r="A701">
        <v>3067</v>
      </c>
      <c r="B701" t="s">
        <v>1479</v>
      </c>
      <c r="C701" t="s">
        <v>72</v>
      </c>
      <c r="D701">
        <v>0.06</v>
      </c>
      <c r="E701">
        <v>355.98</v>
      </c>
      <c r="F701">
        <v>58.92</v>
      </c>
      <c r="G701" t="s">
        <v>28</v>
      </c>
      <c r="H701" t="s">
        <v>41</v>
      </c>
      <c r="I701" t="s">
        <v>30</v>
      </c>
      <c r="J701" t="s">
        <v>111</v>
      </c>
      <c r="K701" t="s">
        <v>59</v>
      </c>
      <c r="L701" t="s">
        <v>696</v>
      </c>
      <c r="M701">
        <v>0.64</v>
      </c>
      <c r="N701" t="s">
        <v>34</v>
      </c>
      <c r="O701" t="s">
        <v>113</v>
      </c>
      <c r="P701" t="s">
        <v>319</v>
      </c>
      <c r="Q701" t="s">
        <v>1480</v>
      </c>
      <c r="R701">
        <v>44515</v>
      </c>
      <c r="S701" s="1">
        <v>42065</v>
      </c>
      <c r="T701" s="1">
        <v>42066</v>
      </c>
      <c r="U701">
        <v>1660.92</v>
      </c>
      <c r="V701">
        <v>14</v>
      </c>
      <c r="W701">
        <v>5086.08</v>
      </c>
      <c r="X701">
        <v>91376</v>
      </c>
      <c r="Y701">
        <f>cleaneddata[[#This Row],[Unit Price]]-cleaneddata[[#This Row],[Discount]]</f>
        <v>355.92</v>
      </c>
      <c r="Z701" t="str">
        <f>_xlfn.IFS(cleaneddata[[#This Row],[Region]]="Central","Chris",cleaneddata[[#This Row],[Region]]="East","Erin",cleaneddata[[#This Row],[Region]]="South","Sam",cleaneddata[[#This Row],[Region]]="West","William")</f>
        <v>Erin</v>
      </c>
    </row>
    <row r="702" spans="1:26" x14ac:dyDescent="0.3">
      <c r="A702">
        <v>1686</v>
      </c>
      <c r="B702" t="s">
        <v>1481</v>
      </c>
      <c r="C702" t="s">
        <v>49</v>
      </c>
      <c r="D702">
        <v>0.08</v>
      </c>
      <c r="E702">
        <v>2.08</v>
      </c>
      <c r="F702">
        <v>5.33</v>
      </c>
      <c r="G702" t="s">
        <v>40</v>
      </c>
      <c r="H702" t="s">
        <v>96</v>
      </c>
      <c r="I702" t="s">
        <v>30</v>
      </c>
      <c r="J702" t="s">
        <v>128</v>
      </c>
      <c r="K702" t="s">
        <v>75</v>
      </c>
      <c r="L702" t="s">
        <v>461</v>
      </c>
      <c r="M702">
        <v>0.43</v>
      </c>
      <c r="N702" t="s">
        <v>34</v>
      </c>
      <c r="O702" t="s">
        <v>54</v>
      </c>
      <c r="P702" t="s">
        <v>105</v>
      </c>
      <c r="Q702" t="s">
        <v>1482</v>
      </c>
      <c r="R702">
        <v>60123</v>
      </c>
      <c r="S702" s="1">
        <v>42066</v>
      </c>
      <c r="T702" s="1">
        <v>42073</v>
      </c>
      <c r="U702">
        <v>-129.01</v>
      </c>
      <c r="V702">
        <v>9</v>
      </c>
      <c r="W702">
        <v>19.670000000000002</v>
      </c>
      <c r="X702">
        <v>86973</v>
      </c>
      <c r="Y702">
        <f>cleaneddata[[#This Row],[Unit Price]]-cleaneddata[[#This Row],[Discount]]</f>
        <v>2</v>
      </c>
      <c r="Z702" t="str">
        <f>_xlfn.IFS(cleaneddata[[#This Row],[Region]]="Central","Chris",cleaneddata[[#This Row],[Region]]="East","Erin",cleaneddata[[#This Row],[Region]]="South","Sam",cleaneddata[[#This Row],[Region]]="West","William")</f>
        <v>Chris</v>
      </c>
    </row>
    <row r="703" spans="1:26" x14ac:dyDescent="0.3">
      <c r="A703">
        <v>428</v>
      </c>
      <c r="B703" t="s">
        <v>513</v>
      </c>
      <c r="C703" t="s">
        <v>72</v>
      </c>
      <c r="D703">
        <v>0.05</v>
      </c>
      <c r="E703">
        <v>10.98</v>
      </c>
      <c r="F703">
        <v>4.8</v>
      </c>
      <c r="G703" t="s">
        <v>40</v>
      </c>
      <c r="H703" t="s">
        <v>96</v>
      </c>
      <c r="I703" t="s">
        <v>50</v>
      </c>
      <c r="J703" t="s">
        <v>347</v>
      </c>
      <c r="K703" t="s">
        <v>75</v>
      </c>
      <c r="L703" t="s">
        <v>1483</v>
      </c>
      <c r="M703">
        <v>0.36</v>
      </c>
      <c r="N703" t="s">
        <v>34</v>
      </c>
      <c r="O703" t="s">
        <v>61</v>
      </c>
      <c r="P703" t="s">
        <v>298</v>
      </c>
      <c r="Q703" t="s">
        <v>515</v>
      </c>
      <c r="R703">
        <v>89701</v>
      </c>
      <c r="S703" s="1">
        <v>42066</v>
      </c>
      <c r="T703" s="1">
        <v>42068</v>
      </c>
      <c r="U703">
        <v>90.62</v>
      </c>
      <c r="V703">
        <v>22</v>
      </c>
      <c r="W703">
        <v>243.11</v>
      </c>
      <c r="X703">
        <v>88480</v>
      </c>
      <c r="Y703">
        <f>cleaneddata[[#This Row],[Unit Price]]-cleaneddata[[#This Row],[Discount]]</f>
        <v>10.93</v>
      </c>
      <c r="Z703" t="str">
        <f>_xlfn.IFS(cleaneddata[[#This Row],[Region]]="Central","Chris",cleaneddata[[#This Row],[Region]]="East","Erin",cleaneddata[[#This Row],[Region]]="South","Sam",cleaneddata[[#This Row],[Region]]="West","William")</f>
        <v>William</v>
      </c>
    </row>
    <row r="704" spans="1:26" x14ac:dyDescent="0.3">
      <c r="A704">
        <v>568</v>
      </c>
      <c r="B704" t="s">
        <v>1484</v>
      </c>
      <c r="C704" t="s">
        <v>27</v>
      </c>
      <c r="D704">
        <v>0.02</v>
      </c>
      <c r="E704">
        <v>280.98</v>
      </c>
      <c r="F704">
        <v>57</v>
      </c>
      <c r="G704" t="s">
        <v>28</v>
      </c>
      <c r="H704" t="s">
        <v>41</v>
      </c>
      <c r="I704" t="s">
        <v>30</v>
      </c>
      <c r="J704" t="s">
        <v>111</v>
      </c>
      <c r="K704" t="s">
        <v>59</v>
      </c>
      <c r="L704" t="s">
        <v>864</v>
      </c>
      <c r="M704">
        <v>0.78</v>
      </c>
      <c r="N704" t="s">
        <v>34</v>
      </c>
      <c r="O704" t="s">
        <v>35</v>
      </c>
      <c r="P704" t="s">
        <v>36</v>
      </c>
      <c r="Q704" t="s">
        <v>1485</v>
      </c>
      <c r="R704">
        <v>39701</v>
      </c>
      <c r="S704" s="1">
        <v>42067</v>
      </c>
      <c r="T704" s="1">
        <v>42068</v>
      </c>
      <c r="U704">
        <v>1141.7940000000001</v>
      </c>
      <c r="V704">
        <v>4</v>
      </c>
      <c r="W704">
        <v>1128.74</v>
      </c>
      <c r="X704">
        <v>88879</v>
      </c>
      <c r="Y704">
        <f>cleaneddata[[#This Row],[Unit Price]]-cleaneddata[[#This Row],[Discount]]</f>
        <v>280.96000000000004</v>
      </c>
      <c r="Z704" t="str">
        <f>_xlfn.IFS(cleaneddata[[#This Row],[Region]]="Central","Chris",cleaneddata[[#This Row],[Region]]="East","Erin",cleaneddata[[#This Row],[Region]]="South","Sam",cleaneddata[[#This Row],[Region]]="West","William")</f>
        <v>Sam</v>
      </c>
    </row>
    <row r="705" spans="1:26" x14ac:dyDescent="0.3">
      <c r="A705">
        <v>3133</v>
      </c>
      <c r="B705" t="s">
        <v>563</v>
      </c>
      <c r="C705" t="s">
        <v>27</v>
      </c>
      <c r="D705">
        <v>0.08</v>
      </c>
      <c r="E705">
        <v>5.4</v>
      </c>
      <c r="F705">
        <v>7.78</v>
      </c>
      <c r="G705" t="s">
        <v>40</v>
      </c>
      <c r="H705" t="s">
        <v>96</v>
      </c>
      <c r="I705" t="s">
        <v>50</v>
      </c>
      <c r="J705" t="s">
        <v>74</v>
      </c>
      <c r="K705" t="s">
        <v>75</v>
      </c>
      <c r="L705" t="s">
        <v>1486</v>
      </c>
      <c r="M705">
        <v>0.37</v>
      </c>
      <c r="N705" t="s">
        <v>34</v>
      </c>
      <c r="O705" t="s">
        <v>54</v>
      </c>
      <c r="P705" t="s">
        <v>105</v>
      </c>
      <c r="Q705" t="s">
        <v>564</v>
      </c>
      <c r="R705">
        <v>60540</v>
      </c>
      <c r="S705" s="1">
        <v>42067</v>
      </c>
      <c r="T705" s="1">
        <v>42067</v>
      </c>
      <c r="U705">
        <v>-44.067999999999998</v>
      </c>
      <c r="V705">
        <v>4</v>
      </c>
      <c r="W705">
        <v>25.35</v>
      </c>
      <c r="X705">
        <v>86792</v>
      </c>
      <c r="Y705">
        <f>cleaneddata[[#This Row],[Unit Price]]-cleaneddata[[#This Row],[Discount]]</f>
        <v>5.32</v>
      </c>
      <c r="Z705" t="str">
        <f>_xlfn.IFS(cleaneddata[[#This Row],[Region]]="Central","Chris",cleaneddata[[#This Row],[Region]]="East","Erin",cleaneddata[[#This Row],[Region]]="South","Sam",cleaneddata[[#This Row],[Region]]="West","William")</f>
        <v>Chris</v>
      </c>
    </row>
    <row r="706" spans="1:26" x14ac:dyDescent="0.3">
      <c r="A706">
        <v>3133</v>
      </c>
      <c r="B706" t="s">
        <v>563</v>
      </c>
      <c r="C706" t="s">
        <v>27</v>
      </c>
      <c r="D706">
        <v>0.09</v>
      </c>
      <c r="E706">
        <v>8.4600000000000009</v>
      </c>
      <c r="F706">
        <v>8.99</v>
      </c>
      <c r="G706" t="s">
        <v>89</v>
      </c>
      <c r="H706" t="s">
        <v>96</v>
      </c>
      <c r="I706" t="s">
        <v>42</v>
      </c>
      <c r="J706" t="s">
        <v>43</v>
      </c>
      <c r="K706" t="s">
        <v>44</v>
      </c>
      <c r="L706" t="s">
        <v>1487</v>
      </c>
      <c r="M706">
        <v>0.79</v>
      </c>
      <c r="N706" t="s">
        <v>34</v>
      </c>
      <c r="O706" t="s">
        <v>54</v>
      </c>
      <c r="P706" t="s">
        <v>105</v>
      </c>
      <c r="Q706" t="s">
        <v>564</v>
      </c>
      <c r="R706">
        <v>60540</v>
      </c>
      <c r="S706" s="1">
        <v>42067</v>
      </c>
      <c r="T706" s="1">
        <v>42070</v>
      </c>
      <c r="U706">
        <v>-100.51</v>
      </c>
      <c r="V706">
        <v>5</v>
      </c>
      <c r="W706">
        <v>45.03</v>
      </c>
      <c r="X706">
        <v>86792</v>
      </c>
      <c r="Y706">
        <f>cleaneddata[[#This Row],[Unit Price]]-cleaneddata[[#This Row],[Discount]]</f>
        <v>8.370000000000001</v>
      </c>
      <c r="Z706" t="str">
        <f>_xlfn.IFS(cleaneddata[[#This Row],[Region]]="Central","Chris",cleaneddata[[#This Row],[Region]]="East","Erin",cleaneddata[[#This Row],[Region]]="South","Sam",cleaneddata[[#This Row],[Region]]="West","William")</f>
        <v>Chris</v>
      </c>
    </row>
    <row r="707" spans="1:26" x14ac:dyDescent="0.3">
      <c r="A707">
        <v>3133</v>
      </c>
      <c r="B707" t="s">
        <v>563</v>
      </c>
      <c r="C707" t="s">
        <v>27</v>
      </c>
      <c r="D707">
        <v>0.21</v>
      </c>
      <c r="E707">
        <v>14.98</v>
      </c>
      <c r="F707">
        <v>8.99</v>
      </c>
      <c r="G707" t="s">
        <v>40</v>
      </c>
      <c r="H707" t="s">
        <v>96</v>
      </c>
      <c r="I707" t="s">
        <v>30</v>
      </c>
      <c r="J707" t="s">
        <v>128</v>
      </c>
      <c r="K707" t="s">
        <v>44</v>
      </c>
      <c r="L707" t="s">
        <v>1488</v>
      </c>
      <c r="M707">
        <v>0.39</v>
      </c>
      <c r="N707" t="s">
        <v>34</v>
      </c>
      <c r="O707" t="s">
        <v>54</v>
      </c>
      <c r="P707" t="s">
        <v>105</v>
      </c>
      <c r="Q707" t="s">
        <v>564</v>
      </c>
      <c r="R707">
        <v>60540</v>
      </c>
      <c r="S707" s="1">
        <v>42067</v>
      </c>
      <c r="T707" s="1">
        <v>42068</v>
      </c>
      <c r="U707">
        <v>-17.75</v>
      </c>
      <c r="V707">
        <v>10</v>
      </c>
      <c r="W707">
        <v>153.87</v>
      </c>
      <c r="X707">
        <v>86792</v>
      </c>
      <c r="Y707">
        <f>cleaneddata[[#This Row],[Unit Price]]-cleaneddata[[#This Row],[Discount]]</f>
        <v>14.77</v>
      </c>
      <c r="Z707" t="str">
        <f>_xlfn.IFS(cleaneddata[[#This Row],[Region]]="Central","Chris",cleaneddata[[#This Row],[Region]]="East","Erin",cleaneddata[[#This Row],[Region]]="South","Sam",cleaneddata[[#This Row],[Region]]="West","William")</f>
        <v>Chris</v>
      </c>
    </row>
    <row r="708" spans="1:26" x14ac:dyDescent="0.3">
      <c r="A708">
        <v>3133</v>
      </c>
      <c r="B708" t="s">
        <v>563</v>
      </c>
      <c r="C708" t="s">
        <v>27</v>
      </c>
      <c r="D708">
        <v>0.04</v>
      </c>
      <c r="E708">
        <v>155.99</v>
      </c>
      <c r="F708">
        <v>8.08</v>
      </c>
      <c r="G708" t="s">
        <v>40</v>
      </c>
      <c r="H708" t="s">
        <v>96</v>
      </c>
      <c r="I708" t="s">
        <v>42</v>
      </c>
      <c r="J708" t="s">
        <v>137</v>
      </c>
      <c r="K708" t="s">
        <v>75</v>
      </c>
      <c r="L708" t="s">
        <v>1489</v>
      </c>
      <c r="M708">
        <v>0.6</v>
      </c>
      <c r="N708" t="s">
        <v>34</v>
      </c>
      <c r="O708" t="s">
        <v>54</v>
      </c>
      <c r="P708" t="s">
        <v>105</v>
      </c>
      <c r="Q708" t="s">
        <v>564</v>
      </c>
      <c r="R708">
        <v>60540</v>
      </c>
      <c r="S708" s="1">
        <v>42067</v>
      </c>
      <c r="T708" s="1">
        <v>42068</v>
      </c>
      <c r="U708">
        <v>1374.9480000000001</v>
      </c>
      <c r="V708">
        <v>22</v>
      </c>
      <c r="W708">
        <v>2800.33</v>
      </c>
      <c r="X708">
        <v>86792</v>
      </c>
      <c r="Y708">
        <f>cleaneddata[[#This Row],[Unit Price]]-cleaneddata[[#This Row],[Discount]]</f>
        <v>155.95000000000002</v>
      </c>
      <c r="Z708" t="str">
        <f>_xlfn.IFS(cleaneddata[[#This Row],[Region]]="Central","Chris",cleaneddata[[#This Row],[Region]]="East","Erin",cleaneddata[[#This Row],[Region]]="South","Sam",cleaneddata[[#This Row],[Region]]="West","William")</f>
        <v>Chris</v>
      </c>
    </row>
    <row r="709" spans="1:26" x14ac:dyDescent="0.3">
      <c r="A709">
        <v>1005</v>
      </c>
      <c r="B709" t="s">
        <v>1399</v>
      </c>
      <c r="C709" t="s">
        <v>49</v>
      </c>
      <c r="D709">
        <v>0.06</v>
      </c>
      <c r="E709">
        <v>10.14</v>
      </c>
      <c r="F709">
        <v>2.27</v>
      </c>
      <c r="G709" t="s">
        <v>40</v>
      </c>
      <c r="H709" t="s">
        <v>29</v>
      </c>
      <c r="I709" t="s">
        <v>50</v>
      </c>
      <c r="J709" t="s">
        <v>90</v>
      </c>
      <c r="K709" t="s">
        <v>52</v>
      </c>
      <c r="L709" t="s">
        <v>173</v>
      </c>
      <c r="M709">
        <v>0.36</v>
      </c>
      <c r="N709" t="s">
        <v>34</v>
      </c>
      <c r="O709" t="s">
        <v>54</v>
      </c>
      <c r="P709" t="s">
        <v>105</v>
      </c>
      <c r="Q709" t="s">
        <v>1401</v>
      </c>
      <c r="R709">
        <v>60089</v>
      </c>
      <c r="S709" s="1">
        <v>42067</v>
      </c>
      <c r="T709" s="1">
        <v>42067</v>
      </c>
      <c r="U709">
        <v>-3.88</v>
      </c>
      <c r="V709">
        <v>1</v>
      </c>
      <c r="W709">
        <v>12.18</v>
      </c>
      <c r="X709">
        <v>90043</v>
      </c>
      <c r="Y709">
        <f>cleaneddata[[#This Row],[Unit Price]]-cleaneddata[[#This Row],[Discount]]</f>
        <v>10.08</v>
      </c>
      <c r="Z709" t="str">
        <f>_xlfn.IFS(cleaneddata[[#This Row],[Region]]="Central","Chris",cleaneddata[[#This Row],[Region]]="East","Erin",cleaneddata[[#This Row],[Region]]="South","Sam",cleaneddata[[#This Row],[Region]]="West","William")</f>
        <v>Chris</v>
      </c>
    </row>
    <row r="710" spans="1:26" x14ac:dyDescent="0.3">
      <c r="A710">
        <v>2358</v>
      </c>
      <c r="B710" t="s">
        <v>1168</v>
      </c>
      <c r="C710" t="s">
        <v>49</v>
      </c>
      <c r="D710">
        <v>0.1</v>
      </c>
      <c r="E710">
        <v>205.99</v>
      </c>
      <c r="F710">
        <v>8.99</v>
      </c>
      <c r="G710" t="s">
        <v>40</v>
      </c>
      <c r="H710" t="s">
        <v>96</v>
      </c>
      <c r="I710" t="s">
        <v>42</v>
      </c>
      <c r="J710" t="s">
        <v>137</v>
      </c>
      <c r="K710" t="s">
        <v>75</v>
      </c>
      <c r="L710" t="s">
        <v>665</v>
      </c>
      <c r="M710">
        <v>0.56000000000000005</v>
      </c>
      <c r="N710" t="s">
        <v>34</v>
      </c>
      <c r="O710" t="s">
        <v>35</v>
      </c>
      <c r="P710" t="s">
        <v>125</v>
      </c>
      <c r="Q710" t="s">
        <v>1098</v>
      </c>
      <c r="R710">
        <v>33311</v>
      </c>
      <c r="S710" s="1">
        <v>42067</v>
      </c>
      <c r="T710" s="1">
        <v>42071</v>
      </c>
      <c r="U710">
        <v>147</v>
      </c>
      <c r="V710">
        <v>2</v>
      </c>
      <c r="W710">
        <v>324.62</v>
      </c>
      <c r="X710">
        <v>88267</v>
      </c>
      <c r="Y710">
        <f>cleaneddata[[#This Row],[Unit Price]]-cleaneddata[[#This Row],[Discount]]</f>
        <v>205.89000000000001</v>
      </c>
      <c r="Z710" t="str">
        <f>_xlfn.IFS(cleaneddata[[#This Row],[Region]]="Central","Chris",cleaneddata[[#This Row],[Region]]="East","Erin",cleaneddata[[#This Row],[Region]]="South","Sam",cleaneddata[[#This Row],[Region]]="West","William")</f>
        <v>Sam</v>
      </c>
    </row>
    <row r="711" spans="1:26" x14ac:dyDescent="0.3">
      <c r="A711">
        <v>91</v>
      </c>
      <c r="B711" t="s">
        <v>1248</v>
      </c>
      <c r="C711" t="s">
        <v>118</v>
      </c>
      <c r="D711">
        <v>0.06</v>
      </c>
      <c r="E711">
        <v>175.99</v>
      </c>
      <c r="F711">
        <v>8.99</v>
      </c>
      <c r="G711" t="s">
        <v>40</v>
      </c>
      <c r="H711" t="s">
        <v>96</v>
      </c>
      <c r="I711" t="s">
        <v>42</v>
      </c>
      <c r="J711" t="s">
        <v>137</v>
      </c>
      <c r="K711" t="s">
        <v>75</v>
      </c>
      <c r="L711" t="s">
        <v>1181</v>
      </c>
      <c r="M711">
        <v>0.56999999999999995</v>
      </c>
      <c r="N711" t="s">
        <v>34</v>
      </c>
      <c r="O711" t="s">
        <v>61</v>
      </c>
      <c r="P711" t="s">
        <v>92</v>
      </c>
      <c r="Q711" t="s">
        <v>1249</v>
      </c>
      <c r="R711">
        <v>94591</v>
      </c>
      <c r="S711" s="1">
        <v>42067</v>
      </c>
      <c r="T711" s="1">
        <v>42069</v>
      </c>
      <c r="U711">
        <v>2031.5070000000001</v>
      </c>
      <c r="V711">
        <v>23</v>
      </c>
      <c r="W711">
        <v>3363.53</v>
      </c>
      <c r="X711">
        <v>87177</v>
      </c>
      <c r="Y711">
        <f>cleaneddata[[#This Row],[Unit Price]]-cleaneddata[[#This Row],[Discount]]</f>
        <v>175.93</v>
      </c>
      <c r="Z711" t="str">
        <f>_xlfn.IFS(cleaneddata[[#This Row],[Region]]="Central","Chris",cleaneddata[[#This Row],[Region]]="East","Erin",cleaneddata[[#This Row],[Region]]="South","Sam",cleaneddata[[#This Row],[Region]]="West","William")</f>
        <v>William</v>
      </c>
    </row>
    <row r="712" spans="1:26" x14ac:dyDescent="0.3">
      <c r="A712">
        <v>679</v>
      </c>
      <c r="B712" t="s">
        <v>1490</v>
      </c>
      <c r="C712" t="s">
        <v>118</v>
      </c>
      <c r="D712">
        <v>0.01</v>
      </c>
      <c r="E712">
        <v>3.95</v>
      </c>
      <c r="F712">
        <v>5.13</v>
      </c>
      <c r="G712" t="s">
        <v>40</v>
      </c>
      <c r="H712" t="s">
        <v>96</v>
      </c>
      <c r="I712" t="s">
        <v>50</v>
      </c>
      <c r="J712" t="s">
        <v>97</v>
      </c>
      <c r="K712" t="s">
        <v>75</v>
      </c>
      <c r="L712" t="s">
        <v>1491</v>
      </c>
      <c r="M712">
        <v>0.59</v>
      </c>
      <c r="N712" t="s">
        <v>34</v>
      </c>
      <c r="O712" t="s">
        <v>61</v>
      </c>
      <c r="P712" t="s">
        <v>68</v>
      </c>
      <c r="Q712" t="s">
        <v>1492</v>
      </c>
      <c r="R712">
        <v>98387</v>
      </c>
      <c r="S712" s="1">
        <v>42067</v>
      </c>
      <c r="T712" s="1">
        <v>42068</v>
      </c>
      <c r="U712">
        <v>-19.93</v>
      </c>
      <c r="V712">
        <v>2</v>
      </c>
      <c r="W712">
        <v>10.11</v>
      </c>
      <c r="X712">
        <v>88890</v>
      </c>
      <c r="Y712">
        <f>cleaneddata[[#This Row],[Unit Price]]-cleaneddata[[#This Row],[Discount]]</f>
        <v>3.9400000000000004</v>
      </c>
      <c r="Z712" t="str">
        <f>_xlfn.IFS(cleaneddata[[#This Row],[Region]]="Central","Chris",cleaneddata[[#This Row],[Region]]="East","Erin",cleaneddata[[#This Row],[Region]]="South","Sam",cleaneddata[[#This Row],[Region]]="West","William")</f>
        <v>William</v>
      </c>
    </row>
    <row r="713" spans="1:26" x14ac:dyDescent="0.3">
      <c r="A713">
        <v>679</v>
      </c>
      <c r="B713" t="s">
        <v>1490</v>
      </c>
      <c r="C713" t="s">
        <v>118</v>
      </c>
      <c r="D713">
        <v>0.02</v>
      </c>
      <c r="E713">
        <v>367.99</v>
      </c>
      <c r="F713">
        <v>19.989999999999998</v>
      </c>
      <c r="G713" t="s">
        <v>40</v>
      </c>
      <c r="H713" t="s">
        <v>96</v>
      </c>
      <c r="I713" t="s">
        <v>50</v>
      </c>
      <c r="J713" t="s">
        <v>74</v>
      </c>
      <c r="K713" t="s">
        <v>75</v>
      </c>
      <c r="L713" t="s">
        <v>1493</v>
      </c>
      <c r="M713">
        <v>0.4</v>
      </c>
      <c r="N713" t="s">
        <v>34</v>
      </c>
      <c r="O713" t="s">
        <v>61</v>
      </c>
      <c r="P713" t="s">
        <v>68</v>
      </c>
      <c r="Q713" t="s">
        <v>1492</v>
      </c>
      <c r="R713">
        <v>98387</v>
      </c>
      <c r="S713" s="1">
        <v>42067</v>
      </c>
      <c r="T713" s="1">
        <v>42068</v>
      </c>
      <c r="U713">
        <v>4568.6072999999997</v>
      </c>
      <c r="V713">
        <v>17</v>
      </c>
      <c r="W713">
        <v>6621.17</v>
      </c>
      <c r="X713">
        <v>88890</v>
      </c>
      <c r="Y713">
        <f>cleaneddata[[#This Row],[Unit Price]]-cleaneddata[[#This Row],[Discount]]</f>
        <v>367.97</v>
      </c>
      <c r="Z713" t="str">
        <f>_xlfn.IFS(cleaneddata[[#This Row],[Region]]="Central","Chris",cleaneddata[[#This Row],[Region]]="East","Erin",cleaneddata[[#This Row],[Region]]="South","Sam",cleaneddata[[#This Row],[Region]]="West","William")</f>
        <v>William</v>
      </c>
    </row>
    <row r="714" spans="1:26" x14ac:dyDescent="0.3">
      <c r="A714">
        <v>680</v>
      </c>
      <c r="B714" t="s">
        <v>1494</v>
      </c>
      <c r="C714" t="s">
        <v>118</v>
      </c>
      <c r="D714">
        <v>0.04</v>
      </c>
      <c r="E714">
        <v>95.99</v>
      </c>
      <c r="F714">
        <v>4.9000000000000004</v>
      </c>
      <c r="G714" t="s">
        <v>40</v>
      </c>
      <c r="H714" t="s">
        <v>96</v>
      </c>
      <c r="I714" t="s">
        <v>42</v>
      </c>
      <c r="J714" t="s">
        <v>137</v>
      </c>
      <c r="K714" t="s">
        <v>75</v>
      </c>
      <c r="L714" t="s">
        <v>770</v>
      </c>
      <c r="M714">
        <v>0.56000000000000005</v>
      </c>
      <c r="N714" t="s">
        <v>34</v>
      </c>
      <c r="O714" t="s">
        <v>61</v>
      </c>
      <c r="P714" t="s">
        <v>68</v>
      </c>
      <c r="Q714" t="s">
        <v>1495</v>
      </c>
      <c r="R714">
        <v>99207</v>
      </c>
      <c r="S714" s="1">
        <v>42067</v>
      </c>
      <c r="T714" s="1">
        <v>42069</v>
      </c>
      <c r="U714">
        <v>-258.22500000000002</v>
      </c>
      <c r="V714">
        <v>3</v>
      </c>
      <c r="W714">
        <v>253.78</v>
      </c>
      <c r="X714">
        <v>88890</v>
      </c>
      <c r="Y714">
        <f>cleaneddata[[#This Row],[Unit Price]]-cleaneddata[[#This Row],[Discount]]</f>
        <v>95.949999999999989</v>
      </c>
      <c r="Z714" t="str">
        <f>_xlfn.IFS(cleaneddata[[#This Row],[Region]]="Central","Chris",cleaneddata[[#This Row],[Region]]="East","Erin",cleaneddata[[#This Row],[Region]]="South","Sam",cleaneddata[[#This Row],[Region]]="West","William")</f>
        <v>William</v>
      </c>
    </row>
    <row r="715" spans="1:26" x14ac:dyDescent="0.3">
      <c r="A715">
        <v>2696</v>
      </c>
      <c r="B715" t="s">
        <v>1496</v>
      </c>
      <c r="C715" t="s">
        <v>27</v>
      </c>
      <c r="D715">
        <v>0.05</v>
      </c>
      <c r="E715">
        <v>107.53</v>
      </c>
      <c r="F715">
        <v>5.81</v>
      </c>
      <c r="G715" t="s">
        <v>40</v>
      </c>
      <c r="H715" t="s">
        <v>73</v>
      </c>
      <c r="I715" t="s">
        <v>30</v>
      </c>
      <c r="J715" t="s">
        <v>128</v>
      </c>
      <c r="K715" t="s">
        <v>146</v>
      </c>
      <c r="L715" t="s">
        <v>1497</v>
      </c>
      <c r="M715">
        <v>0.65</v>
      </c>
      <c r="N715" t="s">
        <v>34</v>
      </c>
      <c r="O715" t="s">
        <v>35</v>
      </c>
      <c r="P715" t="s">
        <v>166</v>
      </c>
      <c r="Q715" t="s">
        <v>1498</v>
      </c>
      <c r="R715">
        <v>35401</v>
      </c>
      <c r="S715" s="1">
        <v>42068</v>
      </c>
      <c r="T715" s="1">
        <v>42069</v>
      </c>
      <c r="U715">
        <v>-89.418000000000006</v>
      </c>
      <c r="V715">
        <v>6</v>
      </c>
      <c r="W715">
        <v>612.91999999999996</v>
      </c>
      <c r="X715">
        <v>87676</v>
      </c>
      <c r="Y715">
        <f>cleaneddata[[#This Row],[Unit Price]]-cleaneddata[[#This Row],[Discount]]</f>
        <v>107.48</v>
      </c>
      <c r="Z715" t="str">
        <f>_xlfn.IFS(cleaneddata[[#This Row],[Region]]="Central","Chris",cleaneddata[[#This Row],[Region]]="East","Erin",cleaneddata[[#This Row],[Region]]="South","Sam",cleaneddata[[#This Row],[Region]]="West","William")</f>
        <v>Sam</v>
      </c>
    </row>
    <row r="716" spans="1:26" x14ac:dyDescent="0.3">
      <c r="A716">
        <v>2376</v>
      </c>
      <c r="B716" t="s">
        <v>1499</v>
      </c>
      <c r="C716" t="s">
        <v>39</v>
      </c>
      <c r="D716">
        <v>0.05</v>
      </c>
      <c r="E716">
        <v>3.28</v>
      </c>
      <c r="F716">
        <v>3.97</v>
      </c>
      <c r="G716" t="s">
        <v>40</v>
      </c>
      <c r="H716" t="s">
        <v>96</v>
      </c>
      <c r="I716" t="s">
        <v>50</v>
      </c>
      <c r="J716" t="s">
        <v>51</v>
      </c>
      <c r="K716" t="s">
        <v>52</v>
      </c>
      <c r="L716" t="s">
        <v>247</v>
      </c>
      <c r="M716">
        <v>0.56000000000000005</v>
      </c>
      <c r="N716" t="s">
        <v>34</v>
      </c>
      <c r="O716" t="s">
        <v>61</v>
      </c>
      <c r="P716" t="s">
        <v>492</v>
      </c>
      <c r="Q716" t="s">
        <v>1500</v>
      </c>
      <c r="R716">
        <v>83843</v>
      </c>
      <c r="S716" s="1">
        <v>42068</v>
      </c>
      <c r="T716" s="1">
        <v>42069</v>
      </c>
      <c r="U716">
        <v>-100.24</v>
      </c>
      <c r="V716">
        <v>18</v>
      </c>
      <c r="W716">
        <v>61.29</v>
      </c>
      <c r="X716">
        <v>91321</v>
      </c>
      <c r="Y716">
        <f>cleaneddata[[#This Row],[Unit Price]]-cleaneddata[[#This Row],[Discount]]</f>
        <v>3.23</v>
      </c>
      <c r="Z716" t="str">
        <f>_xlfn.IFS(cleaneddata[[#This Row],[Region]]="Central","Chris",cleaneddata[[#This Row],[Region]]="East","Erin",cleaneddata[[#This Row],[Region]]="South","Sam",cleaneddata[[#This Row],[Region]]="West","William")</f>
        <v>William</v>
      </c>
    </row>
    <row r="717" spans="1:26" x14ac:dyDescent="0.3">
      <c r="A717">
        <v>2376</v>
      </c>
      <c r="B717" t="s">
        <v>1499</v>
      </c>
      <c r="C717" t="s">
        <v>39</v>
      </c>
      <c r="D717">
        <v>0.03</v>
      </c>
      <c r="E717">
        <v>6.98</v>
      </c>
      <c r="F717">
        <v>9.69</v>
      </c>
      <c r="G717" t="s">
        <v>40</v>
      </c>
      <c r="H717" t="s">
        <v>96</v>
      </c>
      <c r="I717" t="s">
        <v>50</v>
      </c>
      <c r="J717" t="s">
        <v>80</v>
      </c>
      <c r="K717" t="s">
        <v>75</v>
      </c>
      <c r="L717" t="s">
        <v>1501</v>
      </c>
      <c r="M717">
        <v>0.83</v>
      </c>
      <c r="N717" t="s">
        <v>34</v>
      </c>
      <c r="O717" t="s">
        <v>61</v>
      </c>
      <c r="P717" t="s">
        <v>492</v>
      </c>
      <c r="Q717" t="s">
        <v>1500</v>
      </c>
      <c r="R717">
        <v>83843</v>
      </c>
      <c r="S717" s="1">
        <v>42068</v>
      </c>
      <c r="T717" s="1">
        <v>42070</v>
      </c>
      <c r="U717">
        <v>-262.62</v>
      </c>
      <c r="V717">
        <v>15</v>
      </c>
      <c r="W717">
        <v>109.15</v>
      </c>
      <c r="X717">
        <v>91321</v>
      </c>
      <c r="Y717">
        <f>cleaneddata[[#This Row],[Unit Price]]-cleaneddata[[#This Row],[Discount]]</f>
        <v>6.95</v>
      </c>
      <c r="Z717" t="str">
        <f>_xlfn.IFS(cleaneddata[[#This Row],[Region]]="Central","Chris",cleaneddata[[#This Row],[Region]]="East","Erin",cleaneddata[[#This Row],[Region]]="South","Sam",cleaneddata[[#This Row],[Region]]="West","William")</f>
        <v>William</v>
      </c>
    </row>
    <row r="718" spans="1:26" x14ac:dyDescent="0.3">
      <c r="A718">
        <v>670</v>
      </c>
      <c r="B718" t="s">
        <v>1502</v>
      </c>
      <c r="C718" t="s">
        <v>49</v>
      </c>
      <c r="D718">
        <v>0.08</v>
      </c>
      <c r="E718">
        <v>296.18</v>
      </c>
      <c r="F718">
        <v>54.12</v>
      </c>
      <c r="G718" t="s">
        <v>28</v>
      </c>
      <c r="H718" t="s">
        <v>73</v>
      </c>
      <c r="I718" t="s">
        <v>30</v>
      </c>
      <c r="J718" t="s">
        <v>31</v>
      </c>
      <c r="K718" t="s">
        <v>32</v>
      </c>
      <c r="L718" t="s">
        <v>1081</v>
      </c>
      <c r="M718">
        <v>0.76</v>
      </c>
      <c r="N718" t="s">
        <v>34</v>
      </c>
      <c r="O718" t="s">
        <v>35</v>
      </c>
      <c r="P718" t="s">
        <v>244</v>
      </c>
      <c r="Q718" t="s">
        <v>1503</v>
      </c>
      <c r="R718">
        <v>22025</v>
      </c>
      <c r="S718" s="1">
        <v>42068</v>
      </c>
      <c r="T718" s="1">
        <v>42075</v>
      </c>
      <c r="U718">
        <v>-187.22200000000001</v>
      </c>
      <c r="V718">
        <v>5</v>
      </c>
      <c r="W718">
        <v>1429.81</v>
      </c>
      <c r="X718">
        <v>88474</v>
      </c>
      <c r="Y718">
        <f>cleaneddata[[#This Row],[Unit Price]]-cleaneddata[[#This Row],[Discount]]</f>
        <v>296.10000000000002</v>
      </c>
      <c r="Z718" t="str">
        <f>_xlfn.IFS(cleaneddata[[#This Row],[Region]]="Central","Chris",cleaneddata[[#This Row],[Region]]="East","Erin",cleaneddata[[#This Row],[Region]]="South","Sam",cleaneddata[[#This Row],[Region]]="West","William")</f>
        <v>Sam</v>
      </c>
    </row>
    <row r="719" spans="1:26" x14ac:dyDescent="0.3">
      <c r="A719">
        <v>2944</v>
      </c>
      <c r="B719" t="s">
        <v>1504</v>
      </c>
      <c r="C719" t="s">
        <v>49</v>
      </c>
      <c r="D719">
        <v>0.04</v>
      </c>
      <c r="E719">
        <v>4.55</v>
      </c>
      <c r="F719">
        <v>1.49</v>
      </c>
      <c r="G719" t="s">
        <v>40</v>
      </c>
      <c r="H719" t="s">
        <v>96</v>
      </c>
      <c r="I719" t="s">
        <v>50</v>
      </c>
      <c r="J719" t="s">
        <v>74</v>
      </c>
      <c r="K719" t="s">
        <v>75</v>
      </c>
      <c r="L719" t="s">
        <v>1505</v>
      </c>
      <c r="M719">
        <v>0.35</v>
      </c>
      <c r="N719" t="s">
        <v>34</v>
      </c>
      <c r="O719" t="s">
        <v>54</v>
      </c>
      <c r="P719" t="s">
        <v>291</v>
      </c>
      <c r="Q719" t="s">
        <v>1506</v>
      </c>
      <c r="R719">
        <v>48640</v>
      </c>
      <c r="S719" s="1">
        <v>42068</v>
      </c>
      <c r="T719" s="1">
        <v>42070</v>
      </c>
      <c r="U719">
        <v>28.288</v>
      </c>
      <c r="V719">
        <v>13</v>
      </c>
      <c r="W719">
        <v>59.75</v>
      </c>
      <c r="X719">
        <v>90309</v>
      </c>
      <c r="Y719">
        <f>cleaneddata[[#This Row],[Unit Price]]-cleaneddata[[#This Row],[Discount]]</f>
        <v>4.51</v>
      </c>
      <c r="Z719" t="str">
        <f>_xlfn.IFS(cleaneddata[[#This Row],[Region]]="Central","Chris",cleaneddata[[#This Row],[Region]]="East","Erin",cleaneddata[[#This Row],[Region]]="South","Sam",cleaneddata[[#This Row],[Region]]="West","William")</f>
        <v>Chris</v>
      </c>
    </row>
    <row r="720" spans="1:26" x14ac:dyDescent="0.3">
      <c r="A720">
        <v>392</v>
      </c>
      <c r="B720" t="s">
        <v>1507</v>
      </c>
      <c r="C720" t="s">
        <v>118</v>
      </c>
      <c r="D720">
        <v>0.02</v>
      </c>
      <c r="E720">
        <v>34.979999999999997</v>
      </c>
      <c r="F720">
        <v>7.53</v>
      </c>
      <c r="G720" t="s">
        <v>40</v>
      </c>
      <c r="H720" t="s">
        <v>96</v>
      </c>
      <c r="I720" t="s">
        <v>42</v>
      </c>
      <c r="J720" t="s">
        <v>43</v>
      </c>
      <c r="K720" t="s">
        <v>75</v>
      </c>
      <c r="L720" t="s">
        <v>1441</v>
      </c>
      <c r="M720">
        <v>0.76</v>
      </c>
      <c r="N720" t="s">
        <v>34</v>
      </c>
      <c r="O720" t="s">
        <v>54</v>
      </c>
      <c r="P720" t="s">
        <v>82</v>
      </c>
      <c r="Q720" t="s">
        <v>1508</v>
      </c>
      <c r="R720">
        <v>63105</v>
      </c>
      <c r="S720" s="1">
        <v>42068</v>
      </c>
      <c r="T720" s="1">
        <v>42070</v>
      </c>
      <c r="U720">
        <v>-159.68</v>
      </c>
      <c r="V720">
        <v>1</v>
      </c>
      <c r="W720">
        <v>37.159999999999997</v>
      </c>
      <c r="X720">
        <v>86383</v>
      </c>
      <c r="Y720">
        <f>cleaneddata[[#This Row],[Unit Price]]-cleaneddata[[#This Row],[Discount]]</f>
        <v>34.959999999999994</v>
      </c>
      <c r="Z720" t="str">
        <f>_xlfn.IFS(cleaneddata[[#This Row],[Region]]="Central","Chris",cleaneddata[[#This Row],[Region]]="East","Erin",cleaneddata[[#This Row],[Region]]="South","Sam",cleaneddata[[#This Row],[Region]]="West","William")</f>
        <v>Chris</v>
      </c>
    </row>
    <row r="721" spans="1:26" x14ac:dyDescent="0.3">
      <c r="A721">
        <v>392</v>
      </c>
      <c r="B721" t="s">
        <v>1507</v>
      </c>
      <c r="C721" t="s">
        <v>118</v>
      </c>
      <c r="D721">
        <v>0.01</v>
      </c>
      <c r="E721">
        <v>19.989999999999998</v>
      </c>
      <c r="F721">
        <v>11.17</v>
      </c>
      <c r="G721" t="s">
        <v>40</v>
      </c>
      <c r="H721" t="s">
        <v>96</v>
      </c>
      <c r="I721" t="s">
        <v>30</v>
      </c>
      <c r="J721" t="s">
        <v>128</v>
      </c>
      <c r="K721" t="s">
        <v>66</v>
      </c>
      <c r="L721" t="s">
        <v>491</v>
      </c>
      <c r="M721">
        <v>0.6</v>
      </c>
      <c r="N721" t="s">
        <v>34</v>
      </c>
      <c r="O721" t="s">
        <v>54</v>
      </c>
      <c r="P721" t="s">
        <v>82</v>
      </c>
      <c r="Q721" t="s">
        <v>1508</v>
      </c>
      <c r="R721">
        <v>63105</v>
      </c>
      <c r="S721" s="1">
        <v>42068</v>
      </c>
      <c r="T721" s="1">
        <v>42071</v>
      </c>
      <c r="U721">
        <v>27.91</v>
      </c>
      <c r="V721">
        <v>2</v>
      </c>
      <c r="W721">
        <v>43.65</v>
      </c>
      <c r="X721">
        <v>86383</v>
      </c>
      <c r="Y721">
        <f>cleaneddata[[#This Row],[Unit Price]]-cleaneddata[[#This Row],[Discount]]</f>
        <v>19.979999999999997</v>
      </c>
      <c r="Z721" t="str">
        <f>_xlfn.IFS(cleaneddata[[#This Row],[Region]]="Central","Chris",cleaneddata[[#This Row],[Region]]="East","Erin",cleaneddata[[#This Row],[Region]]="South","Sam",cleaneddata[[#This Row],[Region]]="West","William")</f>
        <v>Chris</v>
      </c>
    </row>
    <row r="722" spans="1:26" x14ac:dyDescent="0.3">
      <c r="A722">
        <v>3003</v>
      </c>
      <c r="B722" t="s">
        <v>1509</v>
      </c>
      <c r="C722" t="s">
        <v>118</v>
      </c>
      <c r="D722">
        <v>0.03</v>
      </c>
      <c r="E722">
        <v>85.99</v>
      </c>
      <c r="F722">
        <v>0.99</v>
      </c>
      <c r="G722" t="s">
        <v>40</v>
      </c>
      <c r="H722" t="s">
        <v>73</v>
      </c>
      <c r="I722" t="s">
        <v>42</v>
      </c>
      <c r="J722" t="s">
        <v>137</v>
      </c>
      <c r="K722" t="s">
        <v>52</v>
      </c>
      <c r="L722" t="s">
        <v>1178</v>
      </c>
      <c r="M722">
        <v>0.55000000000000004</v>
      </c>
      <c r="N722" t="s">
        <v>34</v>
      </c>
      <c r="O722" t="s">
        <v>61</v>
      </c>
      <c r="P722" t="s">
        <v>492</v>
      </c>
      <c r="Q722" t="s">
        <v>1510</v>
      </c>
      <c r="R722">
        <v>83814</v>
      </c>
      <c r="S722" s="1">
        <v>42068</v>
      </c>
      <c r="T722" s="1">
        <v>42069</v>
      </c>
      <c r="U722">
        <v>1037.1044999999999</v>
      </c>
      <c r="V722">
        <v>20</v>
      </c>
      <c r="W722">
        <v>1503.05</v>
      </c>
      <c r="X722">
        <v>91586</v>
      </c>
      <c r="Y722">
        <f>cleaneddata[[#This Row],[Unit Price]]-cleaneddata[[#This Row],[Discount]]</f>
        <v>85.96</v>
      </c>
      <c r="Z722" t="str">
        <f>_xlfn.IFS(cleaneddata[[#This Row],[Region]]="Central","Chris",cleaneddata[[#This Row],[Region]]="East","Erin",cleaneddata[[#This Row],[Region]]="South","Sam",cleaneddata[[#This Row],[Region]]="West","William")</f>
        <v>William</v>
      </c>
    </row>
    <row r="723" spans="1:26" x14ac:dyDescent="0.3">
      <c r="A723">
        <v>1014</v>
      </c>
      <c r="B723" t="s">
        <v>1446</v>
      </c>
      <c r="C723" t="s">
        <v>72</v>
      </c>
      <c r="D723">
        <v>0.08</v>
      </c>
      <c r="E723">
        <v>10.91</v>
      </c>
      <c r="F723">
        <v>2.99</v>
      </c>
      <c r="G723" t="s">
        <v>40</v>
      </c>
      <c r="H723" t="s">
        <v>73</v>
      </c>
      <c r="I723" t="s">
        <v>50</v>
      </c>
      <c r="J723" t="s">
        <v>74</v>
      </c>
      <c r="K723" t="s">
        <v>75</v>
      </c>
      <c r="L723" t="s">
        <v>1511</v>
      </c>
      <c r="M723">
        <v>0.38</v>
      </c>
      <c r="N723" t="s">
        <v>34</v>
      </c>
      <c r="O723" t="s">
        <v>35</v>
      </c>
      <c r="P723" t="s">
        <v>46</v>
      </c>
      <c r="Q723" t="s">
        <v>1447</v>
      </c>
      <c r="R723">
        <v>72022</v>
      </c>
      <c r="S723" s="1">
        <v>42068</v>
      </c>
      <c r="T723" s="1">
        <v>42069</v>
      </c>
      <c r="U723">
        <v>-2.1</v>
      </c>
      <c r="V723">
        <v>11</v>
      </c>
      <c r="W723">
        <v>119.99</v>
      </c>
      <c r="X723">
        <v>88388</v>
      </c>
      <c r="Y723">
        <f>cleaneddata[[#This Row],[Unit Price]]-cleaneddata[[#This Row],[Discount]]</f>
        <v>10.83</v>
      </c>
      <c r="Z723" t="str">
        <f>_xlfn.IFS(cleaneddata[[#This Row],[Region]]="Central","Chris",cleaneddata[[#This Row],[Region]]="East","Erin",cleaneddata[[#This Row],[Region]]="South","Sam",cleaneddata[[#This Row],[Region]]="West","William")</f>
        <v>Sam</v>
      </c>
    </row>
    <row r="724" spans="1:26" x14ac:dyDescent="0.3">
      <c r="A724">
        <v>1279</v>
      </c>
      <c r="B724" t="s">
        <v>1449</v>
      </c>
      <c r="C724" t="s">
        <v>72</v>
      </c>
      <c r="D724">
        <v>0</v>
      </c>
      <c r="E724">
        <v>442.14</v>
      </c>
      <c r="F724">
        <v>14.7</v>
      </c>
      <c r="G724" t="s">
        <v>28</v>
      </c>
      <c r="H724" t="s">
        <v>96</v>
      </c>
      <c r="I724" t="s">
        <v>42</v>
      </c>
      <c r="J724" t="s">
        <v>58</v>
      </c>
      <c r="K724" t="s">
        <v>59</v>
      </c>
      <c r="L724" t="s">
        <v>1314</v>
      </c>
      <c r="M724">
        <v>0.56000000000000005</v>
      </c>
      <c r="N724" t="s">
        <v>34</v>
      </c>
      <c r="O724" t="s">
        <v>54</v>
      </c>
      <c r="P724" t="s">
        <v>55</v>
      </c>
      <c r="Q724" t="s">
        <v>1450</v>
      </c>
      <c r="R724">
        <v>46324</v>
      </c>
      <c r="S724" s="1">
        <v>42068</v>
      </c>
      <c r="T724" s="1">
        <v>42068</v>
      </c>
      <c r="U724">
        <v>501.51</v>
      </c>
      <c r="V724">
        <v>5</v>
      </c>
      <c r="W724">
        <v>2343.34</v>
      </c>
      <c r="X724">
        <v>90115</v>
      </c>
      <c r="Y724">
        <f>cleaneddata[[#This Row],[Unit Price]]-cleaneddata[[#This Row],[Discount]]</f>
        <v>442.14</v>
      </c>
      <c r="Z724" t="str">
        <f>_xlfn.IFS(cleaneddata[[#This Row],[Region]]="Central","Chris",cleaneddata[[#This Row],[Region]]="East","Erin",cleaneddata[[#This Row],[Region]]="South","Sam",cleaneddata[[#This Row],[Region]]="West","William")</f>
        <v>Chris</v>
      </c>
    </row>
    <row r="725" spans="1:26" x14ac:dyDescent="0.3">
      <c r="A725">
        <v>1432</v>
      </c>
      <c r="B725" t="s">
        <v>1512</v>
      </c>
      <c r="C725" t="s">
        <v>72</v>
      </c>
      <c r="D725">
        <v>0.05</v>
      </c>
      <c r="E725">
        <v>9.7799999999999994</v>
      </c>
      <c r="F725">
        <v>1.39</v>
      </c>
      <c r="G725" t="s">
        <v>40</v>
      </c>
      <c r="H725" t="s">
        <v>96</v>
      </c>
      <c r="I725" t="s">
        <v>50</v>
      </c>
      <c r="J725" t="s">
        <v>347</v>
      </c>
      <c r="K725" t="s">
        <v>75</v>
      </c>
      <c r="L725" t="s">
        <v>1513</v>
      </c>
      <c r="M725">
        <v>0.39</v>
      </c>
      <c r="N725" t="s">
        <v>34</v>
      </c>
      <c r="O725" t="s">
        <v>54</v>
      </c>
      <c r="P725" t="s">
        <v>55</v>
      </c>
      <c r="Q725" t="s">
        <v>1514</v>
      </c>
      <c r="R725">
        <v>46203</v>
      </c>
      <c r="S725" s="1">
        <v>42068</v>
      </c>
      <c r="T725" s="1">
        <v>42069</v>
      </c>
      <c r="U725">
        <v>74.278499999999994</v>
      </c>
      <c r="V725">
        <v>11</v>
      </c>
      <c r="W725">
        <v>107.65</v>
      </c>
      <c r="X725">
        <v>86826</v>
      </c>
      <c r="Y725">
        <f>cleaneddata[[#This Row],[Unit Price]]-cleaneddata[[#This Row],[Discount]]</f>
        <v>9.7299999999999986</v>
      </c>
      <c r="Z725" t="str">
        <f>_xlfn.IFS(cleaneddata[[#This Row],[Region]]="Central","Chris",cleaneddata[[#This Row],[Region]]="East","Erin",cleaneddata[[#This Row],[Region]]="South","Sam",cleaneddata[[#This Row],[Region]]="West","William")</f>
        <v>Chris</v>
      </c>
    </row>
    <row r="726" spans="1:26" x14ac:dyDescent="0.3">
      <c r="A726">
        <v>1433</v>
      </c>
      <c r="B726" t="s">
        <v>1515</v>
      </c>
      <c r="C726" t="s">
        <v>72</v>
      </c>
      <c r="D726">
        <v>0.02</v>
      </c>
      <c r="E726">
        <v>3.28</v>
      </c>
      <c r="F726">
        <v>3.97</v>
      </c>
      <c r="G726" t="s">
        <v>89</v>
      </c>
      <c r="H726" t="s">
        <v>96</v>
      </c>
      <c r="I726" t="s">
        <v>50</v>
      </c>
      <c r="J726" t="s">
        <v>51</v>
      </c>
      <c r="K726" t="s">
        <v>52</v>
      </c>
      <c r="L726" t="s">
        <v>369</v>
      </c>
      <c r="M726">
        <v>0.56000000000000005</v>
      </c>
      <c r="N726" t="s">
        <v>34</v>
      </c>
      <c r="O726" t="s">
        <v>54</v>
      </c>
      <c r="P726" t="s">
        <v>55</v>
      </c>
      <c r="Q726" t="s">
        <v>1516</v>
      </c>
      <c r="R726">
        <v>47130</v>
      </c>
      <c r="S726" s="1">
        <v>42068</v>
      </c>
      <c r="T726" s="1">
        <v>42069</v>
      </c>
      <c r="U726">
        <v>-66.349999999999994</v>
      </c>
      <c r="V726">
        <v>7</v>
      </c>
      <c r="W726">
        <v>25.15</v>
      </c>
      <c r="X726">
        <v>86826</v>
      </c>
      <c r="Y726">
        <f>cleaneddata[[#This Row],[Unit Price]]-cleaneddata[[#This Row],[Discount]]</f>
        <v>3.26</v>
      </c>
      <c r="Z726" t="str">
        <f>_xlfn.IFS(cleaneddata[[#This Row],[Region]]="Central","Chris",cleaneddata[[#This Row],[Region]]="East","Erin",cleaneddata[[#This Row],[Region]]="South","Sam",cleaneddata[[#This Row],[Region]]="West","William")</f>
        <v>Chris</v>
      </c>
    </row>
    <row r="727" spans="1:26" x14ac:dyDescent="0.3">
      <c r="A727">
        <v>2006</v>
      </c>
      <c r="B727" t="s">
        <v>1517</v>
      </c>
      <c r="C727" t="s">
        <v>72</v>
      </c>
      <c r="D727">
        <v>0.03</v>
      </c>
      <c r="E727">
        <v>5.78</v>
      </c>
      <c r="F727">
        <v>5.37</v>
      </c>
      <c r="G727" t="s">
        <v>40</v>
      </c>
      <c r="H727" t="s">
        <v>73</v>
      </c>
      <c r="I727" t="s">
        <v>50</v>
      </c>
      <c r="J727" t="s">
        <v>90</v>
      </c>
      <c r="K727" t="s">
        <v>75</v>
      </c>
      <c r="L727" t="s">
        <v>1518</v>
      </c>
      <c r="M727">
        <v>0.36</v>
      </c>
      <c r="N727" t="s">
        <v>34</v>
      </c>
      <c r="O727" t="s">
        <v>61</v>
      </c>
      <c r="P727" t="s">
        <v>62</v>
      </c>
      <c r="Q727" t="s">
        <v>1245</v>
      </c>
      <c r="R727">
        <v>81301</v>
      </c>
      <c r="S727" s="1">
        <v>42068</v>
      </c>
      <c r="T727" s="1">
        <v>42069</v>
      </c>
      <c r="U727">
        <v>-63.35</v>
      </c>
      <c r="V727">
        <v>15</v>
      </c>
      <c r="W727">
        <v>88.22</v>
      </c>
      <c r="X727">
        <v>88798</v>
      </c>
      <c r="Y727">
        <f>cleaneddata[[#This Row],[Unit Price]]-cleaneddata[[#This Row],[Discount]]</f>
        <v>5.75</v>
      </c>
      <c r="Z727" t="str">
        <f>_xlfn.IFS(cleaneddata[[#This Row],[Region]]="Central","Chris",cleaneddata[[#This Row],[Region]]="East","Erin",cleaneddata[[#This Row],[Region]]="South","Sam",cleaneddata[[#This Row],[Region]]="West","William")</f>
        <v>William</v>
      </c>
    </row>
    <row r="728" spans="1:26" x14ac:dyDescent="0.3">
      <c r="A728">
        <v>868</v>
      </c>
      <c r="B728" t="s">
        <v>1370</v>
      </c>
      <c r="C728" t="s">
        <v>27</v>
      </c>
      <c r="D728">
        <v>0.06</v>
      </c>
      <c r="E728">
        <v>6.48</v>
      </c>
      <c r="F728">
        <v>8.8800000000000008</v>
      </c>
      <c r="G728" t="s">
        <v>40</v>
      </c>
      <c r="H728" t="s">
        <v>96</v>
      </c>
      <c r="I728" t="s">
        <v>50</v>
      </c>
      <c r="J728" t="s">
        <v>90</v>
      </c>
      <c r="K728" t="s">
        <v>75</v>
      </c>
      <c r="L728" t="s">
        <v>1519</v>
      </c>
      <c r="M728">
        <v>0.37</v>
      </c>
      <c r="N728" t="s">
        <v>34</v>
      </c>
      <c r="O728" t="s">
        <v>54</v>
      </c>
      <c r="P728" t="s">
        <v>86</v>
      </c>
      <c r="Q728" t="s">
        <v>1372</v>
      </c>
      <c r="R728">
        <v>55126</v>
      </c>
      <c r="S728" s="1">
        <v>42069</v>
      </c>
      <c r="T728" s="1">
        <v>42070</v>
      </c>
      <c r="U728">
        <v>-237.47</v>
      </c>
      <c r="V728">
        <v>20</v>
      </c>
      <c r="W728">
        <v>125.77</v>
      </c>
      <c r="X728">
        <v>91195</v>
      </c>
      <c r="Y728">
        <f>cleaneddata[[#This Row],[Unit Price]]-cleaneddata[[#This Row],[Discount]]</f>
        <v>6.4200000000000008</v>
      </c>
      <c r="Z728" t="str">
        <f>_xlfn.IFS(cleaneddata[[#This Row],[Region]]="Central","Chris",cleaneddata[[#This Row],[Region]]="East","Erin",cleaneddata[[#This Row],[Region]]="South","Sam",cleaneddata[[#This Row],[Region]]="West","William")</f>
        <v>Chris</v>
      </c>
    </row>
    <row r="729" spans="1:26" x14ac:dyDescent="0.3">
      <c r="A729">
        <v>3008</v>
      </c>
      <c r="B729" t="s">
        <v>1520</v>
      </c>
      <c r="C729" t="s">
        <v>27</v>
      </c>
      <c r="D729">
        <v>0.05</v>
      </c>
      <c r="E729">
        <v>9.99</v>
      </c>
      <c r="F729">
        <v>4.78</v>
      </c>
      <c r="G729" t="s">
        <v>40</v>
      </c>
      <c r="H729" t="s">
        <v>73</v>
      </c>
      <c r="I729" t="s">
        <v>50</v>
      </c>
      <c r="J729" t="s">
        <v>90</v>
      </c>
      <c r="K729" t="s">
        <v>75</v>
      </c>
      <c r="L729" t="s">
        <v>1521</v>
      </c>
      <c r="M729">
        <v>0.4</v>
      </c>
      <c r="N729" t="s">
        <v>34</v>
      </c>
      <c r="O729" t="s">
        <v>54</v>
      </c>
      <c r="P729" t="s">
        <v>86</v>
      </c>
      <c r="Q729" t="s">
        <v>1522</v>
      </c>
      <c r="R729">
        <v>55343</v>
      </c>
      <c r="S729" s="1">
        <v>42069</v>
      </c>
      <c r="T729" s="1">
        <v>42070</v>
      </c>
      <c r="U729">
        <v>41.3</v>
      </c>
      <c r="V729">
        <v>20</v>
      </c>
      <c r="W729">
        <v>203.37</v>
      </c>
      <c r="X729">
        <v>89414</v>
      </c>
      <c r="Y729">
        <f>cleaneddata[[#This Row],[Unit Price]]-cleaneddata[[#This Row],[Discount]]</f>
        <v>9.94</v>
      </c>
      <c r="Z729" t="str">
        <f>_xlfn.IFS(cleaneddata[[#This Row],[Region]]="Central","Chris",cleaneddata[[#This Row],[Region]]="East","Erin",cleaneddata[[#This Row],[Region]]="South","Sam",cleaneddata[[#This Row],[Region]]="West","William")</f>
        <v>Chris</v>
      </c>
    </row>
    <row r="730" spans="1:26" x14ac:dyDescent="0.3">
      <c r="A730">
        <v>688</v>
      </c>
      <c r="B730" t="s">
        <v>1523</v>
      </c>
      <c r="C730" t="s">
        <v>49</v>
      </c>
      <c r="D730">
        <v>0.06</v>
      </c>
      <c r="E730">
        <v>4.18</v>
      </c>
      <c r="F730">
        <v>2.99</v>
      </c>
      <c r="G730" t="s">
        <v>40</v>
      </c>
      <c r="H730" t="s">
        <v>29</v>
      </c>
      <c r="I730" t="s">
        <v>50</v>
      </c>
      <c r="J730" t="s">
        <v>74</v>
      </c>
      <c r="K730" t="s">
        <v>75</v>
      </c>
      <c r="L730" t="s">
        <v>1524</v>
      </c>
      <c r="M730">
        <v>0.37</v>
      </c>
      <c r="N730" t="s">
        <v>34</v>
      </c>
      <c r="O730" t="s">
        <v>54</v>
      </c>
      <c r="P730" t="s">
        <v>82</v>
      </c>
      <c r="Q730" t="s">
        <v>1525</v>
      </c>
      <c r="R730">
        <v>63116</v>
      </c>
      <c r="S730" s="1">
        <v>42069</v>
      </c>
      <c r="T730" s="1">
        <v>42071</v>
      </c>
      <c r="U730">
        <v>-12.718999999999999</v>
      </c>
      <c r="V730">
        <v>5</v>
      </c>
      <c r="W730">
        <v>21.34</v>
      </c>
      <c r="X730">
        <v>88504</v>
      </c>
      <c r="Y730">
        <f>cleaneddata[[#This Row],[Unit Price]]-cleaneddata[[#This Row],[Discount]]</f>
        <v>4.12</v>
      </c>
      <c r="Z730" t="str">
        <f>_xlfn.IFS(cleaneddata[[#This Row],[Region]]="Central","Chris",cleaneddata[[#This Row],[Region]]="East","Erin",cleaneddata[[#This Row],[Region]]="South","Sam",cleaneddata[[#This Row],[Region]]="West","William")</f>
        <v>Chris</v>
      </c>
    </row>
    <row r="731" spans="1:26" x14ac:dyDescent="0.3">
      <c r="A731">
        <v>797</v>
      </c>
      <c r="B731" t="s">
        <v>1526</v>
      </c>
      <c r="C731" t="s">
        <v>49</v>
      </c>
      <c r="D731">
        <v>0.09</v>
      </c>
      <c r="E731">
        <v>6.48</v>
      </c>
      <c r="F731">
        <v>6.86</v>
      </c>
      <c r="G731" t="s">
        <v>40</v>
      </c>
      <c r="H731" t="s">
        <v>96</v>
      </c>
      <c r="I731" t="s">
        <v>50</v>
      </c>
      <c r="J731" t="s">
        <v>90</v>
      </c>
      <c r="K731" t="s">
        <v>75</v>
      </c>
      <c r="L731" t="s">
        <v>1527</v>
      </c>
      <c r="M731">
        <v>0.37</v>
      </c>
      <c r="N731" t="s">
        <v>34</v>
      </c>
      <c r="O731" t="s">
        <v>61</v>
      </c>
      <c r="P731" t="s">
        <v>148</v>
      </c>
      <c r="Q731" t="s">
        <v>1528</v>
      </c>
      <c r="R731">
        <v>84067</v>
      </c>
      <c r="S731" s="1">
        <v>42069</v>
      </c>
      <c r="T731" s="1">
        <v>42071</v>
      </c>
      <c r="U731">
        <v>-62.23</v>
      </c>
      <c r="V731">
        <v>8</v>
      </c>
      <c r="W731">
        <v>50.88</v>
      </c>
      <c r="X731">
        <v>86870</v>
      </c>
      <c r="Y731">
        <f>cleaneddata[[#This Row],[Unit Price]]-cleaneddata[[#This Row],[Discount]]</f>
        <v>6.3900000000000006</v>
      </c>
      <c r="Z731" t="str">
        <f>_xlfn.IFS(cleaneddata[[#This Row],[Region]]="Central","Chris",cleaneddata[[#This Row],[Region]]="East","Erin",cleaneddata[[#This Row],[Region]]="South","Sam",cleaneddata[[#This Row],[Region]]="West","William")</f>
        <v>William</v>
      </c>
    </row>
    <row r="732" spans="1:26" x14ac:dyDescent="0.3">
      <c r="A732">
        <v>2729</v>
      </c>
      <c r="B732" t="s">
        <v>1529</v>
      </c>
      <c r="C732" t="s">
        <v>49</v>
      </c>
      <c r="D732">
        <v>0.08</v>
      </c>
      <c r="E732">
        <v>230.98</v>
      </c>
      <c r="F732">
        <v>23.78</v>
      </c>
      <c r="G732" t="s">
        <v>28</v>
      </c>
      <c r="H732" t="s">
        <v>41</v>
      </c>
      <c r="I732" t="s">
        <v>30</v>
      </c>
      <c r="J732" t="s">
        <v>31</v>
      </c>
      <c r="K732" t="s">
        <v>32</v>
      </c>
      <c r="L732" t="s">
        <v>1530</v>
      </c>
      <c r="M732">
        <v>0.6</v>
      </c>
      <c r="N732" t="s">
        <v>34</v>
      </c>
      <c r="O732" t="s">
        <v>61</v>
      </c>
      <c r="P732" t="s">
        <v>68</v>
      </c>
      <c r="Q732" t="s">
        <v>406</v>
      </c>
      <c r="R732">
        <v>98226</v>
      </c>
      <c r="S732" s="1">
        <v>42069</v>
      </c>
      <c r="T732" s="1">
        <v>42073</v>
      </c>
      <c r="U732">
        <v>501.69</v>
      </c>
      <c r="V732">
        <v>4</v>
      </c>
      <c r="W732">
        <v>924.8</v>
      </c>
      <c r="X732">
        <v>88114</v>
      </c>
      <c r="Y732">
        <f>cleaneddata[[#This Row],[Unit Price]]-cleaneddata[[#This Row],[Discount]]</f>
        <v>230.89999999999998</v>
      </c>
      <c r="Z732" t="str">
        <f>_xlfn.IFS(cleaneddata[[#This Row],[Region]]="Central","Chris",cleaneddata[[#This Row],[Region]]="East","Erin",cleaneddata[[#This Row],[Region]]="South","Sam",cleaneddata[[#This Row],[Region]]="West","William")</f>
        <v>William</v>
      </c>
    </row>
    <row r="733" spans="1:26" x14ac:dyDescent="0.3">
      <c r="A733">
        <v>1771</v>
      </c>
      <c r="B733" t="s">
        <v>1531</v>
      </c>
      <c r="C733" t="s">
        <v>118</v>
      </c>
      <c r="D733">
        <v>7.0000000000000007E-2</v>
      </c>
      <c r="E733">
        <v>60.98</v>
      </c>
      <c r="F733">
        <v>49</v>
      </c>
      <c r="G733" t="s">
        <v>40</v>
      </c>
      <c r="H733" t="s">
        <v>73</v>
      </c>
      <c r="I733" t="s">
        <v>50</v>
      </c>
      <c r="J733" t="s">
        <v>97</v>
      </c>
      <c r="K733" t="s">
        <v>66</v>
      </c>
      <c r="L733" t="s">
        <v>1532</v>
      </c>
      <c r="M733">
        <v>0.59</v>
      </c>
      <c r="N733" t="s">
        <v>34</v>
      </c>
      <c r="O733" t="s">
        <v>54</v>
      </c>
      <c r="P733" t="s">
        <v>105</v>
      </c>
      <c r="Q733" t="s">
        <v>1039</v>
      </c>
      <c r="R733">
        <v>61032</v>
      </c>
      <c r="S733" s="1">
        <v>42069</v>
      </c>
      <c r="T733" s="1">
        <v>42070</v>
      </c>
      <c r="U733">
        <v>-807.89</v>
      </c>
      <c r="V733">
        <v>7</v>
      </c>
      <c r="W733">
        <v>410.17</v>
      </c>
      <c r="X733">
        <v>89106</v>
      </c>
      <c r="Y733">
        <f>cleaneddata[[#This Row],[Unit Price]]-cleaneddata[[#This Row],[Discount]]</f>
        <v>60.91</v>
      </c>
      <c r="Z733" t="str">
        <f>_xlfn.IFS(cleaneddata[[#This Row],[Region]]="Central","Chris",cleaneddata[[#This Row],[Region]]="East","Erin",cleaneddata[[#This Row],[Region]]="South","Sam",cleaneddata[[#This Row],[Region]]="West","William")</f>
        <v>Chris</v>
      </c>
    </row>
    <row r="734" spans="1:26" x14ac:dyDescent="0.3">
      <c r="A734">
        <v>945</v>
      </c>
      <c r="B734" t="s">
        <v>1533</v>
      </c>
      <c r="C734" t="s">
        <v>72</v>
      </c>
      <c r="D734">
        <v>0.03</v>
      </c>
      <c r="E734">
        <v>31.74</v>
      </c>
      <c r="F734">
        <v>12.62</v>
      </c>
      <c r="G734" t="s">
        <v>40</v>
      </c>
      <c r="H734" t="s">
        <v>73</v>
      </c>
      <c r="I734" t="s">
        <v>50</v>
      </c>
      <c r="J734" t="s">
        <v>74</v>
      </c>
      <c r="K734" t="s">
        <v>75</v>
      </c>
      <c r="L734" t="s">
        <v>1534</v>
      </c>
      <c r="M734">
        <v>0.37</v>
      </c>
      <c r="N734" t="s">
        <v>34</v>
      </c>
      <c r="O734" t="s">
        <v>61</v>
      </c>
      <c r="P734" t="s">
        <v>92</v>
      </c>
      <c r="Q734" t="s">
        <v>1535</v>
      </c>
      <c r="R734">
        <v>95070</v>
      </c>
      <c r="S734" s="1">
        <v>42069</v>
      </c>
      <c r="T734" s="1">
        <v>42069</v>
      </c>
      <c r="U734">
        <v>-4.3010000000000002</v>
      </c>
      <c r="V734">
        <v>3</v>
      </c>
      <c r="W734">
        <v>98.7</v>
      </c>
      <c r="X734">
        <v>86567</v>
      </c>
      <c r="Y734">
        <f>cleaneddata[[#This Row],[Unit Price]]-cleaneddata[[#This Row],[Discount]]</f>
        <v>31.709999999999997</v>
      </c>
      <c r="Z734" t="str">
        <f>_xlfn.IFS(cleaneddata[[#This Row],[Region]]="Central","Chris",cleaneddata[[#This Row],[Region]]="East","Erin",cleaneddata[[#This Row],[Region]]="South","Sam",cleaneddata[[#This Row],[Region]]="West","William")</f>
        <v>William</v>
      </c>
    </row>
    <row r="735" spans="1:26" x14ac:dyDescent="0.3">
      <c r="A735">
        <v>3327</v>
      </c>
      <c r="B735" t="s">
        <v>1536</v>
      </c>
      <c r="C735" t="s">
        <v>72</v>
      </c>
      <c r="D735">
        <v>0.06</v>
      </c>
      <c r="E735">
        <v>113.98</v>
      </c>
      <c r="F735">
        <v>30</v>
      </c>
      <c r="G735" t="s">
        <v>28</v>
      </c>
      <c r="H735" t="s">
        <v>29</v>
      </c>
      <c r="I735" t="s">
        <v>30</v>
      </c>
      <c r="J735" t="s">
        <v>111</v>
      </c>
      <c r="K735" t="s">
        <v>59</v>
      </c>
      <c r="L735" t="s">
        <v>1537</v>
      </c>
      <c r="M735">
        <v>0.69</v>
      </c>
      <c r="N735" t="s">
        <v>34</v>
      </c>
      <c r="O735" t="s">
        <v>54</v>
      </c>
      <c r="P735" t="s">
        <v>291</v>
      </c>
      <c r="Q735" t="s">
        <v>1538</v>
      </c>
      <c r="R735">
        <v>48060</v>
      </c>
      <c r="S735" s="1">
        <v>42069</v>
      </c>
      <c r="T735" s="1">
        <v>42071</v>
      </c>
      <c r="U735">
        <v>-127.3</v>
      </c>
      <c r="V735">
        <v>3</v>
      </c>
      <c r="W735">
        <v>356.14</v>
      </c>
      <c r="X735">
        <v>87272</v>
      </c>
      <c r="Y735">
        <f>cleaneddata[[#This Row],[Unit Price]]-cleaneddata[[#This Row],[Discount]]</f>
        <v>113.92</v>
      </c>
      <c r="Z735" t="str">
        <f>_xlfn.IFS(cleaneddata[[#This Row],[Region]]="Central","Chris",cleaneddata[[#This Row],[Region]]="East","Erin",cleaneddata[[#This Row],[Region]]="South","Sam",cleaneddata[[#This Row],[Region]]="West","William")</f>
        <v>Chris</v>
      </c>
    </row>
    <row r="736" spans="1:26" x14ac:dyDescent="0.3">
      <c r="A736">
        <v>3327</v>
      </c>
      <c r="B736" t="s">
        <v>1536</v>
      </c>
      <c r="C736" t="s">
        <v>72</v>
      </c>
      <c r="D736">
        <v>0.05</v>
      </c>
      <c r="E736">
        <v>6.48</v>
      </c>
      <c r="F736">
        <v>6.86</v>
      </c>
      <c r="G736" t="s">
        <v>40</v>
      </c>
      <c r="H736" t="s">
        <v>29</v>
      </c>
      <c r="I736" t="s">
        <v>50</v>
      </c>
      <c r="J736" t="s">
        <v>90</v>
      </c>
      <c r="K736" t="s">
        <v>75</v>
      </c>
      <c r="L736" t="s">
        <v>1527</v>
      </c>
      <c r="M736">
        <v>0.37</v>
      </c>
      <c r="N736" t="s">
        <v>34</v>
      </c>
      <c r="O736" t="s">
        <v>54</v>
      </c>
      <c r="P736" t="s">
        <v>291</v>
      </c>
      <c r="Q736" t="s">
        <v>1538</v>
      </c>
      <c r="R736">
        <v>48060</v>
      </c>
      <c r="S736" s="1">
        <v>42069</v>
      </c>
      <c r="T736" s="1">
        <v>42071</v>
      </c>
      <c r="U736">
        <v>-52.77</v>
      </c>
      <c r="V736">
        <v>4</v>
      </c>
      <c r="W736">
        <v>27.08</v>
      </c>
      <c r="X736">
        <v>87272</v>
      </c>
      <c r="Y736">
        <f>cleaneddata[[#This Row],[Unit Price]]-cleaneddata[[#This Row],[Discount]]</f>
        <v>6.4300000000000006</v>
      </c>
      <c r="Z736" t="str">
        <f>_xlfn.IFS(cleaneddata[[#This Row],[Region]]="Central","Chris",cleaneddata[[#This Row],[Region]]="East","Erin",cleaneddata[[#This Row],[Region]]="South","Sam",cleaneddata[[#This Row],[Region]]="West","William")</f>
        <v>Chris</v>
      </c>
    </row>
    <row r="737" spans="1:26" x14ac:dyDescent="0.3">
      <c r="A737">
        <v>1020</v>
      </c>
      <c r="B737" t="s">
        <v>1020</v>
      </c>
      <c r="C737" t="s">
        <v>27</v>
      </c>
      <c r="D737">
        <v>0.09</v>
      </c>
      <c r="E737">
        <v>517.48</v>
      </c>
      <c r="F737">
        <v>16.63</v>
      </c>
      <c r="G737" t="s">
        <v>28</v>
      </c>
      <c r="H737" t="s">
        <v>29</v>
      </c>
      <c r="I737" t="s">
        <v>42</v>
      </c>
      <c r="J737" t="s">
        <v>58</v>
      </c>
      <c r="K737" t="s">
        <v>32</v>
      </c>
      <c r="L737" t="s">
        <v>1539</v>
      </c>
      <c r="M737">
        <v>0.59</v>
      </c>
      <c r="N737" t="s">
        <v>34</v>
      </c>
      <c r="O737" t="s">
        <v>54</v>
      </c>
      <c r="P737" t="s">
        <v>539</v>
      </c>
      <c r="Q737" t="s">
        <v>1022</v>
      </c>
      <c r="R737">
        <v>66762</v>
      </c>
      <c r="S737" s="1">
        <v>42070</v>
      </c>
      <c r="T737" s="1">
        <v>42070</v>
      </c>
      <c r="U737">
        <v>909.36</v>
      </c>
      <c r="V737">
        <v>5</v>
      </c>
      <c r="W737">
        <v>2354.54</v>
      </c>
      <c r="X737">
        <v>88632</v>
      </c>
      <c r="Y737">
        <f>cleaneddata[[#This Row],[Unit Price]]-cleaneddata[[#This Row],[Discount]]</f>
        <v>517.39</v>
      </c>
      <c r="Z737" t="str">
        <f>_xlfn.IFS(cleaneddata[[#This Row],[Region]]="Central","Chris",cleaneddata[[#This Row],[Region]]="East","Erin",cleaneddata[[#This Row],[Region]]="South","Sam",cleaneddata[[#This Row],[Region]]="West","William")</f>
        <v>Chris</v>
      </c>
    </row>
    <row r="738" spans="1:26" x14ac:dyDescent="0.3">
      <c r="A738">
        <v>850</v>
      </c>
      <c r="B738" t="s">
        <v>1540</v>
      </c>
      <c r="C738" t="s">
        <v>72</v>
      </c>
      <c r="D738">
        <v>7.0000000000000007E-2</v>
      </c>
      <c r="E738">
        <v>6.08</v>
      </c>
      <c r="F738">
        <v>0.91</v>
      </c>
      <c r="G738" t="s">
        <v>40</v>
      </c>
      <c r="H738" t="s">
        <v>96</v>
      </c>
      <c r="I738" t="s">
        <v>50</v>
      </c>
      <c r="J738" t="s">
        <v>51</v>
      </c>
      <c r="K738" t="s">
        <v>52</v>
      </c>
      <c r="L738" t="s">
        <v>1541</v>
      </c>
      <c r="M738">
        <v>0.51</v>
      </c>
      <c r="N738" t="s">
        <v>34</v>
      </c>
      <c r="O738" t="s">
        <v>61</v>
      </c>
      <c r="P738" t="s">
        <v>92</v>
      </c>
      <c r="Q738" t="s">
        <v>1542</v>
      </c>
      <c r="R738">
        <v>93117</v>
      </c>
      <c r="S738" s="1">
        <v>42070</v>
      </c>
      <c r="T738" s="1">
        <v>42071</v>
      </c>
      <c r="U738">
        <v>19.57</v>
      </c>
      <c r="V738">
        <v>7</v>
      </c>
      <c r="W738">
        <v>41.96</v>
      </c>
      <c r="X738">
        <v>88569</v>
      </c>
      <c r="Y738">
        <f>cleaneddata[[#This Row],[Unit Price]]-cleaneddata[[#This Row],[Discount]]</f>
        <v>6.01</v>
      </c>
      <c r="Z738" t="str">
        <f>_xlfn.IFS(cleaneddata[[#This Row],[Region]]="Central","Chris",cleaneddata[[#This Row],[Region]]="East","Erin",cleaneddata[[#This Row],[Region]]="South","Sam",cleaneddata[[#This Row],[Region]]="West","William")</f>
        <v>William</v>
      </c>
    </row>
    <row r="739" spans="1:26" x14ac:dyDescent="0.3">
      <c r="A739">
        <v>851</v>
      </c>
      <c r="B739" t="s">
        <v>1366</v>
      </c>
      <c r="C739" t="s">
        <v>72</v>
      </c>
      <c r="D739">
        <v>0.08</v>
      </c>
      <c r="E739">
        <v>19.899999999999999</v>
      </c>
      <c r="F739">
        <v>5.29</v>
      </c>
      <c r="G739" t="s">
        <v>40</v>
      </c>
      <c r="H739" t="s">
        <v>96</v>
      </c>
      <c r="I739" t="s">
        <v>50</v>
      </c>
      <c r="J739" t="s">
        <v>97</v>
      </c>
      <c r="K739" t="s">
        <v>146</v>
      </c>
      <c r="L739" t="s">
        <v>1543</v>
      </c>
      <c r="M739">
        <v>0.4</v>
      </c>
      <c r="N739" t="s">
        <v>34</v>
      </c>
      <c r="O739" t="s">
        <v>61</v>
      </c>
      <c r="P739" t="s">
        <v>92</v>
      </c>
      <c r="Q739" t="s">
        <v>1368</v>
      </c>
      <c r="R739">
        <v>91745</v>
      </c>
      <c r="S739" s="1">
        <v>42070</v>
      </c>
      <c r="T739" s="1">
        <v>42072</v>
      </c>
      <c r="U739">
        <v>107.11</v>
      </c>
      <c r="V739">
        <v>13</v>
      </c>
      <c r="W739">
        <v>240.46</v>
      </c>
      <c r="X739">
        <v>88569</v>
      </c>
      <c r="Y739">
        <f>cleaneddata[[#This Row],[Unit Price]]-cleaneddata[[#This Row],[Discount]]</f>
        <v>19.82</v>
      </c>
      <c r="Z739" t="str">
        <f>_xlfn.IFS(cleaneddata[[#This Row],[Region]]="Central","Chris",cleaneddata[[#This Row],[Region]]="East","Erin",cleaneddata[[#This Row],[Region]]="South","Sam",cleaneddata[[#This Row],[Region]]="West","William")</f>
        <v>William</v>
      </c>
    </row>
    <row r="740" spans="1:26" x14ac:dyDescent="0.3">
      <c r="A740">
        <v>851</v>
      </c>
      <c r="B740" t="s">
        <v>1366</v>
      </c>
      <c r="C740" t="s">
        <v>72</v>
      </c>
      <c r="D740">
        <v>0.02</v>
      </c>
      <c r="E740">
        <v>3.36</v>
      </c>
      <c r="F740">
        <v>6.27</v>
      </c>
      <c r="G740" t="s">
        <v>40</v>
      </c>
      <c r="H740" t="s">
        <v>96</v>
      </c>
      <c r="I740" t="s">
        <v>50</v>
      </c>
      <c r="J740" t="s">
        <v>74</v>
      </c>
      <c r="K740" t="s">
        <v>75</v>
      </c>
      <c r="L740" t="s">
        <v>188</v>
      </c>
      <c r="M740">
        <v>0.4</v>
      </c>
      <c r="N740" t="s">
        <v>34</v>
      </c>
      <c r="O740" t="s">
        <v>61</v>
      </c>
      <c r="P740" t="s">
        <v>92</v>
      </c>
      <c r="Q740" t="s">
        <v>1368</v>
      </c>
      <c r="R740">
        <v>91745</v>
      </c>
      <c r="S740" s="1">
        <v>42070</v>
      </c>
      <c r="T740" s="1">
        <v>42072</v>
      </c>
      <c r="U740">
        <v>-216.154</v>
      </c>
      <c r="V740">
        <v>21</v>
      </c>
      <c r="W740">
        <v>74.08</v>
      </c>
      <c r="X740">
        <v>88569</v>
      </c>
      <c r="Y740">
        <f>cleaneddata[[#This Row],[Unit Price]]-cleaneddata[[#This Row],[Discount]]</f>
        <v>3.34</v>
      </c>
      <c r="Z740" t="str">
        <f>_xlfn.IFS(cleaneddata[[#This Row],[Region]]="Central","Chris",cleaneddata[[#This Row],[Region]]="East","Erin",cleaneddata[[#This Row],[Region]]="South","Sam",cleaneddata[[#This Row],[Region]]="West","William")</f>
        <v>William</v>
      </c>
    </row>
    <row r="741" spans="1:26" x14ac:dyDescent="0.3">
      <c r="A741">
        <v>2750</v>
      </c>
      <c r="B741" t="s">
        <v>1544</v>
      </c>
      <c r="C741" t="s">
        <v>27</v>
      </c>
      <c r="D741">
        <v>0.02</v>
      </c>
      <c r="E741">
        <v>161.55000000000001</v>
      </c>
      <c r="F741">
        <v>19.989999999999998</v>
      </c>
      <c r="G741" t="s">
        <v>40</v>
      </c>
      <c r="H741" t="s">
        <v>29</v>
      </c>
      <c r="I741" t="s">
        <v>50</v>
      </c>
      <c r="J741" t="s">
        <v>80</v>
      </c>
      <c r="K741" t="s">
        <v>75</v>
      </c>
      <c r="L741" t="s">
        <v>81</v>
      </c>
      <c r="M741">
        <v>0.66</v>
      </c>
      <c r="N741" t="s">
        <v>34</v>
      </c>
      <c r="O741" t="s">
        <v>35</v>
      </c>
      <c r="P741" t="s">
        <v>244</v>
      </c>
      <c r="Q741" t="s">
        <v>1545</v>
      </c>
      <c r="R741">
        <v>22980</v>
      </c>
      <c r="S741" s="1">
        <v>42071</v>
      </c>
      <c r="T741" s="1">
        <v>42071</v>
      </c>
      <c r="U741">
        <v>664.51800000000003</v>
      </c>
      <c r="V741">
        <v>4</v>
      </c>
      <c r="W741">
        <v>657.61</v>
      </c>
      <c r="X741">
        <v>91424</v>
      </c>
      <c r="Y741">
        <f>cleaneddata[[#This Row],[Unit Price]]-cleaneddata[[#This Row],[Discount]]</f>
        <v>161.53</v>
      </c>
      <c r="Z741" t="str">
        <f>_xlfn.IFS(cleaneddata[[#This Row],[Region]]="Central","Chris",cleaneddata[[#This Row],[Region]]="East","Erin",cleaneddata[[#This Row],[Region]]="South","Sam",cleaneddata[[#This Row],[Region]]="West","William")</f>
        <v>Sam</v>
      </c>
    </row>
    <row r="742" spans="1:26" x14ac:dyDescent="0.3">
      <c r="A742">
        <v>2770</v>
      </c>
      <c r="B742" t="s">
        <v>1546</v>
      </c>
      <c r="C742" t="s">
        <v>27</v>
      </c>
      <c r="D742">
        <v>0.02</v>
      </c>
      <c r="E742">
        <v>11.55</v>
      </c>
      <c r="F742">
        <v>2.36</v>
      </c>
      <c r="G742" t="s">
        <v>40</v>
      </c>
      <c r="H742" t="s">
        <v>96</v>
      </c>
      <c r="I742" t="s">
        <v>50</v>
      </c>
      <c r="J742" t="s">
        <v>51</v>
      </c>
      <c r="K742" t="s">
        <v>52</v>
      </c>
      <c r="L742" t="s">
        <v>382</v>
      </c>
      <c r="M742">
        <v>0.55000000000000004</v>
      </c>
      <c r="N742" t="s">
        <v>34</v>
      </c>
      <c r="O742" t="s">
        <v>35</v>
      </c>
      <c r="P742" t="s">
        <v>77</v>
      </c>
      <c r="Q742" t="s">
        <v>1547</v>
      </c>
      <c r="R742">
        <v>30338</v>
      </c>
      <c r="S742" s="1">
        <v>42071</v>
      </c>
      <c r="T742" s="1">
        <v>42073</v>
      </c>
      <c r="U742">
        <v>1289.3820000000001</v>
      </c>
      <c r="V742">
        <v>14</v>
      </c>
      <c r="W742">
        <v>159.53</v>
      </c>
      <c r="X742">
        <v>88975</v>
      </c>
      <c r="Y742">
        <f>cleaneddata[[#This Row],[Unit Price]]-cleaneddata[[#This Row],[Discount]]</f>
        <v>11.530000000000001</v>
      </c>
      <c r="Z742" t="str">
        <f>_xlfn.IFS(cleaneddata[[#This Row],[Region]]="Central","Chris",cleaneddata[[#This Row],[Region]]="East","Erin",cleaneddata[[#This Row],[Region]]="South","Sam",cleaneddata[[#This Row],[Region]]="West","William")</f>
        <v>Sam</v>
      </c>
    </row>
    <row r="743" spans="1:26" x14ac:dyDescent="0.3">
      <c r="A743">
        <v>2837</v>
      </c>
      <c r="B743" t="s">
        <v>1548</v>
      </c>
      <c r="C743" t="s">
        <v>39</v>
      </c>
      <c r="D743">
        <v>7.0000000000000007E-2</v>
      </c>
      <c r="E743">
        <v>51.98</v>
      </c>
      <c r="F743">
        <v>10.17</v>
      </c>
      <c r="G743" t="s">
        <v>40</v>
      </c>
      <c r="H743" t="s">
        <v>73</v>
      </c>
      <c r="I743" t="s">
        <v>42</v>
      </c>
      <c r="J743" t="s">
        <v>58</v>
      </c>
      <c r="K743" t="s">
        <v>146</v>
      </c>
      <c r="L743" t="s">
        <v>1549</v>
      </c>
      <c r="M743">
        <v>0.37</v>
      </c>
      <c r="N743" t="s">
        <v>34</v>
      </c>
      <c r="O743" t="s">
        <v>54</v>
      </c>
      <c r="P743" t="s">
        <v>209</v>
      </c>
      <c r="Q743" t="s">
        <v>1550</v>
      </c>
      <c r="R743">
        <v>74133</v>
      </c>
      <c r="S743" s="1">
        <v>42071</v>
      </c>
      <c r="T743" s="1">
        <v>42073</v>
      </c>
      <c r="U743">
        <v>439.78530000000001</v>
      </c>
      <c r="V743">
        <v>13</v>
      </c>
      <c r="W743">
        <v>637.37</v>
      </c>
      <c r="X743">
        <v>89801</v>
      </c>
      <c r="Y743">
        <f>cleaneddata[[#This Row],[Unit Price]]-cleaneddata[[#This Row],[Discount]]</f>
        <v>51.91</v>
      </c>
      <c r="Z743" t="str">
        <f>_xlfn.IFS(cleaneddata[[#This Row],[Region]]="Central","Chris",cleaneddata[[#This Row],[Region]]="East","Erin",cleaneddata[[#This Row],[Region]]="South","Sam",cleaneddata[[#This Row],[Region]]="West","William")</f>
        <v>Chris</v>
      </c>
    </row>
    <row r="744" spans="1:26" x14ac:dyDescent="0.3">
      <c r="A744">
        <v>2837</v>
      </c>
      <c r="B744" t="s">
        <v>1548</v>
      </c>
      <c r="C744" t="s">
        <v>39</v>
      </c>
      <c r="D744">
        <v>0.1</v>
      </c>
      <c r="E744">
        <v>80.97</v>
      </c>
      <c r="F744">
        <v>33.6</v>
      </c>
      <c r="G744" t="s">
        <v>28</v>
      </c>
      <c r="H744" t="s">
        <v>73</v>
      </c>
      <c r="I744" t="s">
        <v>42</v>
      </c>
      <c r="J744" t="s">
        <v>58</v>
      </c>
      <c r="K744" t="s">
        <v>59</v>
      </c>
      <c r="L744" t="s">
        <v>911</v>
      </c>
      <c r="M744">
        <v>0.37</v>
      </c>
      <c r="N744" t="s">
        <v>34</v>
      </c>
      <c r="O744" t="s">
        <v>54</v>
      </c>
      <c r="P744" t="s">
        <v>209</v>
      </c>
      <c r="Q744" t="s">
        <v>1550</v>
      </c>
      <c r="R744">
        <v>74133</v>
      </c>
      <c r="S744" s="1">
        <v>42071</v>
      </c>
      <c r="T744" s="1">
        <v>42074</v>
      </c>
      <c r="U744">
        <v>-149.4573</v>
      </c>
      <c r="V744">
        <v>3</v>
      </c>
      <c r="W744">
        <v>232.16</v>
      </c>
      <c r="X744">
        <v>89801</v>
      </c>
      <c r="Y744">
        <f>cleaneddata[[#This Row],[Unit Price]]-cleaneddata[[#This Row],[Discount]]</f>
        <v>80.87</v>
      </c>
      <c r="Z744" t="str">
        <f>_xlfn.IFS(cleaneddata[[#This Row],[Region]]="Central","Chris",cleaneddata[[#This Row],[Region]]="East","Erin",cleaneddata[[#This Row],[Region]]="South","Sam",cleaneddata[[#This Row],[Region]]="West","William")</f>
        <v>Chris</v>
      </c>
    </row>
    <row r="745" spans="1:26" x14ac:dyDescent="0.3">
      <c r="A745">
        <v>693</v>
      </c>
      <c r="B745" t="s">
        <v>1551</v>
      </c>
      <c r="C745" t="s">
        <v>49</v>
      </c>
      <c r="D745">
        <v>0.09</v>
      </c>
      <c r="E745">
        <v>5.34</v>
      </c>
      <c r="F745">
        <v>2.99</v>
      </c>
      <c r="G745" t="s">
        <v>89</v>
      </c>
      <c r="H745" t="s">
        <v>29</v>
      </c>
      <c r="I745" t="s">
        <v>50</v>
      </c>
      <c r="J745" t="s">
        <v>74</v>
      </c>
      <c r="K745" t="s">
        <v>75</v>
      </c>
      <c r="L745" t="s">
        <v>1380</v>
      </c>
      <c r="M745">
        <v>0.38</v>
      </c>
      <c r="N745" t="s">
        <v>34</v>
      </c>
      <c r="O745" t="s">
        <v>61</v>
      </c>
      <c r="P745" t="s">
        <v>62</v>
      </c>
      <c r="Q745" t="s">
        <v>1552</v>
      </c>
      <c r="R745">
        <v>80229</v>
      </c>
      <c r="S745" s="1">
        <v>42071</v>
      </c>
      <c r="T745" s="1">
        <v>42078</v>
      </c>
      <c r="U745">
        <v>9.4860000000000007</v>
      </c>
      <c r="V745">
        <v>17</v>
      </c>
      <c r="W745">
        <v>95.1</v>
      </c>
      <c r="X745">
        <v>87812</v>
      </c>
      <c r="Y745">
        <f>cleaneddata[[#This Row],[Unit Price]]-cleaneddata[[#This Row],[Discount]]</f>
        <v>5.25</v>
      </c>
      <c r="Z745" t="str">
        <f>_xlfn.IFS(cleaneddata[[#This Row],[Region]]="Central","Chris",cleaneddata[[#This Row],[Region]]="East","Erin",cleaneddata[[#This Row],[Region]]="South","Sam",cleaneddata[[#This Row],[Region]]="West","William")</f>
        <v>William</v>
      </c>
    </row>
    <row r="746" spans="1:26" x14ac:dyDescent="0.3">
      <c r="A746">
        <v>693</v>
      </c>
      <c r="B746" t="s">
        <v>1551</v>
      </c>
      <c r="C746" t="s">
        <v>49</v>
      </c>
      <c r="D746">
        <v>7.0000000000000007E-2</v>
      </c>
      <c r="E746">
        <v>140.97999999999999</v>
      </c>
      <c r="F746">
        <v>53.48</v>
      </c>
      <c r="G746" t="s">
        <v>28</v>
      </c>
      <c r="H746" t="s">
        <v>29</v>
      </c>
      <c r="I746" t="s">
        <v>30</v>
      </c>
      <c r="J746" t="s">
        <v>119</v>
      </c>
      <c r="K746" t="s">
        <v>32</v>
      </c>
      <c r="L746" t="s">
        <v>1553</v>
      </c>
      <c r="M746">
        <v>0.65</v>
      </c>
      <c r="N746" t="s">
        <v>34</v>
      </c>
      <c r="O746" t="s">
        <v>61</v>
      </c>
      <c r="P746" t="s">
        <v>62</v>
      </c>
      <c r="Q746" t="s">
        <v>1552</v>
      </c>
      <c r="R746">
        <v>80229</v>
      </c>
      <c r="S746" s="1">
        <v>42071</v>
      </c>
      <c r="T746" s="1">
        <v>42078</v>
      </c>
      <c r="U746">
        <v>-263.64999999999998</v>
      </c>
      <c r="V746">
        <v>5</v>
      </c>
      <c r="W746">
        <v>734.74</v>
      </c>
      <c r="X746">
        <v>87812</v>
      </c>
      <c r="Y746">
        <f>cleaneddata[[#This Row],[Unit Price]]-cleaneddata[[#This Row],[Discount]]</f>
        <v>140.91</v>
      </c>
      <c r="Z746" t="str">
        <f>_xlfn.IFS(cleaneddata[[#This Row],[Region]]="Central","Chris",cleaneddata[[#This Row],[Region]]="East","Erin",cleaneddata[[#This Row],[Region]]="South","Sam",cleaneddata[[#This Row],[Region]]="West","William")</f>
        <v>William</v>
      </c>
    </row>
    <row r="747" spans="1:26" x14ac:dyDescent="0.3">
      <c r="A747">
        <v>693</v>
      </c>
      <c r="B747" t="s">
        <v>1551</v>
      </c>
      <c r="C747" t="s">
        <v>49</v>
      </c>
      <c r="D747">
        <v>0.06</v>
      </c>
      <c r="E747">
        <v>205.99</v>
      </c>
      <c r="F747">
        <v>5.26</v>
      </c>
      <c r="G747" t="s">
        <v>40</v>
      </c>
      <c r="H747" t="s">
        <v>29</v>
      </c>
      <c r="I747" t="s">
        <v>42</v>
      </c>
      <c r="J747" t="s">
        <v>137</v>
      </c>
      <c r="K747" t="s">
        <v>75</v>
      </c>
      <c r="L747" t="s">
        <v>1554</v>
      </c>
      <c r="M747">
        <v>0.56000000000000005</v>
      </c>
      <c r="N747" t="s">
        <v>34</v>
      </c>
      <c r="O747" t="s">
        <v>61</v>
      </c>
      <c r="P747" t="s">
        <v>62</v>
      </c>
      <c r="Q747" t="s">
        <v>1552</v>
      </c>
      <c r="R747">
        <v>80229</v>
      </c>
      <c r="S747" s="1">
        <v>42071</v>
      </c>
      <c r="T747" s="1">
        <v>42078</v>
      </c>
      <c r="U747">
        <v>890.18100000000004</v>
      </c>
      <c r="V747">
        <v>11</v>
      </c>
      <c r="W747">
        <v>1882.87</v>
      </c>
      <c r="X747">
        <v>87812</v>
      </c>
      <c r="Y747">
        <f>cleaneddata[[#This Row],[Unit Price]]-cleaneddata[[#This Row],[Discount]]</f>
        <v>205.93</v>
      </c>
      <c r="Z747" t="str">
        <f>_xlfn.IFS(cleaneddata[[#This Row],[Region]]="Central","Chris",cleaneddata[[#This Row],[Region]]="East","Erin",cleaneddata[[#This Row],[Region]]="South","Sam",cleaneddata[[#This Row],[Region]]="West","William")</f>
        <v>William</v>
      </c>
    </row>
    <row r="748" spans="1:26" x14ac:dyDescent="0.3">
      <c r="A748">
        <v>1718</v>
      </c>
      <c r="B748" t="s">
        <v>1555</v>
      </c>
      <c r="C748" t="s">
        <v>49</v>
      </c>
      <c r="D748">
        <v>0.01</v>
      </c>
      <c r="E748">
        <v>300.98</v>
      </c>
      <c r="F748">
        <v>64.73</v>
      </c>
      <c r="G748" t="s">
        <v>28</v>
      </c>
      <c r="H748" t="s">
        <v>41</v>
      </c>
      <c r="I748" t="s">
        <v>30</v>
      </c>
      <c r="J748" t="s">
        <v>111</v>
      </c>
      <c r="K748" t="s">
        <v>59</v>
      </c>
      <c r="L748" t="s">
        <v>1342</v>
      </c>
      <c r="M748">
        <v>0.56000000000000005</v>
      </c>
      <c r="N748" t="s">
        <v>34</v>
      </c>
      <c r="O748" t="s">
        <v>35</v>
      </c>
      <c r="P748" t="s">
        <v>99</v>
      </c>
      <c r="Q748" t="s">
        <v>1556</v>
      </c>
      <c r="R748">
        <v>27529</v>
      </c>
      <c r="S748" s="1">
        <v>42071</v>
      </c>
      <c r="T748" s="1">
        <v>42078</v>
      </c>
      <c r="U748">
        <v>-48.874000000000002</v>
      </c>
      <c r="V748">
        <v>3</v>
      </c>
      <c r="W748">
        <v>974.14</v>
      </c>
      <c r="X748">
        <v>90621</v>
      </c>
      <c r="Y748">
        <f>cleaneddata[[#This Row],[Unit Price]]-cleaneddata[[#This Row],[Discount]]</f>
        <v>300.97000000000003</v>
      </c>
      <c r="Z748" t="str">
        <f>_xlfn.IFS(cleaneddata[[#This Row],[Region]]="Central","Chris",cleaneddata[[#This Row],[Region]]="East","Erin",cleaneddata[[#This Row],[Region]]="South","Sam",cleaneddata[[#This Row],[Region]]="West","William")</f>
        <v>Sam</v>
      </c>
    </row>
    <row r="749" spans="1:26" x14ac:dyDescent="0.3">
      <c r="A749">
        <v>1075</v>
      </c>
      <c r="B749" t="s">
        <v>1557</v>
      </c>
      <c r="C749" t="s">
        <v>39</v>
      </c>
      <c r="D749">
        <v>0.04</v>
      </c>
      <c r="E749">
        <v>19.23</v>
      </c>
      <c r="F749">
        <v>6.15</v>
      </c>
      <c r="G749" t="s">
        <v>40</v>
      </c>
      <c r="H749" t="s">
        <v>73</v>
      </c>
      <c r="I749" t="s">
        <v>30</v>
      </c>
      <c r="J749" t="s">
        <v>128</v>
      </c>
      <c r="K749" t="s">
        <v>44</v>
      </c>
      <c r="L749" t="s">
        <v>1279</v>
      </c>
      <c r="M749">
        <v>0.44</v>
      </c>
      <c r="N749" t="s">
        <v>34</v>
      </c>
      <c r="O749" t="s">
        <v>54</v>
      </c>
      <c r="P749" t="s">
        <v>105</v>
      </c>
      <c r="Q749" t="s">
        <v>1558</v>
      </c>
      <c r="R749">
        <v>60441</v>
      </c>
      <c r="S749" s="1">
        <v>42072</v>
      </c>
      <c r="T749" s="1">
        <v>42073</v>
      </c>
      <c r="U749">
        <v>152.4348</v>
      </c>
      <c r="V749">
        <v>11</v>
      </c>
      <c r="W749">
        <v>220.92</v>
      </c>
      <c r="X749">
        <v>86422</v>
      </c>
      <c r="Y749">
        <f>cleaneddata[[#This Row],[Unit Price]]-cleaneddata[[#This Row],[Discount]]</f>
        <v>19.190000000000001</v>
      </c>
      <c r="Z749" t="str">
        <f>_xlfn.IFS(cleaneddata[[#This Row],[Region]]="Central","Chris",cleaneddata[[#This Row],[Region]]="East","Erin",cleaneddata[[#This Row],[Region]]="South","Sam",cleaneddata[[#This Row],[Region]]="West","William")</f>
        <v>Chris</v>
      </c>
    </row>
    <row r="750" spans="1:26" x14ac:dyDescent="0.3">
      <c r="A750">
        <v>2258</v>
      </c>
      <c r="B750" t="s">
        <v>1559</v>
      </c>
      <c r="C750" t="s">
        <v>49</v>
      </c>
      <c r="D750">
        <v>0.01</v>
      </c>
      <c r="E750">
        <v>7.64</v>
      </c>
      <c r="F750">
        <v>1.39</v>
      </c>
      <c r="G750" t="s">
        <v>89</v>
      </c>
      <c r="H750" t="s">
        <v>96</v>
      </c>
      <c r="I750" t="s">
        <v>50</v>
      </c>
      <c r="J750" t="s">
        <v>347</v>
      </c>
      <c r="K750" t="s">
        <v>75</v>
      </c>
      <c r="L750" t="s">
        <v>1560</v>
      </c>
      <c r="M750">
        <v>0.36</v>
      </c>
      <c r="N750" t="s">
        <v>34</v>
      </c>
      <c r="O750" t="s">
        <v>35</v>
      </c>
      <c r="P750" t="s">
        <v>99</v>
      </c>
      <c r="Q750" t="s">
        <v>1561</v>
      </c>
      <c r="R750">
        <v>27801</v>
      </c>
      <c r="S750" s="1">
        <v>42072</v>
      </c>
      <c r="T750" s="1">
        <v>42076</v>
      </c>
      <c r="U750">
        <v>-1676.6120000000001</v>
      </c>
      <c r="V750">
        <v>9</v>
      </c>
      <c r="W750">
        <v>73.290000000000006</v>
      </c>
      <c r="X750">
        <v>87962</v>
      </c>
      <c r="Y750">
        <f>cleaneddata[[#This Row],[Unit Price]]-cleaneddata[[#This Row],[Discount]]</f>
        <v>7.63</v>
      </c>
      <c r="Z750" t="str">
        <f>_xlfn.IFS(cleaneddata[[#This Row],[Region]]="Central","Chris",cleaneddata[[#This Row],[Region]]="East","Erin",cleaneddata[[#This Row],[Region]]="South","Sam",cleaneddata[[#This Row],[Region]]="West","William")</f>
        <v>Sam</v>
      </c>
    </row>
    <row r="751" spans="1:26" x14ac:dyDescent="0.3">
      <c r="A751">
        <v>2258</v>
      </c>
      <c r="B751" t="s">
        <v>1559</v>
      </c>
      <c r="C751" t="s">
        <v>49</v>
      </c>
      <c r="D751">
        <v>7.0000000000000007E-2</v>
      </c>
      <c r="E751">
        <v>400.97</v>
      </c>
      <c r="F751">
        <v>48.26</v>
      </c>
      <c r="G751" t="s">
        <v>28</v>
      </c>
      <c r="H751" t="s">
        <v>96</v>
      </c>
      <c r="I751" t="s">
        <v>42</v>
      </c>
      <c r="J751" t="s">
        <v>58</v>
      </c>
      <c r="K751" t="s">
        <v>32</v>
      </c>
      <c r="L751" t="s">
        <v>1562</v>
      </c>
      <c r="M751">
        <v>0.36</v>
      </c>
      <c r="N751" t="s">
        <v>34</v>
      </c>
      <c r="O751" t="s">
        <v>35</v>
      </c>
      <c r="P751" t="s">
        <v>99</v>
      </c>
      <c r="Q751" t="s">
        <v>1561</v>
      </c>
      <c r="R751">
        <v>27801</v>
      </c>
      <c r="S751" s="1">
        <v>42072</v>
      </c>
      <c r="T751" s="1">
        <v>42076</v>
      </c>
      <c r="U751">
        <v>45.127800000000001</v>
      </c>
      <c r="V751">
        <v>8</v>
      </c>
      <c r="W751">
        <v>2961.32</v>
      </c>
      <c r="X751">
        <v>87962</v>
      </c>
      <c r="Y751">
        <f>cleaneddata[[#This Row],[Unit Price]]-cleaneddata[[#This Row],[Discount]]</f>
        <v>400.90000000000003</v>
      </c>
      <c r="Z751" t="str">
        <f>_xlfn.IFS(cleaneddata[[#This Row],[Region]]="Central","Chris",cleaneddata[[#This Row],[Region]]="East","Erin",cleaneddata[[#This Row],[Region]]="South","Sam",cleaneddata[[#This Row],[Region]]="West","William")</f>
        <v>Sam</v>
      </c>
    </row>
    <row r="752" spans="1:26" x14ac:dyDescent="0.3">
      <c r="A752">
        <v>2855</v>
      </c>
      <c r="B752" t="s">
        <v>680</v>
      </c>
      <c r="C752" t="s">
        <v>49</v>
      </c>
      <c r="D752">
        <v>0.09</v>
      </c>
      <c r="E752">
        <v>6783.02</v>
      </c>
      <c r="F752">
        <v>24.49</v>
      </c>
      <c r="G752" t="s">
        <v>40</v>
      </c>
      <c r="H752" t="s">
        <v>41</v>
      </c>
      <c r="I752" t="s">
        <v>42</v>
      </c>
      <c r="J752" t="s">
        <v>58</v>
      </c>
      <c r="K752" t="s">
        <v>66</v>
      </c>
      <c r="L752" t="s">
        <v>316</v>
      </c>
      <c r="M752">
        <v>0.39</v>
      </c>
      <c r="N752" t="s">
        <v>34</v>
      </c>
      <c r="O752" t="s">
        <v>61</v>
      </c>
      <c r="P752" t="s">
        <v>68</v>
      </c>
      <c r="Q752" t="s">
        <v>682</v>
      </c>
      <c r="R752">
        <v>98198</v>
      </c>
      <c r="S752" s="1">
        <v>42073</v>
      </c>
      <c r="T752" s="1">
        <v>42077</v>
      </c>
      <c r="U752">
        <v>-14140.7016</v>
      </c>
      <c r="V752">
        <v>1</v>
      </c>
      <c r="W752">
        <v>6296</v>
      </c>
      <c r="X752">
        <v>87317</v>
      </c>
      <c r="Y752">
        <f>cleaneddata[[#This Row],[Unit Price]]-cleaneddata[[#This Row],[Discount]]</f>
        <v>6782.93</v>
      </c>
      <c r="Z752" t="str">
        <f>_xlfn.IFS(cleaneddata[[#This Row],[Region]]="Central","Chris",cleaneddata[[#This Row],[Region]]="East","Erin",cleaneddata[[#This Row],[Region]]="South","Sam",cleaneddata[[#This Row],[Region]]="West","William")</f>
        <v>William</v>
      </c>
    </row>
    <row r="753" spans="1:26" x14ac:dyDescent="0.3">
      <c r="A753">
        <v>2545</v>
      </c>
      <c r="B753" t="s">
        <v>1563</v>
      </c>
      <c r="C753" t="s">
        <v>118</v>
      </c>
      <c r="D753">
        <v>0.01</v>
      </c>
      <c r="E753">
        <v>99.99</v>
      </c>
      <c r="F753">
        <v>19.989999999999998</v>
      </c>
      <c r="G753" t="s">
        <v>89</v>
      </c>
      <c r="H753" t="s">
        <v>73</v>
      </c>
      <c r="I753" t="s">
        <v>42</v>
      </c>
      <c r="J753" t="s">
        <v>58</v>
      </c>
      <c r="K753" t="s">
        <v>75</v>
      </c>
      <c r="L753" t="s">
        <v>1564</v>
      </c>
      <c r="M753">
        <v>0.52</v>
      </c>
      <c r="N753" t="s">
        <v>34</v>
      </c>
      <c r="O753" t="s">
        <v>35</v>
      </c>
      <c r="P753" t="s">
        <v>244</v>
      </c>
      <c r="Q753" t="s">
        <v>880</v>
      </c>
      <c r="R753">
        <v>22153</v>
      </c>
      <c r="S753" s="1">
        <v>42073</v>
      </c>
      <c r="T753" s="1">
        <v>42075</v>
      </c>
      <c r="U753">
        <v>90.024000000000001</v>
      </c>
      <c r="V753">
        <v>2</v>
      </c>
      <c r="W753">
        <v>202.98</v>
      </c>
      <c r="X753">
        <v>87915</v>
      </c>
      <c r="Y753">
        <f>cleaneddata[[#This Row],[Unit Price]]-cleaneddata[[#This Row],[Discount]]</f>
        <v>99.97999999999999</v>
      </c>
      <c r="Z753" t="str">
        <f>_xlfn.IFS(cleaneddata[[#This Row],[Region]]="Central","Chris",cleaneddata[[#This Row],[Region]]="East","Erin",cleaneddata[[#This Row],[Region]]="South","Sam",cleaneddata[[#This Row],[Region]]="West","William")</f>
        <v>Sam</v>
      </c>
    </row>
    <row r="754" spans="1:26" x14ac:dyDescent="0.3">
      <c r="A754">
        <v>3194</v>
      </c>
      <c r="B754" t="s">
        <v>1565</v>
      </c>
      <c r="C754" t="s">
        <v>118</v>
      </c>
      <c r="D754">
        <v>0.1</v>
      </c>
      <c r="E754">
        <v>4.9800000000000004</v>
      </c>
      <c r="F754">
        <v>7.54</v>
      </c>
      <c r="G754" t="s">
        <v>40</v>
      </c>
      <c r="H754" t="s">
        <v>41</v>
      </c>
      <c r="I754" t="s">
        <v>50</v>
      </c>
      <c r="J754" t="s">
        <v>90</v>
      </c>
      <c r="K754" t="s">
        <v>75</v>
      </c>
      <c r="L754" t="s">
        <v>1566</v>
      </c>
      <c r="M754">
        <v>0.38</v>
      </c>
      <c r="N754" t="s">
        <v>34</v>
      </c>
      <c r="O754" t="s">
        <v>35</v>
      </c>
      <c r="P754" t="s">
        <v>125</v>
      </c>
      <c r="Q754" t="s">
        <v>438</v>
      </c>
      <c r="R754">
        <v>34609</v>
      </c>
      <c r="S754" s="1">
        <v>42073</v>
      </c>
      <c r="T754" s="1">
        <v>42074</v>
      </c>
      <c r="U754">
        <v>45.078000000000003</v>
      </c>
      <c r="V754">
        <v>9</v>
      </c>
      <c r="W754">
        <v>43.84</v>
      </c>
      <c r="X754">
        <v>89805</v>
      </c>
      <c r="Y754">
        <f>cleaneddata[[#This Row],[Unit Price]]-cleaneddata[[#This Row],[Discount]]</f>
        <v>4.8800000000000008</v>
      </c>
      <c r="Z754" t="str">
        <f>_xlfn.IFS(cleaneddata[[#This Row],[Region]]="Central","Chris",cleaneddata[[#This Row],[Region]]="East","Erin",cleaneddata[[#This Row],[Region]]="South","Sam",cleaneddata[[#This Row],[Region]]="West","William")</f>
        <v>Sam</v>
      </c>
    </row>
    <row r="755" spans="1:26" x14ac:dyDescent="0.3">
      <c r="A755">
        <v>3194</v>
      </c>
      <c r="B755" t="s">
        <v>1565</v>
      </c>
      <c r="C755" t="s">
        <v>118</v>
      </c>
      <c r="D755">
        <v>0</v>
      </c>
      <c r="E755">
        <v>22.84</v>
      </c>
      <c r="F755">
        <v>8.18</v>
      </c>
      <c r="G755" t="s">
        <v>40</v>
      </c>
      <c r="H755" t="s">
        <v>41</v>
      </c>
      <c r="I755" t="s">
        <v>50</v>
      </c>
      <c r="J755" t="s">
        <v>90</v>
      </c>
      <c r="K755" t="s">
        <v>75</v>
      </c>
      <c r="L755" t="s">
        <v>607</v>
      </c>
      <c r="M755">
        <v>0.39</v>
      </c>
      <c r="N755" t="s">
        <v>34</v>
      </c>
      <c r="O755" t="s">
        <v>35</v>
      </c>
      <c r="P755" t="s">
        <v>125</v>
      </c>
      <c r="Q755" t="s">
        <v>438</v>
      </c>
      <c r="R755">
        <v>34609</v>
      </c>
      <c r="S755" s="1">
        <v>42073</v>
      </c>
      <c r="T755" s="1">
        <v>42075</v>
      </c>
      <c r="U755">
        <v>-110.376</v>
      </c>
      <c r="V755">
        <v>6</v>
      </c>
      <c r="W755">
        <v>141.74</v>
      </c>
      <c r="X755">
        <v>89805</v>
      </c>
      <c r="Y755">
        <f>cleaneddata[[#This Row],[Unit Price]]-cleaneddata[[#This Row],[Discount]]</f>
        <v>22.84</v>
      </c>
      <c r="Z755" t="str">
        <f>_xlfn.IFS(cleaneddata[[#This Row],[Region]]="Central","Chris",cleaneddata[[#This Row],[Region]]="East","Erin",cleaneddata[[#This Row],[Region]]="South","Sam",cleaneddata[[#This Row],[Region]]="West","William")</f>
        <v>Sam</v>
      </c>
    </row>
    <row r="756" spans="1:26" x14ac:dyDescent="0.3">
      <c r="A756">
        <v>52</v>
      </c>
      <c r="B756" t="s">
        <v>1567</v>
      </c>
      <c r="C756" t="s">
        <v>72</v>
      </c>
      <c r="D756">
        <v>0</v>
      </c>
      <c r="E756">
        <v>115.99</v>
      </c>
      <c r="F756">
        <v>2.5</v>
      </c>
      <c r="G756" t="s">
        <v>40</v>
      </c>
      <c r="H756" t="s">
        <v>96</v>
      </c>
      <c r="I756" t="s">
        <v>42</v>
      </c>
      <c r="J756" t="s">
        <v>137</v>
      </c>
      <c r="K756" t="s">
        <v>75</v>
      </c>
      <c r="L756" t="s">
        <v>1568</v>
      </c>
      <c r="M756">
        <v>0.56999999999999995</v>
      </c>
      <c r="N756" t="s">
        <v>34</v>
      </c>
      <c r="O756" t="s">
        <v>61</v>
      </c>
      <c r="P756" t="s">
        <v>68</v>
      </c>
      <c r="Q756" t="s">
        <v>1569</v>
      </c>
      <c r="R756">
        <v>98373</v>
      </c>
      <c r="S756" s="1">
        <v>42073</v>
      </c>
      <c r="T756" s="1">
        <v>42073</v>
      </c>
      <c r="U756">
        <v>162.666</v>
      </c>
      <c r="V756">
        <v>6</v>
      </c>
      <c r="W756">
        <v>627.04</v>
      </c>
      <c r="X756">
        <v>88426</v>
      </c>
      <c r="Y756">
        <f>cleaneddata[[#This Row],[Unit Price]]-cleaneddata[[#This Row],[Discount]]</f>
        <v>115.99</v>
      </c>
      <c r="Z756" t="str">
        <f>_xlfn.IFS(cleaneddata[[#This Row],[Region]]="Central","Chris",cleaneddata[[#This Row],[Region]]="East","Erin",cleaneddata[[#This Row],[Region]]="South","Sam",cleaneddata[[#This Row],[Region]]="West","William")</f>
        <v>William</v>
      </c>
    </row>
    <row r="757" spans="1:26" x14ac:dyDescent="0.3">
      <c r="A757">
        <v>53</v>
      </c>
      <c r="B757" t="s">
        <v>842</v>
      </c>
      <c r="C757" t="s">
        <v>72</v>
      </c>
      <c r="D757">
        <v>0.02</v>
      </c>
      <c r="E757">
        <v>5.98</v>
      </c>
      <c r="F757">
        <v>5.79</v>
      </c>
      <c r="G757" t="s">
        <v>40</v>
      </c>
      <c r="H757" t="s">
        <v>96</v>
      </c>
      <c r="I757" t="s">
        <v>50</v>
      </c>
      <c r="J757" t="s">
        <v>90</v>
      </c>
      <c r="K757" t="s">
        <v>75</v>
      </c>
      <c r="L757" t="s">
        <v>473</v>
      </c>
      <c r="M757">
        <v>0.36</v>
      </c>
      <c r="N757" t="s">
        <v>34</v>
      </c>
      <c r="O757" t="s">
        <v>61</v>
      </c>
      <c r="P757" t="s">
        <v>68</v>
      </c>
      <c r="Q757" t="s">
        <v>844</v>
      </c>
      <c r="R757">
        <v>98052</v>
      </c>
      <c r="S757" s="1">
        <v>42073</v>
      </c>
      <c r="T757" s="1">
        <v>42074</v>
      </c>
      <c r="U757">
        <v>-67.489999999999995</v>
      </c>
      <c r="V757">
        <v>17</v>
      </c>
      <c r="W757">
        <v>110.19</v>
      </c>
      <c r="X757">
        <v>88426</v>
      </c>
      <c r="Y757">
        <f>cleaneddata[[#This Row],[Unit Price]]-cleaneddata[[#This Row],[Discount]]</f>
        <v>5.9600000000000009</v>
      </c>
      <c r="Z757" t="str">
        <f>_xlfn.IFS(cleaneddata[[#This Row],[Region]]="Central","Chris",cleaneddata[[#This Row],[Region]]="East","Erin",cleaneddata[[#This Row],[Region]]="South","Sam",cleaneddata[[#This Row],[Region]]="West","William")</f>
        <v>William</v>
      </c>
    </row>
    <row r="758" spans="1:26" x14ac:dyDescent="0.3">
      <c r="A758">
        <v>753</v>
      </c>
      <c r="B758" t="s">
        <v>1570</v>
      </c>
      <c r="C758" t="s">
        <v>27</v>
      </c>
      <c r="D758">
        <v>0.06</v>
      </c>
      <c r="E758">
        <v>2.61</v>
      </c>
      <c r="F758">
        <v>0.5</v>
      </c>
      <c r="G758" t="s">
        <v>89</v>
      </c>
      <c r="H758" t="s">
        <v>96</v>
      </c>
      <c r="I758" t="s">
        <v>50</v>
      </c>
      <c r="J758" t="s">
        <v>154</v>
      </c>
      <c r="K758" t="s">
        <v>75</v>
      </c>
      <c r="L758" t="s">
        <v>1571</v>
      </c>
      <c r="M758">
        <v>0.39</v>
      </c>
      <c r="N758" t="s">
        <v>34</v>
      </c>
      <c r="O758" t="s">
        <v>61</v>
      </c>
      <c r="P758" t="s">
        <v>590</v>
      </c>
      <c r="Q758" t="s">
        <v>1572</v>
      </c>
      <c r="R758">
        <v>86301</v>
      </c>
      <c r="S758" s="1">
        <v>42074</v>
      </c>
      <c r="T758" s="1">
        <v>42074</v>
      </c>
      <c r="U758">
        <v>10.85</v>
      </c>
      <c r="V758">
        <v>1</v>
      </c>
      <c r="W758">
        <v>17.59</v>
      </c>
      <c r="X758">
        <v>90438</v>
      </c>
      <c r="Y758">
        <f>cleaneddata[[#This Row],[Unit Price]]-cleaneddata[[#This Row],[Discount]]</f>
        <v>2.5499999999999998</v>
      </c>
      <c r="Z758" t="str">
        <f>_xlfn.IFS(cleaneddata[[#This Row],[Region]]="Central","Chris",cleaneddata[[#This Row],[Region]]="East","Erin",cleaneddata[[#This Row],[Region]]="South","Sam",cleaneddata[[#This Row],[Region]]="West","William")</f>
        <v>William</v>
      </c>
    </row>
    <row r="759" spans="1:26" x14ac:dyDescent="0.3">
      <c r="A759">
        <v>753</v>
      </c>
      <c r="B759" t="s">
        <v>1570</v>
      </c>
      <c r="C759" t="s">
        <v>27</v>
      </c>
      <c r="D759">
        <v>0.01</v>
      </c>
      <c r="E759">
        <v>6.35</v>
      </c>
      <c r="F759">
        <v>1.02</v>
      </c>
      <c r="G759" t="s">
        <v>40</v>
      </c>
      <c r="H759" t="s">
        <v>96</v>
      </c>
      <c r="I759" t="s">
        <v>50</v>
      </c>
      <c r="J759" t="s">
        <v>90</v>
      </c>
      <c r="K759" t="s">
        <v>52</v>
      </c>
      <c r="L759" t="s">
        <v>529</v>
      </c>
      <c r="M759">
        <v>0.39</v>
      </c>
      <c r="N759" t="s">
        <v>34</v>
      </c>
      <c r="O759" t="s">
        <v>61</v>
      </c>
      <c r="P759" t="s">
        <v>590</v>
      </c>
      <c r="Q759" t="s">
        <v>1572</v>
      </c>
      <c r="R759">
        <v>86301</v>
      </c>
      <c r="S759" s="1">
        <v>42074</v>
      </c>
      <c r="T759" s="1">
        <v>42076</v>
      </c>
      <c r="U759">
        <v>97.662599999999998</v>
      </c>
      <c r="V759">
        <v>22</v>
      </c>
      <c r="W759">
        <v>141.54</v>
      </c>
      <c r="X759">
        <v>90438</v>
      </c>
      <c r="Y759">
        <f>cleaneddata[[#This Row],[Unit Price]]-cleaneddata[[#This Row],[Discount]]</f>
        <v>6.34</v>
      </c>
      <c r="Z759" t="str">
        <f>_xlfn.IFS(cleaneddata[[#This Row],[Region]]="Central","Chris",cleaneddata[[#This Row],[Region]]="East","Erin",cleaneddata[[#This Row],[Region]]="South","Sam",cleaneddata[[#This Row],[Region]]="West","William")</f>
        <v>William</v>
      </c>
    </row>
    <row r="760" spans="1:26" x14ac:dyDescent="0.3">
      <c r="A760">
        <v>1494</v>
      </c>
      <c r="B760" t="s">
        <v>1573</v>
      </c>
      <c r="C760" t="s">
        <v>27</v>
      </c>
      <c r="D760">
        <v>0.06</v>
      </c>
      <c r="E760">
        <v>8.3699999999999992</v>
      </c>
      <c r="F760">
        <v>10.16</v>
      </c>
      <c r="G760" t="s">
        <v>40</v>
      </c>
      <c r="H760" t="s">
        <v>96</v>
      </c>
      <c r="I760" t="s">
        <v>30</v>
      </c>
      <c r="J760" t="s">
        <v>128</v>
      </c>
      <c r="K760" t="s">
        <v>66</v>
      </c>
      <c r="L760" t="s">
        <v>1574</v>
      </c>
      <c r="M760">
        <v>0.59</v>
      </c>
      <c r="N760" t="s">
        <v>34</v>
      </c>
      <c r="O760" t="s">
        <v>113</v>
      </c>
      <c r="P760" t="s">
        <v>420</v>
      </c>
      <c r="Q760" t="s">
        <v>1575</v>
      </c>
      <c r="R760">
        <v>21222</v>
      </c>
      <c r="S760" s="1">
        <v>42074</v>
      </c>
      <c r="T760" s="1">
        <v>42076</v>
      </c>
      <c r="U760">
        <v>-255.65</v>
      </c>
      <c r="V760">
        <v>18</v>
      </c>
      <c r="W760">
        <v>157.63999999999999</v>
      </c>
      <c r="X760">
        <v>85880</v>
      </c>
      <c r="Y760">
        <f>cleaneddata[[#This Row],[Unit Price]]-cleaneddata[[#This Row],[Discount]]</f>
        <v>8.3099999999999987</v>
      </c>
      <c r="Z760" t="str">
        <f>_xlfn.IFS(cleaneddata[[#This Row],[Region]]="Central","Chris",cleaneddata[[#This Row],[Region]]="East","Erin",cleaneddata[[#This Row],[Region]]="South","Sam",cleaneddata[[#This Row],[Region]]="West","William")</f>
        <v>Erin</v>
      </c>
    </row>
    <row r="761" spans="1:26" x14ac:dyDescent="0.3">
      <c r="A761">
        <v>1494</v>
      </c>
      <c r="B761" t="s">
        <v>1573</v>
      </c>
      <c r="C761" t="s">
        <v>27</v>
      </c>
      <c r="D761">
        <v>0.09</v>
      </c>
      <c r="E761">
        <v>6.48</v>
      </c>
      <c r="F761">
        <v>9.17</v>
      </c>
      <c r="G761" t="s">
        <v>89</v>
      </c>
      <c r="H761" t="s">
        <v>96</v>
      </c>
      <c r="I761" t="s">
        <v>50</v>
      </c>
      <c r="J761" t="s">
        <v>90</v>
      </c>
      <c r="K761" t="s">
        <v>75</v>
      </c>
      <c r="L761" t="s">
        <v>396</v>
      </c>
      <c r="M761">
        <v>0.37</v>
      </c>
      <c r="N761" t="s">
        <v>34</v>
      </c>
      <c r="O761" t="s">
        <v>113</v>
      </c>
      <c r="P761" t="s">
        <v>420</v>
      </c>
      <c r="Q761" t="s">
        <v>1575</v>
      </c>
      <c r="R761">
        <v>21222</v>
      </c>
      <c r="S761" s="1">
        <v>42074</v>
      </c>
      <c r="T761" s="1">
        <v>42076</v>
      </c>
      <c r="U761">
        <v>-76.540000000000006</v>
      </c>
      <c r="V761">
        <v>6</v>
      </c>
      <c r="W761">
        <v>42.16</v>
      </c>
      <c r="X761">
        <v>85880</v>
      </c>
      <c r="Y761">
        <f>cleaneddata[[#This Row],[Unit Price]]-cleaneddata[[#This Row],[Discount]]</f>
        <v>6.3900000000000006</v>
      </c>
      <c r="Z761" t="str">
        <f>_xlfn.IFS(cleaneddata[[#This Row],[Region]]="Central","Chris",cleaneddata[[#This Row],[Region]]="East","Erin",cleaneddata[[#This Row],[Region]]="South","Sam",cleaneddata[[#This Row],[Region]]="West","William")</f>
        <v>Erin</v>
      </c>
    </row>
    <row r="762" spans="1:26" x14ac:dyDescent="0.3">
      <c r="A762">
        <v>1497</v>
      </c>
      <c r="B762" t="s">
        <v>1576</v>
      </c>
      <c r="C762" t="s">
        <v>27</v>
      </c>
      <c r="D762">
        <v>0.09</v>
      </c>
      <c r="E762">
        <v>6.28</v>
      </c>
      <c r="F762">
        <v>5.29</v>
      </c>
      <c r="G762" t="s">
        <v>40</v>
      </c>
      <c r="H762" t="s">
        <v>96</v>
      </c>
      <c r="I762" t="s">
        <v>30</v>
      </c>
      <c r="J762" t="s">
        <v>128</v>
      </c>
      <c r="K762" t="s">
        <v>75</v>
      </c>
      <c r="L762" t="s">
        <v>1577</v>
      </c>
      <c r="M762">
        <v>0.43</v>
      </c>
      <c r="N762" t="s">
        <v>34</v>
      </c>
      <c r="O762" t="s">
        <v>113</v>
      </c>
      <c r="P762" t="s">
        <v>114</v>
      </c>
      <c r="Q762" t="s">
        <v>1578</v>
      </c>
      <c r="R762">
        <v>14901</v>
      </c>
      <c r="S762" s="1">
        <v>42074</v>
      </c>
      <c r="T762" s="1">
        <v>42075</v>
      </c>
      <c r="U762">
        <v>-10.09</v>
      </c>
      <c r="V762">
        <v>2</v>
      </c>
      <c r="W762">
        <v>14.08</v>
      </c>
      <c r="X762">
        <v>85880</v>
      </c>
      <c r="Y762">
        <f>cleaneddata[[#This Row],[Unit Price]]-cleaneddata[[#This Row],[Discount]]</f>
        <v>6.19</v>
      </c>
      <c r="Z762" t="str">
        <f>_xlfn.IFS(cleaneddata[[#This Row],[Region]]="Central","Chris",cleaneddata[[#This Row],[Region]]="East","Erin",cleaneddata[[#This Row],[Region]]="South","Sam",cleaneddata[[#This Row],[Region]]="West","William")</f>
        <v>Erin</v>
      </c>
    </row>
    <row r="763" spans="1:26" x14ac:dyDescent="0.3">
      <c r="A763">
        <v>1497</v>
      </c>
      <c r="B763" t="s">
        <v>1576</v>
      </c>
      <c r="C763" t="s">
        <v>27</v>
      </c>
      <c r="D763">
        <v>0.03</v>
      </c>
      <c r="E763">
        <v>15.14</v>
      </c>
      <c r="F763">
        <v>4.53</v>
      </c>
      <c r="G763" t="s">
        <v>40</v>
      </c>
      <c r="H763" t="s">
        <v>96</v>
      </c>
      <c r="I763" t="s">
        <v>50</v>
      </c>
      <c r="J763" t="s">
        <v>80</v>
      </c>
      <c r="K763" t="s">
        <v>75</v>
      </c>
      <c r="L763" t="s">
        <v>1357</v>
      </c>
      <c r="M763">
        <v>0.81</v>
      </c>
      <c r="N763" t="s">
        <v>34</v>
      </c>
      <c r="O763" t="s">
        <v>113</v>
      </c>
      <c r="P763" t="s">
        <v>114</v>
      </c>
      <c r="Q763" t="s">
        <v>1578</v>
      </c>
      <c r="R763">
        <v>14901</v>
      </c>
      <c r="S763" s="1">
        <v>42074</v>
      </c>
      <c r="T763" s="1">
        <v>42076</v>
      </c>
      <c r="U763">
        <v>-92.87</v>
      </c>
      <c r="V763">
        <v>17</v>
      </c>
      <c r="W763">
        <v>256.73</v>
      </c>
      <c r="X763">
        <v>85880</v>
      </c>
      <c r="Y763">
        <f>cleaneddata[[#This Row],[Unit Price]]-cleaneddata[[#This Row],[Discount]]</f>
        <v>15.110000000000001</v>
      </c>
      <c r="Z763" t="str">
        <f>_xlfn.IFS(cleaneddata[[#This Row],[Region]]="Central","Chris",cleaneddata[[#This Row],[Region]]="East","Erin",cleaneddata[[#This Row],[Region]]="South","Sam",cleaneddata[[#This Row],[Region]]="West","William")</f>
        <v>Erin</v>
      </c>
    </row>
    <row r="764" spans="1:26" x14ac:dyDescent="0.3">
      <c r="A764">
        <v>2616</v>
      </c>
      <c r="B764" t="s">
        <v>1579</v>
      </c>
      <c r="C764" t="s">
        <v>27</v>
      </c>
      <c r="D764">
        <v>0</v>
      </c>
      <c r="E764">
        <v>2.6</v>
      </c>
      <c r="F764">
        <v>2.4</v>
      </c>
      <c r="G764" t="s">
        <v>40</v>
      </c>
      <c r="H764" t="s">
        <v>96</v>
      </c>
      <c r="I764" t="s">
        <v>50</v>
      </c>
      <c r="J764" t="s">
        <v>51</v>
      </c>
      <c r="K764" t="s">
        <v>52</v>
      </c>
      <c r="L764" t="s">
        <v>358</v>
      </c>
      <c r="M764">
        <v>0.57999999999999996</v>
      </c>
      <c r="N764" t="s">
        <v>34</v>
      </c>
      <c r="O764" t="s">
        <v>54</v>
      </c>
      <c r="P764" t="s">
        <v>291</v>
      </c>
      <c r="Q764" t="s">
        <v>1580</v>
      </c>
      <c r="R764">
        <v>49002</v>
      </c>
      <c r="S764" s="1">
        <v>42074</v>
      </c>
      <c r="T764" s="1">
        <v>42076</v>
      </c>
      <c r="U764">
        <v>-45.21</v>
      </c>
      <c r="V764">
        <v>16</v>
      </c>
      <c r="W764">
        <v>44.75</v>
      </c>
      <c r="X764">
        <v>91495</v>
      </c>
      <c r="Y764">
        <f>cleaneddata[[#This Row],[Unit Price]]-cleaneddata[[#This Row],[Discount]]</f>
        <v>2.6</v>
      </c>
      <c r="Z764" t="str">
        <f>_xlfn.IFS(cleaneddata[[#This Row],[Region]]="Central","Chris",cleaneddata[[#This Row],[Region]]="East","Erin",cleaneddata[[#This Row],[Region]]="South","Sam",cleaneddata[[#This Row],[Region]]="West","William")</f>
        <v>Chris</v>
      </c>
    </row>
    <row r="765" spans="1:26" x14ac:dyDescent="0.3">
      <c r="A765">
        <v>1484</v>
      </c>
      <c r="B765" t="s">
        <v>1581</v>
      </c>
      <c r="C765" t="s">
        <v>39</v>
      </c>
      <c r="D765">
        <v>0.06</v>
      </c>
      <c r="E765">
        <v>99.99</v>
      </c>
      <c r="F765">
        <v>19.989999999999998</v>
      </c>
      <c r="G765" t="s">
        <v>40</v>
      </c>
      <c r="H765" t="s">
        <v>73</v>
      </c>
      <c r="I765" t="s">
        <v>42</v>
      </c>
      <c r="J765" t="s">
        <v>43</v>
      </c>
      <c r="K765" t="s">
        <v>75</v>
      </c>
      <c r="L765" t="s">
        <v>1582</v>
      </c>
      <c r="M765">
        <v>0.52</v>
      </c>
      <c r="N765" t="s">
        <v>34</v>
      </c>
      <c r="O765" t="s">
        <v>54</v>
      </c>
      <c r="P765" t="s">
        <v>105</v>
      </c>
      <c r="Q765" t="s">
        <v>1583</v>
      </c>
      <c r="R765">
        <v>60016</v>
      </c>
      <c r="S765" s="1">
        <v>42074</v>
      </c>
      <c r="T765" s="1">
        <v>42077</v>
      </c>
      <c r="U765">
        <v>-127.56</v>
      </c>
      <c r="V765">
        <v>3</v>
      </c>
      <c r="W765">
        <v>290.24</v>
      </c>
      <c r="X765">
        <v>91235</v>
      </c>
      <c r="Y765">
        <f>cleaneddata[[#This Row],[Unit Price]]-cleaneddata[[#This Row],[Discount]]</f>
        <v>99.929999999999993</v>
      </c>
      <c r="Z765" t="str">
        <f>_xlfn.IFS(cleaneddata[[#This Row],[Region]]="Central","Chris",cleaneddata[[#This Row],[Region]]="East","Erin",cleaneddata[[#This Row],[Region]]="South","Sam",cleaneddata[[#This Row],[Region]]="West","William")</f>
        <v>Chris</v>
      </c>
    </row>
    <row r="766" spans="1:26" x14ac:dyDescent="0.3">
      <c r="A766">
        <v>1484</v>
      </c>
      <c r="B766" t="s">
        <v>1581</v>
      </c>
      <c r="C766" t="s">
        <v>39</v>
      </c>
      <c r="D766">
        <v>0</v>
      </c>
      <c r="E766">
        <v>193.17</v>
      </c>
      <c r="F766">
        <v>19.989999999999998</v>
      </c>
      <c r="G766" t="s">
        <v>40</v>
      </c>
      <c r="H766" t="s">
        <v>73</v>
      </c>
      <c r="I766" t="s">
        <v>50</v>
      </c>
      <c r="J766" t="s">
        <v>80</v>
      </c>
      <c r="K766" t="s">
        <v>75</v>
      </c>
      <c r="L766" t="s">
        <v>1584</v>
      </c>
      <c r="M766">
        <v>0.71</v>
      </c>
      <c r="N766" t="s">
        <v>34</v>
      </c>
      <c r="O766" t="s">
        <v>54</v>
      </c>
      <c r="P766" t="s">
        <v>105</v>
      </c>
      <c r="Q766" t="s">
        <v>1583</v>
      </c>
      <c r="R766">
        <v>60016</v>
      </c>
      <c r="S766" s="1">
        <v>42074</v>
      </c>
      <c r="T766" s="1">
        <v>42075</v>
      </c>
      <c r="U766">
        <v>282.18</v>
      </c>
      <c r="V766">
        <v>5</v>
      </c>
      <c r="W766">
        <v>971.4</v>
      </c>
      <c r="X766">
        <v>91235</v>
      </c>
      <c r="Y766">
        <f>cleaneddata[[#This Row],[Unit Price]]-cleaneddata[[#This Row],[Discount]]</f>
        <v>193.17</v>
      </c>
      <c r="Z766" t="str">
        <f>_xlfn.IFS(cleaneddata[[#This Row],[Region]]="Central","Chris",cleaneddata[[#This Row],[Region]]="East","Erin",cleaneddata[[#This Row],[Region]]="South","Sam",cleaneddata[[#This Row],[Region]]="West","William")</f>
        <v>Chris</v>
      </c>
    </row>
    <row r="767" spans="1:26" x14ac:dyDescent="0.3">
      <c r="A767">
        <v>1484</v>
      </c>
      <c r="B767" t="s">
        <v>1581</v>
      </c>
      <c r="C767" t="s">
        <v>39</v>
      </c>
      <c r="D767">
        <v>0.08</v>
      </c>
      <c r="E767">
        <v>20.99</v>
      </c>
      <c r="F767">
        <v>3.3</v>
      </c>
      <c r="G767" t="s">
        <v>89</v>
      </c>
      <c r="H767" t="s">
        <v>73</v>
      </c>
      <c r="I767" t="s">
        <v>42</v>
      </c>
      <c r="J767" t="s">
        <v>137</v>
      </c>
      <c r="K767" t="s">
        <v>44</v>
      </c>
      <c r="L767" t="s">
        <v>1585</v>
      </c>
      <c r="M767">
        <v>0.81</v>
      </c>
      <c r="N767" t="s">
        <v>34</v>
      </c>
      <c r="O767" t="s">
        <v>54</v>
      </c>
      <c r="P767" t="s">
        <v>105</v>
      </c>
      <c r="Q767" t="s">
        <v>1583</v>
      </c>
      <c r="R767">
        <v>60016</v>
      </c>
      <c r="S767" s="1">
        <v>42074</v>
      </c>
      <c r="T767" s="1">
        <v>42074</v>
      </c>
      <c r="U767">
        <v>-96.337999999999994</v>
      </c>
      <c r="V767">
        <v>11</v>
      </c>
      <c r="W767">
        <v>193.51</v>
      </c>
      <c r="X767">
        <v>91235</v>
      </c>
      <c r="Y767">
        <f>cleaneddata[[#This Row],[Unit Price]]-cleaneddata[[#This Row],[Discount]]</f>
        <v>20.91</v>
      </c>
      <c r="Z767" t="str">
        <f>_xlfn.IFS(cleaneddata[[#This Row],[Region]]="Central","Chris",cleaneddata[[#This Row],[Region]]="East","Erin",cleaneddata[[#This Row],[Region]]="South","Sam",cleaneddata[[#This Row],[Region]]="West","William")</f>
        <v>Chris</v>
      </c>
    </row>
    <row r="768" spans="1:26" x14ac:dyDescent="0.3">
      <c r="A768">
        <v>3397</v>
      </c>
      <c r="B768" t="s">
        <v>1586</v>
      </c>
      <c r="C768" t="s">
        <v>39</v>
      </c>
      <c r="D768">
        <v>0.01</v>
      </c>
      <c r="E768">
        <v>10.9</v>
      </c>
      <c r="F768">
        <v>7.46</v>
      </c>
      <c r="G768" t="s">
        <v>40</v>
      </c>
      <c r="H768" t="s">
        <v>29</v>
      </c>
      <c r="I768" t="s">
        <v>50</v>
      </c>
      <c r="J768" t="s">
        <v>80</v>
      </c>
      <c r="K768" t="s">
        <v>75</v>
      </c>
      <c r="L768" t="s">
        <v>1587</v>
      </c>
      <c r="M768">
        <v>0.59</v>
      </c>
      <c r="N768" t="s">
        <v>34</v>
      </c>
      <c r="O768" t="s">
        <v>54</v>
      </c>
      <c r="P768" t="s">
        <v>105</v>
      </c>
      <c r="Q768" t="s">
        <v>1588</v>
      </c>
      <c r="R768">
        <v>61832</v>
      </c>
      <c r="S768" s="1">
        <v>42074</v>
      </c>
      <c r="T768" s="1">
        <v>42075</v>
      </c>
      <c r="U768">
        <v>-116.76</v>
      </c>
      <c r="V768">
        <v>18</v>
      </c>
      <c r="W768">
        <v>207.31</v>
      </c>
      <c r="X768">
        <v>87536</v>
      </c>
      <c r="Y768">
        <f>cleaneddata[[#This Row],[Unit Price]]-cleaneddata[[#This Row],[Discount]]</f>
        <v>10.89</v>
      </c>
      <c r="Z768" t="str">
        <f>_xlfn.IFS(cleaneddata[[#This Row],[Region]]="Central","Chris",cleaneddata[[#This Row],[Region]]="East","Erin",cleaneddata[[#This Row],[Region]]="South","Sam",cleaneddata[[#This Row],[Region]]="West","William")</f>
        <v>Chris</v>
      </c>
    </row>
    <row r="769" spans="1:26" x14ac:dyDescent="0.3">
      <c r="A769">
        <v>3397</v>
      </c>
      <c r="B769" t="s">
        <v>1586</v>
      </c>
      <c r="C769" t="s">
        <v>39</v>
      </c>
      <c r="D769">
        <v>0.1</v>
      </c>
      <c r="E769">
        <v>7.99</v>
      </c>
      <c r="F769">
        <v>5.03</v>
      </c>
      <c r="G769" t="s">
        <v>40</v>
      </c>
      <c r="H769" t="s">
        <v>29</v>
      </c>
      <c r="I769" t="s">
        <v>42</v>
      </c>
      <c r="J769" t="s">
        <v>137</v>
      </c>
      <c r="K769" t="s">
        <v>146</v>
      </c>
      <c r="L769" t="s">
        <v>467</v>
      </c>
      <c r="M769">
        <v>0.6</v>
      </c>
      <c r="N769" t="s">
        <v>34</v>
      </c>
      <c r="O769" t="s">
        <v>54</v>
      </c>
      <c r="P769" t="s">
        <v>105</v>
      </c>
      <c r="Q769" t="s">
        <v>1588</v>
      </c>
      <c r="R769">
        <v>61832</v>
      </c>
      <c r="S769" s="1">
        <v>42074</v>
      </c>
      <c r="T769" s="1">
        <v>42075</v>
      </c>
      <c r="U769">
        <v>-160.952</v>
      </c>
      <c r="V769">
        <v>22</v>
      </c>
      <c r="W769">
        <v>143.12</v>
      </c>
      <c r="X769">
        <v>87536</v>
      </c>
      <c r="Y769">
        <f>cleaneddata[[#This Row],[Unit Price]]-cleaneddata[[#This Row],[Discount]]</f>
        <v>7.8900000000000006</v>
      </c>
      <c r="Z769" t="str">
        <f>_xlfn.IFS(cleaneddata[[#This Row],[Region]]="Central","Chris",cleaneddata[[#This Row],[Region]]="East","Erin",cleaneddata[[#This Row],[Region]]="South","Sam",cleaneddata[[#This Row],[Region]]="West","William")</f>
        <v>Chris</v>
      </c>
    </row>
    <row r="770" spans="1:26" x14ac:dyDescent="0.3">
      <c r="A770">
        <v>3151</v>
      </c>
      <c r="B770" t="s">
        <v>955</v>
      </c>
      <c r="C770" t="s">
        <v>118</v>
      </c>
      <c r="D770">
        <v>0.02</v>
      </c>
      <c r="E770">
        <v>5.98</v>
      </c>
      <c r="F770">
        <v>1.49</v>
      </c>
      <c r="G770" t="s">
        <v>40</v>
      </c>
      <c r="H770" t="s">
        <v>96</v>
      </c>
      <c r="I770" t="s">
        <v>50</v>
      </c>
      <c r="J770" t="s">
        <v>74</v>
      </c>
      <c r="K770" t="s">
        <v>75</v>
      </c>
      <c r="L770" t="s">
        <v>1589</v>
      </c>
      <c r="M770">
        <v>0.39</v>
      </c>
      <c r="N770" t="s">
        <v>34</v>
      </c>
      <c r="O770" t="s">
        <v>61</v>
      </c>
      <c r="P770" t="s">
        <v>92</v>
      </c>
      <c r="Q770" t="s">
        <v>956</v>
      </c>
      <c r="R770">
        <v>92277</v>
      </c>
      <c r="S770" s="1">
        <v>42074</v>
      </c>
      <c r="T770" s="1">
        <v>42075</v>
      </c>
      <c r="U770">
        <v>28.526</v>
      </c>
      <c r="V770">
        <v>10</v>
      </c>
      <c r="W770">
        <v>59.9</v>
      </c>
      <c r="X770">
        <v>88547</v>
      </c>
      <c r="Y770">
        <f>cleaneddata[[#This Row],[Unit Price]]-cleaneddata[[#This Row],[Discount]]</f>
        <v>5.9600000000000009</v>
      </c>
      <c r="Z770" t="str">
        <f>_xlfn.IFS(cleaneddata[[#This Row],[Region]]="Central","Chris",cleaneddata[[#This Row],[Region]]="East","Erin",cleaneddata[[#This Row],[Region]]="South","Sam",cleaneddata[[#This Row],[Region]]="West","William")</f>
        <v>William</v>
      </c>
    </row>
    <row r="771" spans="1:26" x14ac:dyDescent="0.3">
      <c r="A771">
        <v>796</v>
      </c>
      <c r="B771" t="s">
        <v>1590</v>
      </c>
      <c r="C771" t="s">
        <v>72</v>
      </c>
      <c r="D771">
        <v>0.06</v>
      </c>
      <c r="E771">
        <v>8.6</v>
      </c>
      <c r="F771">
        <v>6.19</v>
      </c>
      <c r="G771" t="s">
        <v>40</v>
      </c>
      <c r="H771" t="s">
        <v>96</v>
      </c>
      <c r="I771" t="s">
        <v>50</v>
      </c>
      <c r="J771" t="s">
        <v>74</v>
      </c>
      <c r="K771" t="s">
        <v>75</v>
      </c>
      <c r="L771" t="s">
        <v>534</v>
      </c>
      <c r="M771">
        <v>0.38</v>
      </c>
      <c r="N771" t="s">
        <v>34</v>
      </c>
      <c r="O771" t="s">
        <v>54</v>
      </c>
      <c r="P771" t="s">
        <v>135</v>
      </c>
      <c r="Q771" t="s">
        <v>1591</v>
      </c>
      <c r="R771">
        <v>68046</v>
      </c>
      <c r="S771" s="1">
        <v>42074</v>
      </c>
      <c r="T771" s="1">
        <v>42075</v>
      </c>
      <c r="U771">
        <v>-46.115000000000002</v>
      </c>
      <c r="V771">
        <v>9</v>
      </c>
      <c r="W771">
        <v>79.400000000000006</v>
      </c>
      <c r="X771">
        <v>86867</v>
      </c>
      <c r="Y771">
        <f>cleaneddata[[#This Row],[Unit Price]]-cleaneddata[[#This Row],[Discount]]</f>
        <v>8.5399999999999991</v>
      </c>
      <c r="Z771" t="str">
        <f>_xlfn.IFS(cleaneddata[[#This Row],[Region]]="Central","Chris",cleaneddata[[#This Row],[Region]]="East","Erin",cleaneddata[[#This Row],[Region]]="South","Sam",cleaneddata[[#This Row],[Region]]="West","William")</f>
        <v>Chris</v>
      </c>
    </row>
    <row r="772" spans="1:26" x14ac:dyDescent="0.3">
      <c r="A772">
        <v>1254</v>
      </c>
      <c r="B772" t="s">
        <v>1592</v>
      </c>
      <c r="C772" t="s">
        <v>27</v>
      </c>
      <c r="D772">
        <v>0.06</v>
      </c>
      <c r="E772">
        <v>80.98</v>
      </c>
      <c r="F772">
        <v>35</v>
      </c>
      <c r="G772" t="s">
        <v>40</v>
      </c>
      <c r="H772" t="s">
        <v>73</v>
      </c>
      <c r="I772" t="s">
        <v>50</v>
      </c>
      <c r="J772" t="s">
        <v>80</v>
      </c>
      <c r="K772" t="s">
        <v>66</v>
      </c>
      <c r="L772" t="s">
        <v>226</v>
      </c>
      <c r="M772">
        <v>0.81</v>
      </c>
      <c r="N772" t="s">
        <v>34</v>
      </c>
      <c r="O772" t="s">
        <v>54</v>
      </c>
      <c r="P772" t="s">
        <v>189</v>
      </c>
      <c r="Q772" t="s">
        <v>1593</v>
      </c>
      <c r="R772">
        <v>77530</v>
      </c>
      <c r="S772" s="1">
        <v>42075</v>
      </c>
      <c r="T772" s="1">
        <v>42076</v>
      </c>
      <c r="U772">
        <v>-218.77</v>
      </c>
      <c r="V772">
        <v>2</v>
      </c>
      <c r="W772">
        <v>172.79</v>
      </c>
      <c r="X772">
        <v>89983</v>
      </c>
      <c r="Y772">
        <f>cleaneddata[[#This Row],[Unit Price]]-cleaneddata[[#This Row],[Discount]]</f>
        <v>80.92</v>
      </c>
      <c r="Z772" t="str">
        <f>_xlfn.IFS(cleaneddata[[#This Row],[Region]]="Central","Chris",cleaneddata[[#This Row],[Region]]="East","Erin",cleaneddata[[#This Row],[Region]]="South","Sam",cleaneddata[[#This Row],[Region]]="West","William")</f>
        <v>Chris</v>
      </c>
    </row>
    <row r="773" spans="1:26" x14ac:dyDescent="0.3">
      <c r="A773">
        <v>2896</v>
      </c>
      <c r="B773" t="s">
        <v>725</v>
      </c>
      <c r="C773" t="s">
        <v>27</v>
      </c>
      <c r="D773">
        <v>0</v>
      </c>
      <c r="E773">
        <v>22.84</v>
      </c>
      <c r="F773">
        <v>16.920000000000002</v>
      </c>
      <c r="G773" t="s">
        <v>40</v>
      </c>
      <c r="H773" t="s">
        <v>73</v>
      </c>
      <c r="I773" t="s">
        <v>50</v>
      </c>
      <c r="J773" t="s">
        <v>90</v>
      </c>
      <c r="K773" t="s">
        <v>75</v>
      </c>
      <c r="L773" t="s">
        <v>1594</v>
      </c>
      <c r="M773">
        <v>0.39</v>
      </c>
      <c r="N773" t="s">
        <v>34</v>
      </c>
      <c r="O773" t="s">
        <v>54</v>
      </c>
      <c r="P773" t="s">
        <v>86</v>
      </c>
      <c r="Q773" t="s">
        <v>726</v>
      </c>
      <c r="R773">
        <v>56001</v>
      </c>
      <c r="S773" s="1">
        <v>42075</v>
      </c>
      <c r="T773" s="1">
        <v>42077</v>
      </c>
      <c r="U773">
        <v>-83.75</v>
      </c>
      <c r="V773">
        <v>15</v>
      </c>
      <c r="W773">
        <v>370.62</v>
      </c>
      <c r="X773">
        <v>86927</v>
      </c>
      <c r="Y773">
        <f>cleaneddata[[#This Row],[Unit Price]]-cleaneddata[[#This Row],[Discount]]</f>
        <v>22.84</v>
      </c>
      <c r="Z773" t="str">
        <f>_xlfn.IFS(cleaneddata[[#This Row],[Region]]="Central","Chris",cleaneddata[[#This Row],[Region]]="East","Erin",cleaneddata[[#This Row],[Region]]="South","Sam",cleaneddata[[#This Row],[Region]]="West","William")</f>
        <v>Chris</v>
      </c>
    </row>
    <row r="774" spans="1:26" x14ac:dyDescent="0.3">
      <c r="A774">
        <v>1027</v>
      </c>
      <c r="B774" t="s">
        <v>1595</v>
      </c>
      <c r="C774" t="s">
        <v>39</v>
      </c>
      <c r="D774">
        <v>0.1</v>
      </c>
      <c r="E774">
        <v>73.98</v>
      </c>
      <c r="F774">
        <v>4</v>
      </c>
      <c r="G774" t="s">
        <v>40</v>
      </c>
      <c r="H774" t="s">
        <v>29</v>
      </c>
      <c r="I774" t="s">
        <v>42</v>
      </c>
      <c r="J774" t="s">
        <v>43</v>
      </c>
      <c r="K774" t="s">
        <v>75</v>
      </c>
      <c r="L774" t="s">
        <v>310</v>
      </c>
      <c r="M774">
        <v>0.79</v>
      </c>
      <c r="N774" t="s">
        <v>34</v>
      </c>
      <c r="O774" t="s">
        <v>113</v>
      </c>
      <c r="P774" t="s">
        <v>114</v>
      </c>
      <c r="Q774" t="s">
        <v>1596</v>
      </c>
      <c r="R774">
        <v>14225</v>
      </c>
      <c r="S774" s="1">
        <v>42075</v>
      </c>
      <c r="T774" s="1">
        <v>42076</v>
      </c>
      <c r="U774">
        <v>-229.87</v>
      </c>
      <c r="V774">
        <v>5</v>
      </c>
      <c r="W774">
        <v>347.23</v>
      </c>
      <c r="X774">
        <v>89004</v>
      </c>
      <c r="Y774">
        <f>cleaneddata[[#This Row],[Unit Price]]-cleaneddata[[#This Row],[Discount]]</f>
        <v>73.88000000000001</v>
      </c>
      <c r="Z774" t="str">
        <f>_xlfn.IFS(cleaneddata[[#This Row],[Region]]="Central","Chris",cleaneddata[[#This Row],[Region]]="East","Erin",cleaneddata[[#This Row],[Region]]="South","Sam",cleaneddata[[#This Row],[Region]]="West","William")</f>
        <v>Erin</v>
      </c>
    </row>
    <row r="775" spans="1:26" x14ac:dyDescent="0.3">
      <c r="A775">
        <v>1027</v>
      </c>
      <c r="B775" t="s">
        <v>1595</v>
      </c>
      <c r="C775" t="s">
        <v>39</v>
      </c>
      <c r="D775">
        <v>0.05</v>
      </c>
      <c r="E775">
        <v>51.98</v>
      </c>
      <c r="F775">
        <v>10.17</v>
      </c>
      <c r="G775" t="s">
        <v>40</v>
      </c>
      <c r="H775" t="s">
        <v>29</v>
      </c>
      <c r="I775" t="s">
        <v>42</v>
      </c>
      <c r="J775" t="s">
        <v>58</v>
      </c>
      <c r="K775" t="s">
        <v>146</v>
      </c>
      <c r="L775" t="s">
        <v>1549</v>
      </c>
      <c r="M775">
        <v>0.37</v>
      </c>
      <c r="N775" t="s">
        <v>34</v>
      </c>
      <c r="O775" t="s">
        <v>113</v>
      </c>
      <c r="P775" t="s">
        <v>114</v>
      </c>
      <c r="Q775" t="s">
        <v>1596</v>
      </c>
      <c r="R775">
        <v>14225</v>
      </c>
      <c r="S775" s="1">
        <v>42075</v>
      </c>
      <c r="T775" s="1">
        <v>42076</v>
      </c>
      <c r="U775">
        <v>329.9787</v>
      </c>
      <c r="V775">
        <v>9</v>
      </c>
      <c r="W775">
        <v>478.23</v>
      </c>
      <c r="X775">
        <v>89004</v>
      </c>
      <c r="Y775">
        <f>cleaneddata[[#This Row],[Unit Price]]-cleaneddata[[#This Row],[Discount]]</f>
        <v>51.93</v>
      </c>
      <c r="Z775" t="str">
        <f>_xlfn.IFS(cleaneddata[[#This Row],[Region]]="Central","Chris",cleaneddata[[#This Row],[Region]]="East","Erin",cleaneddata[[#This Row],[Region]]="South","Sam",cleaneddata[[#This Row],[Region]]="West","William")</f>
        <v>Erin</v>
      </c>
    </row>
    <row r="776" spans="1:26" x14ac:dyDescent="0.3">
      <c r="A776">
        <v>32</v>
      </c>
      <c r="B776" t="s">
        <v>646</v>
      </c>
      <c r="C776" t="s">
        <v>49</v>
      </c>
      <c r="D776">
        <v>0.06</v>
      </c>
      <c r="E776">
        <v>205.99</v>
      </c>
      <c r="F776">
        <v>8.99</v>
      </c>
      <c r="G776" t="s">
        <v>40</v>
      </c>
      <c r="H776" t="s">
        <v>96</v>
      </c>
      <c r="I776" t="s">
        <v>42</v>
      </c>
      <c r="J776" t="s">
        <v>137</v>
      </c>
      <c r="K776" t="s">
        <v>75</v>
      </c>
      <c r="L776" t="s">
        <v>665</v>
      </c>
      <c r="M776">
        <v>0.56000000000000005</v>
      </c>
      <c r="N776" t="s">
        <v>34</v>
      </c>
      <c r="O776" t="s">
        <v>61</v>
      </c>
      <c r="P776" t="s">
        <v>141</v>
      </c>
      <c r="Q776" t="s">
        <v>648</v>
      </c>
      <c r="R776">
        <v>97526</v>
      </c>
      <c r="S776" s="1">
        <v>42075</v>
      </c>
      <c r="T776" s="1">
        <v>42082</v>
      </c>
      <c r="U776">
        <v>3568.096</v>
      </c>
      <c r="V776">
        <v>22</v>
      </c>
      <c r="W776">
        <v>3838.14</v>
      </c>
      <c r="X776">
        <v>89203</v>
      </c>
      <c r="Y776">
        <f>cleaneddata[[#This Row],[Unit Price]]-cleaneddata[[#This Row],[Discount]]</f>
        <v>205.93</v>
      </c>
      <c r="Z776" t="str">
        <f>_xlfn.IFS(cleaneddata[[#This Row],[Region]]="Central","Chris",cleaneddata[[#This Row],[Region]]="East","Erin",cleaneddata[[#This Row],[Region]]="South","Sam",cleaneddata[[#This Row],[Region]]="West","William")</f>
        <v>William</v>
      </c>
    </row>
    <row r="777" spans="1:26" x14ac:dyDescent="0.3">
      <c r="A777">
        <v>2593</v>
      </c>
      <c r="B777" t="s">
        <v>1597</v>
      </c>
      <c r="C777" t="s">
        <v>49</v>
      </c>
      <c r="D777">
        <v>0.01</v>
      </c>
      <c r="E777">
        <v>85.99</v>
      </c>
      <c r="F777">
        <v>0.99</v>
      </c>
      <c r="G777" t="s">
        <v>40</v>
      </c>
      <c r="H777" t="s">
        <v>96</v>
      </c>
      <c r="I777" t="s">
        <v>42</v>
      </c>
      <c r="J777" t="s">
        <v>137</v>
      </c>
      <c r="K777" t="s">
        <v>52</v>
      </c>
      <c r="L777" t="s">
        <v>1598</v>
      </c>
      <c r="M777">
        <v>0.85</v>
      </c>
      <c r="N777" t="s">
        <v>34</v>
      </c>
      <c r="O777" t="s">
        <v>35</v>
      </c>
      <c r="P777" t="s">
        <v>77</v>
      </c>
      <c r="Q777" t="s">
        <v>1599</v>
      </c>
      <c r="R777">
        <v>30605</v>
      </c>
      <c r="S777" s="1">
        <v>42075</v>
      </c>
      <c r="T777" s="1">
        <v>42080</v>
      </c>
      <c r="U777">
        <v>311.73</v>
      </c>
      <c r="V777">
        <v>2</v>
      </c>
      <c r="W777">
        <v>146.16999999999999</v>
      </c>
      <c r="X777">
        <v>87773</v>
      </c>
      <c r="Y777">
        <f>cleaneddata[[#This Row],[Unit Price]]-cleaneddata[[#This Row],[Discount]]</f>
        <v>85.97999999999999</v>
      </c>
      <c r="Z777" t="str">
        <f>_xlfn.IFS(cleaneddata[[#This Row],[Region]]="Central","Chris",cleaneddata[[#This Row],[Region]]="East","Erin",cleaneddata[[#This Row],[Region]]="South","Sam",cleaneddata[[#This Row],[Region]]="West","William")</f>
        <v>Sam</v>
      </c>
    </row>
    <row r="778" spans="1:26" x14ac:dyDescent="0.3">
      <c r="A778">
        <v>2741</v>
      </c>
      <c r="B778" t="s">
        <v>1600</v>
      </c>
      <c r="C778" t="s">
        <v>49</v>
      </c>
      <c r="D778">
        <v>0.01</v>
      </c>
      <c r="E778">
        <v>35.99</v>
      </c>
      <c r="F778">
        <v>5.99</v>
      </c>
      <c r="G778" t="s">
        <v>40</v>
      </c>
      <c r="H778" t="s">
        <v>29</v>
      </c>
      <c r="I778" t="s">
        <v>42</v>
      </c>
      <c r="J778" t="s">
        <v>137</v>
      </c>
      <c r="K778" t="s">
        <v>52</v>
      </c>
      <c r="L778" t="s">
        <v>1374</v>
      </c>
      <c r="M778">
        <v>0.38</v>
      </c>
      <c r="N778" t="s">
        <v>34</v>
      </c>
      <c r="O778" t="s">
        <v>61</v>
      </c>
      <c r="P778" t="s">
        <v>492</v>
      </c>
      <c r="Q778" t="s">
        <v>1601</v>
      </c>
      <c r="R778">
        <v>83605</v>
      </c>
      <c r="S778" s="1">
        <v>42075</v>
      </c>
      <c r="T778" s="1">
        <v>42082</v>
      </c>
      <c r="U778">
        <v>218.23320000000001</v>
      </c>
      <c r="V778">
        <v>10</v>
      </c>
      <c r="W778">
        <v>316.27999999999997</v>
      </c>
      <c r="X778">
        <v>89481</v>
      </c>
      <c r="Y778">
        <f>cleaneddata[[#This Row],[Unit Price]]-cleaneddata[[#This Row],[Discount]]</f>
        <v>35.980000000000004</v>
      </c>
      <c r="Z778" t="str">
        <f>_xlfn.IFS(cleaneddata[[#This Row],[Region]]="Central","Chris",cleaneddata[[#This Row],[Region]]="East","Erin",cleaneddata[[#This Row],[Region]]="South","Sam",cleaneddata[[#This Row],[Region]]="West","William")</f>
        <v>William</v>
      </c>
    </row>
    <row r="779" spans="1:26" x14ac:dyDescent="0.3">
      <c r="A779">
        <v>146</v>
      </c>
      <c r="B779" t="s">
        <v>1602</v>
      </c>
      <c r="C779" t="s">
        <v>72</v>
      </c>
      <c r="D779">
        <v>0.01</v>
      </c>
      <c r="E779">
        <v>45.98</v>
      </c>
      <c r="F779">
        <v>4.8</v>
      </c>
      <c r="G779" t="s">
        <v>40</v>
      </c>
      <c r="H779" t="s">
        <v>29</v>
      </c>
      <c r="I779" t="s">
        <v>30</v>
      </c>
      <c r="J779" t="s">
        <v>128</v>
      </c>
      <c r="K779" t="s">
        <v>52</v>
      </c>
      <c r="L779" t="s">
        <v>1603</v>
      </c>
      <c r="M779">
        <v>0.68</v>
      </c>
      <c r="N779" t="s">
        <v>34</v>
      </c>
      <c r="O779" t="s">
        <v>54</v>
      </c>
      <c r="P779" t="s">
        <v>189</v>
      </c>
      <c r="Q779" t="s">
        <v>1604</v>
      </c>
      <c r="R779">
        <v>76148</v>
      </c>
      <c r="S779" s="1">
        <v>42075</v>
      </c>
      <c r="T779" s="1">
        <v>42076</v>
      </c>
      <c r="U779">
        <v>133.5771</v>
      </c>
      <c r="V779">
        <v>4</v>
      </c>
      <c r="W779">
        <v>193.59</v>
      </c>
      <c r="X779">
        <v>91088</v>
      </c>
      <c r="Y779">
        <f>cleaneddata[[#This Row],[Unit Price]]-cleaneddata[[#This Row],[Discount]]</f>
        <v>45.97</v>
      </c>
      <c r="Z779" t="str">
        <f>_xlfn.IFS(cleaneddata[[#This Row],[Region]]="Central","Chris",cleaneddata[[#This Row],[Region]]="East","Erin",cleaneddata[[#This Row],[Region]]="South","Sam",cleaneddata[[#This Row],[Region]]="West","William")</f>
        <v>Chris</v>
      </c>
    </row>
    <row r="780" spans="1:26" x14ac:dyDescent="0.3">
      <c r="A780">
        <v>903</v>
      </c>
      <c r="B780" t="s">
        <v>1605</v>
      </c>
      <c r="C780" t="s">
        <v>72</v>
      </c>
      <c r="D780">
        <v>0</v>
      </c>
      <c r="E780">
        <v>5.98</v>
      </c>
      <c r="F780">
        <v>1.49</v>
      </c>
      <c r="G780" t="s">
        <v>40</v>
      </c>
      <c r="H780" t="s">
        <v>41</v>
      </c>
      <c r="I780" t="s">
        <v>50</v>
      </c>
      <c r="J780" t="s">
        <v>74</v>
      </c>
      <c r="K780" t="s">
        <v>75</v>
      </c>
      <c r="L780" t="s">
        <v>1589</v>
      </c>
      <c r="M780">
        <v>0.39</v>
      </c>
      <c r="N780" t="s">
        <v>34</v>
      </c>
      <c r="O780" t="s">
        <v>113</v>
      </c>
      <c r="P780" t="s">
        <v>405</v>
      </c>
      <c r="Q780" t="s">
        <v>1110</v>
      </c>
      <c r="R780">
        <v>1887</v>
      </c>
      <c r="S780" s="1">
        <v>42075</v>
      </c>
      <c r="T780" s="1">
        <v>42077</v>
      </c>
      <c r="U780">
        <v>80.674800000000005</v>
      </c>
      <c r="V780">
        <v>18</v>
      </c>
      <c r="W780">
        <v>116.92</v>
      </c>
      <c r="X780">
        <v>90806</v>
      </c>
      <c r="Y780">
        <f>cleaneddata[[#This Row],[Unit Price]]-cleaneddata[[#This Row],[Discount]]</f>
        <v>5.98</v>
      </c>
      <c r="Z780" t="str">
        <f>_xlfn.IFS(cleaneddata[[#This Row],[Region]]="Central","Chris",cleaneddata[[#This Row],[Region]]="East","Erin",cleaneddata[[#This Row],[Region]]="South","Sam",cleaneddata[[#This Row],[Region]]="West","William")</f>
        <v>Erin</v>
      </c>
    </row>
    <row r="781" spans="1:26" x14ac:dyDescent="0.3">
      <c r="A781">
        <v>2037</v>
      </c>
      <c r="B781" t="s">
        <v>1606</v>
      </c>
      <c r="C781" t="s">
        <v>72</v>
      </c>
      <c r="D781">
        <v>0</v>
      </c>
      <c r="E781">
        <v>73.98</v>
      </c>
      <c r="F781">
        <v>14.52</v>
      </c>
      <c r="G781" t="s">
        <v>40</v>
      </c>
      <c r="H781" t="s">
        <v>29</v>
      </c>
      <c r="I781" t="s">
        <v>42</v>
      </c>
      <c r="J781" t="s">
        <v>43</v>
      </c>
      <c r="K781" t="s">
        <v>75</v>
      </c>
      <c r="L781" t="s">
        <v>310</v>
      </c>
      <c r="M781">
        <v>0.65</v>
      </c>
      <c r="N781" t="s">
        <v>34</v>
      </c>
      <c r="O781" t="s">
        <v>61</v>
      </c>
      <c r="P781" t="s">
        <v>279</v>
      </c>
      <c r="Q781" t="s">
        <v>918</v>
      </c>
      <c r="R781">
        <v>59715</v>
      </c>
      <c r="S781" s="1">
        <v>42075</v>
      </c>
      <c r="T781" s="1">
        <v>42077</v>
      </c>
      <c r="U781">
        <v>-88.61</v>
      </c>
      <c r="V781">
        <v>4</v>
      </c>
      <c r="W781">
        <v>305.70999999999998</v>
      </c>
      <c r="X781">
        <v>89333</v>
      </c>
      <c r="Y781">
        <f>cleaneddata[[#This Row],[Unit Price]]-cleaneddata[[#This Row],[Discount]]</f>
        <v>73.98</v>
      </c>
      <c r="Z781" t="str">
        <f>_xlfn.IFS(cleaneddata[[#This Row],[Region]]="Central","Chris",cleaneddata[[#This Row],[Region]]="East","Erin",cleaneddata[[#This Row],[Region]]="South","Sam",cleaneddata[[#This Row],[Region]]="West","William")</f>
        <v>William</v>
      </c>
    </row>
    <row r="782" spans="1:26" x14ac:dyDescent="0.3">
      <c r="A782">
        <v>2787</v>
      </c>
      <c r="B782" t="s">
        <v>1607</v>
      </c>
      <c r="C782" t="s">
        <v>72</v>
      </c>
      <c r="D782">
        <v>0.01</v>
      </c>
      <c r="E782">
        <v>47.98</v>
      </c>
      <c r="F782">
        <v>3.61</v>
      </c>
      <c r="G782" t="s">
        <v>89</v>
      </c>
      <c r="H782" t="s">
        <v>41</v>
      </c>
      <c r="I782" t="s">
        <v>42</v>
      </c>
      <c r="J782" t="s">
        <v>43</v>
      </c>
      <c r="K782" t="s">
        <v>44</v>
      </c>
      <c r="L782" t="s">
        <v>1241</v>
      </c>
      <c r="M782">
        <v>0.71</v>
      </c>
      <c r="N782" t="s">
        <v>34</v>
      </c>
      <c r="O782" t="s">
        <v>35</v>
      </c>
      <c r="P782" t="s">
        <v>170</v>
      </c>
      <c r="Q782" t="s">
        <v>1608</v>
      </c>
      <c r="R782">
        <v>70003</v>
      </c>
      <c r="S782" s="1">
        <v>42075</v>
      </c>
      <c r="T782" s="1">
        <v>42076</v>
      </c>
      <c r="U782">
        <v>-44.436</v>
      </c>
      <c r="V782">
        <v>8</v>
      </c>
      <c r="W782">
        <v>393.98</v>
      </c>
      <c r="X782">
        <v>91316</v>
      </c>
      <c r="Y782">
        <f>cleaneddata[[#This Row],[Unit Price]]-cleaneddata[[#This Row],[Discount]]</f>
        <v>47.97</v>
      </c>
      <c r="Z782" t="str">
        <f>_xlfn.IFS(cleaneddata[[#This Row],[Region]]="Central","Chris",cleaneddata[[#This Row],[Region]]="East","Erin",cleaneddata[[#This Row],[Region]]="South","Sam",cleaneddata[[#This Row],[Region]]="West","William")</f>
        <v>Sam</v>
      </c>
    </row>
    <row r="783" spans="1:26" x14ac:dyDescent="0.3">
      <c r="A783">
        <v>573</v>
      </c>
      <c r="B783" t="s">
        <v>1382</v>
      </c>
      <c r="C783" t="s">
        <v>27</v>
      </c>
      <c r="D783">
        <v>0.05</v>
      </c>
      <c r="E783">
        <v>4.13</v>
      </c>
      <c r="F783">
        <v>5.04</v>
      </c>
      <c r="G783" t="s">
        <v>40</v>
      </c>
      <c r="H783" t="s">
        <v>73</v>
      </c>
      <c r="I783" t="s">
        <v>50</v>
      </c>
      <c r="J783" t="s">
        <v>74</v>
      </c>
      <c r="K783" t="s">
        <v>75</v>
      </c>
      <c r="L783" t="s">
        <v>1021</v>
      </c>
      <c r="M783">
        <v>0.38</v>
      </c>
      <c r="N783" t="s">
        <v>34</v>
      </c>
      <c r="O783" t="s">
        <v>54</v>
      </c>
      <c r="P783" t="s">
        <v>105</v>
      </c>
      <c r="Q783" t="s">
        <v>1384</v>
      </c>
      <c r="R783">
        <v>61554</v>
      </c>
      <c r="S783" s="1">
        <v>42076</v>
      </c>
      <c r="T783" s="1">
        <v>42077</v>
      </c>
      <c r="U783">
        <v>-12.1555</v>
      </c>
      <c r="V783">
        <v>1</v>
      </c>
      <c r="W783">
        <v>5.84</v>
      </c>
      <c r="X783">
        <v>86555</v>
      </c>
      <c r="Y783">
        <f>cleaneddata[[#This Row],[Unit Price]]-cleaneddata[[#This Row],[Discount]]</f>
        <v>4.08</v>
      </c>
      <c r="Z783" t="str">
        <f>_xlfn.IFS(cleaneddata[[#This Row],[Region]]="Central","Chris",cleaneddata[[#This Row],[Region]]="East","Erin",cleaneddata[[#This Row],[Region]]="South","Sam",cleaneddata[[#This Row],[Region]]="West","William")</f>
        <v>Chris</v>
      </c>
    </row>
    <row r="784" spans="1:26" x14ac:dyDescent="0.3">
      <c r="A784">
        <v>1035</v>
      </c>
      <c r="B784" t="s">
        <v>1609</v>
      </c>
      <c r="C784" t="s">
        <v>27</v>
      </c>
      <c r="D784">
        <v>7.0000000000000007E-2</v>
      </c>
      <c r="E784">
        <v>125.99</v>
      </c>
      <c r="F784">
        <v>2.5</v>
      </c>
      <c r="G784" t="s">
        <v>40</v>
      </c>
      <c r="H784" t="s">
        <v>73</v>
      </c>
      <c r="I784" t="s">
        <v>42</v>
      </c>
      <c r="J784" t="s">
        <v>137</v>
      </c>
      <c r="K784" t="s">
        <v>75</v>
      </c>
      <c r="L784" t="s">
        <v>950</v>
      </c>
      <c r="M784">
        <v>0.6</v>
      </c>
      <c r="N784" t="s">
        <v>34</v>
      </c>
      <c r="O784" t="s">
        <v>113</v>
      </c>
      <c r="P784" t="s">
        <v>319</v>
      </c>
      <c r="Q784" t="s">
        <v>1610</v>
      </c>
      <c r="R784">
        <v>43015</v>
      </c>
      <c r="S784" s="1">
        <v>42076</v>
      </c>
      <c r="T784" s="1">
        <v>42076</v>
      </c>
      <c r="U784">
        <v>-604.40599999999995</v>
      </c>
      <c r="V784">
        <v>1</v>
      </c>
      <c r="W784">
        <v>100.59</v>
      </c>
      <c r="X784">
        <v>90710</v>
      </c>
      <c r="Y784">
        <f>cleaneddata[[#This Row],[Unit Price]]-cleaneddata[[#This Row],[Discount]]</f>
        <v>125.92</v>
      </c>
      <c r="Z784" t="str">
        <f>_xlfn.IFS(cleaneddata[[#This Row],[Region]]="Central","Chris",cleaneddata[[#This Row],[Region]]="East","Erin",cleaneddata[[#This Row],[Region]]="South","Sam",cleaneddata[[#This Row],[Region]]="West","William")</f>
        <v>Erin</v>
      </c>
    </row>
    <row r="785" spans="1:26" x14ac:dyDescent="0.3">
      <c r="A785">
        <v>1036</v>
      </c>
      <c r="B785" t="s">
        <v>1611</v>
      </c>
      <c r="C785" t="s">
        <v>27</v>
      </c>
      <c r="D785">
        <v>0.03</v>
      </c>
      <c r="E785">
        <v>99.99</v>
      </c>
      <c r="F785">
        <v>19.989999999999998</v>
      </c>
      <c r="G785" t="s">
        <v>40</v>
      </c>
      <c r="H785" t="s">
        <v>73</v>
      </c>
      <c r="I785" t="s">
        <v>42</v>
      </c>
      <c r="J785" t="s">
        <v>43</v>
      </c>
      <c r="K785" t="s">
        <v>75</v>
      </c>
      <c r="L785" t="s">
        <v>1582</v>
      </c>
      <c r="M785">
        <v>0.52</v>
      </c>
      <c r="N785" t="s">
        <v>34</v>
      </c>
      <c r="O785" t="s">
        <v>113</v>
      </c>
      <c r="P785" t="s">
        <v>319</v>
      </c>
      <c r="Q785" t="s">
        <v>1612</v>
      </c>
      <c r="R785">
        <v>43017</v>
      </c>
      <c r="S785" s="1">
        <v>42076</v>
      </c>
      <c r="T785" s="1">
        <v>42077</v>
      </c>
      <c r="U785">
        <v>293.66000000000003</v>
      </c>
      <c r="V785">
        <v>6</v>
      </c>
      <c r="W785">
        <v>598.38</v>
      </c>
      <c r="X785">
        <v>90710</v>
      </c>
      <c r="Y785">
        <f>cleaneddata[[#This Row],[Unit Price]]-cleaneddata[[#This Row],[Discount]]</f>
        <v>99.96</v>
      </c>
      <c r="Z785" t="str">
        <f>_xlfn.IFS(cleaneddata[[#This Row],[Region]]="Central","Chris",cleaneddata[[#This Row],[Region]]="East","Erin",cleaneddata[[#This Row],[Region]]="South","Sam",cleaneddata[[#This Row],[Region]]="West","William")</f>
        <v>Erin</v>
      </c>
    </row>
    <row r="786" spans="1:26" x14ac:dyDescent="0.3">
      <c r="A786">
        <v>2468</v>
      </c>
      <c r="B786" t="s">
        <v>1613</v>
      </c>
      <c r="C786" t="s">
        <v>27</v>
      </c>
      <c r="D786">
        <v>0.04</v>
      </c>
      <c r="E786">
        <v>65.989999999999995</v>
      </c>
      <c r="F786">
        <v>8.99</v>
      </c>
      <c r="G786" t="s">
        <v>40</v>
      </c>
      <c r="H786" t="s">
        <v>96</v>
      </c>
      <c r="I786" t="s">
        <v>42</v>
      </c>
      <c r="J786" t="s">
        <v>137</v>
      </c>
      <c r="K786" t="s">
        <v>75</v>
      </c>
      <c r="L786" t="s">
        <v>1614</v>
      </c>
      <c r="M786">
        <v>0.55000000000000004</v>
      </c>
      <c r="N786" t="s">
        <v>34</v>
      </c>
      <c r="O786" t="s">
        <v>35</v>
      </c>
      <c r="P786" t="s">
        <v>99</v>
      </c>
      <c r="Q786" t="s">
        <v>1615</v>
      </c>
      <c r="R786">
        <v>28144</v>
      </c>
      <c r="S786" s="1">
        <v>42076</v>
      </c>
      <c r="T786" s="1">
        <v>42077</v>
      </c>
      <c r="U786">
        <v>-335.041</v>
      </c>
      <c r="V786">
        <v>13</v>
      </c>
      <c r="W786">
        <v>724.57</v>
      </c>
      <c r="X786">
        <v>88137</v>
      </c>
      <c r="Y786">
        <f>cleaneddata[[#This Row],[Unit Price]]-cleaneddata[[#This Row],[Discount]]</f>
        <v>65.949999999999989</v>
      </c>
      <c r="Z786" t="str">
        <f>_xlfn.IFS(cleaneddata[[#This Row],[Region]]="Central","Chris",cleaneddata[[#This Row],[Region]]="East","Erin",cleaneddata[[#This Row],[Region]]="South","Sam",cleaneddata[[#This Row],[Region]]="West","William")</f>
        <v>Sam</v>
      </c>
    </row>
    <row r="787" spans="1:26" x14ac:dyDescent="0.3">
      <c r="A787">
        <v>3036</v>
      </c>
      <c r="B787" t="s">
        <v>566</v>
      </c>
      <c r="C787" t="s">
        <v>27</v>
      </c>
      <c r="D787">
        <v>0.08</v>
      </c>
      <c r="E787">
        <v>178.47</v>
      </c>
      <c r="F787">
        <v>19.989999999999998</v>
      </c>
      <c r="G787" t="s">
        <v>40</v>
      </c>
      <c r="H787" t="s">
        <v>73</v>
      </c>
      <c r="I787" t="s">
        <v>50</v>
      </c>
      <c r="J787" t="s">
        <v>80</v>
      </c>
      <c r="K787" t="s">
        <v>75</v>
      </c>
      <c r="L787" t="s">
        <v>1013</v>
      </c>
      <c r="M787">
        <v>0.55000000000000004</v>
      </c>
      <c r="N787" t="s">
        <v>34</v>
      </c>
      <c r="O787" t="s">
        <v>54</v>
      </c>
      <c r="P787" t="s">
        <v>567</v>
      </c>
      <c r="Q787" t="s">
        <v>568</v>
      </c>
      <c r="R787">
        <v>58554</v>
      </c>
      <c r="S787" s="1">
        <v>42076</v>
      </c>
      <c r="T787" s="1">
        <v>42079</v>
      </c>
      <c r="U787">
        <v>2267.2199999999998</v>
      </c>
      <c r="V787">
        <v>22</v>
      </c>
      <c r="W787">
        <v>3802.01</v>
      </c>
      <c r="X787">
        <v>89130</v>
      </c>
      <c r="Y787">
        <f>cleaneddata[[#This Row],[Unit Price]]-cleaneddata[[#This Row],[Discount]]</f>
        <v>178.39</v>
      </c>
      <c r="Z787" t="str">
        <f>_xlfn.IFS(cleaneddata[[#This Row],[Region]]="Central","Chris",cleaneddata[[#This Row],[Region]]="East","Erin",cleaneddata[[#This Row],[Region]]="South","Sam",cleaneddata[[#This Row],[Region]]="West","William")</f>
        <v>Chris</v>
      </c>
    </row>
    <row r="788" spans="1:26" x14ac:dyDescent="0.3">
      <c r="A788">
        <v>600</v>
      </c>
      <c r="B788" t="s">
        <v>1616</v>
      </c>
      <c r="C788" t="s">
        <v>118</v>
      </c>
      <c r="D788">
        <v>0.06</v>
      </c>
      <c r="E788">
        <v>6.48</v>
      </c>
      <c r="F788">
        <v>7.37</v>
      </c>
      <c r="G788" t="s">
        <v>40</v>
      </c>
      <c r="H788" t="s">
        <v>96</v>
      </c>
      <c r="I788" t="s">
        <v>50</v>
      </c>
      <c r="J788" t="s">
        <v>90</v>
      </c>
      <c r="K788" t="s">
        <v>75</v>
      </c>
      <c r="L788" t="s">
        <v>1617</v>
      </c>
      <c r="M788">
        <v>0.37</v>
      </c>
      <c r="N788" t="s">
        <v>34</v>
      </c>
      <c r="O788" t="s">
        <v>113</v>
      </c>
      <c r="P788" t="s">
        <v>420</v>
      </c>
      <c r="Q788" t="s">
        <v>1618</v>
      </c>
      <c r="R788">
        <v>21136</v>
      </c>
      <c r="S788" s="1">
        <v>42076</v>
      </c>
      <c r="T788" s="1">
        <v>42077</v>
      </c>
      <c r="U788">
        <v>-75.44</v>
      </c>
      <c r="V788">
        <v>5</v>
      </c>
      <c r="W788">
        <v>32.39</v>
      </c>
      <c r="X788">
        <v>87579</v>
      </c>
      <c r="Y788">
        <f>cleaneddata[[#This Row],[Unit Price]]-cleaneddata[[#This Row],[Discount]]</f>
        <v>6.4200000000000008</v>
      </c>
      <c r="Z788" t="str">
        <f>_xlfn.IFS(cleaneddata[[#This Row],[Region]]="Central","Chris",cleaneddata[[#This Row],[Region]]="East","Erin",cleaneddata[[#This Row],[Region]]="South","Sam",cleaneddata[[#This Row],[Region]]="West","William")</f>
        <v>Erin</v>
      </c>
    </row>
    <row r="789" spans="1:26" x14ac:dyDescent="0.3">
      <c r="A789">
        <v>2285</v>
      </c>
      <c r="B789" t="s">
        <v>1619</v>
      </c>
      <c r="C789" t="s">
        <v>118</v>
      </c>
      <c r="D789">
        <v>0.02</v>
      </c>
      <c r="E789">
        <v>17.7</v>
      </c>
      <c r="F789">
        <v>9.4700000000000006</v>
      </c>
      <c r="G789" t="s">
        <v>89</v>
      </c>
      <c r="H789" t="s">
        <v>96</v>
      </c>
      <c r="I789" t="s">
        <v>50</v>
      </c>
      <c r="J789" t="s">
        <v>80</v>
      </c>
      <c r="K789" t="s">
        <v>75</v>
      </c>
      <c r="L789" t="s">
        <v>1053</v>
      </c>
      <c r="M789">
        <v>0.59</v>
      </c>
      <c r="N789" t="s">
        <v>34</v>
      </c>
      <c r="O789" t="s">
        <v>35</v>
      </c>
      <c r="P789" t="s">
        <v>273</v>
      </c>
      <c r="Q789" t="s">
        <v>1620</v>
      </c>
      <c r="R789">
        <v>29730</v>
      </c>
      <c r="S789" s="1">
        <v>42076</v>
      </c>
      <c r="T789" s="1">
        <v>42078</v>
      </c>
      <c r="U789">
        <v>-85.022000000000006</v>
      </c>
      <c r="V789">
        <v>21</v>
      </c>
      <c r="W789">
        <v>374.6</v>
      </c>
      <c r="X789">
        <v>90148</v>
      </c>
      <c r="Y789">
        <f>cleaneddata[[#This Row],[Unit Price]]-cleaneddata[[#This Row],[Discount]]</f>
        <v>17.68</v>
      </c>
      <c r="Z789" t="str">
        <f>_xlfn.IFS(cleaneddata[[#This Row],[Region]]="Central","Chris",cleaneddata[[#This Row],[Region]]="East","Erin",cleaneddata[[#This Row],[Region]]="South","Sam",cleaneddata[[#This Row],[Region]]="West","William")</f>
        <v>Sam</v>
      </c>
    </row>
    <row r="790" spans="1:26" x14ac:dyDescent="0.3">
      <c r="A790">
        <v>2484</v>
      </c>
      <c r="B790" t="s">
        <v>1621</v>
      </c>
      <c r="C790" t="s">
        <v>118</v>
      </c>
      <c r="D790">
        <v>0.05</v>
      </c>
      <c r="E790">
        <v>6.48</v>
      </c>
      <c r="F790">
        <v>7.91</v>
      </c>
      <c r="G790" t="s">
        <v>40</v>
      </c>
      <c r="H790" t="s">
        <v>96</v>
      </c>
      <c r="I790" t="s">
        <v>50</v>
      </c>
      <c r="J790" t="s">
        <v>90</v>
      </c>
      <c r="K790" t="s">
        <v>75</v>
      </c>
      <c r="L790" t="s">
        <v>1622</v>
      </c>
      <c r="M790">
        <v>0.37</v>
      </c>
      <c r="N790" t="s">
        <v>34</v>
      </c>
      <c r="O790" t="s">
        <v>35</v>
      </c>
      <c r="P790" t="s">
        <v>125</v>
      </c>
      <c r="Q790" t="s">
        <v>1623</v>
      </c>
      <c r="R790">
        <v>33881</v>
      </c>
      <c r="S790" s="1">
        <v>42076</v>
      </c>
      <c r="T790" s="1">
        <v>42077</v>
      </c>
      <c r="U790">
        <v>322.12200000000001</v>
      </c>
      <c r="V790">
        <v>16</v>
      </c>
      <c r="W790">
        <v>109.99</v>
      </c>
      <c r="X790">
        <v>88998</v>
      </c>
      <c r="Y790">
        <f>cleaneddata[[#This Row],[Unit Price]]-cleaneddata[[#This Row],[Discount]]</f>
        <v>6.4300000000000006</v>
      </c>
      <c r="Z790" t="str">
        <f>_xlfn.IFS(cleaneddata[[#This Row],[Region]]="Central","Chris",cleaneddata[[#This Row],[Region]]="East","Erin",cleaneddata[[#This Row],[Region]]="South","Sam",cleaneddata[[#This Row],[Region]]="West","William")</f>
        <v>Sam</v>
      </c>
    </row>
    <row r="791" spans="1:26" x14ac:dyDescent="0.3">
      <c r="A791">
        <v>2484</v>
      </c>
      <c r="B791" t="s">
        <v>1621</v>
      </c>
      <c r="C791" t="s">
        <v>118</v>
      </c>
      <c r="D791">
        <v>0.03</v>
      </c>
      <c r="E791">
        <v>111.03</v>
      </c>
      <c r="F791">
        <v>8.64</v>
      </c>
      <c r="G791" t="s">
        <v>40</v>
      </c>
      <c r="H791" t="s">
        <v>96</v>
      </c>
      <c r="I791" t="s">
        <v>50</v>
      </c>
      <c r="J791" t="s">
        <v>80</v>
      </c>
      <c r="K791" t="s">
        <v>75</v>
      </c>
      <c r="L791" t="s">
        <v>1624</v>
      </c>
      <c r="M791">
        <v>0.78</v>
      </c>
      <c r="N791" t="s">
        <v>34</v>
      </c>
      <c r="O791" t="s">
        <v>35</v>
      </c>
      <c r="P791" t="s">
        <v>125</v>
      </c>
      <c r="Q791" t="s">
        <v>1623</v>
      </c>
      <c r="R791">
        <v>33881</v>
      </c>
      <c r="S791" s="1">
        <v>42076</v>
      </c>
      <c r="T791" s="1">
        <v>42077</v>
      </c>
      <c r="U791">
        <v>366.54</v>
      </c>
      <c r="V791">
        <v>8</v>
      </c>
      <c r="W791">
        <v>900.12</v>
      </c>
      <c r="X791">
        <v>88998</v>
      </c>
      <c r="Y791">
        <f>cleaneddata[[#This Row],[Unit Price]]-cleaneddata[[#This Row],[Discount]]</f>
        <v>111</v>
      </c>
      <c r="Z791" t="str">
        <f>_xlfn.IFS(cleaneddata[[#This Row],[Region]]="Central","Chris",cleaneddata[[#This Row],[Region]]="East","Erin",cleaneddata[[#This Row],[Region]]="South","Sam",cleaneddata[[#This Row],[Region]]="West","William")</f>
        <v>Sam</v>
      </c>
    </row>
    <row r="792" spans="1:26" x14ac:dyDescent="0.3">
      <c r="A792">
        <v>604</v>
      </c>
      <c r="B792" t="s">
        <v>743</v>
      </c>
      <c r="C792" t="s">
        <v>27</v>
      </c>
      <c r="D792">
        <v>0.09</v>
      </c>
      <c r="E792">
        <v>154.13</v>
      </c>
      <c r="F792">
        <v>69</v>
      </c>
      <c r="G792" t="s">
        <v>89</v>
      </c>
      <c r="H792" t="s">
        <v>96</v>
      </c>
      <c r="I792" t="s">
        <v>30</v>
      </c>
      <c r="J792" t="s">
        <v>31</v>
      </c>
      <c r="K792" t="s">
        <v>66</v>
      </c>
      <c r="L792" t="s">
        <v>926</v>
      </c>
      <c r="M792">
        <v>0.68</v>
      </c>
      <c r="N792" t="s">
        <v>34</v>
      </c>
      <c r="O792" t="s">
        <v>61</v>
      </c>
      <c r="P792" t="s">
        <v>92</v>
      </c>
      <c r="Q792" t="s">
        <v>102</v>
      </c>
      <c r="R792">
        <v>90045</v>
      </c>
      <c r="S792" s="1">
        <v>42077</v>
      </c>
      <c r="T792" s="1">
        <v>42078</v>
      </c>
      <c r="U792">
        <v>-1763.7476999999999</v>
      </c>
      <c r="V792">
        <v>38</v>
      </c>
      <c r="W792">
        <v>5679.59</v>
      </c>
      <c r="X792">
        <v>28647</v>
      </c>
      <c r="Y792">
        <f>cleaneddata[[#This Row],[Unit Price]]-cleaneddata[[#This Row],[Discount]]</f>
        <v>154.04</v>
      </c>
      <c r="Z792" t="str">
        <f>_xlfn.IFS(cleaneddata[[#This Row],[Region]]="Central","Chris",cleaneddata[[#This Row],[Region]]="East","Erin",cleaneddata[[#This Row],[Region]]="South","Sam",cleaneddata[[#This Row],[Region]]="West","William")</f>
        <v>William</v>
      </c>
    </row>
    <row r="793" spans="1:26" x14ac:dyDescent="0.3">
      <c r="A793">
        <v>605</v>
      </c>
      <c r="B793" t="s">
        <v>1625</v>
      </c>
      <c r="C793" t="s">
        <v>27</v>
      </c>
      <c r="D793">
        <v>0.09</v>
      </c>
      <c r="E793">
        <v>154.13</v>
      </c>
      <c r="F793">
        <v>69</v>
      </c>
      <c r="G793" t="s">
        <v>89</v>
      </c>
      <c r="H793" t="s">
        <v>96</v>
      </c>
      <c r="I793" t="s">
        <v>30</v>
      </c>
      <c r="J793" t="s">
        <v>31</v>
      </c>
      <c r="K793" t="s">
        <v>66</v>
      </c>
      <c r="L793" t="s">
        <v>926</v>
      </c>
      <c r="M793">
        <v>0.68</v>
      </c>
      <c r="N793" t="s">
        <v>34</v>
      </c>
      <c r="O793" t="s">
        <v>113</v>
      </c>
      <c r="P793" t="s">
        <v>114</v>
      </c>
      <c r="Q793" t="s">
        <v>1626</v>
      </c>
      <c r="R793">
        <v>11795</v>
      </c>
      <c r="S793" s="1">
        <v>42077</v>
      </c>
      <c r="T793" s="1">
        <v>42078</v>
      </c>
      <c r="U793">
        <v>-1763.7476999999999</v>
      </c>
      <c r="V793">
        <v>10</v>
      </c>
      <c r="W793">
        <v>1494.63</v>
      </c>
      <c r="X793">
        <v>91144</v>
      </c>
      <c r="Y793">
        <f>cleaneddata[[#This Row],[Unit Price]]-cleaneddata[[#This Row],[Discount]]</f>
        <v>154.04</v>
      </c>
      <c r="Z793" t="str">
        <f>_xlfn.IFS(cleaneddata[[#This Row],[Region]]="Central","Chris",cleaneddata[[#This Row],[Region]]="East","Erin",cleaneddata[[#This Row],[Region]]="South","Sam",cleaneddata[[#This Row],[Region]]="West","William")</f>
        <v>Erin</v>
      </c>
    </row>
    <row r="794" spans="1:26" x14ac:dyDescent="0.3">
      <c r="A794">
        <v>994</v>
      </c>
      <c r="B794" t="s">
        <v>1627</v>
      </c>
      <c r="C794" t="s">
        <v>39</v>
      </c>
      <c r="D794">
        <v>0.1</v>
      </c>
      <c r="E794">
        <v>400.98</v>
      </c>
      <c r="F794">
        <v>76.37</v>
      </c>
      <c r="G794" t="s">
        <v>28</v>
      </c>
      <c r="H794" t="s">
        <v>29</v>
      </c>
      <c r="I794" t="s">
        <v>30</v>
      </c>
      <c r="J794" t="s">
        <v>31</v>
      </c>
      <c r="K794" t="s">
        <v>32</v>
      </c>
      <c r="L794" t="s">
        <v>1004</v>
      </c>
      <c r="M794">
        <v>0.6</v>
      </c>
      <c r="N794" t="s">
        <v>34</v>
      </c>
      <c r="O794" t="s">
        <v>113</v>
      </c>
      <c r="P794" t="s">
        <v>333</v>
      </c>
      <c r="Q794" t="s">
        <v>334</v>
      </c>
      <c r="R794">
        <v>4073</v>
      </c>
      <c r="S794" s="1">
        <v>42077</v>
      </c>
      <c r="T794" s="1">
        <v>42078</v>
      </c>
      <c r="U794">
        <v>-969.04836599999999</v>
      </c>
      <c r="V794">
        <v>2</v>
      </c>
      <c r="W794">
        <v>810.47</v>
      </c>
      <c r="X794">
        <v>89433</v>
      </c>
      <c r="Y794">
        <f>cleaneddata[[#This Row],[Unit Price]]-cleaneddata[[#This Row],[Discount]]</f>
        <v>400.88</v>
      </c>
      <c r="Z794" t="str">
        <f>_xlfn.IFS(cleaneddata[[#This Row],[Region]]="Central","Chris",cleaneddata[[#This Row],[Region]]="East","Erin",cleaneddata[[#This Row],[Region]]="South","Sam",cleaneddata[[#This Row],[Region]]="West","William")</f>
        <v>Erin</v>
      </c>
    </row>
    <row r="795" spans="1:26" x14ac:dyDescent="0.3">
      <c r="A795">
        <v>999</v>
      </c>
      <c r="B795" t="s">
        <v>1628</v>
      </c>
      <c r="C795" t="s">
        <v>39</v>
      </c>
      <c r="D795">
        <v>0.08</v>
      </c>
      <c r="E795">
        <v>45.19</v>
      </c>
      <c r="F795">
        <v>1.99</v>
      </c>
      <c r="G795" t="s">
        <v>40</v>
      </c>
      <c r="H795" t="s">
        <v>29</v>
      </c>
      <c r="I795" t="s">
        <v>42</v>
      </c>
      <c r="J795" t="s">
        <v>43</v>
      </c>
      <c r="K795" t="s">
        <v>44</v>
      </c>
      <c r="L795" t="s">
        <v>45</v>
      </c>
      <c r="M795">
        <v>0.55000000000000004</v>
      </c>
      <c r="N795" t="s">
        <v>34</v>
      </c>
      <c r="O795" t="s">
        <v>113</v>
      </c>
      <c r="P795" t="s">
        <v>399</v>
      </c>
      <c r="Q795" t="s">
        <v>1629</v>
      </c>
      <c r="R795">
        <v>7450</v>
      </c>
      <c r="S795" s="1">
        <v>42077</v>
      </c>
      <c r="T795" s="1">
        <v>42078</v>
      </c>
      <c r="U795">
        <v>-71.83</v>
      </c>
      <c r="V795">
        <v>3</v>
      </c>
      <c r="W795">
        <v>127.22</v>
      </c>
      <c r="X795">
        <v>89433</v>
      </c>
      <c r="Y795">
        <f>cleaneddata[[#This Row],[Unit Price]]-cleaneddata[[#This Row],[Discount]]</f>
        <v>45.11</v>
      </c>
      <c r="Z795" t="str">
        <f>_xlfn.IFS(cleaneddata[[#This Row],[Region]]="Central","Chris",cleaneddata[[#This Row],[Region]]="East","Erin",cleaneddata[[#This Row],[Region]]="South","Sam",cleaneddata[[#This Row],[Region]]="West","William")</f>
        <v>Erin</v>
      </c>
    </row>
    <row r="796" spans="1:26" x14ac:dyDescent="0.3">
      <c r="A796">
        <v>1000</v>
      </c>
      <c r="B796" t="s">
        <v>1630</v>
      </c>
      <c r="C796" t="s">
        <v>39</v>
      </c>
      <c r="D796">
        <v>0.03</v>
      </c>
      <c r="E796">
        <v>33.979999999999997</v>
      </c>
      <c r="F796">
        <v>19.989999999999998</v>
      </c>
      <c r="G796" t="s">
        <v>40</v>
      </c>
      <c r="H796" t="s">
        <v>29</v>
      </c>
      <c r="I796" t="s">
        <v>30</v>
      </c>
      <c r="J796" t="s">
        <v>128</v>
      </c>
      <c r="K796" t="s">
        <v>75</v>
      </c>
      <c r="L796" t="s">
        <v>1631</v>
      </c>
      <c r="M796">
        <v>0.55000000000000004</v>
      </c>
      <c r="N796" t="s">
        <v>34</v>
      </c>
      <c r="O796" t="s">
        <v>113</v>
      </c>
      <c r="P796" t="s">
        <v>635</v>
      </c>
      <c r="Q796" t="s">
        <v>1632</v>
      </c>
      <c r="R796">
        <v>5201</v>
      </c>
      <c r="S796" s="1">
        <v>42077</v>
      </c>
      <c r="T796" s="1">
        <v>42078</v>
      </c>
      <c r="U796">
        <v>-0.74</v>
      </c>
      <c r="V796">
        <v>12</v>
      </c>
      <c r="W796">
        <v>432.44</v>
      </c>
      <c r="X796">
        <v>89433</v>
      </c>
      <c r="Y796">
        <f>cleaneddata[[#This Row],[Unit Price]]-cleaneddata[[#This Row],[Discount]]</f>
        <v>33.949999999999996</v>
      </c>
      <c r="Z796" t="str">
        <f>_xlfn.IFS(cleaneddata[[#This Row],[Region]]="Central","Chris",cleaneddata[[#This Row],[Region]]="East","Erin",cleaneddata[[#This Row],[Region]]="South","Sam",cleaneddata[[#This Row],[Region]]="West","William")</f>
        <v>Erin</v>
      </c>
    </row>
    <row r="797" spans="1:26" x14ac:dyDescent="0.3">
      <c r="A797">
        <v>2345</v>
      </c>
      <c r="B797" t="s">
        <v>1633</v>
      </c>
      <c r="C797" t="s">
        <v>118</v>
      </c>
      <c r="D797">
        <v>7.0000000000000007E-2</v>
      </c>
      <c r="E797">
        <v>200.98</v>
      </c>
      <c r="F797">
        <v>23.76</v>
      </c>
      <c r="G797" t="s">
        <v>28</v>
      </c>
      <c r="H797" t="s">
        <v>96</v>
      </c>
      <c r="I797" t="s">
        <v>30</v>
      </c>
      <c r="J797" t="s">
        <v>111</v>
      </c>
      <c r="K797" t="s">
        <v>59</v>
      </c>
      <c r="L797" t="s">
        <v>1634</v>
      </c>
      <c r="M797">
        <v>0.57999999999999996</v>
      </c>
      <c r="N797" t="s">
        <v>34</v>
      </c>
      <c r="O797" t="s">
        <v>35</v>
      </c>
      <c r="P797" t="s">
        <v>390</v>
      </c>
      <c r="Q797" t="s">
        <v>829</v>
      </c>
      <c r="R797">
        <v>42003</v>
      </c>
      <c r="S797" s="1">
        <v>42077</v>
      </c>
      <c r="T797" s="1">
        <v>42078</v>
      </c>
      <c r="U797">
        <v>-132.42599999999999</v>
      </c>
      <c r="V797">
        <v>9</v>
      </c>
      <c r="W797">
        <v>1805.9</v>
      </c>
      <c r="X797">
        <v>89504</v>
      </c>
      <c r="Y797">
        <f>cleaneddata[[#This Row],[Unit Price]]-cleaneddata[[#This Row],[Discount]]</f>
        <v>200.91</v>
      </c>
      <c r="Z797" t="str">
        <f>_xlfn.IFS(cleaneddata[[#This Row],[Region]]="Central","Chris",cleaneddata[[#This Row],[Region]]="East","Erin",cleaneddata[[#This Row],[Region]]="South","Sam",cleaneddata[[#This Row],[Region]]="West","William")</f>
        <v>Sam</v>
      </c>
    </row>
    <row r="798" spans="1:26" x14ac:dyDescent="0.3">
      <c r="A798">
        <v>2345</v>
      </c>
      <c r="B798" t="s">
        <v>1633</v>
      </c>
      <c r="C798" t="s">
        <v>118</v>
      </c>
      <c r="D798">
        <v>0.02</v>
      </c>
      <c r="E798">
        <v>179.29</v>
      </c>
      <c r="F798">
        <v>29.21</v>
      </c>
      <c r="G798" t="s">
        <v>28</v>
      </c>
      <c r="H798" t="s">
        <v>96</v>
      </c>
      <c r="I798" t="s">
        <v>30</v>
      </c>
      <c r="J798" t="s">
        <v>31</v>
      </c>
      <c r="K798" t="s">
        <v>32</v>
      </c>
      <c r="L798" t="s">
        <v>545</v>
      </c>
      <c r="M798">
        <v>0.76</v>
      </c>
      <c r="N798" t="s">
        <v>34</v>
      </c>
      <c r="O798" t="s">
        <v>35</v>
      </c>
      <c r="P798" t="s">
        <v>390</v>
      </c>
      <c r="Q798" t="s">
        <v>829</v>
      </c>
      <c r="R798">
        <v>42003</v>
      </c>
      <c r="S798" s="1">
        <v>42077</v>
      </c>
      <c r="T798" s="1">
        <v>42077</v>
      </c>
      <c r="U798">
        <v>-411.23599999999999</v>
      </c>
      <c r="V798">
        <v>2</v>
      </c>
      <c r="W798">
        <v>311.41000000000003</v>
      </c>
      <c r="X798">
        <v>89504</v>
      </c>
      <c r="Y798">
        <f>cleaneddata[[#This Row],[Unit Price]]-cleaneddata[[#This Row],[Discount]]</f>
        <v>179.26999999999998</v>
      </c>
      <c r="Z798" t="str">
        <f>_xlfn.IFS(cleaneddata[[#This Row],[Region]]="Central","Chris",cleaneddata[[#This Row],[Region]]="East","Erin",cleaneddata[[#This Row],[Region]]="South","Sam",cleaneddata[[#This Row],[Region]]="West","William")</f>
        <v>Sam</v>
      </c>
    </row>
    <row r="799" spans="1:26" x14ac:dyDescent="0.3">
      <c r="A799">
        <v>2417</v>
      </c>
      <c r="B799" t="s">
        <v>1635</v>
      </c>
      <c r="C799" t="s">
        <v>118</v>
      </c>
      <c r="D799">
        <v>0</v>
      </c>
      <c r="E799">
        <v>65.989999999999995</v>
      </c>
      <c r="F799">
        <v>3.99</v>
      </c>
      <c r="G799" t="s">
        <v>40</v>
      </c>
      <c r="H799" t="s">
        <v>41</v>
      </c>
      <c r="I799" t="s">
        <v>42</v>
      </c>
      <c r="J799" t="s">
        <v>137</v>
      </c>
      <c r="K799" t="s">
        <v>75</v>
      </c>
      <c r="L799" t="s">
        <v>1636</v>
      </c>
      <c r="M799">
        <v>0.59</v>
      </c>
      <c r="N799" t="s">
        <v>34</v>
      </c>
      <c r="O799" t="s">
        <v>35</v>
      </c>
      <c r="P799" t="s">
        <v>244</v>
      </c>
      <c r="Q799" t="s">
        <v>1637</v>
      </c>
      <c r="R799">
        <v>22124</v>
      </c>
      <c r="S799" s="1">
        <v>42077</v>
      </c>
      <c r="T799" s="1">
        <v>42078</v>
      </c>
      <c r="U799">
        <v>-60.564</v>
      </c>
      <c r="V799">
        <v>13</v>
      </c>
      <c r="W799">
        <v>765.65</v>
      </c>
      <c r="X799">
        <v>86754</v>
      </c>
      <c r="Y799">
        <f>cleaneddata[[#This Row],[Unit Price]]-cleaneddata[[#This Row],[Discount]]</f>
        <v>65.989999999999995</v>
      </c>
      <c r="Z799" t="str">
        <f>_xlfn.IFS(cleaneddata[[#This Row],[Region]]="Central","Chris",cleaneddata[[#This Row],[Region]]="East","Erin",cleaneddata[[#This Row],[Region]]="South","Sam",cleaneddata[[#This Row],[Region]]="West","William")</f>
        <v>Sam</v>
      </c>
    </row>
    <row r="800" spans="1:26" x14ac:dyDescent="0.3">
      <c r="A800">
        <v>3279</v>
      </c>
      <c r="B800" t="s">
        <v>1638</v>
      </c>
      <c r="C800" t="s">
        <v>118</v>
      </c>
      <c r="D800">
        <v>0.01</v>
      </c>
      <c r="E800">
        <v>45.99</v>
      </c>
      <c r="F800">
        <v>4.99</v>
      </c>
      <c r="G800" t="s">
        <v>40</v>
      </c>
      <c r="H800" t="s">
        <v>73</v>
      </c>
      <c r="I800" t="s">
        <v>42</v>
      </c>
      <c r="J800" t="s">
        <v>137</v>
      </c>
      <c r="K800" t="s">
        <v>75</v>
      </c>
      <c r="L800" t="s">
        <v>1448</v>
      </c>
      <c r="M800">
        <v>0.56000000000000005</v>
      </c>
      <c r="N800" t="s">
        <v>34</v>
      </c>
      <c r="O800" t="s">
        <v>35</v>
      </c>
      <c r="P800" t="s">
        <v>273</v>
      </c>
      <c r="Q800" t="s">
        <v>1639</v>
      </c>
      <c r="R800">
        <v>29203</v>
      </c>
      <c r="S800" s="1">
        <v>42077</v>
      </c>
      <c r="T800" s="1">
        <v>42079</v>
      </c>
      <c r="U800">
        <v>24.018000000000001</v>
      </c>
      <c r="V800">
        <v>3</v>
      </c>
      <c r="W800">
        <v>125.19</v>
      </c>
      <c r="X800">
        <v>90767</v>
      </c>
      <c r="Y800">
        <f>cleaneddata[[#This Row],[Unit Price]]-cleaneddata[[#This Row],[Discount]]</f>
        <v>45.980000000000004</v>
      </c>
      <c r="Z800" t="str">
        <f>_xlfn.IFS(cleaneddata[[#This Row],[Region]]="Central","Chris",cleaneddata[[#This Row],[Region]]="East","Erin",cleaneddata[[#This Row],[Region]]="South","Sam",cleaneddata[[#This Row],[Region]]="West","William")</f>
        <v>Sam</v>
      </c>
    </row>
    <row r="801" spans="1:26" x14ac:dyDescent="0.3">
      <c r="A801">
        <v>373</v>
      </c>
      <c r="B801" t="s">
        <v>1640</v>
      </c>
      <c r="C801" t="s">
        <v>72</v>
      </c>
      <c r="D801">
        <v>0.02</v>
      </c>
      <c r="E801">
        <v>200.98</v>
      </c>
      <c r="F801">
        <v>55.96</v>
      </c>
      <c r="G801" t="s">
        <v>28</v>
      </c>
      <c r="H801" t="s">
        <v>29</v>
      </c>
      <c r="I801" t="s">
        <v>30</v>
      </c>
      <c r="J801" t="s">
        <v>119</v>
      </c>
      <c r="K801" t="s">
        <v>32</v>
      </c>
      <c r="L801" t="s">
        <v>1641</v>
      </c>
      <c r="M801">
        <v>0.75</v>
      </c>
      <c r="N801" t="s">
        <v>34</v>
      </c>
      <c r="O801" t="s">
        <v>54</v>
      </c>
      <c r="P801" t="s">
        <v>291</v>
      </c>
      <c r="Q801" t="s">
        <v>1165</v>
      </c>
      <c r="R801">
        <v>48234</v>
      </c>
      <c r="S801" s="1">
        <v>42077</v>
      </c>
      <c r="T801" s="1">
        <v>42079</v>
      </c>
      <c r="U801">
        <v>-163.63</v>
      </c>
      <c r="V801">
        <v>45</v>
      </c>
      <c r="W801">
        <v>9539.6</v>
      </c>
      <c r="X801">
        <v>24193</v>
      </c>
      <c r="Y801">
        <f>cleaneddata[[#This Row],[Unit Price]]-cleaneddata[[#This Row],[Discount]]</f>
        <v>200.95999999999998</v>
      </c>
      <c r="Z801" t="str">
        <f>_xlfn.IFS(cleaneddata[[#This Row],[Region]]="Central","Chris",cleaneddata[[#This Row],[Region]]="East","Erin",cleaneddata[[#This Row],[Region]]="South","Sam",cleaneddata[[#This Row],[Region]]="West","William")</f>
        <v>Chris</v>
      </c>
    </row>
    <row r="802" spans="1:26" x14ac:dyDescent="0.3">
      <c r="A802">
        <v>373</v>
      </c>
      <c r="B802" t="s">
        <v>1640</v>
      </c>
      <c r="C802" t="s">
        <v>72</v>
      </c>
      <c r="D802">
        <v>0.02</v>
      </c>
      <c r="E802">
        <v>4.28</v>
      </c>
      <c r="F802">
        <v>5.17</v>
      </c>
      <c r="G802" t="s">
        <v>40</v>
      </c>
      <c r="H802" t="s">
        <v>29</v>
      </c>
      <c r="I802" t="s">
        <v>50</v>
      </c>
      <c r="J802" t="s">
        <v>90</v>
      </c>
      <c r="K802" t="s">
        <v>75</v>
      </c>
      <c r="L802" t="s">
        <v>1256</v>
      </c>
      <c r="M802">
        <v>0.4</v>
      </c>
      <c r="N802" t="s">
        <v>34</v>
      </c>
      <c r="O802" t="s">
        <v>54</v>
      </c>
      <c r="P802" t="s">
        <v>291</v>
      </c>
      <c r="Q802" t="s">
        <v>1165</v>
      </c>
      <c r="R802">
        <v>48234</v>
      </c>
      <c r="S802" s="1">
        <v>42077</v>
      </c>
      <c r="T802" s="1">
        <v>42078</v>
      </c>
      <c r="U802">
        <v>-63.87</v>
      </c>
      <c r="V802">
        <v>24</v>
      </c>
      <c r="W802">
        <v>109.86</v>
      </c>
      <c r="X802">
        <v>24193</v>
      </c>
      <c r="Y802">
        <f>cleaneddata[[#This Row],[Unit Price]]-cleaneddata[[#This Row],[Discount]]</f>
        <v>4.2600000000000007</v>
      </c>
      <c r="Z802" t="str">
        <f>_xlfn.IFS(cleaneddata[[#This Row],[Region]]="Central","Chris",cleaneddata[[#This Row],[Region]]="East","Erin",cleaneddata[[#This Row],[Region]]="South","Sam",cleaneddata[[#This Row],[Region]]="West","William")</f>
        <v>Chris</v>
      </c>
    </row>
    <row r="803" spans="1:26" x14ac:dyDescent="0.3">
      <c r="A803">
        <v>373</v>
      </c>
      <c r="B803" t="s">
        <v>1640</v>
      </c>
      <c r="C803" t="s">
        <v>72</v>
      </c>
      <c r="D803">
        <v>0.04</v>
      </c>
      <c r="E803">
        <v>85.99</v>
      </c>
      <c r="F803">
        <v>0.99</v>
      </c>
      <c r="G803" t="s">
        <v>40</v>
      </c>
      <c r="H803" t="s">
        <v>29</v>
      </c>
      <c r="I803" t="s">
        <v>42</v>
      </c>
      <c r="J803" t="s">
        <v>137</v>
      </c>
      <c r="K803" t="s">
        <v>52</v>
      </c>
      <c r="L803" t="s">
        <v>1598</v>
      </c>
      <c r="M803">
        <v>0.85</v>
      </c>
      <c r="N803" t="s">
        <v>34</v>
      </c>
      <c r="O803" t="s">
        <v>54</v>
      </c>
      <c r="P803" t="s">
        <v>291</v>
      </c>
      <c r="Q803" t="s">
        <v>1165</v>
      </c>
      <c r="R803">
        <v>48234</v>
      </c>
      <c r="S803" s="1">
        <v>42077</v>
      </c>
      <c r="T803" s="1">
        <v>42079</v>
      </c>
      <c r="U803">
        <v>-175.17500000000001</v>
      </c>
      <c r="V803">
        <v>19</v>
      </c>
      <c r="W803">
        <v>1426.51</v>
      </c>
      <c r="X803">
        <v>24193</v>
      </c>
      <c r="Y803">
        <f>cleaneddata[[#This Row],[Unit Price]]-cleaneddata[[#This Row],[Discount]]</f>
        <v>85.949999999999989</v>
      </c>
      <c r="Z803" t="str">
        <f>_xlfn.IFS(cleaneddata[[#This Row],[Region]]="Central","Chris",cleaneddata[[#This Row],[Region]]="East","Erin",cleaneddata[[#This Row],[Region]]="South","Sam",cleaneddata[[#This Row],[Region]]="West","William")</f>
        <v>Chris</v>
      </c>
    </row>
    <row r="804" spans="1:26" x14ac:dyDescent="0.3">
      <c r="A804">
        <v>375</v>
      </c>
      <c r="B804" t="s">
        <v>1642</v>
      </c>
      <c r="C804" t="s">
        <v>72</v>
      </c>
      <c r="D804">
        <v>0.02</v>
      </c>
      <c r="E804">
        <v>200.98</v>
      </c>
      <c r="F804">
        <v>55.96</v>
      </c>
      <c r="G804" t="s">
        <v>28</v>
      </c>
      <c r="H804" t="s">
        <v>29</v>
      </c>
      <c r="I804" t="s">
        <v>30</v>
      </c>
      <c r="J804" t="s">
        <v>119</v>
      </c>
      <c r="K804" t="s">
        <v>32</v>
      </c>
      <c r="L804" t="s">
        <v>1641</v>
      </c>
      <c r="M804">
        <v>0.75</v>
      </c>
      <c r="N804" t="s">
        <v>34</v>
      </c>
      <c r="O804" t="s">
        <v>35</v>
      </c>
      <c r="P804" t="s">
        <v>402</v>
      </c>
      <c r="Q804" t="s">
        <v>1643</v>
      </c>
      <c r="R804">
        <v>37814</v>
      </c>
      <c r="S804" s="1">
        <v>42077</v>
      </c>
      <c r="T804" s="1">
        <v>42079</v>
      </c>
      <c r="U804">
        <v>-224.9478</v>
      </c>
      <c r="V804">
        <v>11</v>
      </c>
      <c r="W804">
        <v>2331.9</v>
      </c>
      <c r="X804">
        <v>90917</v>
      </c>
      <c r="Y804">
        <f>cleaneddata[[#This Row],[Unit Price]]-cleaneddata[[#This Row],[Discount]]</f>
        <v>200.95999999999998</v>
      </c>
      <c r="Z804" t="str">
        <f>_xlfn.IFS(cleaneddata[[#This Row],[Region]]="Central","Chris",cleaneddata[[#This Row],[Region]]="East","Erin",cleaneddata[[#This Row],[Region]]="South","Sam",cleaneddata[[#This Row],[Region]]="West","William")</f>
        <v>Sam</v>
      </c>
    </row>
    <row r="805" spans="1:26" x14ac:dyDescent="0.3">
      <c r="A805">
        <v>375</v>
      </c>
      <c r="B805" t="s">
        <v>1642</v>
      </c>
      <c r="C805" t="s">
        <v>72</v>
      </c>
      <c r="D805">
        <v>0.02</v>
      </c>
      <c r="E805">
        <v>4.28</v>
      </c>
      <c r="F805">
        <v>5.17</v>
      </c>
      <c r="G805" t="s">
        <v>40</v>
      </c>
      <c r="H805" t="s">
        <v>29</v>
      </c>
      <c r="I805" t="s">
        <v>50</v>
      </c>
      <c r="J805" t="s">
        <v>90</v>
      </c>
      <c r="K805" t="s">
        <v>75</v>
      </c>
      <c r="L805" t="s">
        <v>1256</v>
      </c>
      <c r="M805">
        <v>0.4</v>
      </c>
      <c r="N805" t="s">
        <v>34</v>
      </c>
      <c r="O805" t="s">
        <v>35</v>
      </c>
      <c r="P805" t="s">
        <v>402</v>
      </c>
      <c r="Q805" t="s">
        <v>1643</v>
      </c>
      <c r="R805">
        <v>37814</v>
      </c>
      <c r="S805" s="1">
        <v>42077</v>
      </c>
      <c r="T805" s="1">
        <v>42078</v>
      </c>
      <c r="U805">
        <v>196.8</v>
      </c>
      <c r="V805">
        <v>6</v>
      </c>
      <c r="W805">
        <v>27.47</v>
      </c>
      <c r="X805">
        <v>90917</v>
      </c>
      <c r="Y805">
        <f>cleaneddata[[#This Row],[Unit Price]]-cleaneddata[[#This Row],[Discount]]</f>
        <v>4.2600000000000007</v>
      </c>
      <c r="Z805" t="str">
        <f>_xlfn.IFS(cleaneddata[[#This Row],[Region]]="Central","Chris",cleaneddata[[#This Row],[Region]]="East","Erin",cleaneddata[[#This Row],[Region]]="South","Sam",cleaneddata[[#This Row],[Region]]="West","William")</f>
        <v>Sam</v>
      </c>
    </row>
    <row r="806" spans="1:26" x14ac:dyDescent="0.3">
      <c r="A806">
        <v>1682</v>
      </c>
      <c r="B806" t="s">
        <v>1188</v>
      </c>
      <c r="C806" t="s">
        <v>72</v>
      </c>
      <c r="D806">
        <v>0.08</v>
      </c>
      <c r="E806">
        <v>4.9800000000000004</v>
      </c>
      <c r="F806">
        <v>4.7</v>
      </c>
      <c r="G806" t="s">
        <v>40</v>
      </c>
      <c r="H806" t="s">
        <v>41</v>
      </c>
      <c r="I806" t="s">
        <v>50</v>
      </c>
      <c r="J806" t="s">
        <v>90</v>
      </c>
      <c r="K806" t="s">
        <v>75</v>
      </c>
      <c r="L806" t="s">
        <v>1336</v>
      </c>
      <c r="M806">
        <v>0.38</v>
      </c>
      <c r="N806" t="s">
        <v>34</v>
      </c>
      <c r="O806" t="s">
        <v>54</v>
      </c>
      <c r="P806" t="s">
        <v>105</v>
      </c>
      <c r="Q806" t="s">
        <v>535</v>
      </c>
      <c r="R806">
        <v>60611</v>
      </c>
      <c r="S806" s="1">
        <v>42077</v>
      </c>
      <c r="T806" s="1">
        <v>42078</v>
      </c>
      <c r="U806">
        <v>-56.35</v>
      </c>
      <c r="V806">
        <v>47</v>
      </c>
      <c r="W806">
        <v>225.98</v>
      </c>
      <c r="X806">
        <v>38080</v>
      </c>
      <c r="Y806">
        <f>cleaneddata[[#This Row],[Unit Price]]-cleaneddata[[#This Row],[Discount]]</f>
        <v>4.9000000000000004</v>
      </c>
      <c r="Z806" t="str">
        <f>_xlfn.IFS(cleaneddata[[#This Row],[Region]]="Central","Chris",cleaneddata[[#This Row],[Region]]="East","Erin",cleaneddata[[#This Row],[Region]]="South","Sam",cleaneddata[[#This Row],[Region]]="West","William")</f>
        <v>Chris</v>
      </c>
    </row>
    <row r="807" spans="1:26" x14ac:dyDescent="0.3">
      <c r="A807">
        <v>1683</v>
      </c>
      <c r="B807" t="s">
        <v>1189</v>
      </c>
      <c r="C807" t="s">
        <v>72</v>
      </c>
      <c r="D807">
        <v>0.08</v>
      </c>
      <c r="E807">
        <v>4.9800000000000004</v>
      </c>
      <c r="F807">
        <v>4.7</v>
      </c>
      <c r="G807" t="s">
        <v>40</v>
      </c>
      <c r="H807" t="s">
        <v>41</v>
      </c>
      <c r="I807" t="s">
        <v>50</v>
      </c>
      <c r="J807" t="s">
        <v>90</v>
      </c>
      <c r="K807" t="s">
        <v>75</v>
      </c>
      <c r="L807" t="s">
        <v>1336</v>
      </c>
      <c r="M807">
        <v>0.38</v>
      </c>
      <c r="N807" t="s">
        <v>34</v>
      </c>
      <c r="O807" t="s">
        <v>54</v>
      </c>
      <c r="P807" t="s">
        <v>189</v>
      </c>
      <c r="Q807" t="s">
        <v>1190</v>
      </c>
      <c r="R807">
        <v>77301</v>
      </c>
      <c r="S807" s="1">
        <v>42077</v>
      </c>
      <c r="T807" s="1">
        <v>42078</v>
      </c>
      <c r="U807">
        <v>-56.35</v>
      </c>
      <c r="V807">
        <v>12</v>
      </c>
      <c r="W807">
        <v>57.7</v>
      </c>
      <c r="X807">
        <v>90613</v>
      </c>
      <c r="Y807">
        <f>cleaneddata[[#This Row],[Unit Price]]-cleaneddata[[#This Row],[Discount]]</f>
        <v>4.9000000000000004</v>
      </c>
      <c r="Z807" t="str">
        <f>_xlfn.IFS(cleaneddata[[#This Row],[Region]]="Central","Chris",cleaneddata[[#This Row],[Region]]="East","Erin",cleaneddata[[#This Row],[Region]]="South","Sam",cleaneddata[[#This Row],[Region]]="West","William")</f>
        <v>Chris</v>
      </c>
    </row>
    <row r="808" spans="1:26" x14ac:dyDescent="0.3">
      <c r="A808">
        <v>3177</v>
      </c>
      <c r="B808" t="s">
        <v>1644</v>
      </c>
      <c r="C808" t="s">
        <v>72</v>
      </c>
      <c r="D808">
        <v>0.1</v>
      </c>
      <c r="E808">
        <v>62.18</v>
      </c>
      <c r="F808">
        <v>10.84</v>
      </c>
      <c r="G808" t="s">
        <v>40</v>
      </c>
      <c r="H808" t="s">
        <v>41</v>
      </c>
      <c r="I808" t="s">
        <v>30</v>
      </c>
      <c r="J808" t="s">
        <v>128</v>
      </c>
      <c r="K808" t="s">
        <v>146</v>
      </c>
      <c r="L808" t="s">
        <v>1233</v>
      </c>
      <c r="M808">
        <v>0.63</v>
      </c>
      <c r="N808" t="s">
        <v>34</v>
      </c>
      <c r="O808" t="s">
        <v>35</v>
      </c>
      <c r="P808" t="s">
        <v>125</v>
      </c>
      <c r="Q808" t="s">
        <v>1645</v>
      </c>
      <c r="R808">
        <v>33458</v>
      </c>
      <c r="S808" s="1">
        <v>42077</v>
      </c>
      <c r="T808" s="1">
        <v>42079</v>
      </c>
      <c r="U808">
        <v>-29.666</v>
      </c>
      <c r="V808">
        <v>9</v>
      </c>
      <c r="W808">
        <v>511.57</v>
      </c>
      <c r="X808">
        <v>90818</v>
      </c>
      <c r="Y808">
        <f>cleaneddata[[#This Row],[Unit Price]]-cleaneddata[[#This Row],[Discount]]</f>
        <v>62.08</v>
      </c>
      <c r="Z808" t="str">
        <f>_xlfn.IFS(cleaneddata[[#This Row],[Region]]="Central","Chris",cleaneddata[[#This Row],[Region]]="East","Erin",cleaneddata[[#This Row],[Region]]="South","Sam",cleaneddata[[#This Row],[Region]]="West","William")</f>
        <v>Sam</v>
      </c>
    </row>
    <row r="809" spans="1:26" x14ac:dyDescent="0.3">
      <c r="A809">
        <v>594</v>
      </c>
      <c r="B809" t="s">
        <v>1646</v>
      </c>
      <c r="C809" t="s">
        <v>27</v>
      </c>
      <c r="D809">
        <v>0.09</v>
      </c>
      <c r="E809">
        <v>13.79</v>
      </c>
      <c r="F809">
        <v>8.7799999999999994</v>
      </c>
      <c r="G809" t="s">
        <v>40</v>
      </c>
      <c r="H809" t="s">
        <v>41</v>
      </c>
      <c r="I809" t="s">
        <v>30</v>
      </c>
      <c r="J809" t="s">
        <v>128</v>
      </c>
      <c r="K809" t="s">
        <v>75</v>
      </c>
      <c r="L809" t="s">
        <v>1328</v>
      </c>
      <c r="M809">
        <v>0.43</v>
      </c>
      <c r="N809" t="s">
        <v>34</v>
      </c>
      <c r="O809" t="s">
        <v>54</v>
      </c>
      <c r="P809" t="s">
        <v>55</v>
      </c>
      <c r="Q809" t="s">
        <v>1647</v>
      </c>
      <c r="R809">
        <v>46016</v>
      </c>
      <c r="S809" s="1">
        <v>42078</v>
      </c>
      <c r="T809" s="1">
        <v>42080</v>
      </c>
      <c r="U809">
        <v>-22.12</v>
      </c>
      <c r="V809">
        <v>1</v>
      </c>
      <c r="W809">
        <v>17.440000000000001</v>
      </c>
      <c r="X809">
        <v>86309</v>
      </c>
      <c r="Y809">
        <f>cleaneddata[[#This Row],[Unit Price]]-cleaneddata[[#This Row],[Discount]]</f>
        <v>13.7</v>
      </c>
      <c r="Z809" t="str">
        <f>_xlfn.IFS(cleaneddata[[#This Row],[Region]]="Central","Chris",cleaneddata[[#This Row],[Region]]="East","Erin",cleaneddata[[#This Row],[Region]]="South","Sam",cleaneddata[[#This Row],[Region]]="West","William")</f>
        <v>Chris</v>
      </c>
    </row>
    <row r="810" spans="1:26" x14ac:dyDescent="0.3">
      <c r="A810">
        <v>83</v>
      </c>
      <c r="B810" t="s">
        <v>1648</v>
      </c>
      <c r="C810" t="s">
        <v>39</v>
      </c>
      <c r="D810">
        <v>0.04</v>
      </c>
      <c r="E810">
        <v>296.18</v>
      </c>
      <c r="F810">
        <v>54.12</v>
      </c>
      <c r="G810" t="s">
        <v>28</v>
      </c>
      <c r="H810" t="s">
        <v>96</v>
      </c>
      <c r="I810" t="s">
        <v>30</v>
      </c>
      <c r="J810" t="s">
        <v>31</v>
      </c>
      <c r="K810" t="s">
        <v>32</v>
      </c>
      <c r="L810" t="s">
        <v>1081</v>
      </c>
      <c r="M810">
        <v>0.76</v>
      </c>
      <c r="N810" t="s">
        <v>34</v>
      </c>
      <c r="O810" t="s">
        <v>113</v>
      </c>
      <c r="P810" t="s">
        <v>319</v>
      </c>
      <c r="Q810" t="s">
        <v>999</v>
      </c>
      <c r="R810">
        <v>44708</v>
      </c>
      <c r="S810" s="1">
        <v>42078</v>
      </c>
      <c r="T810" s="1">
        <v>42078</v>
      </c>
      <c r="U810">
        <v>-715.77820599999995</v>
      </c>
      <c r="V810">
        <v>6</v>
      </c>
      <c r="W810">
        <v>1821.89</v>
      </c>
      <c r="X810">
        <v>87365</v>
      </c>
      <c r="Y810">
        <f>cleaneddata[[#This Row],[Unit Price]]-cleaneddata[[#This Row],[Discount]]</f>
        <v>296.14</v>
      </c>
      <c r="Z810" t="str">
        <f>_xlfn.IFS(cleaneddata[[#This Row],[Region]]="Central","Chris",cleaneddata[[#This Row],[Region]]="East","Erin",cleaneddata[[#This Row],[Region]]="South","Sam",cleaneddata[[#This Row],[Region]]="West","William")</f>
        <v>Erin</v>
      </c>
    </row>
    <row r="811" spans="1:26" x14ac:dyDescent="0.3">
      <c r="A811">
        <v>1123</v>
      </c>
      <c r="B811" t="s">
        <v>1649</v>
      </c>
      <c r="C811" t="s">
        <v>39</v>
      </c>
      <c r="D811">
        <v>0.03</v>
      </c>
      <c r="E811">
        <v>7.3</v>
      </c>
      <c r="F811">
        <v>7.72</v>
      </c>
      <c r="G811" t="s">
        <v>40</v>
      </c>
      <c r="H811" t="s">
        <v>29</v>
      </c>
      <c r="I811" t="s">
        <v>50</v>
      </c>
      <c r="J811" t="s">
        <v>74</v>
      </c>
      <c r="K811" t="s">
        <v>75</v>
      </c>
      <c r="L811" t="s">
        <v>1650</v>
      </c>
      <c r="M811">
        <v>0.38</v>
      </c>
      <c r="N811" t="s">
        <v>34</v>
      </c>
      <c r="O811" t="s">
        <v>61</v>
      </c>
      <c r="P811" t="s">
        <v>92</v>
      </c>
      <c r="Q811" t="s">
        <v>1651</v>
      </c>
      <c r="R811">
        <v>95661</v>
      </c>
      <c r="S811" s="1">
        <v>42078</v>
      </c>
      <c r="T811" s="1">
        <v>42081</v>
      </c>
      <c r="U811">
        <v>-127.05200000000001</v>
      </c>
      <c r="V811">
        <v>14</v>
      </c>
      <c r="W811">
        <v>103.61</v>
      </c>
      <c r="X811">
        <v>87015</v>
      </c>
      <c r="Y811">
        <f>cleaneddata[[#This Row],[Unit Price]]-cleaneddata[[#This Row],[Discount]]</f>
        <v>7.27</v>
      </c>
      <c r="Z811" t="str">
        <f>_xlfn.IFS(cleaneddata[[#This Row],[Region]]="Central","Chris",cleaneddata[[#This Row],[Region]]="East","Erin",cleaneddata[[#This Row],[Region]]="South","Sam",cleaneddata[[#This Row],[Region]]="West","William")</f>
        <v>William</v>
      </c>
    </row>
    <row r="812" spans="1:26" x14ac:dyDescent="0.3">
      <c r="A812">
        <v>2426</v>
      </c>
      <c r="B812" t="s">
        <v>1652</v>
      </c>
      <c r="C812" t="s">
        <v>39</v>
      </c>
      <c r="D812">
        <v>0.08</v>
      </c>
      <c r="E812">
        <v>30.93</v>
      </c>
      <c r="F812">
        <v>3.92</v>
      </c>
      <c r="G812" t="s">
        <v>40</v>
      </c>
      <c r="H812" t="s">
        <v>29</v>
      </c>
      <c r="I812" t="s">
        <v>30</v>
      </c>
      <c r="J812" t="s">
        <v>128</v>
      </c>
      <c r="K812" t="s">
        <v>44</v>
      </c>
      <c r="L812" t="s">
        <v>1653</v>
      </c>
      <c r="M812">
        <v>0.44</v>
      </c>
      <c r="N812" t="s">
        <v>34</v>
      </c>
      <c r="O812" t="s">
        <v>54</v>
      </c>
      <c r="P812" t="s">
        <v>189</v>
      </c>
      <c r="Q812" t="s">
        <v>1654</v>
      </c>
      <c r="R812">
        <v>75061</v>
      </c>
      <c r="S812" s="1">
        <v>42078</v>
      </c>
      <c r="T812" s="1">
        <v>42079</v>
      </c>
      <c r="U812">
        <v>63.059100000000001</v>
      </c>
      <c r="V812">
        <v>3</v>
      </c>
      <c r="W812">
        <v>91.39</v>
      </c>
      <c r="X812">
        <v>90859</v>
      </c>
      <c r="Y812">
        <f>cleaneddata[[#This Row],[Unit Price]]-cleaneddata[[#This Row],[Discount]]</f>
        <v>30.85</v>
      </c>
      <c r="Z812" t="str">
        <f>_xlfn.IFS(cleaneddata[[#This Row],[Region]]="Central","Chris",cleaneddata[[#This Row],[Region]]="East","Erin",cleaneddata[[#This Row],[Region]]="South","Sam",cleaneddata[[#This Row],[Region]]="West","William")</f>
        <v>Chris</v>
      </c>
    </row>
    <row r="813" spans="1:26" x14ac:dyDescent="0.3">
      <c r="A813">
        <v>724</v>
      </c>
      <c r="B813" t="s">
        <v>1655</v>
      </c>
      <c r="C813" t="s">
        <v>118</v>
      </c>
      <c r="D813">
        <v>0.09</v>
      </c>
      <c r="E813">
        <v>125.99</v>
      </c>
      <c r="F813">
        <v>8.99</v>
      </c>
      <c r="G813" t="s">
        <v>40</v>
      </c>
      <c r="H813" t="s">
        <v>41</v>
      </c>
      <c r="I813" t="s">
        <v>42</v>
      </c>
      <c r="J813" t="s">
        <v>137</v>
      </c>
      <c r="K813" t="s">
        <v>75</v>
      </c>
      <c r="L813" t="s">
        <v>1656</v>
      </c>
      <c r="M813">
        <v>0.55000000000000004</v>
      </c>
      <c r="N813" t="s">
        <v>34</v>
      </c>
      <c r="O813" t="s">
        <v>113</v>
      </c>
      <c r="P813" t="s">
        <v>250</v>
      </c>
      <c r="Q813" t="s">
        <v>1657</v>
      </c>
      <c r="R813">
        <v>6614</v>
      </c>
      <c r="S813" s="1">
        <v>42078</v>
      </c>
      <c r="T813" s="1">
        <v>42079</v>
      </c>
      <c r="U813">
        <v>-605.37400000000002</v>
      </c>
      <c r="V813">
        <v>1</v>
      </c>
      <c r="W813">
        <v>100.38</v>
      </c>
      <c r="X813">
        <v>90359</v>
      </c>
      <c r="Y813">
        <f>cleaneddata[[#This Row],[Unit Price]]-cleaneddata[[#This Row],[Discount]]</f>
        <v>125.89999999999999</v>
      </c>
      <c r="Z813" t="str">
        <f>_xlfn.IFS(cleaneddata[[#This Row],[Region]]="Central","Chris",cleaneddata[[#This Row],[Region]]="East","Erin",cleaneddata[[#This Row],[Region]]="South","Sam",cleaneddata[[#This Row],[Region]]="West","William")</f>
        <v>Erin</v>
      </c>
    </row>
    <row r="814" spans="1:26" x14ac:dyDescent="0.3">
      <c r="A814">
        <v>727</v>
      </c>
      <c r="B814" t="s">
        <v>1658</v>
      </c>
      <c r="C814" t="s">
        <v>118</v>
      </c>
      <c r="D814">
        <v>0.1</v>
      </c>
      <c r="E814">
        <v>17.98</v>
      </c>
      <c r="F814">
        <v>4</v>
      </c>
      <c r="G814" t="s">
        <v>40</v>
      </c>
      <c r="H814" t="s">
        <v>41</v>
      </c>
      <c r="I814" t="s">
        <v>42</v>
      </c>
      <c r="J814" t="s">
        <v>43</v>
      </c>
      <c r="K814" t="s">
        <v>75</v>
      </c>
      <c r="L814" t="s">
        <v>1659</v>
      </c>
      <c r="M814">
        <v>0.79</v>
      </c>
      <c r="N814" t="s">
        <v>34</v>
      </c>
      <c r="O814" t="s">
        <v>113</v>
      </c>
      <c r="P814" t="s">
        <v>333</v>
      </c>
      <c r="Q814" t="s">
        <v>1660</v>
      </c>
      <c r="R814">
        <v>4240</v>
      </c>
      <c r="S814" s="1">
        <v>42078</v>
      </c>
      <c r="T814" s="1">
        <v>42079</v>
      </c>
      <c r="U814">
        <v>-99.55</v>
      </c>
      <c r="V814">
        <v>4</v>
      </c>
      <c r="W814">
        <v>66.319999999999993</v>
      </c>
      <c r="X814">
        <v>90359</v>
      </c>
      <c r="Y814">
        <f>cleaneddata[[#This Row],[Unit Price]]-cleaneddata[[#This Row],[Discount]]</f>
        <v>17.88</v>
      </c>
      <c r="Z814" t="str">
        <f>_xlfn.IFS(cleaneddata[[#This Row],[Region]]="Central","Chris",cleaneddata[[#This Row],[Region]]="East","Erin",cleaneddata[[#This Row],[Region]]="South","Sam",cleaneddata[[#This Row],[Region]]="West","William")</f>
        <v>Erin</v>
      </c>
    </row>
    <row r="815" spans="1:26" x14ac:dyDescent="0.3">
      <c r="A815">
        <v>2356</v>
      </c>
      <c r="B815" t="s">
        <v>1661</v>
      </c>
      <c r="C815" t="s">
        <v>118</v>
      </c>
      <c r="D815">
        <v>0</v>
      </c>
      <c r="E815">
        <v>29.34</v>
      </c>
      <c r="F815">
        <v>7.87</v>
      </c>
      <c r="G815" t="s">
        <v>40</v>
      </c>
      <c r="H815" t="s">
        <v>41</v>
      </c>
      <c r="I815" t="s">
        <v>30</v>
      </c>
      <c r="J815" t="s">
        <v>128</v>
      </c>
      <c r="K815" t="s">
        <v>75</v>
      </c>
      <c r="L815" t="s">
        <v>1662</v>
      </c>
      <c r="M815">
        <v>0.54</v>
      </c>
      <c r="N815" t="s">
        <v>34</v>
      </c>
      <c r="O815" t="s">
        <v>61</v>
      </c>
      <c r="P815" t="s">
        <v>1062</v>
      </c>
      <c r="Q815" t="s">
        <v>1663</v>
      </c>
      <c r="R815">
        <v>82901</v>
      </c>
      <c r="S815" s="1">
        <v>42078</v>
      </c>
      <c r="T815" s="1">
        <v>42080</v>
      </c>
      <c r="U815">
        <v>385.37</v>
      </c>
      <c r="V815">
        <v>22</v>
      </c>
      <c r="W815">
        <v>668.38</v>
      </c>
      <c r="X815">
        <v>91305</v>
      </c>
      <c r="Y815">
        <f>cleaneddata[[#This Row],[Unit Price]]-cleaneddata[[#This Row],[Discount]]</f>
        <v>29.34</v>
      </c>
      <c r="Z815" t="str">
        <f>_xlfn.IFS(cleaneddata[[#This Row],[Region]]="Central","Chris",cleaneddata[[#This Row],[Region]]="East","Erin",cleaneddata[[#This Row],[Region]]="South","Sam",cleaneddata[[#This Row],[Region]]="West","William")</f>
        <v>William</v>
      </c>
    </row>
    <row r="816" spans="1:26" x14ac:dyDescent="0.3">
      <c r="A816">
        <v>2372</v>
      </c>
      <c r="B816" t="s">
        <v>1664</v>
      </c>
      <c r="C816" t="s">
        <v>118</v>
      </c>
      <c r="D816">
        <v>0.01</v>
      </c>
      <c r="E816">
        <v>1.76</v>
      </c>
      <c r="F816">
        <v>0.7</v>
      </c>
      <c r="G816" t="s">
        <v>40</v>
      </c>
      <c r="H816" t="s">
        <v>96</v>
      </c>
      <c r="I816" t="s">
        <v>50</v>
      </c>
      <c r="J816" t="s">
        <v>51</v>
      </c>
      <c r="K816" t="s">
        <v>52</v>
      </c>
      <c r="L816" t="s">
        <v>1665</v>
      </c>
      <c r="M816">
        <v>0.56000000000000005</v>
      </c>
      <c r="N816" t="s">
        <v>34</v>
      </c>
      <c r="O816" t="s">
        <v>54</v>
      </c>
      <c r="P816" t="s">
        <v>86</v>
      </c>
      <c r="Q816" t="s">
        <v>1666</v>
      </c>
      <c r="R816">
        <v>55803</v>
      </c>
      <c r="S816" s="1">
        <v>42078</v>
      </c>
      <c r="T816" s="1">
        <v>42079</v>
      </c>
      <c r="U816">
        <v>-1.56</v>
      </c>
      <c r="V816">
        <v>4</v>
      </c>
      <c r="W816">
        <v>7.2</v>
      </c>
      <c r="X816">
        <v>90714</v>
      </c>
      <c r="Y816">
        <f>cleaneddata[[#This Row],[Unit Price]]-cleaneddata[[#This Row],[Discount]]</f>
        <v>1.75</v>
      </c>
      <c r="Z816" t="str">
        <f>_xlfn.IFS(cleaneddata[[#This Row],[Region]]="Central","Chris",cleaneddata[[#This Row],[Region]]="East","Erin",cleaneddata[[#This Row],[Region]]="South","Sam",cleaneddata[[#This Row],[Region]]="West","William")</f>
        <v>Chris</v>
      </c>
    </row>
    <row r="817" spans="1:26" x14ac:dyDescent="0.3">
      <c r="A817">
        <v>871</v>
      </c>
      <c r="B817" t="s">
        <v>1667</v>
      </c>
      <c r="C817" t="s">
        <v>72</v>
      </c>
      <c r="D817">
        <v>0.03</v>
      </c>
      <c r="E817">
        <v>14.2</v>
      </c>
      <c r="F817">
        <v>5.3</v>
      </c>
      <c r="G817" t="s">
        <v>40</v>
      </c>
      <c r="H817" t="s">
        <v>73</v>
      </c>
      <c r="I817" t="s">
        <v>30</v>
      </c>
      <c r="J817" t="s">
        <v>128</v>
      </c>
      <c r="K817" t="s">
        <v>52</v>
      </c>
      <c r="L817" t="s">
        <v>290</v>
      </c>
      <c r="M817">
        <v>0.46</v>
      </c>
      <c r="N817" t="s">
        <v>34</v>
      </c>
      <c r="O817" t="s">
        <v>61</v>
      </c>
      <c r="P817" t="s">
        <v>298</v>
      </c>
      <c r="Q817" t="s">
        <v>1668</v>
      </c>
      <c r="R817">
        <v>89502</v>
      </c>
      <c r="S817" s="1">
        <v>42078</v>
      </c>
      <c r="T817" s="1">
        <v>42080</v>
      </c>
      <c r="U817">
        <v>21.555599999999998</v>
      </c>
      <c r="V817">
        <v>2</v>
      </c>
      <c r="W817">
        <v>31.24</v>
      </c>
      <c r="X817">
        <v>90577</v>
      </c>
      <c r="Y817">
        <f>cleaneddata[[#This Row],[Unit Price]]-cleaneddata[[#This Row],[Discount]]</f>
        <v>14.17</v>
      </c>
      <c r="Z817" t="str">
        <f>_xlfn.IFS(cleaneddata[[#This Row],[Region]]="Central","Chris",cleaneddata[[#This Row],[Region]]="East","Erin",cleaneddata[[#This Row],[Region]]="South","Sam",cleaneddata[[#This Row],[Region]]="West","William")</f>
        <v>William</v>
      </c>
    </row>
    <row r="818" spans="1:26" x14ac:dyDescent="0.3">
      <c r="A818">
        <v>1646</v>
      </c>
      <c r="B818" t="s">
        <v>1669</v>
      </c>
      <c r="C818" t="s">
        <v>72</v>
      </c>
      <c r="D818">
        <v>0.06</v>
      </c>
      <c r="E818">
        <v>3.29</v>
      </c>
      <c r="F818">
        <v>1.35</v>
      </c>
      <c r="G818" t="s">
        <v>40</v>
      </c>
      <c r="H818" t="s">
        <v>29</v>
      </c>
      <c r="I818" t="s">
        <v>50</v>
      </c>
      <c r="J818" t="s">
        <v>178</v>
      </c>
      <c r="K818" t="s">
        <v>52</v>
      </c>
      <c r="L818" t="s">
        <v>1670</v>
      </c>
      <c r="M818">
        <v>0.4</v>
      </c>
      <c r="N818" t="s">
        <v>34</v>
      </c>
      <c r="O818" t="s">
        <v>113</v>
      </c>
      <c r="P818" t="s">
        <v>114</v>
      </c>
      <c r="Q818" t="s">
        <v>1671</v>
      </c>
      <c r="R818">
        <v>11714</v>
      </c>
      <c r="S818" s="1">
        <v>42078</v>
      </c>
      <c r="T818" s="1">
        <v>42080</v>
      </c>
      <c r="U818">
        <v>8.5299999999999994</v>
      </c>
      <c r="V818">
        <v>11</v>
      </c>
      <c r="W818">
        <v>35.97</v>
      </c>
      <c r="X818">
        <v>90932</v>
      </c>
      <c r="Y818">
        <f>cleaneddata[[#This Row],[Unit Price]]-cleaneddata[[#This Row],[Discount]]</f>
        <v>3.23</v>
      </c>
      <c r="Z818" t="str">
        <f>_xlfn.IFS(cleaneddata[[#This Row],[Region]]="Central","Chris",cleaneddata[[#This Row],[Region]]="East","Erin",cleaneddata[[#This Row],[Region]]="South","Sam",cleaneddata[[#This Row],[Region]]="West","William")</f>
        <v>Erin</v>
      </c>
    </row>
    <row r="819" spans="1:26" x14ac:dyDescent="0.3">
      <c r="A819">
        <v>853</v>
      </c>
      <c r="B819" t="s">
        <v>1672</v>
      </c>
      <c r="C819" t="s">
        <v>39</v>
      </c>
      <c r="D819">
        <v>0.05</v>
      </c>
      <c r="E819">
        <v>4.24</v>
      </c>
      <c r="F819">
        <v>5.41</v>
      </c>
      <c r="G819" t="s">
        <v>40</v>
      </c>
      <c r="H819" t="s">
        <v>29</v>
      </c>
      <c r="I819" t="s">
        <v>50</v>
      </c>
      <c r="J819" t="s">
        <v>74</v>
      </c>
      <c r="K819" t="s">
        <v>75</v>
      </c>
      <c r="L819" t="s">
        <v>1673</v>
      </c>
      <c r="M819">
        <v>0.35</v>
      </c>
      <c r="N819" t="s">
        <v>34</v>
      </c>
      <c r="O819" t="s">
        <v>61</v>
      </c>
      <c r="P819" t="s">
        <v>92</v>
      </c>
      <c r="Q819" t="s">
        <v>1674</v>
      </c>
      <c r="R819">
        <v>92345</v>
      </c>
      <c r="S819" s="1">
        <v>42079</v>
      </c>
      <c r="T819" s="1">
        <v>42081</v>
      </c>
      <c r="U819">
        <v>-89.216999999999999</v>
      </c>
      <c r="V819">
        <v>12</v>
      </c>
      <c r="W819">
        <v>50.83</v>
      </c>
      <c r="X819">
        <v>88570</v>
      </c>
      <c r="Y819">
        <f>cleaneddata[[#This Row],[Unit Price]]-cleaneddata[[#This Row],[Discount]]</f>
        <v>4.1900000000000004</v>
      </c>
      <c r="Z819" t="str">
        <f>_xlfn.IFS(cleaneddata[[#This Row],[Region]]="Central","Chris",cleaneddata[[#This Row],[Region]]="East","Erin",cleaneddata[[#This Row],[Region]]="South","Sam",cleaneddata[[#This Row],[Region]]="West","William")</f>
        <v>William</v>
      </c>
    </row>
    <row r="820" spans="1:26" x14ac:dyDescent="0.3">
      <c r="A820">
        <v>2272</v>
      </c>
      <c r="B820" t="s">
        <v>1675</v>
      </c>
      <c r="C820" t="s">
        <v>39</v>
      </c>
      <c r="D820">
        <v>0.08</v>
      </c>
      <c r="E820">
        <v>15.73</v>
      </c>
      <c r="F820">
        <v>7.42</v>
      </c>
      <c r="G820" t="s">
        <v>89</v>
      </c>
      <c r="H820" t="s">
        <v>96</v>
      </c>
      <c r="I820" t="s">
        <v>50</v>
      </c>
      <c r="J820" t="s">
        <v>570</v>
      </c>
      <c r="K820" t="s">
        <v>44</v>
      </c>
      <c r="L820" t="s">
        <v>957</v>
      </c>
      <c r="M820">
        <v>0.56000000000000005</v>
      </c>
      <c r="N820" t="s">
        <v>34</v>
      </c>
      <c r="O820" t="s">
        <v>54</v>
      </c>
      <c r="P820" t="s">
        <v>189</v>
      </c>
      <c r="Q820" t="s">
        <v>1676</v>
      </c>
      <c r="R820">
        <v>76543</v>
      </c>
      <c r="S820" s="1">
        <v>42079</v>
      </c>
      <c r="T820" s="1">
        <v>42081</v>
      </c>
      <c r="U820">
        <v>-37.6</v>
      </c>
      <c r="V820">
        <v>5</v>
      </c>
      <c r="W820">
        <v>78.08</v>
      </c>
      <c r="X820">
        <v>90110</v>
      </c>
      <c r="Y820">
        <f>cleaneddata[[#This Row],[Unit Price]]-cleaneddata[[#This Row],[Discount]]</f>
        <v>15.65</v>
      </c>
      <c r="Z820" t="str">
        <f>_xlfn.IFS(cleaneddata[[#This Row],[Region]]="Central","Chris",cleaneddata[[#This Row],[Region]]="East","Erin",cleaneddata[[#This Row],[Region]]="South","Sam",cleaneddata[[#This Row],[Region]]="West","William")</f>
        <v>Chris</v>
      </c>
    </row>
    <row r="821" spans="1:26" x14ac:dyDescent="0.3">
      <c r="A821">
        <v>2323</v>
      </c>
      <c r="B821" t="s">
        <v>1677</v>
      </c>
      <c r="C821" t="s">
        <v>39</v>
      </c>
      <c r="D821">
        <v>0.08</v>
      </c>
      <c r="E821">
        <v>68.81</v>
      </c>
      <c r="F821">
        <v>60</v>
      </c>
      <c r="G821" t="s">
        <v>28</v>
      </c>
      <c r="H821" t="s">
        <v>29</v>
      </c>
      <c r="I821" t="s">
        <v>50</v>
      </c>
      <c r="J821" t="s">
        <v>97</v>
      </c>
      <c r="K821" t="s">
        <v>59</v>
      </c>
      <c r="L821" t="s">
        <v>1678</v>
      </c>
      <c r="M821">
        <v>0.41</v>
      </c>
      <c r="N821" t="s">
        <v>34</v>
      </c>
      <c r="O821" t="s">
        <v>61</v>
      </c>
      <c r="P821" t="s">
        <v>92</v>
      </c>
      <c r="Q821" t="s">
        <v>1216</v>
      </c>
      <c r="R821">
        <v>92236</v>
      </c>
      <c r="S821" s="1">
        <v>42079</v>
      </c>
      <c r="T821" s="1">
        <v>42080</v>
      </c>
      <c r="U821">
        <v>-550.42999999999995</v>
      </c>
      <c r="V821">
        <v>5</v>
      </c>
      <c r="W821">
        <v>337.86</v>
      </c>
      <c r="X821">
        <v>88721</v>
      </c>
      <c r="Y821">
        <f>cleaneddata[[#This Row],[Unit Price]]-cleaneddata[[#This Row],[Discount]]</f>
        <v>68.73</v>
      </c>
      <c r="Z821" t="str">
        <f>_xlfn.IFS(cleaneddata[[#This Row],[Region]]="Central","Chris",cleaneddata[[#This Row],[Region]]="East","Erin",cleaneddata[[#This Row],[Region]]="South","Sam",cleaneddata[[#This Row],[Region]]="West","William")</f>
        <v>William</v>
      </c>
    </row>
    <row r="822" spans="1:26" x14ac:dyDescent="0.3">
      <c r="A822">
        <v>2323</v>
      </c>
      <c r="B822" t="s">
        <v>1677</v>
      </c>
      <c r="C822" t="s">
        <v>39</v>
      </c>
      <c r="D822">
        <v>0.04</v>
      </c>
      <c r="E822">
        <v>21.38</v>
      </c>
      <c r="F822">
        <v>8.99</v>
      </c>
      <c r="G822" t="s">
        <v>40</v>
      </c>
      <c r="H822" t="s">
        <v>29</v>
      </c>
      <c r="I822" t="s">
        <v>50</v>
      </c>
      <c r="J822" t="s">
        <v>51</v>
      </c>
      <c r="K822" t="s">
        <v>44</v>
      </c>
      <c r="L822" t="s">
        <v>1679</v>
      </c>
      <c r="M822">
        <v>0.59</v>
      </c>
      <c r="N822" t="s">
        <v>34</v>
      </c>
      <c r="O822" t="s">
        <v>61</v>
      </c>
      <c r="P822" t="s">
        <v>92</v>
      </c>
      <c r="Q822" t="s">
        <v>1216</v>
      </c>
      <c r="R822">
        <v>92236</v>
      </c>
      <c r="S822" s="1">
        <v>42079</v>
      </c>
      <c r="T822" s="1">
        <v>42081</v>
      </c>
      <c r="U822">
        <v>-52.12</v>
      </c>
      <c r="V822">
        <v>4</v>
      </c>
      <c r="W822">
        <v>84.21</v>
      </c>
      <c r="X822">
        <v>88721</v>
      </c>
      <c r="Y822">
        <f>cleaneddata[[#This Row],[Unit Price]]-cleaneddata[[#This Row],[Discount]]</f>
        <v>21.34</v>
      </c>
      <c r="Z822" t="str">
        <f>_xlfn.IFS(cleaneddata[[#This Row],[Region]]="Central","Chris",cleaneddata[[#This Row],[Region]]="East","Erin",cleaneddata[[#This Row],[Region]]="South","Sam",cleaneddata[[#This Row],[Region]]="West","William")</f>
        <v>William</v>
      </c>
    </row>
    <row r="823" spans="1:26" x14ac:dyDescent="0.3">
      <c r="A823">
        <v>145</v>
      </c>
      <c r="B823" t="s">
        <v>530</v>
      </c>
      <c r="C823" t="s">
        <v>49</v>
      </c>
      <c r="D823">
        <v>7.0000000000000007E-2</v>
      </c>
      <c r="E823">
        <v>154.13</v>
      </c>
      <c r="F823">
        <v>69</v>
      </c>
      <c r="G823" t="s">
        <v>89</v>
      </c>
      <c r="H823" t="s">
        <v>73</v>
      </c>
      <c r="I823" t="s">
        <v>30</v>
      </c>
      <c r="J823" t="s">
        <v>31</v>
      </c>
      <c r="K823" t="s">
        <v>66</v>
      </c>
      <c r="L823" t="s">
        <v>926</v>
      </c>
      <c r="M823">
        <v>0.68</v>
      </c>
      <c r="N823" t="s">
        <v>34</v>
      </c>
      <c r="O823" t="s">
        <v>113</v>
      </c>
      <c r="P823" t="s">
        <v>322</v>
      </c>
      <c r="Q823" t="s">
        <v>532</v>
      </c>
      <c r="R823">
        <v>15122</v>
      </c>
      <c r="S823" s="1">
        <v>42079</v>
      </c>
      <c r="T823" s="1">
        <v>42079</v>
      </c>
      <c r="U823">
        <v>-634.73410000000001</v>
      </c>
      <c r="V823">
        <v>3</v>
      </c>
      <c r="W823">
        <v>453.62</v>
      </c>
      <c r="X823">
        <v>91089</v>
      </c>
      <c r="Y823">
        <f>cleaneddata[[#This Row],[Unit Price]]-cleaneddata[[#This Row],[Discount]]</f>
        <v>154.06</v>
      </c>
      <c r="Z823" t="str">
        <f>_xlfn.IFS(cleaneddata[[#This Row],[Region]]="Central","Chris",cleaneddata[[#This Row],[Region]]="East","Erin",cleaneddata[[#This Row],[Region]]="South","Sam",cleaneddata[[#This Row],[Region]]="West","William")</f>
        <v>Erin</v>
      </c>
    </row>
    <row r="824" spans="1:26" x14ac:dyDescent="0.3">
      <c r="A824">
        <v>1068</v>
      </c>
      <c r="B824" t="s">
        <v>1680</v>
      </c>
      <c r="C824" t="s">
        <v>49</v>
      </c>
      <c r="D824">
        <v>0.04</v>
      </c>
      <c r="E824">
        <v>22.84</v>
      </c>
      <c r="F824">
        <v>16.87</v>
      </c>
      <c r="G824" t="s">
        <v>40</v>
      </c>
      <c r="H824" t="s">
        <v>73</v>
      </c>
      <c r="I824" t="s">
        <v>50</v>
      </c>
      <c r="J824" t="s">
        <v>90</v>
      </c>
      <c r="K824" t="s">
        <v>75</v>
      </c>
      <c r="L824" t="s">
        <v>1681</v>
      </c>
      <c r="M824">
        <v>0.39</v>
      </c>
      <c r="N824" t="s">
        <v>34</v>
      </c>
      <c r="O824" t="s">
        <v>54</v>
      </c>
      <c r="P824" t="s">
        <v>105</v>
      </c>
      <c r="Q824" t="s">
        <v>1682</v>
      </c>
      <c r="R824">
        <v>60409</v>
      </c>
      <c r="S824" s="1">
        <v>42079</v>
      </c>
      <c r="T824" s="1">
        <v>42079</v>
      </c>
      <c r="U824">
        <v>-97.28</v>
      </c>
      <c r="V824">
        <v>12</v>
      </c>
      <c r="W824">
        <v>286.39999999999998</v>
      </c>
      <c r="X824">
        <v>87109</v>
      </c>
      <c r="Y824">
        <f>cleaneddata[[#This Row],[Unit Price]]-cleaneddata[[#This Row],[Discount]]</f>
        <v>22.8</v>
      </c>
      <c r="Z824" t="str">
        <f>_xlfn.IFS(cleaneddata[[#This Row],[Region]]="Central","Chris",cleaneddata[[#This Row],[Region]]="East","Erin",cleaneddata[[#This Row],[Region]]="South","Sam",cleaneddata[[#This Row],[Region]]="West","William")</f>
        <v>Chris</v>
      </c>
    </row>
    <row r="825" spans="1:26" x14ac:dyDescent="0.3">
      <c r="A825">
        <v>2157</v>
      </c>
      <c r="B825" t="s">
        <v>1683</v>
      </c>
      <c r="C825" t="s">
        <v>49</v>
      </c>
      <c r="D825">
        <v>0.05</v>
      </c>
      <c r="E825">
        <v>55.5</v>
      </c>
      <c r="F825">
        <v>52.2</v>
      </c>
      <c r="G825" t="s">
        <v>40</v>
      </c>
      <c r="H825" t="s">
        <v>73</v>
      </c>
      <c r="I825" t="s">
        <v>30</v>
      </c>
      <c r="J825" t="s">
        <v>128</v>
      </c>
      <c r="K825" t="s">
        <v>146</v>
      </c>
      <c r="L825" t="s">
        <v>1684</v>
      </c>
      <c r="M825">
        <v>0.72</v>
      </c>
      <c r="N825" t="s">
        <v>34</v>
      </c>
      <c r="O825" t="s">
        <v>54</v>
      </c>
      <c r="P825" t="s">
        <v>291</v>
      </c>
      <c r="Q825" t="s">
        <v>1685</v>
      </c>
      <c r="R825">
        <v>48093</v>
      </c>
      <c r="S825" s="1">
        <v>42079</v>
      </c>
      <c r="T825" s="1">
        <v>42079</v>
      </c>
      <c r="U825">
        <v>-118.54</v>
      </c>
      <c r="V825">
        <v>4</v>
      </c>
      <c r="W825">
        <v>253.87</v>
      </c>
      <c r="X825">
        <v>90385</v>
      </c>
      <c r="Y825">
        <f>cleaneddata[[#This Row],[Unit Price]]-cleaneddata[[#This Row],[Discount]]</f>
        <v>55.45</v>
      </c>
      <c r="Z825" t="str">
        <f>_xlfn.IFS(cleaneddata[[#This Row],[Region]]="Central","Chris",cleaneddata[[#This Row],[Region]]="East","Erin",cleaneddata[[#This Row],[Region]]="South","Sam",cleaneddata[[#This Row],[Region]]="West","William")</f>
        <v>Chris</v>
      </c>
    </row>
    <row r="826" spans="1:26" x14ac:dyDescent="0.3">
      <c r="A826">
        <v>2157</v>
      </c>
      <c r="B826" t="s">
        <v>1683</v>
      </c>
      <c r="C826" t="s">
        <v>49</v>
      </c>
      <c r="D826">
        <v>0.05</v>
      </c>
      <c r="E826">
        <v>442.14</v>
      </c>
      <c r="F826">
        <v>14.7</v>
      </c>
      <c r="G826" t="s">
        <v>28</v>
      </c>
      <c r="H826" t="s">
        <v>73</v>
      </c>
      <c r="I826" t="s">
        <v>42</v>
      </c>
      <c r="J826" t="s">
        <v>58</v>
      </c>
      <c r="K826" t="s">
        <v>59</v>
      </c>
      <c r="L826" t="s">
        <v>1314</v>
      </c>
      <c r="M826">
        <v>0.56000000000000005</v>
      </c>
      <c r="N826" t="s">
        <v>34</v>
      </c>
      <c r="O826" t="s">
        <v>54</v>
      </c>
      <c r="P826" t="s">
        <v>291</v>
      </c>
      <c r="Q826" t="s">
        <v>1685</v>
      </c>
      <c r="R826">
        <v>48093</v>
      </c>
      <c r="S826" s="1">
        <v>42079</v>
      </c>
      <c r="T826" s="1">
        <v>42088</v>
      </c>
      <c r="U826">
        <v>2963.48</v>
      </c>
      <c r="V826">
        <v>14</v>
      </c>
      <c r="W826">
        <v>5880.46</v>
      </c>
      <c r="X826">
        <v>90385</v>
      </c>
      <c r="Y826">
        <f>cleaneddata[[#This Row],[Unit Price]]-cleaneddata[[#This Row],[Discount]]</f>
        <v>442.09</v>
      </c>
      <c r="Z826" t="str">
        <f>_xlfn.IFS(cleaneddata[[#This Row],[Region]]="Central","Chris",cleaneddata[[#This Row],[Region]]="East","Erin",cleaneddata[[#This Row],[Region]]="South","Sam",cleaneddata[[#This Row],[Region]]="West","William")</f>
        <v>Chris</v>
      </c>
    </row>
    <row r="827" spans="1:26" x14ac:dyDescent="0.3">
      <c r="A827">
        <v>1241</v>
      </c>
      <c r="B827" t="s">
        <v>1686</v>
      </c>
      <c r="C827" t="s">
        <v>72</v>
      </c>
      <c r="D827">
        <v>0</v>
      </c>
      <c r="E827">
        <v>387.99</v>
      </c>
      <c r="F827">
        <v>19.989999999999998</v>
      </c>
      <c r="G827" t="s">
        <v>40</v>
      </c>
      <c r="H827" t="s">
        <v>96</v>
      </c>
      <c r="I827" t="s">
        <v>50</v>
      </c>
      <c r="J827" t="s">
        <v>74</v>
      </c>
      <c r="K827" t="s">
        <v>75</v>
      </c>
      <c r="L827" t="s">
        <v>1687</v>
      </c>
      <c r="M827">
        <v>0.38</v>
      </c>
      <c r="N827" t="s">
        <v>34</v>
      </c>
      <c r="O827" t="s">
        <v>35</v>
      </c>
      <c r="P827" t="s">
        <v>166</v>
      </c>
      <c r="Q827" t="s">
        <v>1206</v>
      </c>
      <c r="R827">
        <v>36830</v>
      </c>
      <c r="S827" s="1">
        <v>42079</v>
      </c>
      <c r="T827" s="1">
        <v>42080</v>
      </c>
      <c r="U827">
        <v>-70.14</v>
      </c>
      <c r="V827">
        <v>23</v>
      </c>
      <c r="W827">
        <v>9280.7199999999993</v>
      </c>
      <c r="X827">
        <v>90880</v>
      </c>
      <c r="Y827">
        <f>cleaneddata[[#This Row],[Unit Price]]-cleaneddata[[#This Row],[Discount]]</f>
        <v>387.99</v>
      </c>
      <c r="Z827" t="str">
        <f>_xlfn.IFS(cleaneddata[[#This Row],[Region]]="Central","Chris",cleaneddata[[#This Row],[Region]]="East","Erin",cleaneddata[[#This Row],[Region]]="South","Sam",cleaneddata[[#This Row],[Region]]="West","William")</f>
        <v>Sam</v>
      </c>
    </row>
    <row r="828" spans="1:26" x14ac:dyDescent="0.3">
      <c r="A828">
        <v>1711</v>
      </c>
      <c r="B828" t="s">
        <v>1688</v>
      </c>
      <c r="C828" t="s">
        <v>72</v>
      </c>
      <c r="D828">
        <v>7.0000000000000007E-2</v>
      </c>
      <c r="E828">
        <v>7.59</v>
      </c>
      <c r="F828">
        <v>4</v>
      </c>
      <c r="G828" t="s">
        <v>40</v>
      </c>
      <c r="H828" t="s">
        <v>96</v>
      </c>
      <c r="I828" t="s">
        <v>30</v>
      </c>
      <c r="J828" t="s">
        <v>128</v>
      </c>
      <c r="K828" t="s">
        <v>52</v>
      </c>
      <c r="L828" t="s">
        <v>1689</v>
      </c>
      <c r="M828">
        <v>0.42</v>
      </c>
      <c r="N828" t="s">
        <v>34</v>
      </c>
      <c r="O828" t="s">
        <v>35</v>
      </c>
      <c r="P828" t="s">
        <v>77</v>
      </c>
      <c r="Q828" t="s">
        <v>1690</v>
      </c>
      <c r="R828">
        <v>30062</v>
      </c>
      <c r="S828" s="1">
        <v>42079</v>
      </c>
      <c r="T828" s="1">
        <v>42081</v>
      </c>
      <c r="U828">
        <v>-167.048</v>
      </c>
      <c r="V828">
        <v>3</v>
      </c>
      <c r="W828">
        <v>22.48</v>
      </c>
      <c r="X828">
        <v>87747</v>
      </c>
      <c r="Y828">
        <f>cleaneddata[[#This Row],[Unit Price]]-cleaneddata[[#This Row],[Discount]]</f>
        <v>7.52</v>
      </c>
      <c r="Z828" t="str">
        <f>_xlfn.IFS(cleaneddata[[#This Row],[Region]]="Central","Chris",cleaneddata[[#This Row],[Region]]="East","Erin",cleaneddata[[#This Row],[Region]]="South","Sam",cleaneddata[[#This Row],[Region]]="West","William")</f>
        <v>Sam</v>
      </c>
    </row>
    <row r="829" spans="1:26" x14ac:dyDescent="0.3">
      <c r="A829">
        <v>2030</v>
      </c>
      <c r="B829" t="s">
        <v>1691</v>
      </c>
      <c r="C829" t="s">
        <v>27</v>
      </c>
      <c r="D829">
        <v>0.04</v>
      </c>
      <c r="E829">
        <v>120.97</v>
      </c>
      <c r="F829">
        <v>7.11</v>
      </c>
      <c r="G829" t="s">
        <v>40</v>
      </c>
      <c r="H829" t="s">
        <v>96</v>
      </c>
      <c r="I829" t="s">
        <v>42</v>
      </c>
      <c r="J829" t="s">
        <v>58</v>
      </c>
      <c r="K829" t="s">
        <v>146</v>
      </c>
      <c r="L829" t="s">
        <v>1692</v>
      </c>
      <c r="M829">
        <v>0.36</v>
      </c>
      <c r="N829" t="s">
        <v>34</v>
      </c>
      <c r="O829" t="s">
        <v>54</v>
      </c>
      <c r="P829" t="s">
        <v>189</v>
      </c>
      <c r="Q829" t="s">
        <v>1029</v>
      </c>
      <c r="R829">
        <v>75401</v>
      </c>
      <c r="S829" s="1">
        <v>42080</v>
      </c>
      <c r="T829" s="1">
        <v>42080</v>
      </c>
      <c r="U829">
        <v>1320.5496000000001</v>
      </c>
      <c r="V829">
        <v>16</v>
      </c>
      <c r="W829">
        <v>1913.84</v>
      </c>
      <c r="X829">
        <v>91059</v>
      </c>
      <c r="Y829">
        <f>cleaneddata[[#This Row],[Unit Price]]-cleaneddata[[#This Row],[Discount]]</f>
        <v>120.92999999999999</v>
      </c>
      <c r="Z829" t="str">
        <f>_xlfn.IFS(cleaneddata[[#This Row],[Region]]="Central","Chris",cleaneddata[[#This Row],[Region]]="East","Erin",cleaneddata[[#This Row],[Region]]="South","Sam",cleaneddata[[#This Row],[Region]]="West","William")</f>
        <v>Chris</v>
      </c>
    </row>
    <row r="830" spans="1:26" x14ac:dyDescent="0.3">
      <c r="A830">
        <v>2030</v>
      </c>
      <c r="B830" t="s">
        <v>1691</v>
      </c>
      <c r="C830" t="s">
        <v>27</v>
      </c>
      <c r="D830">
        <v>0</v>
      </c>
      <c r="E830">
        <v>195.99</v>
      </c>
      <c r="F830">
        <v>4.2</v>
      </c>
      <c r="G830" t="s">
        <v>40</v>
      </c>
      <c r="H830" t="s">
        <v>96</v>
      </c>
      <c r="I830" t="s">
        <v>42</v>
      </c>
      <c r="J830" t="s">
        <v>137</v>
      </c>
      <c r="K830" t="s">
        <v>75</v>
      </c>
      <c r="L830" t="s">
        <v>1693</v>
      </c>
      <c r="M830">
        <v>0.6</v>
      </c>
      <c r="N830" t="s">
        <v>34</v>
      </c>
      <c r="O830" t="s">
        <v>54</v>
      </c>
      <c r="P830" t="s">
        <v>189</v>
      </c>
      <c r="Q830" t="s">
        <v>1029</v>
      </c>
      <c r="R830">
        <v>75401</v>
      </c>
      <c r="S830" s="1">
        <v>42080</v>
      </c>
      <c r="T830" s="1">
        <v>42082</v>
      </c>
      <c r="U830">
        <v>1585.5029999999999</v>
      </c>
      <c r="V830">
        <v>16</v>
      </c>
      <c r="W830">
        <v>2692.12</v>
      </c>
      <c r="X830">
        <v>91059</v>
      </c>
      <c r="Y830">
        <f>cleaneddata[[#This Row],[Unit Price]]-cleaneddata[[#This Row],[Discount]]</f>
        <v>195.99</v>
      </c>
      <c r="Z830" t="str">
        <f>_xlfn.IFS(cleaneddata[[#This Row],[Region]]="Central","Chris",cleaneddata[[#This Row],[Region]]="East","Erin",cleaneddata[[#This Row],[Region]]="South","Sam",cleaneddata[[#This Row],[Region]]="West","William")</f>
        <v>Chris</v>
      </c>
    </row>
    <row r="831" spans="1:26" x14ac:dyDescent="0.3">
      <c r="A831">
        <v>2647</v>
      </c>
      <c r="B831" t="s">
        <v>1694</v>
      </c>
      <c r="C831" t="s">
        <v>49</v>
      </c>
      <c r="D831">
        <v>0.1</v>
      </c>
      <c r="E831">
        <v>10.98</v>
      </c>
      <c r="F831">
        <v>3.99</v>
      </c>
      <c r="G831" t="s">
        <v>40</v>
      </c>
      <c r="H831" t="s">
        <v>96</v>
      </c>
      <c r="I831" t="s">
        <v>50</v>
      </c>
      <c r="J831" t="s">
        <v>97</v>
      </c>
      <c r="K831" t="s">
        <v>75</v>
      </c>
      <c r="L831" t="s">
        <v>1695</v>
      </c>
      <c r="M831">
        <v>0.57999999999999996</v>
      </c>
      <c r="N831" t="s">
        <v>34</v>
      </c>
      <c r="O831" t="s">
        <v>61</v>
      </c>
      <c r="P831" t="s">
        <v>92</v>
      </c>
      <c r="Q831" t="s">
        <v>1696</v>
      </c>
      <c r="R831">
        <v>93309</v>
      </c>
      <c r="S831" s="1">
        <v>42080</v>
      </c>
      <c r="T831" s="1">
        <v>42087</v>
      </c>
      <c r="U831">
        <v>-21.03</v>
      </c>
      <c r="V831">
        <v>5</v>
      </c>
      <c r="W831">
        <v>52.21</v>
      </c>
      <c r="X831">
        <v>91386</v>
      </c>
      <c r="Y831">
        <f>cleaneddata[[#This Row],[Unit Price]]-cleaneddata[[#This Row],[Discount]]</f>
        <v>10.88</v>
      </c>
      <c r="Z831" t="str">
        <f>_xlfn.IFS(cleaneddata[[#This Row],[Region]]="Central","Chris",cleaneddata[[#This Row],[Region]]="East","Erin",cleaneddata[[#This Row],[Region]]="South","Sam",cleaneddata[[#This Row],[Region]]="West","William")</f>
        <v>William</v>
      </c>
    </row>
    <row r="832" spans="1:26" x14ac:dyDescent="0.3">
      <c r="A832">
        <v>2647</v>
      </c>
      <c r="B832" t="s">
        <v>1694</v>
      </c>
      <c r="C832" t="s">
        <v>49</v>
      </c>
      <c r="D832">
        <v>0.01</v>
      </c>
      <c r="E832">
        <v>39.979999999999997</v>
      </c>
      <c r="F832">
        <v>9.1999999999999993</v>
      </c>
      <c r="G832" t="s">
        <v>40</v>
      </c>
      <c r="H832" t="s">
        <v>96</v>
      </c>
      <c r="I832" t="s">
        <v>30</v>
      </c>
      <c r="J832" t="s">
        <v>128</v>
      </c>
      <c r="K832" t="s">
        <v>52</v>
      </c>
      <c r="L832" t="s">
        <v>1697</v>
      </c>
      <c r="M832">
        <v>0.65</v>
      </c>
      <c r="N832" t="s">
        <v>34</v>
      </c>
      <c r="O832" t="s">
        <v>61</v>
      </c>
      <c r="P832" t="s">
        <v>92</v>
      </c>
      <c r="Q832" t="s">
        <v>1696</v>
      </c>
      <c r="R832">
        <v>93309</v>
      </c>
      <c r="S832" s="1">
        <v>42080</v>
      </c>
      <c r="T832" s="1">
        <v>42082</v>
      </c>
      <c r="U832">
        <v>117.52079999999999</v>
      </c>
      <c r="V832">
        <v>4</v>
      </c>
      <c r="W832">
        <v>170.32</v>
      </c>
      <c r="X832">
        <v>91386</v>
      </c>
      <c r="Y832">
        <f>cleaneddata[[#This Row],[Unit Price]]-cleaneddata[[#This Row],[Discount]]</f>
        <v>39.97</v>
      </c>
      <c r="Z832" t="str">
        <f>_xlfn.IFS(cleaneddata[[#This Row],[Region]]="Central","Chris",cleaneddata[[#This Row],[Region]]="East","Erin",cleaneddata[[#This Row],[Region]]="South","Sam",cleaneddata[[#This Row],[Region]]="West","William")</f>
        <v>William</v>
      </c>
    </row>
    <row r="833" spans="1:26" x14ac:dyDescent="0.3">
      <c r="A833">
        <v>339</v>
      </c>
      <c r="B833" t="s">
        <v>1698</v>
      </c>
      <c r="C833" t="s">
        <v>118</v>
      </c>
      <c r="D833">
        <v>0.08</v>
      </c>
      <c r="E833">
        <v>7.77</v>
      </c>
      <c r="F833">
        <v>9.23</v>
      </c>
      <c r="G833" t="s">
        <v>40</v>
      </c>
      <c r="H833" t="s">
        <v>96</v>
      </c>
      <c r="I833" t="s">
        <v>50</v>
      </c>
      <c r="J833" t="s">
        <v>97</v>
      </c>
      <c r="K833" t="s">
        <v>75</v>
      </c>
      <c r="L833" t="s">
        <v>479</v>
      </c>
      <c r="M833">
        <v>0.57999999999999996</v>
      </c>
      <c r="N833" t="s">
        <v>34</v>
      </c>
      <c r="O833" t="s">
        <v>113</v>
      </c>
      <c r="P833" t="s">
        <v>319</v>
      </c>
      <c r="Q833" t="s">
        <v>1485</v>
      </c>
      <c r="R833">
        <v>43229</v>
      </c>
      <c r="S833" s="1">
        <v>42080</v>
      </c>
      <c r="T833" s="1">
        <v>42081</v>
      </c>
      <c r="U833">
        <v>-83.65</v>
      </c>
      <c r="V833">
        <v>5</v>
      </c>
      <c r="W833">
        <v>40.299999999999997</v>
      </c>
      <c r="X833">
        <v>90583</v>
      </c>
      <c r="Y833">
        <f>cleaneddata[[#This Row],[Unit Price]]-cleaneddata[[#This Row],[Discount]]</f>
        <v>7.6899999999999995</v>
      </c>
      <c r="Z833" t="str">
        <f>_xlfn.IFS(cleaneddata[[#This Row],[Region]]="Central","Chris",cleaneddata[[#This Row],[Region]]="East","Erin",cleaneddata[[#This Row],[Region]]="South","Sam",cleaneddata[[#This Row],[Region]]="West","William")</f>
        <v>Erin</v>
      </c>
    </row>
    <row r="834" spans="1:26" x14ac:dyDescent="0.3">
      <c r="A834">
        <v>339</v>
      </c>
      <c r="B834" t="s">
        <v>1698</v>
      </c>
      <c r="C834" t="s">
        <v>118</v>
      </c>
      <c r="D834">
        <v>7.0000000000000007E-2</v>
      </c>
      <c r="E834">
        <v>7.59</v>
      </c>
      <c r="F834">
        <v>4</v>
      </c>
      <c r="G834" t="s">
        <v>40</v>
      </c>
      <c r="H834" t="s">
        <v>96</v>
      </c>
      <c r="I834" t="s">
        <v>30</v>
      </c>
      <c r="J834" t="s">
        <v>128</v>
      </c>
      <c r="K834" t="s">
        <v>52</v>
      </c>
      <c r="L834" t="s">
        <v>1689</v>
      </c>
      <c r="M834">
        <v>0.42</v>
      </c>
      <c r="N834" t="s">
        <v>34</v>
      </c>
      <c r="O834" t="s">
        <v>113</v>
      </c>
      <c r="P834" t="s">
        <v>319</v>
      </c>
      <c r="Q834" t="s">
        <v>1485</v>
      </c>
      <c r="R834">
        <v>43229</v>
      </c>
      <c r="S834" s="1">
        <v>42080</v>
      </c>
      <c r="T834" s="1">
        <v>42082</v>
      </c>
      <c r="U834">
        <v>24.39</v>
      </c>
      <c r="V834">
        <v>15</v>
      </c>
      <c r="W834">
        <v>111.88</v>
      </c>
      <c r="X834">
        <v>90583</v>
      </c>
      <c r="Y834">
        <f>cleaneddata[[#This Row],[Unit Price]]-cleaneddata[[#This Row],[Discount]]</f>
        <v>7.52</v>
      </c>
      <c r="Z834" t="str">
        <f>_xlfn.IFS(cleaneddata[[#This Row],[Region]]="Central","Chris",cleaneddata[[#This Row],[Region]]="East","Erin",cleaneddata[[#This Row],[Region]]="South","Sam",cleaneddata[[#This Row],[Region]]="West","William")</f>
        <v>Erin</v>
      </c>
    </row>
    <row r="835" spans="1:26" x14ac:dyDescent="0.3">
      <c r="A835">
        <v>1808</v>
      </c>
      <c r="B835" t="s">
        <v>1699</v>
      </c>
      <c r="C835" t="s">
        <v>118</v>
      </c>
      <c r="D835">
        <v>0.01</v>
      </c>
      <c r="E835">
        <v>8.1199999999999992</v>
      </c>
      <c r="F835">
        <v>2.83</v>
      </c>
      <c r="G835" t="s">
        <v>89</v>
      </c>
      <c r="H835" t="s">
        <v>73</v>
      </c>
      <c r="I835" t="s">
        <v>42</v>
      </c>
      <c r="J835" t="s">
        <v>43</v>
      </c>
      <c r="K835" t="s">
        <v>44</v>
      </c>
      <c r="L835" t="s">
        <v>1700</v>
      </c>
      <c r="M835">
        <v>0.77</v>
      </c>
      <c r="N835" t="s">
        <v>34</v>
      </c>
      <c r="O835" t="s">
        <v>113</v>
      </c>
      <c r="P835" t="s">
        <v>905</v>
      </c>
      <c r="Q835" t="s">
        <v>1701</v>
      </c>
      <c r="R835">
        <v>26101</v>
      </c>
      <c r="S835" s="1">
        <v>42080</v>
      </c>
      <c r="T835" s="1">
        <v>42081</v>
      </c>
      <c r="U835">
        <v>-40.76</v>
      </c>
      <c r="V835">
        <v>10</v>
      </c>
      <c r="W835">
        <v>88.64</v>
      </c>
      <c r="X835">
        <v>89251</v>
      </c>
      <c r="Y835">
        <f>cleaneddata[[#This Row],[Unit Price]]-cleaneddata[[#This Row],[Discount]]</f>
        <v>8.11</v>
      </c>
      <c r="Z835" t="str">
        <f>_xlfn.IFS(cleaneddata[[#This Row],[Region]]="Central","Chris",cleaneddata[[#This Row],[Region]]="East","Erin",cleaneddata[[#This Row],[Region]]="South","Sam",cleaneddata[[#This Row],[Region]]="West","William")</f>
        <v>Erin</v>
      </c>
    </row>
    <row r="836" spans="1:26" x14ac:dyDescent="0.3">
      <c r="A836">
        <v>1364</v>
      </c>
      <c r="B836" t="s">
        <v>1702</v>
      </c>
      <c r="C836" t="s">
        <v>72</v>
      </c>
      <c r="D836">
        <v>0.1</v>
      </c>
      <c r="E836">
        <v>5.98</v>
      </c>
      <c r="F836">
        <v>5.35</v>
      </c>
      <c r="G836" t="s">
        <v>40</v>
      </c>
      <c r="H836" t="s">
        <v>73</v>
      </c>
      <c r="I836" t="s">
        <v>50</v>
      </c>
      <c r="J836" t="s">
        <v>90</v>
      </c>
      <c r="K836" t="s">
        <v>75</v>
      </c>
      <c r="L836" t="s">
        <v>811</v>
      </c>
      <c r="M836">
        <v>0.4</v>
      </c>
      <c r="N836" t="s">
        <v>34</v>
      </c>
      <c r="O836" t="s">
        <v>113</v>
      </c>
      <c r="P836" t="s">
        <v>420</v>
      </c>
      <c r="Q836" t="s">
        <v>1703</v>
      </c>
      <c r="R836">
        <v>20746</v>
      </c>
      <c r="S836" s="1">
        <v>42080</v>
      </c>
      <c r="T836" s="1">
        <v>42080</v>
      </c>
      <c r="U836">
        <v>-90.26</v>
      </c>
      <c r="V836">
        <v>10</v>
      </c>
      <c r="W836">
        <v>57.34</v>
      </c>
      <c r="X836">
        <v>89994</v>
      </c>
      <c r="Y836">
        <f>cleaneddata[[#This Row],[Unit Price]]-cleaneddata[[#This Row],[Discount]]</f>
        <v>5.8800000000000008</v>
      </c>
      <c r="Z836" t="str">
        <f>_xlfn.IFS(cleaneddata[[#This Row],[Region]]="Central","Chris",cleaneddata[[#This Row],[Region]]="East","Erin",cleaneddata[[#This Row],[Region]]="South","Sam",cleaneddata[[#This Row],[Region]]="West","William")</f>
        <v>Erin</v>
      </c>
    </row>
    <row r="837" spans="1:26" x14ac:dyDescent="0.3">
      <c r="A837">
        <v>3001</v>
      </c>
      <c r="B837" t="s">
        <v>1704</v>
      </c>
      <c r="C837" t="s">
        <v>72</v>
      </c>
      <c r="D837">
        <v>0.03</v>
      </c>
      <c r="E837">
        <v>5.4</v>
      </c>
      <c r="F837">
        <v>7.78</v>
      </c>
      <c r="G837" t="s">
        <v>40</v>
      </c>
      <c r="H837" t="s">
        <v>41</v>
      </c>
      <c r="I837" t="s">
        <v>50</v>
      </c>
      <c r="J837" t="s">
        <v>74</v>
      </c>
      <c r="K837" t="s">
        <v>75</v>
      </c>
      <c r="L837" t="s">
        <v>1486</v>
      </c>
      <c r="M837">
        <v>0.37</v>
      </c>
      <c r="N837" t="s">
        <v>34</v>
      </c>
      <c r="O837" t="s">
        <v>54</v>
      </c>
      <c r="P837" t="s">
        <v>291</v>
      </c>
      <c r="Q837" t="s">
        <v>1538</v>
      </c>
      <c r="R837">
        <v>48060</v>
      </c>
      <c r="S837" s="1">
        <v>42080</v>
      </c>
      <c r="T837" s="1">
        <v>42082</v>
      </c>
      <c r="U837">
        <v>-237.54400000000001</v>
      </c>
      <c r="V837">
        <v>21</v>
      </c>
      <c r="W837">
        <v>117.87</v>
      </c>
      <c r="X837">
        <v>87043</v>
      </c>
      <c r="Y837">
        <f>cleaneddata[[#This Row],[Unit Price]]-cleaneddata[[#This Row],[Discount]]</f>
        <v>5.37</v>
      </c>
      <c r="Z837" t="str">
        <f>_xlfn.IFS(cleaneddata[[#This Row],[Region]]="Central","Chris",cleaneddata[[#This Row],[Region]]="East","Erin",cleaneddata[[#This Row],[Region]]="South","Sam",cleaneddata[[#This Row],[Region]]="West","William")</f>
        <v>Chris</v>
      </c>
    </row>
    <row r="838" spans="1:26" x14ac:dyDescent="0.3">
      <c r="A838">
        <v>2127</v>
      </c>
      <c r="B838" t="s">
        <v>1705</v>
      </c>
      <c r="C838" t="s">
        <v>27</v>
      </c>
      <c r="D838">
        <v>0.1</v>
      </c>
      <c r="E838">
        <v>5.98</v>
      </c>
      <c r="F838">
        <v>5.14</v>
      </c>
      <c r="G838" t="s">
        <v>40</v>
      </c>
      <c r="H838" t="s">
        <v>73</v>
      </c>
      <c r="I838" t="s">
        <v>50</v>
      </c>
      <c r="J838" t="s">
        <v>90</v>
      </c>
      <c r="K838" t="s">
        <v>75</v>
      </c>
      <c r="L838" t="s">
        <v>1706</v>
      </c>
      <c r="M838">
        <v>0.36</v>
      </c>
      <c r="N838" t="s">
        <v>34</v>
      </c>
      <c r="O838" t="s">
        <v>54</v>
      </c>
      <c r="P838" t="s">
        <v>291</v>
      </c>
      <c r="Q838" t="s">
        <v>1707</v>
      </c>
      <c r="R838">
        <v>48310</v>
      </c>
      <c r="S838" s="1">
        <v>42081</v>
      </c>
      <c r="T838" s="1">
        <v>42083</v>
      </c>
      <c r="U838">
        <v>-49.53</v>
      </c>
      <c r="V838">
        <v>6</v>
      </c>
      <c r="W838">
        <v>33.950000000000003</v>
      </c>
      <c r="X838">
        <v>88418</v>
      </c>
      <c r="Y838">
        <f>cleaneddata[[#This Row],[Unit Price]]-cleaneddata[[#This Row],[Discount]]</f>
        <v>5.8800000000000008</v>
      </c>
      <c r="Z838" t="str">
        <f>_xlfn.IFS(cleaneddata[[#This Row],[Region]]="Central","Chris",cleaneddata[[#This Row],[Region]]="East","Erin",cleaneddata[[#This Row],[Region]]="South","Sam",cleaneddata[[#This Row],[Region]]="West","William")</f>
        <v>Chris</v>
      </c>
    </row>
    <row r="839" spans="1:26" x14ac:dyDescent="0.3">
      <c r="A839">
        <v>3191</v>
      </c>
      <c r="B839" t="s">
        <v>1708</v>
      </c>
      <c r="C839" t="s">
        <v>27</v>
      </c>
      <c r="D839">
        <v>0.01</v>
      </c>
      <c r="E839">
        <v>20.99</v>
      </c>
      <c r="F839">
        <v>4.8099999999999996</v>
      </c>
      <c r="G839" t="s">
        <v>40</v>
      </c>
      <c r="H839" t="s">
        <v>96</v>
      </c>
      <c r="I839" t="s">
        <v>42</v>
      </c>
      <c r="J839" t="s">
        <v>137</v>
      </c>
      <c r="K839" t="s">
        <v>146</v>
      </c>
      <c r="L839" t="s">
        <v>1433</v>
      </c>
      <c r="M839">
        <v>0.57999999999999996</v>
      </c>
      <c r="N839" t="s">
        <v>34</v>
      </c>
      <c r="O839" t="s">
        <v>54</v>
      </c>
      <c r="P839" t="s">
        <v>359</v>
      </c>
      <c r="Q839" t="s">
        <v>1709</v>
      </c>
      <c r="R839">
        <v>54481</v>
      </c>
      <c r="S839" s="1">
        <v>42081</v>
      </c>
      <c r="T839" s="1">
        <v>42081</v>
      </c>
      <c r="U839">
        <v>-9.1080000000000005</v>
      </c>
      <c r="V839">
        <v>5</v>
      </c>
      <c r="W839">
        <v>93.81</v>
      </c>
      <c r="X839">
        <v>86447</v>
      </c>
      <c r="Y839">
        <f>cleaneddata[[#This Row],[Unit Price]]-cleaneddata[[#This Row],[Discount]]</f>
        <v>20.979999999999997</v>
      </c>
      <c r="Z839" t="str">
        <f>_xlfn.IFS(cleaneddata[[#This Row],[Region]]="Central","Chris",cleaneddata[[#This Row],[Region]]="East","Erin",cleaneddata[[#This Row],[Region]]="South","Sam",cleaneddata[[#This Row],[Region]]="West","William")</f>
        <v>Chris</v>
      </c>
    </row>
    <row r="840" spans="1:26" x14ac:dyDescent="0.3">
      <c r="A840">
        <v>1197</v>
      </c>
      <c r="B840" t="s">
        <v>1710</v>
      </c>
      <c r="C840" t="s">
        <v>39</v>
      </c>
      <c r="D840">
        <v>0.08</v>
      </c>
      <c r="E840">
        <v>355.98</v>
      </c>
      <c r="F840">
        <v>58.92</v>
      </c>
      <c r="G840" t="s">
        <v>28</v>
      </c>
      <c r="H840" t="s">
        <v>29</v>
      </c>
      <c r="I840" t="s">
        <v>30</v>
      </c>
      <c r="J840" t="s">
        <v>111</v>
      </c>
      <c r="K840" t="s">
        <v>59</v>
      </c>
      <c r="L840" t="s">
        <v>696</v>
      </c>
      <c r="M840">
        <v>0.64</v>
      </c>
      <c r="N840" t="s">
        <v>34</v>
      </c>
      <c r="O840" t="s">
        <v>113</v>
      </c>
      <c r="P840" t="s">
        <v>405</v>
      </c>
      <c r="Q840" t="s">
        <v>1711</v>
      </c>
      <c r="R840">
        <v>1776</v>
      </c>
      <c r="S840" s="1">
        <v>42081</v>
      </c>
      <c r="T840" s="1">
        <v>42083</v>
      </c>
      <c r="U840">
        <v>103.83</v>
      </c>
      <c r="V840">
        <v>4</v>
      </c>
      <c r="W840">
        <v>1350.94</v>
      </c>
      <c r="X840">
        <v>87583</v>
      </c>
      <c r="Y840">
        <f>cleaneddata[[#This Row],[Unit Price]]-cleaneddata[[#This Row],[Discount]]</f>
        <v>355.90000000000003</v>
      </c>
      <c r="Z840" t="str">
        <f>_xlfn.IFS(cleaneddata[[#This Row],[Region]]="Central","Chris",cleaneddata[[#This Row],[Region]]="East","Erin",cleaneddata[[#This Row],[Region]]="South","Sam",cleaneddata[[#This Row],[Region]]="West","William")</f>
        <v>Erin</v>
      </c>
    </row>
    <row r="841" spans="1:26" x14ac:dyDescent="0.3">
      <c r="A841">
        <v>1894</v>
      </c>
      <c r="B841" t="s">
        <v>1341</v>
      </c>
      <c r="C841" t="s">
        <v>39</v>
      </c>
      <c r="D841">
        <v>0.01</v>
      </c>
      <c r="E841">
        <v>26.17</v>
      </c>
      <c r="F841">
        <v>1.39</v>
      </c>
      <c r="G841" t="s">
        <v>40</v>
      </c>
      <c r="H841" t="s">
        <v>41</v>
      </c>
      <c r="I841" t="s">
        <v>50</v>
      </c>
      <c r="J841" t="s">
        <v>347</v>
      </c>
      <c r="K841" t="s">
        <v>75</v>
      </c>
      <c r="L841" t="s">
        <v>1712</v>
      </c>
      <c r="M841">
        <v>0.38</v>
      </c>
      <c r="N841" t="s">
        <v>34</v>
      </c>
      <c r="O841" t="s">
        <v>54</v>
      </c>
      <c r="P841" t="s">
        <v>359</v>
      </c>
      <c r="Q841" t="s">
        <v>1343</v>
      </c>
      <c r="R841">
        <v>54915</v>
      </c>
      <c r="S841" s="1">
        <v>42081</v>
      </c>
      <c r="T841" s="1">
        <v>42082</v>
      </c>
      <c r="U841">
        <v>237.04259999999999</v>
      </c>
      <c r="V841">
        <v>13</v>
      </c>
      <c r="W841">
        <v>343.54</v>
      </c>
      <c r="X841">
        <v>91263</v>
      </c>
      <c r="Y841">
        <f>cleaneddata[[#This Row],[Unit Price]]-cleaneddata[[#This Row],[Discount]]</f>
        <v>26.16</v>
      </c>
      <c r="Z841" t="str">
        <f>_xlfn.IFS(cleaneddata[[#This Row],[Region]]="Central","Chris",cleaneddata[[#This Row],[Region]]="East","Erin",cleaneddata[[#This Row],[Region]]="South","Sam",cleaneddata[[#This Row],[Region]]="West","William")</f>
        <v>Chris</v>
      </c>
    </row>
    <row r="842" spans="1:26" x14ac:dyDescent="0.3">
      <c r="A842">
        <v>1015</v>
      </c>
      <c r="B842" t="s">
        <v>1713</v>
      </c>
      <c r="C842" t="s">
        <v>118</v>
      </c>
      <c r="D842">
        <v>0</v>
      </c>
      <c r="E842">
        <v>43.98</v>
      </c>
      <c r="F842">
        <v>8.99</v>
      </c>
      <c r="G842" t="s">
        <v>40</v>
      </c>
      <c r="H842" t="s">
        <v>73</v>
      </c>
      <c r="I842" t="s">
        <v>50</v>
      </c>
      <c r="J842" t="s">
        <v>51</v>
      </c>
      <c r="K842" t="s">
        <v>44</v>
      </c>
      <c r="L842" t="s">
        <v>824</v>
      </c>
      <c r="M842">
        <v>0.57999999999999996</v>
      </c>
      <c r="N842" t="s">
        <v>34</v>
      </c>
      <c r="O842" t="s">
        <v>35</v>
      </c>
      <c r="P842" t="s">
        <v>99</v>
      </c>
      <c r="Q842" t="s">
        <v>1714</v>
      </c>
      <c r="R842">
        <v>27502</v>
      </c>
      <c r="S842" s="1">
        <v>42081</v>
      </c>
      <c r="T842" s="1">
        <v>42081</v>
      </c>
      <c r="U842">
        <v>829.46699999999998</v>
      </c>
      <c r="V842">
        <v>14</v>
      </c>
      <c r="W842">
        <v>650.70000000000005</v>
      </c>
      <c r="X842">
        <v>88390</v>
      </c>
      <c r="Y842">
        <f>cleaneddata[[#This Row],[Unit Price]]-cleaneddata[[#This Row],[Discount]]</f>
        <v>43.98</v>
      </c>
      <c r="Z842" t="str">
        <f>_xlfn.IFS(cleaneddata[[#This Row],[Region]]="Central","Chris",cleaneddata[[#This Row],[Region]]="East","Erin",cleaneddata[[#This Row],[Region]]="South","Sam",cleaneddata[[#This Row],[Region]]="West","William")</f>
        <v>Sam</v>
      </c>
    </row>
    <row r="843" spans="1:26" x14ac:dyDescent="0.3">
      <c r="A843">
        <v>1967</v>
      </c>
      <c r="B843" t="s">
        <v>1715</v>
      </c>
      <c r="C843" t="s">
        <v>118</v>
      </c>
      <c r="D843">
        <v>0.01</v>
      </c>
      <c r="E843">
        <v>78.650000000000006</v>
      </c>
      <c r="F843">
        <v>13.99</v>
      </c>
      <c r="G843" t="s">
        <v>89</v>
      </c>
      <c r="H843" t="s">
        <v>29</v>
      </c>
      <c r="I843" t="s">
        <v>50</v>
      </c>
      <c r="J843" t="s">
        <v>97</v>
      </c>
      <c r="K843" t="s">
        <v>146</v>
      </c>
      <c r="L843" t="s">
        <v>1716</v>
      </c>
      <c r="M843">
        <v>0.52</v>
      </c>
      <c r="N843" t="s">
        <v>34</v>
      </c>
      <c r="O843" t="s">
        <v>54</v>
      </c>
      <c r="P843" t="s">
        <v>215</v>
      </c>
      <c r="Q843" t="s">
        <v>37</v>
      </c>
      <c r="R843">
        <v>52732</v>
      </c>
      <c r="S843" s="1">
        <v>42081</v>
      </c>
      <c r="T843" s="1">
        <v>42082</v>
      </c>
      <c r="U843">
        <v>442.36590000000001</v>
      </c>
      <c r="V843">
        <v>8</v>
      </c>
      <c r="W843">
        <v>641.11</v>
      </c>
      <c r="X843">
        <v>89456</v>
      </c>
      <c r="Y843">
        <f>cleaneddata[[#This Row],[Unit Price]]-cleaneddata[[#This Row],[Discount]]</f>
        <v>78.64</v>
      </c>
      <c r="Z843" t="str">
        <f>_xlfn.IFS(cleaneddata[[#This Row],[Region]]="Central","Chris",cleaneddata[[#This Row],[Region]]="East","Erin",cleaneddata[[#This Row],[Region]]="South","Sam",cleaneddata[[#This Row],[Region]]="West","William")</f>
        <v>Chris</v>
      </c>
    </row>
    <row r="844" spans="1:26" x14ac:dyDescent="0.3">
      <c r="A844">
        <v>2030</v>
      </c>
      <c r="B844" t="s">
        <v>1691</v>
      </c>
      <c r="C844" t="s">
        <v>118</v>
      </c>
      <c r="D844">
        <v>0.03</v>
      </c>
      <c r="E844">
        <v>55.98</v>
      </c>
      <c r="F844">
        <v>4.8600000000000003</v>
      </c>
      <c r="G844" t="s">
        <v>40</v>
      </c>
      <c r="H844" t="s">
        <v>96</v>
      </c>
      <c r="I844" t="s">
        <v>50</v>
      </c>
      <c r="J844" t="s">
        <v>90</v>
      </c>
      <c r="K844" t="s">
        <v>75</v>
      </c>
      <c r="L844" t="s">
        <v>1717</v>
      </c>
      <c r="M844">
        <v>0.36</v>
      </c>
      <c r="N844" t="s">
        <v>34</v>
      </c>
      <c r="O844" t="s">
        <v>54</v>
      </c>
      <c r="P844" t="s">
        <v>189</v>
      </c>
      <c r="Q844" t="s">
        <v>1029</v>
      </c>
      <c r="R844">
        <v>75401</v>
      </c>
      <c r="S844" s="1">
        <v>42081</v>
      </c>
      <c r="T844" s="1">
        <v>42083</v>
      </c>
      <c r="U844">
        <v>526.04219999999998</v>
      </c>
      <c r="V844">
        <v>13</v>
      </c>
      <c r="W844">
        <v>762.38</v>
      </c>
      <c r="X844">
        <v>91060</v>
      </c>
      <c r="Y844">
        <f>cleaneddata[[#This Row],[Unit Price]]-cleaneddata[[#This Row],[Discount]]</f>
        <v>55.949999999999996</v>
      </c>
      <c r="Z844" t="str">
        <f>_xlfn.IFS(cleaneddata[[#This Row],[Region]]="Central","Chris",cleaneddata[[#This Row],[Region]]="East","Erin",cleaneddata[[#This Row],[Region]]="South","Sam",cleaneddata[[#This Row],[Region]]="West","William")</f>
        <v>Chris</v>
      </c>
    </row>
    <row r="845" spans="1:26" x14ac:dyDescent="0.3">
      <c r="A845">
        <v>2745</v>
      </c>
      <c r="B845" t="s">
        <v>1718</v>
      </c>
      <c r="C845" t="s">
        <v>118</v>
      </c>
      <c r="D845">
        <v>0.01</v>
      </c>
      <c r="E845">
        <v>220.98</v>
      </c>
      <c r="F845">
        <v>64.66</v>
      </c>
      <c r="G845" t="s">
        <v>28</v>
      </c>
      <c r="H845" t="s">
        <v>96</v>
      </c>
      <c r="I845" t="s">
        <v>30</v>
      </c>
      <c r="J845" t="s">
        <v>119</v>
      </c>
      <c r="K845" t="s">
        <v>32</v>
      </c>
      <c r="L845" t="s">
        <v>1719</v>
      </c>
      <c r="M845">
        <v>0.62</v>
      </c>
      <c r="N845" t="s">
        <v>34</v>
      </c>
      <c r="O845" t="s">
        <v>61</v>
      </c>
      <c r="P845" t="s">
        <v>590</v>
      </c>
      <c r="Q845" t="s">
        <v>1720</v>
      </c>
      <c r="R845">
        <v>85224</v>
      </c>
      <c r="S845" s="1">
        <v>42081</v>
      </c>
      <c r="T845" s="1">
        <v>42082</v>
      </c>
      <c r="U845">
        <v>1049.03</v>
      </c>
      <c r="V845">
        <v>11</v>
      </c>
      <c r="W845">
        <v>2591.09</v>
      </c>
      <c r="X845">
        <v>86184</v>
      </c>
      <c r="Y845">
        <f>cleaneddata[[#This Row],[Unit Price]]-cleaneddata[[#This Row],[Discount]]</f>
        <v>220.97</v>
      </c>
      <c r="Z845" t="str">
        <f>_xlfn.IFS(cleaneddata[[#This Row],[Region]]="Central","Chris",cleaneddata[[#This Row],[Region]]="East","Erin",cleaneddata[[#This Row],[Region]]="South","Sam",cleaneddata[[#This Row],[Region]]="West","William")</f>
        <v>William</v>
      </c>
    </row>
    <row r="846" spans="1:26" x14ac:dyDescent="0.3">
      <c r="A846">
        <v>2747</v>
      </c>
      <c r="B846" t="s">
        <v>1008</v>
      </c>
      <c r="C846" t="s">
        <v>118</v>
      </c>
      <c r="D846">
        <v>0.01</v>
      </c>
      <c r="E846">
        <v>220.98</v>
      </c>
      <c r="F846">
        <v>64.66</v>
      </c>
      <c r="G846" t="s">
        <v>28</v>
      </c>
      <c r="H846" t="s">
        <v>96</v>
      </c>
      <c r="I846" t="s">
        <v>30</v>
      </c>
      <c r="J846" t="s">
        <v>119</v>
      </c>
      <c r="K846" t="s">
        <v>32</v>
      </c>
      <c r="L846" t="s">
        <v>1719</v>
      </c>
      <c r="M846">
        <v>0.62</v>
      </c>
      <c r="N846" t="s">
        <v>34</v>
      </c>
      <c r="O846" t="s">
        <v>113</v>
      </c>
      <c r="P846" t="s">
        <v>114</v>
      </c>
      <c r="Q846" t="s">
        <v>115</v>
      </c>
      <c r="R846">
        <v>10115</v>
      </c>
      <c r="S846" s="1">
        <v>42081</v>
      </c>
      <c r="T846" s="1">
        <v>42082</v>
      </c>
      <c r="U846">
        <v>1049.03</v>
      </c>
      <c r="V846">
        <v>44</v>
      </c>
      <c r="W846">
        <v>10364.36</v>
      </c>
      <c r="X846">
        <v>23751</v>
      </c>
      <c r="Y846">
        <f>cleaneddata[[#This Row],[Unit Price]]-cleaneddata[[#This Row],[Discount]]</f>
        <v>220.97</v>
      </c>
      <c r="Z846" t="str">
        <f>_xlfn.IFS(cleaneddata[[#This Row],[Region]]="Central","Chris",cleaneddata[[#This Row],[Region]]="East","Erin",cleaneddata[[#This Row],[Region]]="South","Sam",cleaneddata[[#This Row],[Region]]="West","William")</f>
        <v>Erin</v>
      </c>
    </row>
    <row r="847" spans="1:26" x14ac:dyDescent="0.3">
      <c r="A847">
        <v>485</v>
      </c>
      <c r="B847" t="s">
        <v>1721</v>
      </c>
      <c r="C847" t="s">
        <v>72</v>
      </c>
      <c r="D847">
        <v>0.05</v>
      </c>
      <c r="E847">
        <v>2.88</v>
      </c>
      <c r="F847">
        <v>0.5</v>
      </c>
      <c r="G847" t="s">
        <v>40</v>
      </c>
      <c r="H847" t="s">
        <v>96</v>
      </c>
      <c r="I847" t="s">
        <v>50</v>
      </c>
      <c r="J847" t="s">
        <v>154</v>
      </c>
      <c r="K847" t="s">
        <v>75</v>
      </c>
      <c r="L847" t="s">
        <v>1722</v>
      </c>
      <c r="M847">
        <v>0.36</v>
      </c>
      <c r="N847" t="s">
        <v>34</v>
      </c>
      <c r="O847" t="s">
        <v>61</v>
      </c>
      <c r="P847" t="s">
        <v>92</v>
      </c>
      <c r="Q847" t="s">
        <v>1723</v>
      </c>
      <c r="R847">
        <v>93727</v>
      </c>
      <c r="S847" s="1">
        <v>42081</v>
      </c>
      <c r="T847" s="1">
        <v>42083</v>
      </c>
      <c r="U847">
        <v>6.0513000000000003</v>
      </c>
      <c r="V847">
        <v>3</v>
      </c>
      <c r="W847">
        <v>8.77</v>
      </c>
      <c r="X847">
        <v>91062</v>
      </c>
      <c r="Y847">
        <f>cleaneddata[[#This Row],[Unit Price]]-cleaneddata[[#This Row],[Discount]]</f>
        <v>2.83</v>
      </c>
      <c r="Z847" t="str">
        <f>_xlfn.IFS(cleaneddata[[#This Row],[Region]]="Central","Chris",cleaneddata[[#This Row],[Region]]="East","Erin",cleaneddata[[#This Row],[Region]]="South","Sam",cleaneddata[[#This Row],[Region]]="West","William")</f>
        <v>William</v>
      </c>
    </row>
    <row r="848" spans="1:26" x14ac:dyDescent="0.3">
      <c r="A848">
        <v>383</v>
      </c>
      <c r="B848" t="s">
        <v>1724</v>
      </c>
      <c r="C848" t="s">
        <v>27</v>
      </c>
      <c r="D848">
        <v>0.06</v>
      </c>
      <c r="E848">
        <v>5.34</v>
      </c>
      <c r="F848">
        <v>5.63</v>
      </c>
      <c r="G848" t="s">
        <v>40</v>
      </c>
      <c r="H848" t="s">
        <v>96</v>
      </c>
      <c r="I848" t="s">
        <v>50</v>
      </c>
      <c r="J848" t="s">
        <v>74</v>
      </c>
      <c r="K848" t="s">
        <v>75</v>
      </c>
      <c r="L848" t="s">
        <v>1725</v>
      </c>
      <c r="M848">
        <v>0.39</v>
      </c>
      <c r="N848" t="s">
        <v>34</v>
      </c>
      <c r="O848" t="s">
        <v>113</v>
      </c>
      <c r="P848" t="s">
        <v>322</v>
      </c>
      <c r="Q848" t="s">
        <v>1726</v>
      </c>
      <c r="R848">
        <v>19026</v>
      </c>
      <c r="S848" s="1">
        <v>42082</v>
      </c>
      <c r="T848" s="1">
        <v>42082</v>
      </c>
      <c r="U848">
        <v>-82.822999999999993</v>
      </c>
      <c r="V848">
        <v>7</v>
      </c>
      <c r="W848">
        <v>38.65</v>
      </c>
      <c r="X848">
        <v>88928</v>
      </c>
      <c r="Y848">
        <f>cleaneddata[[#This Row],[Unit Price]]-cleaneddata[[#This Row],[Discount]]</f>
        <v>5.28</v>
      </c>
      <c r="Z848" t="str">
        <f>_xlfn.IFS(cleaneddata[[#This Row],[Region]]="Central","Chris",cleaneddata[[#This Row],[Region]]="East","Erin",cleaneddata[[#This Row],[Region]]="South","Sam",cleaneddata[[#This Row],[Region]]="West","William")</f>
        <v>Erin</v>
      </c>
    </row>
    <row r="849" spans="1:26" x14ac:dyDescent="0.3">
      <c r="A849">
        <v>383</v>
      </c>
      <c r="B849" t="s">
        <v>1724</v>
      </c>
      <c r="C849" t="s">
        <v>27</v>
      </c>
      <c r="D849">
        <v>7.0000000000000007E-2</v>
      </c>
      <c r="E849">
        <v>65.989999999999995</v>
      </c>
      <c r="F849">
        <v>5.26</v>
      </c>
      <c r="G849" t="s">
        <v>89</v>
      </c>
      <c r="H849" t="s">
        <v>96</v>
      </c>
      <c r="I849" t="s">
        <v>42</v>
      </c>
      <c r="J849" t="s">
        <v>137</v>
      </c>
      <c r="K849" t="s">
        <v>75</v>
      </c>
      <c r="L849" t="s">
        <v>1727</v>
      </c>
      <c r="M849">
        <v>0.56000000000000005</v>
      </c>
      <c r="N849" t="s">
        <v>34</v>
      </c>
      <c r="O849" t="s">
        <v>113</v>
      </c>
      <c r="P849" t="s">
        <v>322</v>
      </c>
      <c r="Q849" t="s">
        <v>1726</v>
      </c>
      <c r="R849">
        <v>19026</v>
      </c>
      <c r="S849" s="1">
        <v>42082</v>
      </c>
      <c r="T849" s="1">
        <v>42084</v>
      </c>
      <c r="U849">
        <v>107.08199999999999</v>
      </c>
      <c r="V849">
        <v>5</v>
      </c>
      <c r="W849">
        <v>279.83</v>
      </c>
      <c r="X849">
        <v>88928</v>
      </c>
      <c r="Y849">
        <f>cleaneddata[[#This Row],[Unit Price]]-cleaneddata[[#This Row],[Discount]]</f>
        <v>65.92</v>
      </c>
      <c r="Z849" t="str">
        <f>_xlfn.IFS(cleaneddata[[#This Row],[Region]]="Central","Chris",cleaneddata[[#This Row],[Region]]="East","Erin",cleaneddata[[#This Row],[Region]]="South","Sam",cleaneddata[[#This Row],[Region]]="West","William")</f>
        <v>Erin</v>
      </c>
    </row>
    <row r="850" spans="1:26" x14ac:dyDescent="0.3">
      <c r="A850">
        <v>770</v>
      </c>
      <c r="B850" t="s">
        <v>1728</v>
      </c>
      <c r="C850" t="s">
        <v>27</v>
      </c>
      <c r="D850">
        <v>0.08</v>
      </c>
      <c r="E850">
        <v>30.73</v>
      </c>
      <c r="F850">
        <v>4</v>
      </c>
      <c r="G850" t="s">
        <v>40</v>
      </c>
      <c r="H850" t="s">
        <v>29</v>
      </c>
      <c r="I850" t="s">
        <v>42</v>
      </c>
      <c r="J850" t="s">
        <v>43</v>
      </c>
      <c r="K850" t="s">
        <v>75</v>
      </c>
      <c r="L850" t="s">
        <v>676</v>
      </c>
      <c r="M850">
        <v>0.75</v>
      </c>
      <c r="N850" t="s">
        <v>34</v>
      </c>
      <c r="O850" t="s">
        <v>61</v>
      </c>
      <c r="P850" t="s">
        <v>141</v>
      </c>
      <c r="Q850" t="s">
        <v>1116</v>
      </c>
      <c r="R850">
        <v>97062</v>
      </c>
      <c r="S850" s="1">
        <v>42082</v>
      </c>
      <c r="T850" s="1">
        <v>42082</v>
      </c>
      <c r="U850">
        <v>-45.07</v>
      </c>
      <c r="V850">
        <v>14</v>
      </c>
      <c r="W850">
        <v>429.33</v>
      </c>
      <c r="X850">
        <v>88667</v>
      </c>
      <c r="Y850">
        <f>cleaneddata[[#This Row],[Unit Price]]-cleaneddata[[#This Row],[Discount]]</f>
        <v>30.650000000000002</v>
      </c>
      <c r="Z850" t="str">
        <f>_xlfn.IFS(cleaneddata[[#This Row],[Region]]="Central","Chris",cleaneddata[[#This Row],[Region]]="East","Erin",cleaneddata[[#This Row],[Region]]="South","Sam",cleaneddata[[#This Row],[Region]]="West","William")</f>
        <v>William</v>
      </c>
    </row>
    <row r="851" spans="1:26" x14ac:dyDescent="0.3">
      <c r="A851">
        <v>771</v>
      </c>
      <c r="B851" t="s">
        <v>1729</v>
      </c>
      <c r="C851" t="s">
        <v>27</v>
      </c>
      <c r="D851">
        <v>0.05</v>
      </c>
      <c r="E851">
        <v>14.56</v>
      </c>
      <c r="F851">
        <v>3.5</v>
      </c>
      <c r="G851" t="s">
        <v>40</v>
      </c>
      <c r="H851" t="s">
        <v>29</v>
      </c>
      <c r="I851" t="s">
        <v>50</v>
      </c>
      <c r="J851" t="s">
        <v>97</v>
      </c>
      <c r="K851" t="s">
        <v>75</v>
      </c>
      <c r="L851" t="s">
        <v>336</v>
      </c>
      <c r="M851">
        <v>0.57999999999999996</v>
      </c>
      <c r="N851" t="s">
        <v>34</v>
      </c>
      <c r="O851" t="s">
        <v>61</v>
      </c>
      <c r="P851" t="s">
        <v>141</v>
      </c>
      <c r="Q851" t="s">
        <v>1730</v>
      </c>
      <c r="R851">
        <v>97068</v>
      </c>
      <c r="S851" s="1">
        <v>42082</v>
      </c>
      <c r="T851" s="1">
        <v>42084</v>
      </c>
      <c r="U851">
        <v>-8.5299999999999994</v>
      </c>
      <c r="V851">
        <v>3</v>
      </c>
      <c r="W851">
        <v>44.66</v>
      </c>
      <c r="X851">
        <v>88667</v>
      </c>
      <c r="Y851">
        <f>cleaneddata[[#This Row],[Unit Price]]-cleaneddata[[#This Row],[Discount]]</f>
        <v>14.51</v>
      </c>
      <c r="Z851" t="str">
        <f>_xlfn.IFS(cleaneddata[[#This Row],[Region]]="Central","Chris",cleaneddata[[#This Row],[Region]]="East","Erin",cleaneddata[[#This Row],[Region]]="South","Sam",cleaneddata[[#This Row],[Region]]="West","William")</f>
        <v>William</v>
      </c>
    </row>
    <row r="852" spans="1:26" x14ac:dyDescent="0.3">
      <c r="A852">
        <v>771</v>
      </c>
      <c r="B852" t="s">
        <v>1729</v>
      </c>
      <c r="C852" t="s">
        <v>27</v>
      </c>
      <c r="D852">
        <v>0</v>
      </c>
      <c r="E852">
        <v>299.99</v>
      </c>
      <c r="F852">
        <v>11.64</v>
      </c>
      <c r="G852" t="s">
        <v>40</v>
      </c>
      <c r="H852" t="s">
        <v>29</v>
      </c>
      <c r="I852" t="s">
        <v>42</v>
      </c>
      <c r="J852" t="s">
        <v>65</v>
      </c>
      <c r="K852" t="s">
        <v>66</v>
      </c>
      <c r="L852" t="s">
        <v>1731</v>
      </c>
      <c r="M852">
        <v>0.5</v>
      </c>
      <c r="N852" t="s">
        <v>34</v>
      </c>
      <c r="O852" t="s">
        <v>61</v>
      </c>
      <c r="P852" t="s">
        <v>141</v>
      </c>
      <c r="Q852" t="s">
        <v>1730</v>
      </c>
      <c r="R852">
        <v>97068</v>
      </c>
      <c r="S852" s="1">
        <v>42082</v>
      </c>
      <c r="T852" s="1">
        <v>42084</v>
      </c>
      <c r="U852">
        <v>285.95</v>
      </c>
      <c r="V852">
        <v>5</v>
      </c>
      <c r="W852">
        <v>1619.95</v>
      </c>
      <c r="X852">
        <v>88667</v>
      </c>
      <c r="Y852">
        <f>cleaneddata[[#This Row],[Unit Price]]-cleaneddata[[#This Row],[Discount]]</f>
        <v>299.99</v>
      </c>
      <c r="Z852" t="str">
        <f>_xlfn.IFS(cleaneddata[[#This Row],[Region]]="Central","Chris",cleaneddata[[#This Row],[Region]]="East","Erin",cleaneddata[[#This Row],[Region]]="South","Sam",cleaneddata[[#This Row],[Region]]="West","William")</f>
        <v>William</v>
      </c>
    </row>
    <row r="853" spans="1:26" x14ac:dyDescent="0.3">
      <c r="A853">
        <v>2502</v>
      </c>
      <c r="B853" t="s">
        <v>1732</v>
      </c>
      <c r="C853" t="s">
        <v>39</v>
      </c>
      <c r="D853">
        <v>0.1</v>
      </c>
      <c r="E853">
        <v>24.92</v>
      </c>
      <c r="F853">
        <v>12.98</v>
      </c>
      <c r="G853" t="s">
        <v>40</v>
      </c>
      <c r="H853" t="s">
        <v>73</v>
      </c>
      <c r="I853" t="s">
        <v>50</v>
      </c>
      <c r="J853" t="s">
        <v>74</v>
      </c>
      <c r="K853" t="s">
        <v>75</v>
      </c>
      <c r="L853" t="s">
        <v>1733</v>
      </c>
      <c r="M853">
        <v>0.39</v>
      </c>
      <c r="N853" t="s">
        <v>34</v>
      </c>
      <c r="O853" t="s">
        <v>54</v>
      </c>
      <c r="P853" t="s">
        <v>55</v>
      </c>
      <c r="Q853" t="s">
        <v>1734</v>
      </c>
      <c r="R853">
        <v>46321</v>
      </c>
      <c r="S853" s="1">
        <v>42082</v>
      </c>
      <c r="T853" s="1">
        <v>42082</v>
      </c>
      <c r="U853">
        <v>-45.816000000000003</v>
      </c>
      <c r="V853">
        <v>3</v>
      </c>
      <c r="W853">
        <v>70.819999999999993</v>
      </c>
      <c r="X853">
        <v>91310</v>
      </c>
      <c r="Y853">
        <f>cleaneddata[[#This Row],[Unit Price]]-cleaneddata[[#This Row],[Discount]]</f>
        <v>24.82</v>
      </c>
      <c r="Z853" t="str">
        <f>_xlfn.IFS(cleaneddata[[#This Row],[Region]]="Central","Chris",cleaneddata[[#This Row],[Region]]="East","Erin",cleaneddata[[#This Row],[Region]]="South","Sam",cleaneddata[[#This Row],[Region]]="West","William")</f>
        <v>Chris</v>
      </c>
    </row>
    <row r="854" spans="1:26" x14ac:dyDescent="0.3">
      <c r="A854">
        <v>2502</v>
      </c>
      <c r="B854" t="s">
        <v>1732</v>
      </c>
      <c r="C854" t="s">
        <v>39</v>
      </c>
      <c r="D854">
        <v>0</v>
      </c>
      <c r="E854">
        <v>12.28</v>
      </c>
      <c r="F854">
        <v>6.35</v>
      </c>
      <c r="G854" t="s">
        <v>89</v>
      </c>
      <c r="H854" t="s">
        <v>73</v>
      </c>
      <c r="I854" t="s">
        <v>50</v>
      </c>
      <c r="J854" t="s">
        <v>90</v>
      </c>
      <c r="K854" t="s">
        <v>75</v>
      </c>
      <c r="L854" t="s">
        <v>1735</v>
      </c>
      <c r="M854">
        <v>0.38</v>
      </c>
      <c r="N854" t="s">
        <v>34</v>
      </c>
      <c r="O854" t="s">
        <v>54</v>
      </c>
      <c r="P854" t="s">
        <v>55</v>
      </c>
      <c r="Q854" t="s">
        <v>1734</v>
      </c>
      <c r="R854">
        <v>46321</v>
      </c>
      <c r="S854" s="1">
        <v>42082</v>
      </c>
      <c r="T854" s="1">
        <v>42083</v>
      </c>
      <c r="U854">
        <v>30.63</v>
      </c>
      <c r="V854">
        <v>7</v>
      </c>
      <c r="W854">
        <v>90.44</v>
      </c>
      <c r="X854">
        <v>91310</v>
      </c>
      <c r="Y854">
        <f>cleaneddata[[#This Row],[Unit Price]]-cleaneddata[[#This Row],[Discount]]</f>
        <v>12.28</v>
      </c>
      <c r="Z854" t="str">
        <f>_xlfn.IFS(cleaneddata[[#This Row],[Region]]="Central","Chris",cleaneddata[[#This Row],[Region]]="East","Erin",cleaneddata[[#This Row],[Region]]="South","Sam",cleaneddata[[#This Row],[Region]]="West","William")</f>
        <v>Chris</v>
      </c>
    </row>
    <row r="855" spans="1:26" x14ac:dyDescent="0.3">
      <c r="A855">
        <v>2621</v>
      </c>
      <c r="B855" t="s">
        <v>1736</v>
      </c>
      <c r="C855" t="s">
        <v>39</v>
      </c>
      <c r="D855">
        <v>0.03</v>
      </c>
      <c r="E855">
        <v>40.97</v>
      </c>
      <c r="F855">
        <v>8.99</v>
      </c>
      <c r="G855" t="s">
        <v>89</v>
      </c>
      <c r="H855" t="s">
        <v>96</v>
      </c>
      <c r="I855" t="s">
        <v>50</v>
      </c>
      <c r="J855" t="s">
        <v>51</v>
      </c>
      <c r="K855" t="s">
        <v>44</v>
      </c>
      <c r="L855" t="s">
        <v>1737</v>
      </c>
      <c r="M855">
        <v>0.59</v>
      </c>
      <c r="N855" t="s">
        <v>34</v>
      </c>
      <c r="O855" t="s">
        <v>35</v>
      </c>
      <c r="P855" t="s">
        <v>402</v>
      </c>
      <c r="Q855" t="s">
        <v>1738</v>
      </c>
      <c r="R855">
        <v>37027</v>
      </c>
      <c r="S855" s="1">
        <v>42082</v>
      </c>
      <c r="T855" s="1">
        <v>42083</v>
      </c>
      <c r="U855">
        <v>-177.05799999999999</v>
      </c>
      <c r="V855">
        <v>5</v>
      </c>
      <c r="W855">
        <v>207.22</v>
      </c>
      <c r="X855">
        <v>88016</v>
      </c>
      <c r="Y855">
        <f>cleaneddata[[#This Row],[Unit Price]]-cleaneddata[[#This Row],[Discount]]</f>
        <v>40.94</v>
      </c>
      <c r="Z855" t="str">
        <f>_xlfn.IFS(cleaneddata[[#This Row],[Region]]="Central","Chris",cleaneddata[[#This Row],[Region]]="East","Erin",cleaneddata[[#This Row],[Region]]="South","Sam",cleaneddata[[#This Row],[Region]]="West","William")</f>
        <v>Sam</v>
      </c>
    </row>
    <row r="856" spans="1:26" x14ac:dyDescent="0.3">
      <c r="A856">
        <v>2840</v>
      </c>
      <c r="B856" t="s">
        <v>1739</v>
      </c>
      <c r="C856" t="s">
        <v>39</v>
      </c>
      <c r="D856">
        <v>0</v>
      </c>
      <c r="E856">
        <v>21.98</v>
      </c>
      <c r="F856">
        <v>2.87</v>
      </c>
      <c r="G856" t="s">
        <v>40</v>
      </c>
      <c r="H856" t="s">
        <v>96</v>
      </c>
      <c r="I856" t="s">
        <v>50</v>
      </c>
      <c r="J856" t="s">
        <v>51</v>
      </c>
      <c r="K856" t="s">
        <v>44</v>
      </c>
      <c r="L856" t="s">
        <v>1740</v>
      </c>
      <c r="M856">
        <v>0.55000000000000004</v>
      </c>
      <c r="N856" t="s">
        <v>34</v>
      </c>
      <c r="O856" t="s">
        <v>35</v>
      </c>
      <c r="P856" t="s">
        <v>125</v>
      </c>
      <c r="Q856" t="s">
        <v>1741</v>
      </c>
      <c r="R856">
        <v>33161</v>
      </c>
      <c r="S856" s="1">
        <v>42082</v>
      </c>
      <c r="T856" s="1">
        <v>42083</v>
      </c>
      <c r="U856">
        <v>21.096</v>
      </c>
      <c r="V856">
        <v>16</v>
      </c>
      <c r="W856">
        <v>360.03</v>
      </c>
      <c r="X856">
        <v>87884</v>
      </c>
      <c r="Y856">
        <f>cleaneddata[[#This Row],[Unit Price]]-cleaneddata[[#This Row],[Discount]]</f>
        <v>21.98</v>
      </c>
      <c r="Z856" t="str">
        <f>_xlfn.IFS(cleaneddata[[#This Row],[Region]]="Central","Chris",cleaneddata[[#This Row],[Region]]="East","Erin",cleaneddata[[#This Row],[Region]]="South","Sam",cleaneddata[[#This Row],[Region]]="West","William")</f>
        <v>Sam</v>
      </c>
    </row>
    <row r="857" spans="1:26" x14ac:dyDescent="0.3">
      <c r="A857">
        <v>2882</v>
      </c>
      <c r="B857" t="s">
        <v>673</v>
      </c>
      <c r="C857" t="s">
        <v>39</v>
      </c>
      <c r="D857">
        <v>7.0000000000000007E-2</v>
      </c>
      <c r="E857">
        <v>28.99</v>
      </c>
      <c r="F857">
        <v>8.59</v>
      </c>
      <c r="G857" t="s">
        <v>40</v>
      </c>
      <c r="H857" t="s">
        <v>41</v>
      </c>
      <c r="I857" t="s">
        <v>42</v>
      </c>
      <c r="J857" t="s">
        <v>137</v>
      </c>
      <c r="K857" t="s">
        <v>146</v>
      </c>
      <c r="L857" t="s">
        <v>1031</v>
      </c>
      <c r="M857">
        <v>0.56000000000000005</v>
      </c>
      <c r="N857" t="s">
        <v>34</v>
      </c>
      <c r="O857" t="s">
        <v>35</v>
      </c>
      <c r="P857" t="s">
        <v>99</v>
      </c>
      <c r="Q857" t="s">
        <v>675</v>
      </c>
      <c r="R857">
        <v>28206</v>
      </c>
      <c r="S857" s="1">
        <v>42082</v>
      </c>
      <c r="T857" s="1">
        <v>42082</v>
      </c>
      <c r="U857">
        <v>-16.063739999999999</v>
      </c>
      <c r="V857">
        <v>39</v>
      </c>
      <c r="W857">
        <v>936.8</v>
      </c>
      <c r="X857">
        <v>16676</v>
      </c>
      <c r="Y857">
        <f>cleaneddata[[#This Row],[Unit Price]]-cleaneddata[[#This Row],[Discount]]</f>
        <v>28.919999999999998</v>
      </c>
      <c r="Z857" t="str">
        <f>_xlfn.IFS(cleaneddata[[#This Row],[Region]]="Central","Chris",cleaneddata[[#This Row],[Region]]="East","Erin",cleaneddata[[#This Row],[Region]]="South","Sam",cleaneddata[[#This Row],[Region]]="West","William")</f>
        <v>Sam</v>
      </c>
    </row>
    <row r="858" spans="1:26" x14ac:dyDescent="0.3">
      <c r="A858">
        <v>2884</v>
      </c>
      <c r="B858" t="s">
        <v>1742</v>
      </c>
      <c r="C858" t="s">
        <v>39</v>
      </c>
      <c r="D858">
        <v>7.0000000000000007E-2</v>
      </c>
      <c r="E858">
        <v>28.99</v>
      </c>
      <c r="F858">
        <v>8.59</v>
      </c>
      <c r="G858" t="s">
        <v>40</v>
      </c>
      <c r="H858" t="s">
        <v>41</v>
      </c>
      <c r="I858" t="s">
        <v>42</v>
      </c>
      <c r="J858" t="s">
        <v>137</v>
      </c>
      <c r="K858" t="s">
        <v>146</v>
      </c>
      <c r="L858" t="s">
        <v>1031</v>
      </c>
      <c r="M858">
        <v>0.56000000000000005</v>
      </c>
      <c r="N858" t="s">
        <v>34</v>
      </c>
      <c r="O858" t="s">
        <v>113</v>
      </c>
      <c r="P858" t="s">
        <v>319</v>
      </c>
      <c r="Q858" t="s">
        <v>1743</v>
      </c>
      <c r="R858">
        <v>44039</v>
      </c>
      <c r="S858" s="1">
        <v>42082</v>
      </c>
      <c r="T858" s="1">
        <v>42082</v>
      </c>
      <c r="U858">
        <v>-12.077999999999999</v>
      </c>
      <c r="V858">
        <v>10</v>
      </c>
      <c r="W858">
        <v>240.21</v>
      </c>
      <c r="X858">
        <v>87631</v>
      </c>
      <c r="Y858">
        <f>cleaneddata[[#This Row],[Unit Price]]-cleaneddata[[#This Row],[Discount]]</f>
        <v>28.919999999999998</v>
      </c>
      <c r="Z858" t="str">
        <f>_xlfn.IFS(cleaneddata[[#This Row],[Region]]="Central","Chris",cleaneddata[[#This Row],[Region]]="East","Erin",cleaneddata[[#This Row],[Region]]="South","Sam",cleaneddata[[#This Row],[Region]]="West","William")</f>
        <v>Erin</v>
      </c>
    </row>
    <row r="859" spans="1:26" x14ac:dyDescent="0.3">
      <c r="A859">
        <v>3222</v>
      </c>
      <c r="B859" t="s">
        <v>1744</v>
      </c>
      <c r="C859" t="s">
        <v>39</v>
      </c>
      <c r="D859">
        <v>0.04</v>
      </c>
      <c r="E859">
        <v>39.479999999999997</v>
      </c>
      <c r="F859">
        <v>1.99</v>
      </c>
      <c r="G859" t="s">
        <v>89</v>
      </c>
      <c r="H859" t="s">
        <v>96</v>
      </c>
      <c r="I859" t="s">
        <v>42</v>
      </c>
      <c r="J859" t="s">
        <v>43</v>
      </c>
      <c r="K859" t="s">
        <v>44</v>
      </c>
      <c r="L859" t="s">
        <v>1259</v>
      </c>
      <c r="M859">
        <v>0.54</v>
      </c>
      <c r="N859" t="s">
        <v>34</v>
      </c>
      <c r="O859" t="s">
        <v>35</v>
      </c>
      <c r="P859" t="s">
        <v>125</v>
      </c>
      <c r="Q859" t="s">
        <v>1745</v>
      </c>
      <c r="R859">
        <v>32303</v>
      </c>
      <c r="S859" s="1">
        <v>42082</v>
      </c>
      <c r="T859" s="1">
        <v>42082</v>
      </c>
      <c r="U859">
        <v>-1535.4864</v>
      </c>
      <c r="V859">
        <v>8</v>
      </c>
      <c r="W859">
        <v>332.16</v>
      </c>
      <c r="X859">
        <v>90814</v>
      </c>
      <c r="Y859">
        <f>cleaneddata[[#This Row],[Unit Price]]-cleaneddata[[#This Row],[Discount]]</f>
        <v>39.44</v>
      </c>
      <c r="Z859" t="str">
        <f>_xlfn.IFS(cleaneddata[[#This Row],[Region]]="Central","Chris",cleaneddata[[#This Row],[Region]]="East","Erin",cleaneddata[[#This Row],[Region]]="South","Sam",cleaneddata[[#This Row],[Region]]="West","William")</f>
        <v>Sam</v>
      </c>
    </row>
    <row r="860" spans="1:26" x14ac:dyDescent="0.3">
      <c r="A860">
        <v>3222</v>
      </c>
      <c r="B860" t="s">
        <v>1744</v>
      </c>
      <c r="C860" t="s">
        <v>39</v>
      </c>
      <c r="D860">
        <v>0</v>
      </c>
      <c r="E860">
        <v>8.1199999999999992</v>
      </c>
      <c r="F860">
        <v>2.83</v>
      </c>
      <c r="G860" t="s">
        <v>40</v>
      </c>
      <c r="H860" t="s">
        <v>96</v>
      </c>
      <c r="I860" t="s">
        <v>42</v>
      </c>
      <c r="J860" t="s">
        <v>43</v>
      </c>
      <c r="K860" t="s">
        <v>44</v>
      </c>
      <c r="L860" t="s">
        <v>1700</v>
      </c>
      <c r="M860">
        <v>0.77</v>
      </c>
      <c r="N860" t="s">
        <v>34</v>
      </c>
      <c r="O860" t="s">
        <v>35</v>
      </c>
      <c r="P860" t="s">
        <v>125</v>
      </c>
      <c r="Q860" t="s">
        <v>1745</v>
      </c>
      <c r="R860">
        <v>32303</v>
      </c>
      <c r="S860" s="1">
        <v>42082</v>
      </c>
      <c r="T860" s="1">
        <v>42083</v>
      </c>
      <c r="U860">
        <v>-159.32</v>
      </c>
      <c r="V860">
        <v>17</v>
      </c>
      <c r="W860">
        <v>147.62</v>
      </c>
      <c r="X860">
        <v>90814</v>
      </c>
      <c r="Y860">
        <f>cleaneddata[[#This Row],[Unit Price]]-cleaneddata[[#This Row],[Discount]]</f>
        <v>8.1199999999999992</v>
      </c>
      <c r="Z860" t="str">
        <f>_xlfn.IFS(cleaneddata[[#This Row],[Region]]="Central","Chris",cleaneddata[[#This Row],[Region]]="East","Erin",cleaneddata[[#This Row],[Region]]="South","Sam",cleaneddata[[#This Row],[Region]]="West","William")</f>
        <v>Sam</v>
      </c>
    </row>
    <row r="861" spans="1:26" x14ac:dyDescent="0.3">
      <c r="A861">
        <v>1852</v>
      </c>
      <c r="B861" t="s">
        <v>1746</v>
      </c>
      <c r="C861" t="s">
        <v>72</v>
      </c>
      <c r="D861">
        <v>0.06</v>
      </c>
      <c r="E861">
        <v>6.48</v>
      </c>
      <c r="F861">
        <v>5.14</v>
      </c>
      <c r="G861" t="s">
        <v>89</v>
      </c>
      <c r="H861" t="s">
        <v>73</v>
      </c>
      <c r="I861" t="s">
        <v>50</v>
      </c>
      <c r="J861" t="s">
        <v>90</v>
      </c>
      <c r="K861" t="s">
        <v>75</v>
      </c>
      <c r="L861" t="s">
        <v>1747</v>
      </c>
      <c r="M861">
        <v>0.37</v>
      </c>
      <c r="N861" t="s">
        <v>34</v>
      </c>
      <c r="O861" t="s">
        <v>61</v>
      </c>
      <c r="P861" t="s">
        <v>92</v>
      </c>
      <c r="Q861" t="s">
        <v>1748</v>
      </c>
      <c r="R861">
        <v>92008</v>
      </c>
      <c r="S861" s="1">
        <v>42082</v>
      </c>
      <c r="T861" s="1">
        <v>42084</v>
      </c>
      <c r="U861">
        <v>-28.45</v>
      </c>
      <c r="V861">
        <v>10</v>
      </c>
      <c r="W861">
        <v>68.34</v>
      </c>
      <c r="X861">
        <v>86847</v>
      </c>
      <c r="Y861">
        <f>cleaneddata[[#This Row],[Unit Price]]-cleaneddata[[#This Row],[Discount]]</f>
        <v>6.4200000000000008</v>
      </c>
      <c r="Z861" t="str">
        <f>_xlfn.IFS(cleaneddata[[#This Row],[Region]]="Central","Chris",cleaneddata[[#This Row],[Region]]="East","Erin",cleaneddata[[#This Row],[Region]]="South","Sam",cleaneddata[[#This Row],[Region]]="West","William")</f>
        <v>William</v>
      </c>
    </row>
    <row r="862" spans="1:26" x14ac:dyDescent="0.3">
      <c r="A862">
        <v>1854</v>
      </c>
      <c r="B862" t="s">
        <v>1749</v>
      </c>
      <c r="C862" t="s">
        <v>72</v>
      </c>
      <c r="D862">
        <v>0.02</v>
      </c>
      <c r="E862">
        <v>30.73</v>
      </c>
      <c r="F862">
        <v>4</v>
      </c>
      <c r="G862" t="s">
        <v>40</v>
      </c>
      <c r="H862" t="s">
        <v>73</v>
      </c>
      <c r="I862" t="s">
        <v>42</v>
      </c>
      <c r="J862" t="s">
        <v>43</v>
      </c>
      <c r="K862" t="s">
        <v>75</v>
      </c>
      <c r="L862" t="s">
        <v>676</v>
      </c>
      <c r="M862">
        <v>0.75</v>
      </c>
      <c r="N862" t="s">
        <v>34</v>
      </c>
      <c r="O862" t="s">
        <v>113</v>
      </c>
      <c r="P862" t="s">
        <v>250</v>
      </c>
      <c r="Q862" t="s">
        <v>1750</v>
      </c>
      <c r="R862">
        <v>6478</v>
      </c>
      <c r="S862" s="1">
        <v>42082</v>
      </c>
      <c r="T862" s="1">
        <v>42085</v>
      </c>
      <c r="U862">
        <v>72.78</v>
      </c>
      <c r="V862">
        <v>16</v>
      </c>
      <c r="W862">
        <v>522.22</v>
      </c>
      <c r="X862">
        <v>86847</v>
      </c>
      <c r="Y862">
        <f>cleaneddata[[#This Row],[Unit Price]]-cleaneddata[[#This Row],[Discount]]</f>
        <v>30.71</v>
      </c>
      <c r="Z862" t="str">
        <f>_xlfn.IFS(cleaneddata[[#This Row],[Region]]="Central","Chris",cleaneddata[[#This Row],[Region]]="East","Erin",cleaneddata[[#This Row],[Region]]="South","Sam",cleaneddata[[#This Row],[Region]]="West","William")</f>
        <v>Erin</v>
      </c>
    </row>
    <row r="863" spans="1:26" x14ac:dyDescent="0.3">
      <c r="A863">
        <v>2639</v>
      </c>
      <c r="B863" t="s">
        <v>1751</v>
      </c>
      <c r="C863" t="s">
        <v>72</v>
      </c>
      <c r="D863">
        <v>0.05</v>
      </c>
      <c r="E863">
        <v>4.9800000000000004</v>
      </c>
      <c r="F863">
        <v>0.49</v>
      </c>
      <c r="G863" t="s">
        <v>40</v>
      </c>
      <c r="H863" t="s">
        <v>41</v>
      </c>
      <c r="I863" t="s">
        <v>50</v>
      </c>
      <c r="J863" t="s">
        <v>154</v>
      </c>
      <c r="K863" t="s">
        <v>75</v>
      </c>
      <c r="L863" t="s">
        <v>1105</v>
      </c>
      <c r="M863">
        <v>0.39</v>
      </c>
      <c r="N863" t="s">
        <v>34</v>
      </c>
      <c r="O863" t="s">
        <v>61</v>
      </c>
      <c r="P863" t="s">
        <v>642</v>
      </c>
      <c r="Q863" t="s">
        <v>197</v>
      </c>
      <c r="R863">
        <v>88201</v>
      </c>
      <c r="S863" s="1">
        <v>42082</v>
      </c>
      <c r="T863" s="1">
        <v>42082</v>
      </c>
      <c r="U863">
        <v>3.84</v>
      </c>
      <c r="V863">
        <v>3</v>
      </c>
      <c r="W863">
        <v>14.2</v>
      </c>
      <c r="X863">
        <v>90952</v>
      </c>
      <c r="Y863">
        <f>cleaneddata[[#This Row],[Unit Price]]-cleaneddata[[#This Row],[Discount]]</f>
        <v>4.9300000000000006</v>
      </c>
      <c r="Z863" t="str">
        <f>_xlfn.IFS(cleaneddata[[#This Row],[Region]]="Central","Chris",cleaneddata[[#This Row],[Region]]="East","Erin",cleaneddata[[#This Row],[Region]]="South","Sam",cleaneddata[[#This Row],[Region]]="West","William")</f>
        <v>William</v>
      </c>
    </row>
    <row r="864" spans="1:26" x14ac:dyDescent="0.3">
      <c r="A864">
        <v>3105</v>
      </c>
      <c r="B864" t="s">
        <v>1752</v>
      </c>
      <c r="C864" t="s">
        <v>27</v>
      </c>
      <c r="D864">
        <v>0.04</v>
      </c>
      <c r="E864">
        <v>3.08</v>
      </c>
      <c r="F864">
        <v>0.99</v>
      </c>
      <c r="G864" t="s">
        <v>40</v>
      </c>
      <c r="H864" t="s">
        <v>73</v>
      </c>
      <c r="I864" t="s">
        <v>50</v>
      </c>
      <c r="J864" t="s">
        <v>154</v>
      </c>
      <c r="K864" t="s">
        <v>75</v>
      </c>
      <c r="L864" t="s">
        <v>660</v>
      </c>
      <c r="M864">
        <v>0.37</v>
      </c>
      <c r="N864" t="s">
        <v>34</v>
      </c>
      <c r="O864" t="s">
        <v>35</v>
      </c>
      <c r="P864" t="s">
        <v>390</v>
      </c>
      <c r="Q864" t="s">
        <v>951</v>
      </c>
      <c r="R864">
        <v>42071</v>
      </c>
      <c r="S864" s="1">
        <v>42083</v>
      </c>
      <c r="T864" s="1">
        <v>42084</v>
      </c>
      <c r="U864">
        <v>13.8</v>
      </c>
      <c r="V864">
        <v>19</v>
      </c>
      <c r="W864">
        <v>60.01</v>
      </c>
      <c r="X864">
        <v>86327</v>
      </c>
      <c r="Y864">
        <f>cleaneddata[[#This Row],[Unit Price]]-cleaneddata[[#This Row],[Discount]]</f>
        <v>3.04</v>
      </c>
      <c r="Z864" t="str">
        <f>_xlfn.IFS(cleaneddata[[#This Row],[Region]]="Central","Chris",cleaneddata[[#This Row],[Region]]="East","Erin",cleaneddata[[#This Row],[Region]]="South","Sam",cleaneddata[[#This Row],[Region]]="West","William")</f>
        <v>Sam</v>
      </c>
    </row>
    <row r="865" spans="1:26" x14ac:dyDescent="0.3">
      <c r="A865">
        <v>3105</v>
      </c>
      <c r="B865" t="s">
        <v>1752</v>
      </c>
      <c r="C865" t="s">
        <v>27</v>
      </c>
      <c r="D865">
        <v>0.02</v>
      </c>
      <c r="E865">
        <v>6.48</v>
      </c>
      <c r="F865">
        <v>5.9</v>
      </c>
      <c r="G865" t="s">
        <v>40</v>
      </c>
      <c r="H865" t="s">
        <v>73</v>
      </c>
      <c r="I865" t="s">
        <v>50</v>
      </c>
      <c r="J865" t="s">
        <v>90</v>
      </c>
      <c r="K865" t="s">
        <v>75</v>
      </c>
      <c r="L865" t="s">
        <v>1753</v>
      </c>
      <c r="M865">
        <v>0.37</v>
      </c>
      <c r="N865" t="s">
        <v>34</v>
      </c>
      <c r="O865" t="s">
        <v>35</v>
      </c>
      <c r="P865" t="s">
        <v>390</v>
      </c>
      <c r="Q865" t="s">
        <v>951</v>
      </c>
      <c r="R865">
        <v>42071</v>
      </c>
      <c r="S865" s="1">
        <v>42083</v>
      </c>
      <c r="T865" s="1">
        <v>42084</v>
      </c>
      <c r="U865">
        <v>4.3920000000000003</v>
      </c>
      <c r="V865">
        <v>13</v>
      </c>
      <c r="W865">
        <v>90.98</v>
      </c>
      <c r="X865">
        <v>86327</v>
      </c>
      <c r="Y865">
        <f>cleaneddata[[#This Row],[Unit Price]]-cleaneddata[[#This Row],[Discount]]</f>
        <v>6.4600000000000009</v>
      </c>
      <c r="Z865" t="str">
        <f>_xlfn.IFS(cleaneddata[[#This Row],[Region]]="Central","Chris",cleaneddata[[#This Row],[Region]]="East","Erin",cleaneddata[[#This Row],[Region]]="South","Sam",cleaneddata[[#This Row],[Region]]="West","William")</f>
        <v>Sam</v>
      </c>
    </row>
    <row r="866" spans="1:26" x14ac:dyDescent="0.3">
      <c r="A866">
        <v>3105</v>
      </c>
      <c r="B866" t="s">
        <v>1752</v>
      </c>
      <c r="C866" t="s">
        <v>27</v>
      </c>
      <c r="D866">
        <v>0.04</v>
      </c>
      <c r="E866">
        <v>125.99</v>
      </c>
      <c r="F866">
        <v>4.2</v>
      </c>
      <c r="G866" t="s">
        <v>40</v>
      </c>
      <c r="H866" t="s">
        <v>73</v>
      </c>
      <c r="I866" t="s">
        <v>42</v>
      </c>
      <c r="J866" t="s">
        <v>137</v>
      </c>
      <c r="K866" t="s">
        <v>75</v>
      </c>
      <c r="L866" t="s">
        <v>1428</v>
      </c>
      <c r="M866">
        <v>0.59</v>
      </c>
      <c r="N866" t="s">
        <v>34</v>
      </c>
      <c r="O866" t="s">
        <v>35</v>
      </c>
      <c r="P866" t="s">
        <v>390</v>
      </c>
      <c r="Q866" t="s">
        <v>951</v>
      </c>
      <c r="R866">
        <v>42071</v>
      </c>
      <c r="S866" s="1">
        <v>42083</v>
      </c>
      <c r="T866" s="1">
        <v>42085</v>
      </c>
      <c r="U866">
        <v>-236.25</v>
      </c>
      <c r="V866">
        <v>12</v>
      </c>
      <c r="W866">
        <v>1270.7</v>
      </c>
      <c r="X866">
        <v>86327</v>
      </c>
      <c r="Y866">
        <f>cleaneddata[[#This Row],[Unit Price]]-cleaneddata[[#This Row],[Discount]]</f>
        <v>125.94999999999999</v>
      </c>
      <c r="Z866" t="str">
        <f>_xlfn.IFS(cleaneddata[[#This Row],[Region]]="Central","Chris",cleaneddata[[#This Row],[Region]]="East","Erin",cleaneddata[[#This Row],[Region]]="South","Sam",cleaneddata[[#This Row],[Region]]="West","William")</f>
        <v>Sam</v>
      </c>
    </row>
    <row r="867" spans="1:26" x14ac:dyDescent="0.3">
      <c r="A867">
        <v>3106</v>
      </c>
      <c r="B867" t="s">
        <v>1754</v>
      </c>
      <c r="C867" t="s">
        <v>27</v>
      </c>
      <c r="D867">
        <v>0.04</v>
      </c>
      <c r="E867">
        <v>3.08</v>
      </c>
      <c r="F867">
        <v>0.99</v>
      </c>
      <c r="G867" t="s">
        <v>40</v>
      </c>
      <c r="H867" t="s">
        <v>73</v>
      </c>
      <c r="I867" t="s">
        <v>50</v>
      </c>
      <c r="J867" t="s">
        <v>154</v>
      </c>
      <c r="K867" t="s">
        <v>75</v>
      </c>
      <c r="L867" t="s">
        <v>660</v>
      </c>
      <c r="M867">
        <v>0.37</v>
      </c>
      <c r="N867" t="s">
        <v>34</v>
      </c>
      <c r="O867" t="s">
        <v>54</v>
      </c>
      <c r="P867" t="s">
        <v>189</v>
      </c>
      <c r="Q867" t="s">
        <v>1755</v>
      </c>
      <c r="R867">
        <v>77041</v>
      </c>
      <c r="S867" s="1">
        <v>42083</v>
      </c>
      <c r="T867" s="1">
        <v>42084</v>
      </c>
      <c r="U867">
        <v>36.020000000000003</v>
      </c>
      <c r="V867">
        <v>75</v>
      </c>
      <c r="W867">
        <v>236.87</v>
      </c>
      <c r="X867">
        <v>548</v>
      </c>
      <c r="Y867">
        <f>cleaneddata[[#This Row],[Unit Price]]-cleaneddata[[#This Row],[Discount]]</f>
        <v>3.04</v>
      </c>
      <c r="Z867" t="str">
        <f>_xlfn.IFS(cleaneddata[[#This Row],[Region]]="Central","Chris",cleaneddata[[#This Row],[Region]]="East","Erin",cleaneddata[[#This Row],[Region]]="South","Sam",cleaneddata[[#This Row],[Region]]="West","William")</f>
        <v>Chris</v>
      </c>
    </row>
    <row r="868" spans="1:26" x14ac:dyDescent="0.3">
      <c r="A868">
        <v>3106</v>
      </c>
      <c r="B868" t="s">
        <v>1754</v>
      </c>
      <c r="C868" t="s">
        <v>27</v>
      </c>
      <c r="D868">
        <v>0.02</v>
      </c>
      <c r="E868">
        <v>6.48</v>
      </c>
      <c r="F868">
        <v>5.9</v>
      </c>
      <c r="G868" t="s">
        <v>40</v>
      </c>
      <c r="H868" t="s">
        <v>73</v>
      </c>
      <c r="I868" t="s">
        <v>50</v>
      </c>
      <c r="J868" t="s">
        <v>90</v>
      </c>
      <c r="K868" t="s">
        <v>75</v>
      </c>
      <c r="L868" t="s">
        <v>1753</v>
      </c>
      <c r="M868">
        <v>0.37</v>
      </c>
      <c r="N868" t="s">
        <v>34</v>
      </c>
      <c r="O868" t="s">
        <v>54</v>
      </c>
      <c r="P868" t="s">
        <v>189</v>
      </c>
      <c r="Q868" t="s">
        <v>1755</v>
      </c>
      <c r="R868">
        <v>77041</v>
      </c>
      <c r="S868" s="1">
        <v>42083</v>
      </c>
      <c r="T868" s="1">
        <v>42084</v>
      </c>
      <c r="U868">
        <v>-50.64</v>
      </c>
      <c r="V868">
        <v>53</v>
      </c>
      <c r="W868">
        <v>370.91</v>
      </c>
      <c r="X868">
        <v>548</v>
      </c>
      <c r="Y868">
        <f>cleaneddata[[#This Row],[Unit Price]]-cleaneddata[[#This Row],[Discount]]</f>
        <v>6.4600000000000009</v>
      </c>
      <c r="Z868" t="str">
        <f>_xlfn.IFS(cleaneddata[[#This Row],[Region]]="Central","Chris",cleaneddata[[#This Row],[Region]]="East","Erin",cleaneddata[[#This Row],[Region]]="South","Sam",cleaneddata[[#This Row],[Region]]="West","William")</f>
        <v>Chris</v>
      </c>
    </row>
    <row r="869" spans="1:26" x14ac:dyDescent="0.3">
      <c r="A869">
        <v>3106</v>
      </c>
      <c r="B869" t="s">
        <v>1754</v>
      </c>
      <c r="C869" t="s">
        <v>27</v>
      </c>
      <c r="D869">
        <v>0.04</v>
      </c>
      <c r="E869">
        <v>125.99</v>
      </c>
      <c r="F869">
        <v>4.2</v>
      </c>
      <c r="G869" t="s">
        <v>40</v>
      </c>
      <c r="H869" t="s">
        <v>73</v>
      </c>
      <c r="I869" t="s">
        <v>42</v>
      </c>
      <c r="J869" t="s">
        <v>137</v>
      </c>
      <c r="K869" t="s">
        <v>75</v>
      </c>
      <c r="L869" t="s">
        <v>1428</v>
      </c>
      <c r="M869">
        <v>0.59</v>
      </c>
      <c r="N869" t="s">
        <v>34</v>
      </c>
      <c r="O869" t="s">
        <v>54</v>
      </c>
      <c r="P869" t="s">
        <v>189</v>
      </c>
      <c r="Q869" t="s">
        <v>1755</v>
      </c>
      <c r="R869">
        <v>77041</v>
      </c>
      <c r="S869" s="1">
        <v>42083</v>
      </c>
      <c r="T869" s="1">
        <v>42085</v>
      </c>
      <c r="U869">
        <v>510.48899999999998</v>
      </c>
      <c r="V869">
        <v>47</v>
      </c>
      <c r="W869">
        <v>4976.92</v>
      </c>
      <c r="X869">
        <v>548</v>
      </c>
      <c r="Y869">
        <f>cleaneddata[[#This Row],[Unit Price]]-cleaneddata[[#This Row],[Discount]]</f>
        <v>125.94999999999999</v>
      </c>
      <c r="Z869" t="str">
        <f>_xlfn.IFS(cleaneddata[[#This Row],[Region]]="Central","Chris",cleaneddata[[#This Row],[Region]]="East","Erin",cleaneddata[[#This Row],[Region]]="South","Sam",cleaneddata[[#This Row],[Region]]="West","William")</f>
        <v>Chris</v>
      </c>
    </row>
    <row r="870" spans="1:26" x14ac:dyDescent="0.3">
      <c r="A870">
        <v>637</v>
      </c>
      <c r="B870" t="s">
        <v>1756</v>
      </c>
      <c r="C870" t="s">
        <v>49</v>
      </c>
      <c r="D870">
        <v>0.06</v>
      </c>
      <c r="E870">
        <v>160.97999999999999</v>
      </c>
      <c r="F870">
        <v>35.020000000000003</v>
      </c>
      <c r="G870" t="s">
        <v>28</v>
      </c>
      <c r="H870" t="s">
        <v>41</v>
      </c>
      <c r="I870" t="s">
        <v>30</v>
      </c>
      <c r="J870" t="s">
        <v>119</v>
      </c>
      <c r="K870" t="s">
        <v>32</v>
      </c>
      <c r="L870" t="s">
        <v>1757</v>
      </c>
      <c r="M870">
        <v>0.72</v>
      </c>
      <c r="N870" t="s">
        <v>34</v>
      </c>
      <c r="O870" t="s">
        <v>61</v>
      </c>
      <c r="P870" t="s">
        <v>92</v>
      </c>
      <c r="Q870" t="s">
        <v>1758</v>
      </c>
      <c r="R870">
        <v>95051</v>
      </c>
      <c r="S870" s="1">
        <v>42083</v>
      </c>
      <c r="T870" s="1">
        <v>42087</v>
      </c>
      <c r="U870">
        <v>-229.68</v>
      </c>
      <c r="V870">
        <v>8</v>
      </c>
      <c r="W870">
        <v>1232.01</v>
      </c>
      <c r="X870">
        <v>87953</v>
      </c>
      <c r="Y870">
        <f>cleaneddata[[#This Row],[Unit Price]]-cleaneddata[[#This Row],[Discount]]</f>
        <v>160.91999999999999</v>
      </c>
      <c r="Z870" t="str">
        <f>_xlfn.IFS(cleaneddata[[#This Row],[Region]]="Central","Chris",cleaneddata[[#This Row],[Region]]="East","Erin",cleaneddata[[#This Row],[Region]]="South","Sam",cleaneddata[[#This Row],[Region]]="West","William")</f>
        <v>William</v>
      </c>
    </row>
    <row r="871" spans="1:26" x14ac:dyDescent="0.3">
      <c r="A871">
        <v>640</v>
      </c>
      <c r="B871" t="s">
        <v>1187</v>
      </c>
      <c r="C871" t="s">
        <v>49</v>
      </c>
      <c r="D871">
        <v>0.06</v>
      </c>
      <c r="E871">
        <v>160.97999999999999</v>
      </c>
      <c r="F871">
        <v>35.020000000000003</v>
      </c>
      <c r="G871" t="s">
        <v>28</v>
      </c>
      <c r="H871" t="s">
        <v>41</v>
      </c>
      <c r="I871" t="s">
        <v>30</v>
      </c>
      <c r="J871" t="s">
        <v>119</v>
      </c>
      <c r="K871" t="s">
        <v>32</v>
      </c>
      <c r="L871" t="s">
        <v>1757</v>
      </c>
      <c r="M871">
        <v>0.72</v>
      </c>
      <c r="N871" t="s">
        <v>34</v>
      </c>
      <c r="O871" t="s">
        <v>61</v>
      </c>
      <c r="P871" t="s">
        <v>68</v>
      </c>
      <c r="Q871" t="s">
        <v>144</v>
      </c>
      <c r="R871">
        <v>98119</v>
      </c>
      <c r="S871" s="1">
        <v>42083</v>
      </c>
      <c r="T871" s="1">
        <v>42087</v>
      </c>
      <c r="U871">
        <v>-229.68</v>
      </c>
      <c r="V871">
        <v>30</v>
      </c>
      <c r="W871">
        <v>4620.05</v>
      </c>
      <c r="X871">
        <v>11077</v>
      </c>
      <c r="Y871">
        <f>cleaneddata[[#This Row],[Unit Price]]-cleaneddata[[#This Row],[Discount]]</f>
        <v>160.91999999999999</v>
      </c>
      <c r="Z871" t="str">
        <f>_xlfn.IFS(cleaneddata[[#This Row],[Region]]="Central","Chris",cleaneddata[[#This Row],[Region]]="East","Erin",cleaneddata[[#This Row],[Region]]="South","Sam",cleaneddata[[#This Row],[Region]]="West","William")</f>
        <v>William</v>
      </c>
    </row>
    <row r="872" spans="1:26" x14ac:dyDescent="0.3">
      <c r="A872">
        <v>314</v>
      </c>
      <c r="B872" t="s">
        <v>1759</v>
      </c>
      <c r="C872" t="s">
        <v>118</v>
      </c>
      <c r="D872">
        <v>0.04</v>
      </c>
      <c r="E872">
        <v>1637.53</v>
      </c>
      <c r="F872">
        <v>24.49</v>
      </c>
      <c r="G872" t="s">
        <v>40</v>
      </c>
      <c r="H872" t="s">
        <v>96</v>
      </c>
      <c r="I872" t="s">
        <v>50</v>
      </c>
      <c r="J872" t="s">
        <v>570</v>
      </c>
      <c r="K872" t="s">
        <v>146</v>
      </c>
      <c r="L872" t="s">
        <v>1760</v>
      </c>
      <c r="M872">
        <v>0.81</v>
      </c>
      <c r="N872" t="s">
        <v>34</v>
      </c>
      <c r="O872" t="s">
        <v>54</v>
      </c>
      <c r="P872" t="s">
        <v>105</v>
      </c>
      <c r="Q872" t="s">
        <v>1761</v>
      </c>
      <c r="R872">
        <v>60130</v>
      </c>
      <c r="S872" s="1">
        <v>42083</v>
      </c>
      <c r="T872" s="1">
        <v>42085</v>
      </c>
      <c r="U872">
        <v>-1759.58</v>
      </c>
      <c r="V872">
        <v>2</v>
      </c>
      <c r="W872">
        <v>3206.94</v>
      </c>
      <c r="X872">
        <v>89166</v>
      </c>
      <c r="Y872">
        <f>cleaneddata[[#This Row],[Unit Price]]-cleaneddata[[#This Row],[Discount]]</f>
        <v>1637.49</v>
      </c>
      <c r="Z872" t="str">
        <f>_xlfn.IFS(cleaneddata[[#This Row],[Region]]="Central","Chris",cleaneddata[[#This Row],[Region]]="East","Erin",cleaneddata[[#This Row],[Region]]="South","Sam",cleaneddata[[#This Row],[Region]]="West","William")</f>
        <v>Chris</v>
      </c>
    </row>
    <row r="873" spans="1:26" x14ac:dyDescent="0.3">
      <c r="A873">
        <v>315</v>
      </c>
      <c r="B873" t="s">
        <v>1762</v>
      </c>
      <c r="C873" t="s">
        <v>118</v>
      </c>
      <c r="D873">
        <v>0.01</v>
      </c>
      <c r="E873">
        <v>19.98</v>
      </c>
      <c r="F873">
        <v>4</v>
      </c>
      <c r="G873" t="s">
        <v>40</v>
      </c>
      <c r="H873" t="s">
        <v>96</v>
      </c>
      <c r="I873" t="s">
        <v>42</v>
      </c>
      <c r="J873" t="s">
        <v>43</v>
      </c>
      <c r="K873" t="s">
        <v>75</v>
      </c>
      <c r="L873" t="s">
        <v>1763</v>
      </c>
      <c r="M873">
        <v>0.68</v>
      </c>
      <c r="N873" t="s">
        <v>34</v>
      </c>
      <c r="O873" t="s">
        <v>113</v>
      </c>
      <c r="P873" t="s">
        <v>405</v>
      </c>
      <c r="Q873" t="s">
        <v>1764</v>
      </c>
      <c r="R873">
        <v>1007</v>
      </c>
      <c r="S873" s="1">
        <v>42083</v>
      </c>
      <c r="T873" s="1">
        <v>42083</v>
      </c>
      <c r="U873">
        <v>-72.23</v>
      </c>
      <c r="V873">
        <v>2</v>
      </c>
      <c r="W873">
        <v>43.08</v>
      </c>
      <c r="X873">
        <v>89166</v>
      </c>
      <c r="Y873">
        <f>cleaneddata[[#This Row],[Unit Price]]-cleaneddata[[#This Row],[Discount]]</f>
        <v>19.97</v>
      </c>
      <c r="Z873" t="str">
        <f>_xlfn.IFS(cleaneddata[[#This Row],[Region]]="Central","Chris",cleaneddata[[#This Row],[Region]]="East","Erin",cleaneddata[[#This Row],[Region]]="South","Sam",cleaneddata[[#This Row],[Region]]="West","William")</f>
        <v>Erin</v>
      </c>
    </row>
    <row r="874" spans="1:26" x14ac:dyDescent="0.3">
      <c r="A874">
        <v>669</v>
      </c>
      <c r="B874" t="s">
        <v>1765</v>
      </c>
      <c r="C874" t="s">
        <v>118</v>
      </c>
      <c r="D874">
        <v>0.09</v>
      </c>
      <c r="E874">
        <v>2.89</v>
      </c>
      <c r="F874">
        <v>0.5</v>
      </c>
      <c r="G874" t="s">
        <v>40</v>
      </c>
      <c r="H874" t="s">
        <v>73</v>
      </c>
      <c r="I874" t="s">
        <v>50</v>
      </c>
      <c r="J874" t="s">
        <v>154</v>
      </c>
      <c r="K874" t="s">
        <v>75</v>
      </c>
      <c r="L874" t="s">
        <v>731</v>
      </c>
      <c r="M874">
        <v>0.38</v>
      </c>
      <c r="N874" t="s">
        <v>34</v>
      </c>
      <c r="O874" t="s">
        <v>54</v>
      </c>
      <c r="P874" t="s">
        <v>215</v>
      </c>
      <c r="Q874" t="s">
        <v>1766</v>
      </c>
      <c r="R874">
        <v>52501</v>
      </c>
      <c r="S874" s="1">
        <v>42083</v>
      </c>
      <c r="T874" s="1">
        <v>42085</v>
      </c>
      <c r="U874">
        <v>40.482300000000002</v>
      </c>
      <c r="V874">
        <v>22</v>
      </c>
      <c r="W874">
        <v>58.67</v>
      </c>
      <c r="X874">
        <v>88475</v>
      </c>
      <c r="Y874">
        <f>cleaneddata[[#This Row],[Unit Price]]-cleaneddata[[#This Row],[Discount]]</f>
        <v>2.8000000000000003</v>
      </c>
      <c r="Z874" t="str">
        <f>_xlfn.IFS(cleaneddata[[#This Row],[Region]]="Central","Chris",cleaneddata[[#This Row],[Region]]="East","Erin",cleaneddata[[#This Row],[Region]]="South","Sam",cleaneddata[[#This Row],[Region]]="West","William")</f>
        <v>Chris</v>
      </c>
    </row>
    <row r="875" spans="1:26" x14ac:dyDescent="0.3">
      <c r="A875">
        <v>669</v>
      </c>
      <c r="B875" t="s">
        <v>1765</v>
      </c>
      <c r="C875" t="s">
        <v>118</v>
      </c>
      <c r="D875">
        <v>0.02</v>
      </c>
      <c r="E875">
        <v>48.91</v>
      </c>
      <c r="F875">
        <v>5.81</v>
      </c>
      <c r="G875" t="s">
        <v>40</v>
      </c>
      <c r="H875" t="s">
        <v>73</v>
      </c>
      <c r="I875" t="s">
        <v>50</v>
      </c>
      <c r="J875" t="s">
        <v>90</v>
      </c>
      <c r="K875" t="s">
        <v>75</v>
      </c>
      <c r="L875" t="s">
        <v>1767</v>
      </c>
      <c r="M875">
        <v>0.38</v>
      </c>
      <c r="N875" t="s">
        <v>34</v>
      </c>
      <c r="O875" t="s">
        <v>54</v>
      </c>
      <c r="P875" t="s">
        <v>215</v>
      </c>
      <c r="Q875" t="s">
        <v>1766</v>
      </c>
      <c r="R875">
        <v>52501</v>
      </c>
      <c r="S875" s="1">
        <v>42083</v>
      </c>
      <c r="T875" s="1">
        <v>42084</v>
      </c>
      <c r="U875">
        <v>32.86</v>
      </c>
      <c r="V875">
        <v>2</v>
      </c>
      <c r="W875">
        <v>101.06</v>
      </c>
      <c r="X875">
        <v>88475</v>
      </c>
      <c r="Y875">
        <f>cleaneddata[[#This Row],[Unit Price]]-cleaneddata[[#This Row],[Discount]]</f>
        <v>48.889999999999993</v>
      </c>
      <c r="Z875" t="str">
        <f>_xlfn.IFS(cleaneddata[[#This Row],[Region]]="Central","Chris",cleaneddata[[#This Row],[Region]]="East","Erin",cleaneddata[[#This Row],[Region]]="South","Sam",cleaneddata[[#This Row],[Region]]="West","William")</f>
        <v>Chris</v>
      </c>
    </row>
    <row r="876" spans="1:26" x14ac:dyDescent="0.3">
      <c r="A876">
        <v>1679</v>
      </c>
      <c r="B876" t="s">
        <v>1768</v>
      </c>
      <c r="C876" t="s">
        <v>118</v>
      </c>
      <c r="D876">
        <v>7.0000000000000007E-2</v>
      </c>
      <c r="E876">
        <v>13.73</v>
      </c>
      <c r="F876">
        <v>6.85</v>
      </c>
      <c r="G876" t="s">
        <v>40</v>
      </c>
      <c r="H876" t="s">
        <v>41</v>
      </c>
      <c r="I876" t="s">
        <v>30</v>
      </c>
      <c r="J876" t="s">
        <v>128</v>
      </c>
      <c r="K876" t="s">
        <v>52</v>
      </c>
      <c r="L876" t="s">
        <v>1769</v>
      </c>
      <c r="M876">
        <v>0.54</v>
      </c>
      <c r="N876" t="s">
        <v>34</v>
      </c>
      <c r="O876" t="s">
        <v>113</v>
      </c>
      <c r="P876" t="s">
        <v>319</v>
      </c>
      <c r="Q876" t="s">
        <v>1770</v>
      </c>
      <c r="R876">
        <v>45324</v>
      </c>
      <c r="S876" s="1">
        <v>42083</v>
      </c>
      <c r="T876" s="1">
        <v>42084</v>
      </c>
      <c r="U876">
        <v>-22.72</v>
      </c>
      <c r="V876">
        <v>21</v>
      </c>
      <c r="W876">
        <v>276.64</v>
      </c>
      <c r="X876">
        <v>86646</v>
      </c>
      <c r="Y876">
        <f>cleaneddata[[#This Row],[Unit Price]]-cleaneddata[[#This Row],[Discount]]</f>
        <v>13.66</v>
      </c>
      <c r="Z876" t="str">
        <f>_xlfn.IFS(cleaneddata[[#This Row],[Region]]="Central","Chris",cleaneddata[[#This Row],[Region]]="East","Erin",cleaneddata[[#This Row],[Region]]="South","Sam",cleaneddata[[#This Row],[Region]]="West","William")</f>
        <v>Erin</v>
      </c>
    </row>
    <row r="877" spans="1:26" x14ac:dyDescent="0.3">
      <c r="A877">
        <v>2794</v>
      </c>
      <c r="B877" t="s">
        <v>1771</v>
      </c>
      <c r="C877" t="s">
        <v>118</v>
      </c>
      <c r="D877">
        <v>0.06</v>
      </c>
      <c r="E877">
        <v>2.61</v>
      </c>
      <c r="F877">
        <v>0.5</v>
      </c>
      <c r="G877" t="s">
        <v>40</v>
      </c>
      <c r="H877" t="s">
        <v>96</v>
      </c>
      <c r="I877" t="s">
        <v>50</v>
      </c>
      <c r="J877" t="s">
        <v>154</v>
      </c>
      <c r="K877" t="s">
        <v>75</v>
      </c>
      <c r="L877" t="s">
        <v>1571</v>
      </c>
      <c r="M877">
        <v>0.39</v>
      </c>
      <c r="N877" t="s">
        <v>34</v>
      </c>
      <c r="O877" t="s">
        <v>54</v>
      </c>
      <c r="P877" t="s">
        <v>215</v>
      </c>
      <c r="Q877" t="s">
        <v>1772</v>
      </c>
      <c r="R877">
        <v>50158</v>
      </c>
      <c r="S877" s="1">
        <v>42083</v>
      </c>
      <c r="T877" s="1">
        <v>42085</v>
      </c>
      <c r="U877">
        <v>3.5949</v>
      </c>
      <c r="V877">
        <v>2</v>
      </c>
      <c r="W877">
        <v>5.21</v>
      </c>
      <c r="X877">
        <v>87554</v>
      </c>
      <c r="Y877">
        <f>cleaneddata[[#This Row],[Unit Price]]-cleaneddata[[#This Row],[Discount]]</f>
        <v>2.5499999999999998</v>
      </c>
      <c r="Z877" t="str">
        <f>_xlfn.IFS(cleaneddata[[#This Row],[Region]]="Central","Chris",cleaneddata[[#This Row],[Region]]="East","Erin",cleaneddata[[#This Row],[Region]]="South","Sam",cleaneddata[[#This Row],[Region]]="West","William")</f>
        <v>Chris</v>
      </c>
    </row>
    <row r="878" spans="1:26" x14ac:dyDescent="0.3">
      <c r="A878">
        <v>3360</v>
      </c>
      <c r="B878" t="s">
        <v>1773</v>
      </c>
      <c r="C878" t="s">
        <v>72</v>
      </c>
      <c r="D878">
        <v>0.02</v>
      </c>
      <c r="E878">
        <v>9.11</v>
      </c>
      <c r="F878">
        <v>2.15</v>
      </c>
      <c r="G878" t="s">
        <v>40</v>
      </c>
      <c r="H878" t="s">
        <v>73</v>
      </c>
      <c r="I878" t="s">
        <v>50</v>
      </c>
      <c r="J878" t="s">
        <v>90</v>
      </c>
      <c r="K878" t="s">
        <v>52</v>
      </c>
      <c r="L878" t="s">
        <v>91</v>
      </c>
      <c r="M878">
        <v>0.4</v>
      </c>
      <c r="N878" t="s">
        <v>34</v>
      </c>
      <c r="O878" t="s">
        <v>54</v>
      </c>
      <c r="P878" t="s">
        <v>359</v>
      </c>
      <c r="Q878" t="s">
        <v>1774</v>
      </c>
      <c r="R878">
        <v>53214</v>
      </c>
      <c r="S878" s="1">
        <v>42083</v>
      </c>
      <c r="T878" s="1">
        <v>42085</v>
      </c>
      <c r="U878">
        <v>18.41</v>
      </c>
      <c r="V878">
        <v>3</v>
      </c>
      <c r="W878">
        <v>27.37</v>
      </c>
      <c r="X878">
        <v>91435</v>
      </c>
      <c r="Y878">
        <f>cleaneddata[[#This Row],[Unit Price]]-cleaneddata[[#This Row],[Discount]]</f>
        <v>9.09</v>
      </c>
      <c r="Z878" t="str">
        <f>_xlfn.IFS(cleaneddata[[#This Row],[Region]]="Central","Chris",cleaneddata[[#This Row],[Region]]="East","Erin",cleaneddata[[#This Row],[Region]]="South","Sam",cleaneddata[[#This Row],[Region]]="West","William")</f>
        <v>Chris</v>
      </c>
    </row>
    <row r="879" spans="1:26" x14ac:dyDescent="0.3">
      <c r="A879">
        <v>3361</v>
      </c>
      <c r="B879" t="s">
        <v>812</v>
      </c>
      <c r="C879" t="s">
        <v>72</v>
      </c>
      <c r="D879">
        <v>0.06</v>
      </c>
      <c r="E879">
        <v>12.64</v>
      </c>
      <c r="F879">
        <v>4.9800000000000004</v>
      </c>
      <c r="G879" t="s">
        <v>40</v>
      </c>
      <c r="H879" t="s">
        <v>73</v>
      </c>
      <c r="I879" t="s">
        <v>30</v>
      </c>
      <c r="J879" t="s">
        <v>128</v>
      </c>
      <c r="K879" t="s">
        <v>44</v>
      </c>
      <c r="L879" t="s">
        <v>1775</v>
      </c>
      <c r="M879">
        <v>0.48</v>
      </c>
      <c r="N879" t="s">
        <v>34</v>
      </c>
      <c r="O879" t="s">
        <v>54</v>
      </c>
      <c r="P879" t="s">
        <v>359</v>
      </c>
      <c r="Q879" t="s">
        <v>814</v>
      </c>
      <c r="R879">
        <v>53095</v>
      </c>
      <c r="S879" s="1">
        <v>42083</v>
      </c>
      <c r="T879" s="1">
        <v>42085</v>
      </c>
      <c r="U879">
        <v>65.63</v>
      </c>
      <c r="V879">
        <v>8</v>
      </c>
      <c r="W879">
        <v>98.16</v>
      </c>
      <c r="X879">
        <v>91435</v>
      </c>
      <c r="Y879">
        <f>cleaneddata[[#This Row],[Unit Price]]-cleaneddata[[#This Row],[Discount]]</f>
        <v>12.58</v>
      </c>
      <c r="Z879" t="str">
        <f>_xlfn.IFS(cleaneddata[[#This Row],[Region]]="Central","Chris",cleaneddata[[#This Row],[Region]]="East","Erin",cleaneddata[[#This Row],[Region]]="South","Sam",cleaneddata[[#This Row],[Region]]="West","William")</f>
        <v>Chris</v>
      </c>
    </row>
    <row r="880" spans="1:26" x14ac:dyDescent="0.3">
      <c r="A880">
        <v>691</v>
      </c>
      <c r="B880" t="s">
        <v>1776</v>
      </c>
      <c r="C880" t="s">
        <v>39</v>
      </c>
      <c r="D880">
        <v>0.09</v>
      </c>
      <c r="E880">
        <v>6.48</v>
      </c>
      <c r="F880">
        <v>6.35</v>
      </c>
      <c r="G880" t="s">
        <v>40</v>
      </c>
      <c r="H880" t="s">
        <v>73</v>
      </c>
      <c r="I880" t="s">
        <v>50</v>
      </c>
      <c r="J880" t="s">
        <v>90</v>
      </c>
      <c r="K880" t="s">
        <v>75</v>
      </c>
      <c r="L880" t="s">
        <v>1777</v>
      </c>
      <c r="M880">
        <v>0.37</v>
      </c>
      <c r="N880" t="s">
        <v>34</v>
      </c>
      <c r="O880" t="s">
        <v>61</v>
      </c>
      <c r="P880" t="s">
        <v>68</v>
      </c>
      <c r="Q880" t="s">
        <v>1778</v>
      </c>
      <c r="R880">
        <v>98408</v>
      </c>
      <c r="S880" s="1">
        <v>42084</v>
      </c>
      <c r="T880" s="1">
        <v>42085</v>
      </c>
      <c r="U880">
        <v>-88.6</v>
      </c>
      <c r="V880">
        <v>8</v>
      </c>
      <c r="W880">
        <v>49.81</v>
      </c>
      <c r="X880">
        <v>89915</v>
      </c>
      <c r="Y880">
        <f>cleaneddata[[#This Row],[Unit Price]]-cleaneddata[[#This Row],[Discount]]</f>
        <v>6.3900000000000006</v>
      </c>
      <c r="Z880" t="str">
        <f>_xlfn.IFS(cleaneddata[[#This Row],[Region]]="Central","Chris",cleaneddata[[#This Row],[Region]]="East","Erin",cleaneddata[[#This Row],[Region]]="South","Sam",cleaneddata[[#This Row],[Region]]="West","William")</f>
        <v>William</v>
      </c>
    </row>
    <row r="881" spans="1:26" x14ac:dyDescent="0.3">
      <c r="A881">
        <v>1471</v>
      </c>
      <c r="B881" t="s">
        <v>1779</v>
      </c>
      <c r="C881" t="s">
        <v>39</v>
      </c>
      <c r="D881">
        <v>0.03</v>
      </c>
      <c r="E881">
        <v>420.98</v>
      </c>
      <c r="F881">
        <v>19.989999999999998</v>
      </c>
      <c r="G881" t="s">
        <v>40</v>
      </c>
      <c r="H881" t="s">
        <v>73</v>
      </c>
      <c r="I881" t="s">
        <v>50</v>
      </c>
      <c r="J881" t="s">
        <v>74</v>
      </c>
      <c r="K881" t="s">
        <v>75</v>
      </c>
      <c r="L881" t="s">
        <v>869</v>
      </c>
      <c r="M881">
        <v>0.35</v>
      </c>
      <c r="N881" t="s">
        <v>34</v>
      </c>
      <c r="O881" t="s">
        <v>113</v>
      </c>
      <c r="P881" t="s">
        <v>319</v>
      </c>
      <c r="Q881" t="s">
        <v>1140</v>
      </c>
      <c r="R881">
        <v>43081</v>
      </c>
      <c r="S881" s="1">
        <v>42084</v>
      </c>
      <c r="T881" s="1">
        <v>42085</v>
      </c>
      <c r="U881">
        <v>3043.0311000000002</v>
      </c>
      <c r="V881">
        <v>10</v>
      </c>
      <c r="W881">
        <v>4410.1899999999996</v>
      </c>
      <c r="X881">
        <v>87077</v>
      </c>
      <c r="Y881">
        <f>cleaneddata[[#This Row],[Unit Price]]-cleaneddata[[#This Row],[Discount]]</f>
        <v>420.95000000000005</v>
      </c>
      <c r="Z881" t="str">
        <f>_xlfn.IFS(cleaneddata[[#This Row],[Region]]="Central","Chris",cleaneddata[[#This Row],[Region]]="East","Erin",cleaneddata[[#This Row],[Region]]="South","Sam",cleaneddata[[#This Row],[Region]]="West","William")</f>
        <v>Erin</v>
      </c>
    </row>
    <row r="882" spans="1:26" x14ac:dyDescent="0.3">
      <c r="A882">
        <v>2601</v>
      </c>
      <c r="B882" t="s">
        <v>1780</v>
      </c>
      <c r="C882" t="s">
        <v>49</v>
      </c>
      <c r="D882">
        <v>0.05</v>
      </c>
      <c r="E882">
        <v>5.74</v>
      </c>
      <c r="F882">
        <v>5.3</v>
      </c>
      <c r="G882" t="s">
        <v>40</v>
      </c>
      <c r="H882" t="s">
        <v>96</v>
      </c>
      <c r="I882" t="s">
        <v>50</v>
      </c>
      <c r="J882" t="s">
        <v>570</v>
      </c>
      <c r="K882" t="s">
        <v>44</v>
      </c>
      <c r="L882" t="s">
        <v>1781</v>
      </c>
      <c r="M882">
        <v>0.55000000000000004</v>
      </c>
      <c r="N882" t="s">
        <v>34</v>
      </c>
      <c r="O882" t="s">
        <v>113</v>
      </c>
      <c r="P882" t="s">
        <v>1358</v>
      </c>
      <c r="Q882" t="s">
        <v>1782</v>
      </c>
      <c r="R882">
        <v>3054</v>
      </c>
      <c r="S882" s="1">
        <v>42084</v>
      </c>
      <c r="T882" s="1">
        <v>42089</v>
      </c>
      <c r="U882">
        <v>-50.75</v>
      </c>
      <c r="V882">
        <v>7</v>
      </c>
      <c r="W882">
        <v>42.02</v>
      </c>
      <c r="X882">
        <v>87382</v>
      </c>
      <c r="Y882">
        <f>cleaneddata[[#This Row],[Unit Price]]-cleaneddata[[#This Row],[Discount]]</f>
        <v>5.69</v>
      </c>
      <c r="Z882" t="str">
        <f>_xlfn.IFS(cleaneddata[[#This Row],[Region]]="Central","Chris",cleaneddata[[#This Row],[Region]]="East","Erin",cleaneddata[[#This Row],[Region]]="South","Sam",cleaneddata[[#This Row],[Region]]="West","William")</f>
        <v>Erin</v>
      </c>
    </row>
    <row r="883" spans="1:26" x14ac:dyDescent="0.3">
      <c r="A883">
        <v>3275</v>
      </c>
      <c r="B883" t="s">
        <v>64</v>
      </c>
      <c r="C883" t="s">
        <v>49</v>
      </c>
      <c r="D883">
        <v>0.02</v>
      </c>
      <c r="E883">
        <v>13.48</v>
      </c>
      <c r="F883">
        <v>4.51</v>
      </c>
      <c r="G883" t="s">
        <v>40</v>
      </c>
      <c r="H883" t="s">
        <v>73</v>
      </c>
      <c r="I883" t="s">
        <v>50</v>
      </c>
      <c r="J883" t="s">
        <v>80</v>
      </c>
      <c r="K883" t="s">
        <v>75</v>
      </c>
      <c r="L883" t="s">
        <v>1783</v>
      </c>
      <c r="M883">
        <v>0.59</v>
      </c>
      <c r="N883" t="s">
        <v>34</v>
      </c>
      <c r="O883" t="s">
        <v>61</v>
      </c>
      <c r="P883" t="s">
        <v>68</v>
      </c>
      <c r="Q883" t="s">
        <v>69</v>
      </c>
      <c r="R883">
        <v>98273</v>
      </c>
      <c r="S883" s="1">
        <v>42084</v>
      </c>
      <c r="T883" s="1">
        <v>42086</v>
      </c>
      <c r="U883">
        <v>34.520000000000003</v>
      </c>
      <c r="V883">
        <v>9</v>
      </c>
      <c r="W883">
        <v>127.12</v>
      </c>
      <c r="X883">
        <v>86233</v>
      </c>
      <c r="Y883">
        <f>cleaneddata[[#This Row],[Unit Price]]-cleaneddata[[#This Row],[Discount]]</f>
        <v>13.46</v>
      </c>
      <c r="Z883" t="str">
        <f>_xlfn.IFS(cleaneddata[[#This Row],[Region]]="Central","Chris",cleaneddata[[#This Row],[Region]]="East","Erin",cleaneddata[[#This Row],[Region]]="South","Sam",cleaneddata[[#This Row],[Region]]="West","William")</f>
        <v>William</v>
      </c>
    </row>
    <row r="884" spans="1:26" x14ac:dyDescent="0.3">
      <c r="A884">
        <v>247</v>
      </c>
      <c r="B884" t="s">
        <v>1337</v>
      </c>
      <c r="C884" t="s">
        <v>118</v>
      </c>
      <c r="D884">
        <v>0.09</v>
      </c>
      <c r="E884">
        <v>2.88</v>
      </c>
      <c r="F884">
        <v>0.99</v>
      </c>
      <c r="G884" t="s">
        <v>40</v>
      </c>
      <c r="H884" t="s">
        <v>96</v>
      </c>
      <c r="I884" t="s">
        <v>50</v>
      </c>
      <c r="J884" t="s">
        <v>154</v>
      </c>
      <c r="K884" t="s">
        <v>75</v>
      </c>
      <c r="L884" t="s">
        <v>224</v>
      </c>
      <c r="M884">
        <v>0.36</v>
      </c>
      <c r="N884" t="s">
        <v>34</v>
      </c>
      <c r="O884" t="s">
        <v>35</v>
      </c>
      <c r="P884" t="s">
        <v>402</v>
      </c>
      <c r="Q884" t="s">
        <v>1338</v>
      </c>
      <c r="R884">
        <v>37804</v>
      </c>
      <c r="S884" s="1">
        <v>42084</v>
      </c>
      <c r="T884" s="1">
        <v>42086</v>
      </c>
      <c r="U884">
        <v>-145.08199999999999</v>
      </c>
      <c r="V884">
        <v>10</v>
      </c>
      <c r="W884">
        <v>28.73</v>
      </c>
      <c r="X884">
        <v>89140</v>
      </c>
      <c r="Y884">
        <f>cleaneddata[[#This Row],[Unit Price]]-cleaneddata[[#This Row],[Discount]]</f>
        <v>2.79</v>
      </c>
      <c r="Z884" t="str">
        <f>_xlfn.IFS(cleaneddata[[#This Row],[Region]]="Central","Chris",cleaneddata[[#This Row],[Region]]="East","Erin",cleaneddata[[#This Row],[Region]]="South","Sam",cleaneddata[[#This Row],[Region]]="West","William")</f>
        <v>Sam</v>
      </c>
    </row>
    <row r="885" spans="1:26" x14ac:dyDescent="0.3">
      <c r="A885">
        <v>1185</v>
      </c>
      <c r="B885" t="s">
        <v>1784</v>
      </c>
      <c r="C885" t="s">
        <v>118</v>
      </c>
      <c r="D885">
        <v>0</v>
      </c>
      <c r="E885">
        <v>6783.02</v>
      </c>
      <c r="F885">
        <v>24.49</v>
      </c>
      <c r="G885" t="s">
        <v>40</v>
      </c>
      <c r="H885" t="s">
        <v>41</v>
      </c>
      <c r="I885" t="s">
        <v>42</v>
      </c>
      <c r="J885" t="s">
        <v>58</v>
      </c>
      <c r="K885" t="s">
        <v>66</v>
      </c>
      <c r="L885" t="s">
        <v>316</v>
      </c>
      <c r="M885">
        <v>0.39</v>
      </c>
      <c r="N885" t="s">
        <v>34</v>
      </c>
      <c r="O885" t="s">
        <v>35</v>
      </c>
      <c r="P885" t="s">
        <v>166</v>
      </c>
      <c r="Q885" t="s">
        <v>360</v>
      </c>
      <c r="R885">
        <v>35756</v>
      </c>
      <c r="S885" s="1">
        <v>42084</v>
      </c>
      <c r="T885" s="1">
        <v>42085</v>
      </c>
      <c r="U885">
        <v>4.1100000000000003</v>
      </c>
      <c r="V885">
        <v>3</v>
      </c>
      <c r="W885">
        <v>20552.55</v>
      </c>
      <c r="X885">
        <v>85938</v>
      </c>
      <c r="Y885">
        <f>cleaneddata[[#This Row],[Unit Price]]-cleaneddata[[#This Row],[Discount]]</f>
        <v>6783.02</v>
      </c>
      <c r="Z885" t="str">
        <f>_xlfn.IFS(cleaneddata[[#This Row],[Region]]="Central","Chris",cleaneddata[[#This Row],[Region]]="East","Erin",cleaneddata[[#This Row],[Region]]="South","Sam",cleaneddata[[#This Row],[Region]]="West","William")</f>
        <v>Sam</v>
      </c>
    </row>
    <row r="886" spans="1:26" x14ac:dyDescent="0.3">
      <c r="A886">
        <v>3258</v>
      </c>
      <c r="B886" t="s">
        <v>1785</v>
      </c>
      <c r="C886" t="s">
        <v>72</v>
      </c>
      <c r="D886">
        <v>0.02</v>
      </c>
      <c r="E886">
        <v>55.94</v>
      </c>
      <c r="F886">
        <v>6.55</v>
      </c>
      <c r="G886" t="s">
        <v>40</v>
      </c>
      <c r="H886" t="s">
        <v>41</v>
      </c>
      <c r="I886" t="s">
        <v>42</v>
      </c>
      <c r="J886" t="s">
        <v>43</v>
      </c>
      <c r="K886" t="s">
        <v>75</v>
      </c>
      <c r="L886" t="s">
        <v>1786</v>
      </c>
      <c r="M886">
        <v>0.68</v>
      </c>
      <c r="N886" t="s">
        <v>34</v>
      </c>
      <c r="O886" t="s">
        <v>61</v>
      </c>
      <c r="P886" t="s">
        <v>68</v>
      </c>
      <c r="Q886" t="s">
        <v>1787</v>
      </c>
      <c r="R886">
        <v>98037</v>
      </c>
      <c r="S886" s="1">
        <v>42084</v>
      </c>
      <c r="T886" s="1">
        <v>42086</v>
      </c>
      <c r="U886">
        <v>401.85</v>
      </c>
      <c r="V886">
        <v>11</v>
      </c>
      <c r="W886">
        <v>646.88</v>
      </c>
      <c r="X886">
        <v>88824</v>
      </c>
      <c r="Y886">
        <f>cleaneddata[[#This Row],[Unit Price]]-cleaneddata[[#This Row],[Discount]]</f>
        <v>55.919999999999995</v>
      </c>
      <c r="Z886" t="str">
        <f>_xlfn.IFS(cleaneddata[[#This Row],[Region]]="Central","Chris",cleaneddata[[#This Row],[Region]]="East","Erin",cleaneddata[[#This Row],[Region]]="South","Sam",cleaneddata[[#This Row],[Region]]="West","William")</f>
        <v>William</v>
      </c>
    </row>
    <row r="887" spans="1:26" x14ac:dyDescent="0.3">
      <c r="A887">
        <v>87</v>
      </c>
      <c r="B887" t="s">
        <v>1788</v>
      </c>
      <c r="C887" t="s">
        <v>39</v>
      </c>
      <c r="D887">
        <v>0.09</v>
      </c>
      <c r="E887">
        <v>4.91</v>
      </c>
      <c r="F887">
        <v>0.5</v>
      </c>
      <c r="G887" t="s">
        <v>40</v>
      </c>
      <c r="H887" t="s">
        <v>96</v>
      </c>
      <c r="I887" t="s">
        <v>50</v>
      </c>
      <c r="J887" t="s">
        <v>154</v>
      </c>
      <c r="K887" t="s">
        <v>75</v>
      </c>
      <c r="L887" t="s">
        <v>975</v>
      </c>
      <c r="M887">
        <v>0.36</v>
      </c>
      <c r="N887" t="s">
        <v>34</v>
      </c>
      <c r="O887" t="s">
        <v>61</v>
      </c>
      <c r="P887" t="s">
        <v>92</v>
      </c>
      <c r="Q887" t="s">
        <v>1789</v>
      </c>
      <c r="R887">
        <v>95687</v>
      </c>
      <c r="S887" s="1">
        <v>42085</v>
      </c>
      <c r="T887" s="1">
        <v>42086</v>
      </c>
      <c r="U887">
        <v>28.855799999999999</v>
      </c>
      <c r="V887">
        <v>9</v>
      </c>
      <c r="W887">
        <v>41.82</v>
      </c>
      <c r="X887">
        <v>90597</v>
      </c>
      <c r="Y887">
        <f>cleaneddata[[#This Row],[Unit Price]]-cleaneddata[[#This Row],[Discount]]</f>
        <v>4.82</v>
      </c>
      <c r="Z887" t="str">
        <f>_xlfn.IFS(cleaneddata[[#This Row],[Region]]="Central","Chris",cleaneddata[[#This Row],[Region]]="East","Erin",cleaneddata[[#This Row],[Region]]="South","Sam",cleaneddata[[#This Row],[Region]]="West","William")</f>
        <v>William</v>
      </c>
    </row>
    <row r="888" spans="1:26" x14ac:dyDescent="0.3">
      <c r="A888">
        <v>87</v>
      </c>
      <c r="B888" t="s">
        <v>1788</v>
      </c>
      <c r="C888" t="s">
        <v>39</v>
      </c>
      <c r="D888">
        <v>0.01</v>
      </c>
      <c r="E888">
        <v>296.18</v>
      </c>
      <c r="F888">
        <v>54.12</v>
      </c>
      <c r="G888" t="s">
        <v>28</v>
      </c>
      <c r="H888" t="s">
        <v>96</v>
      </c>
      <c r="I888" t="s">
        <v>30</v>
      </c>
      <c r="J888" t="s">
        <v>31</v>
      </c>
      <c r="K888" t="s">
        <v>32</v>
      </c>
      <c r="L888" t="s">
        <v>1081</v>
      </c>
      <c r="M888">
        <v>0.76</v>
      </c>
      <c r="N888" t="s">
        <v>34</v>
      </c>
      <c r="O888" t="s">
        <v>61</v>
      </c>
      <c r="P888" t="s">
        <v>92</v>
      </c>
      <c r="Q888" t="s">
        <v>1789</v>
      </c>
      <c r="R888">
        <v>95687</v>
      </c>
      <c r="S888" s="1">
        <v>42085</v>
      </c>
      <c r="T888" s="1">
        <v>42088</v>
      </c>
      <c r="U888">
        <v>173.48</v>
      </c>
      <c r="V888">
        <v>9</v>
      </c>
      <c r="W888">
        <v>2875.72</v>
      </c>
      <c r="X888">
        <v>90597</v>
      </c>
      <c r="Y888">
        <f>cleaneddata[[#This Row],[Unit Price]]-cleaneddata[[#This Row],[Discount]]</f>
        <v>296.17</v>
      </c>
      <c r="Z888" t="str">
        <f>_xlfn.IFS(cleaneddata[[#This Row],[Region]]="Central","Chris",cleaneddata[[#This Row],[Region]]="East","Erin",cleaneddata[[#This Row],[Region]]="South","Sam",cleaneddata[[#This Row],[Region]]="West","William")</f>
        <v>William</v>
      </c>
    </row>
    <row r="889" spans="1:26" x14ac:dyDescent="0.3">
      <c r="A889">
        <v>2014</v>
      </c>
      <c r="B889" t="s">
        <v>1790</v>
      </c>
      <c r="C889" t="s">
        <v>39</v>
      </c>
      <c r="D889">
        <v>7.0000000000000007E-2</v>
      </c>
      <c r="E889">
        <v>39.479999999999997</v>
      </c>
      <c r="F889">
        <v>1.99</v>
      </c>
      <c r="G889" t="s">
        <v>40</v>
      </c>
      <c r="H889" t="s">
        <v>73</v>
      </c>
      <c r="I889" t="s">
        <v>42</v>
      </c>
      <c r="J889" t="s">
        <v>43</v>
      </c>
      <c r="K889" t="s">
        <v>44</v>
      </c>
      <c r="L889" t="s">
        <v>1259</v>
      </c>
      <c r="M889">
        <v>0.54</v>
      </c>
      <c r="N889" t="s">
        <v>34</v>
      </c>
      <c r="O889" t="s">
        <v>54</v>
      </c>
      <c r="P889" t="s">
        <v>215</v>
      </c>
      <c r="Q889" t="s">
        <v>1791</v>
      </c>
      <c r="R889">
        <v>51503</v>
      </c>
      <c r="S889" s="1">
        <v>42085</v>
      </c>
      <c r="T889" s="1">
        <v>42087</v>
      </c>
      <c r="U889">
        <v>88.72</v>
      </c>
      <c r="V889">
        <v>4</v>
      </c>
      <c r="W889">
        <v>151.27000000000001</v>
      </c>
      <c r="X889">
        <v>88367</v>
      </c>
      <c r="Y889">
        <f>cleaneddata[[#This Row],[Unit Price]]-cleaneddata[[#This Row],[Discount]]</f>
        <v>39.409999999999997</v>
      </c>
      <c r="Z889" t="str">
        <f>_xlfn.IFS(cleaneddata[[#This Row],[Region]]="Central","Chris",cleaneddata[[#This Row],[Region]]="East","Erin",cleaneddata[[#This Row],[Region]]="South","Sam",cleaneddata[[#This Row],[Region]]="West","William")</f>
        <v>Chris</v>
      </c>
    </row>
    <row r="890" spans="1:26" x14ac:dyDescent="0.3">
      <c r="A890">
        <v>2014</v>
      </c>
      <c r="B890" t="s">
        <v>1790</v>
      </c>
      <c r="C890" t="s">
        <v>39</v>
      </c>
      <c r="D890">
        <v>0</v>
      </c>
      <c r="E890">
        <v>4.91</v>
      </c>
      <c r="F890">
        <v>0.5</v>
      </c>
      <c r="G890" t="s">
        <v>40</v>
      </c>
      <c r="H890" t="s">
        <v>73</v>
      </c>
      <c r="I890" t="s">
        <v>50</v>
      </c>
      <c r="J890" t="s">
        <v>154</v>
      </c>
      <c r="K890" t="s">
        <v>75</v>
      </c>
      <c r="L890" t="s">
        <v>975</v>
      </c>
      <c r="M890">
        <v>0.36</v>
      </c>
      <c r="N890" t="s">
        <v>34</v>
      </c>
      <c r="O890" t="s">
        <v>54</v>
      </c>
      <c r="P890" t="s">
        <v>215</v>
      </c>
      <c r="Q890" t="s">
        <v>1791</v>
      </c>
      <c r="R890">
        <v>51503</v>
      </c>
      <c r="S890" s="1">
        <v>42085</v>
      </c>
      <c r="T890" s="1">
        <v>42087</v>
      </c>
      <c r="U890">
        <v>7.2519</v>
      </c>
      <c r="V890">
        <v>2</v>
      </c>
      <c r="W890">
        <v>10.51</v>
      </c>
      <c r="X890">
        <v>88367</v>
      </c>
      <c r="Y890">
        <f>cleaneddata[[#This Row],[Unit Price]]-cleaneddata[[#This Row],[Discount]]</f>
        <v>4.91</v>
      </c>
      <c r="Z890" t="str">
        <f>_xlfn.IFS(cleaneddata[[#This Row],[Region]]="Central","Chris",cleaneddata[[#This Row],[Region]]="East","Erin",cleaneddata[[#This Row],[Region]]="South","Sam",cleaneddata[[#This Row],[Region]]="West","William")</f>
        <v>Chris</v>
      </c>
    </row>
    <row r="891" spans="1:26" x14ac:dyDescent="0.3">
      <c r="A891">
        <v>949</v>
      </c>
      <c r="B891" t="s">
        <v>101</v>
      </c>
      <c r="C891" t="s">
        <v>49</v>
      </c>
      <c r="D891">
        <v>0.02</v>
      </c>
      <c r="E891">
        <v>48.04</v>
      </c>
      <c r="F891">
        <v>5.09</v>
      </c>
      <c r="G891" t="s">
        <v>40</v>
      </c>
      <c r="H891" t="s">
        <v>41</v>
      </c>
      <c r="I891" t="s">
        <v>50</v>
      </c>
      <c r="J891" t="s">
        <v>90</v>
      </c>
      <c r="K891" t="s">
        <v>75</v>
      </c>
      <c r="L891" t="s">
        <v>464</v>
      </c>
      <c r="M891">
        <v>0.37</v>
      </c>
      <c r="N891" t="s">
        <v>34</v>
      </c>
      <c r="O891" t="s">
        <v>61</v>
      </c>
      <c r="P891" t="s">
        <v>92</v>
      </c>
      <c r="Q891" t="s">
        <v>102</v>
      </c>
      <c r="R891">
        <v>90049</v>
      </c>
      <c r="S891" s="1">
        <v>42085</v>
      </c>
      <c r="T891" s="1">
        <v>42089</v>
      </c>
      <c r="U891">
        <v>373.67</v>
      </c>
      <c r="V891">
        <v>18</v>
      </c>
      <c r="W891">
        <v>881.32</v>
      </c>
      <c r="X891">
        <v>8257</v>
      </c>
      <c r="Y891">
        <f>cleaneddata[[#This Row],[Unit Price]]-cleaneddata[[#This Row],[Discount]]</f>
        <v>48.019999999999996</v>
      </c>
      <c r="Z891" t="str">
        <f>_xlfn.IFS(cleaneddata[[#This Row],[Region]]="Central","Chris",cleaneddata[[#This Row],[Region]]="East","Erin",cleaneddata[[#This Row],[Region]]="South","Sam",cleaneddata[[#This Row],[Region]]="West","William")</f>
        <v>William</v>
      </c>
    </row>
    <row r="892" spans="1:26" x14ac:dyDescent="0.3">
      <c r="A892">
        <v>950</v>
      </c>
      <c r="B892" t="s">
        <v>84</v>
      </c>
      <c r="C892" t="s">
        <v>49</v>
      </c>
      <c r="D892">
        <v>0.05</v>
      </c>
      <c r="E892">
        <v>1500.97</v>
      </c>
      <c r="F892">
        <v>29.7</v>
      </c>
      <c r="G892" t="s">
        <v>28</v>
      </c>
      <c r="H892" t="s">
        <v>41</v>
      </c>
      <c r="I892" t="s">
        <v>42</v>
      </c>
      <c r="J892" t="s">
        <v>58</v>
      </c>
      <c r="K892" t="s">
        <v>59</v>
      </c>
      <c r="L892" t="s">
        <v>1792</v>
      </c>
      <c r="M892">
        <v>0.56999999999999995</v>
      </c>
      <c r="N892" t="s">
        <v>34</v>
      </c>
      <c r="O892" t="s">
        <v>54</v>
      </c>
      <c r="P892" t="s">
        <v>86</v>
      </c>
      <c r="Q892" t="s">
        <v>87</v>
      </c>
      <c r="R892">
        <v>55372</v>
      </c>
      <c r="S892" s="1">
        <v>42085</v>
      </c>
      <c r="T892" s="1">
        <v>42085</v>
      </c>
      <c r="U892">
        <v>-2561.3235</v>
      </c>
      <c r="V892">
        <v>1</v>
      </c>
      <c r="W892">
        <v>1497.22</v>
      </c>
      <c r="X892">
        <v>89084</v>
      </c>
      <c r="Y892">
        <f>cleaneddata[[#This Row],[Unit Price]]-cleaneddata[[#This Row],[Discount]]</f>
        <v>1500.92</v>
      </c>
      <c r="Z892" t="str">
        <f>_xlfn.IFS(cleaneddata[[#This Row],[Region]]="Central","Chris",cleaneddata[[#This Row],[Region]]="East","Erin",cleaneddata[[#This Row],[Region]]="South","Sam",cleaneddata[[#This Row],[Region]]="West","William")</f>
        <v>Chris</v>
      </c>
    </row>
    <row r="893" spans="1:26" x14ac:dyDescent="0.3">
      <c r="A893">
        <v>950</v>
      </c>
      <c r="B893" t="s">
        <v>84</v>
      </c>
      <c r="C893" t="s">
        <v>49</v>
      </c>
      <c r="D893">
        <v>0.02</v>
      </c>
      <c r="E893">
        <v>48.04</v>
      </c>
      <c r="F893">
        <v>5.09</v>
      </c>
      <c r="G893" t="s">
        <v>40</v>
      </c>
      <c r="H893" t="s">
        <v>41</v>
      </c>
      <c r="I893" t="s">
        <v>50</v>
      </c>
      <c r="J893" t="s">
        <v>90</v>
      </c>
      <c r="K893" t="s">
        <v>75</v>
      </c>
      <c r="L893" t="s">
        <v>464</v>
      </c>
      <c r="M893">
        <v>0.37</v>
      </c>
      <c r="N893" t="s">
        <v>34</v>
      </c>
      <c r="O893" t="s">
        <v>54</v>
      </c>
      <c r="P893" t="s">
        <v>86</v>
      </c>
      <c r="Q893" t="s">
        <v>87</v>
      </c>
      <c r="R893">
        <v>55372</v>
      </c>
      <c r="S893" s="1">
        <v>42085</v>
      </c>
      <c r="T893" s="1">
        <v>42089</v>
      </c>
      <c r="U893">
        <v>168.91890000000001</v>
      </c>
      <c r="V893">
        <v>5</v>
      </c>
      <c r="W893">
        <v>244.81</v>
      </c>
      <c r="X893">
        <v>89084</v>
      </c>
      <c r="Y893">
        <f>cleaneddata[[#This Row],[Unit Price]]-cleaneddata[[#This Row],[Discount]]</f>
        <v>48.019999999999996</v>
      </c>
      <c r="Z893" t="str">
        <f>_xlfn.IFS(cleaneddata[[#This Row],[Region]]="Central","Chris",cleaneddata[[#This Row],[Region]]="East","Erin",cleaneddata[[#This Row],[Region]]="South","Sam",cleaneddata[[#This Row],[Region]]="West","William")</f>
        <v>Chris</v>
      </c>
    </row>
    <row r="894" spans="1:26" x14ac:dyDescent="0.3">
      <c r="A894">
        <v>950</v>
      </c>
      <c r="B894" t="s">
        <v>84</v>
      </c>
      <c r="C894" t="s">
        <v>49</v>
      </c>
      <c r="D894">
        <v>0.03</v>
      </c>
      <c r="E894">
        <v>4.28</v>
      </c>
      <c r="F894">
        <v>1.6</v>
      </c>
      <c r="G894" t="s">
        <v>40</v>
      </c>
      <c r="H894" t="s">
        <v>41</v>
      </c>
      <c r="I894" t="s">
        <v>50</v>
      </c>
      <c r="J894" t="s">
        <v>51</v>
      </c>
      <c r="K894" t="s">
        <v>52</v>
      </c>
      <c r="L894" t="s">
        <v>1793</v>
      </c>
      <c r="M894">
        <v>0.57999999999999996</v>
      </c>
      <c r="N894" t="s">
        <v>34</v>
      </c>
      <c r="O894" t="s">
        <v>54</v>
      </c>
      <c r="P894" t="s">
        <v>86</v>
      </c>
      <c r="Q894" t="s">
        <v>87</v>
      </c>
      <c r="R894">
        <v>55372</v>
      </c>
      <c r="S894" s="1">
        <v>42085</v>
      </c>
      <c r="T894" s="1">
        <v>42092</v>
      </c>
      <c r="U894">
        <v>-6.2</v>
      </c>
      <c r="V894">
        <v>1</v>
      </c>
      <c r="W894">
        <v>4.55</v>
      </c>
      <c r="X894">
        <v>89084</v>
      </c>
      <c r="Y894">
        <f>cleaneddata[[#This Row],[Unit Price]]-cleaneddata[[#This Row],[Discount]]</f>
        <v>4.25</v>
      </c>
      <c r="Z894" t="str">
        <f>_xlfn.IFS(cleaneddata[[#This Row],[Region]]="Central","Chris",cleaneddata[[#This Row],[Region]]="East","Erin",cleaneddata[[#This Row],[Region]]="South","Sam",cleaneddata[[#This Row],[Region]]="West","William")</f>
        <v>Chris</v>
      </c>
    </row>
    <row r="895" spans="1:26" x14ac:dyDescent="0.3">
      <c r="A895">
        <v>1938</v>
      </c>
      <c r="B895" t="s">
        <v>1794</v>
      </c>
      <c r="C895" t="s">
        <v>118</v>
      </c>
      <c r="D895">
        <v>0.1</v>
      </c>
      <c r="E895">
        <v>152.47999999999999</v>
      </c>
      <c r="F895">
        <v>4</v>
      </c>
      <c r="G895" t="s">
        <v>89</v>
      </c>
      <c r="H895" t="s">
        <v>96</v>
      </c>
      <c r="I895" t="s">
        <v>42</v>
      </c>
      <c r="J895" t="s">
        <v>43</v>
      </c>
      <c r="K895" t="s">
        <v>75</v>
      </c>
      <c r="L895" t="s">
        <v>1795</v>
      </c>
      <c r="M895">
        <v>0.79</v>
      </c>
      <c r="N895" t="s">
        <v>34</v>
      </c>
      <c r="O895" t="s">
        <v>54</v>
      </c>
      <c r="P895" t="s">
        <v>539</v>
      </c>
      <c r="Q895" t="s">
        <v>1796</v>
      </c>
      <c r="R895">
        <v>66801</v>
      </c>
      <c r="S895" s="1">
        <v>42085</v>
      </c>
      <c r="T895" s="1">
        <v>42086</v>
      </c>
      <c r="U895">
        <v>-521.09</v>
      </c>
      <c r="V895">
        <v>4</v>
      </c>
      <c r="W895">
        <v>558.16999999999996</v>
      </c>
      <c r="X895">
        <v>88870</v>
      </c>
      <c r="Y895">
        <f>cleaneddata[[#This Row],[Unit Price]]-cleaneddata[[#This Row],[Discount]]</f>
        <v>152.38</v>
      </c>
      <c r="Z895" t="str">
        <f>_xlfn.IFS(cleaneddata[[#This Row],[Region]]="Central","Chris",cleaneddata[[#This Row],[Region]]="East","Erin",cleaneddata[[#This Row],[Region]]="South","Sam",cleaneddata[[#This Row],[Region]]="West","William")</f>
        <v>Chris</v>
      </c>
    </row>
    <row r="896" spans="1:26" x14ac:dyDescent="0.3">
      <c r="A896">
        <v>1940</v>
      </c>
      <c r="B896" t="s">
        <v>1797</v>
      </c>
      <c r="C896" t="s">
        <v>118</v>
      </c>
      <c r="D896">
        <v>0.08</v>
      </c>
      <c r="E896">
        <v>6.84</v>
      </c>
      <c r="F896">
        <v>8.3699999999999992</v>
      </c>
      <c r="G896" t="s">
        <v>40</v>
      </c>
      <c r="H896" t="s">
        <v>96</v>
      </c>
      <c r="I896" t="s">
        <v>50</v>
      </c>
      <c r="J896" t="s">
        <v>570</v>
      </c>
      <c r="K896" t="s">
        <v>44</v>
      </c>
      <c r="L896" t="s">
        <v>738</v>
      </c>
      <c r="M896">
        <v>0.57999999999999996</v>
      </c>
      <c r="N896" t="s">
        <v>34</v>
      </c>
      <c r="O896" t="s">
        <v>61</v>
      </c>
      <c r="P896" t="s">
        <v>148</v>
      </c>
      <c r="Q896" t="s">
        <v>149</v>
      </c>
      <c r="R896">
        <v>84020</v>
      </c>
      <c r="S896" s="1">
        <v>42085</v>
      </c>
      <c r="T896" s="1">
        <v>42087</v>
      </c>
      <c r="U896">
        <v>-29.49</v>
      </c>
      <c r="V896">
        <v>1</v>
      </c>
      <c r="W896">
        <v>8.39</v>
      </c>
      <c r="X896">
        <v>88870</v>
      </c>
      <c r="Y896">
        <f>cleaneddata[[#This Row],[Unit Price]]-cleaneddata[[#This Row],[Discount]]</f>
        <v>6.76</v>
      </c>
      <c r="Z896" t="str">
        <f>_xlfn.IFS(cleaneddata[[#This Row],[Region]]="Central","Chris",cleaneddata[[#This Row],[Region]]="East","Erin",cleaneddata[[#This Row],[Region]]="South","Sam",cleaneddata[[#This Row],[Region]]="West","William")</f>
        <v>William</v>
      </c>
    </row>
    <row r="897" spans="1:26" x14ac:dyDescent="0.3">
      <c r="A897">
        <v>959</v>
      </c>
      <c r="B897" t="s">
        <v>1798</v>
      </c>
      <c r="C897" t="s">
        <v>72</v>
      </c>
      <c r="D897">
        <v>0.01</v>
      </c>
      <c r="E897">
        <v>145.44999999999999</v>
      </c>
      <c r="F897">
        <v>17.850000000000001</v>
      </c>
      <c r="G897" t="s">
        <v>28</v>
      </c>
      <c r="H897" t="s">
        <v>96</v>
      </c>
      <c r="I897" t="s">
        <v>42</v>
      </c>
      <c r="J897" t="s">
        <v>58</v>
      </c>
      <c r="K897" t="s">
        <v>59</v>
      </c>
      <c r="L897" t="s">
        <v>212</v>
      </c>
      <c r="M897">
        <v>0.56000000000000005</v>
      </c>
      <c r="N897" t="s">
        <v>34</v>
      </c>
      <c r="O897" t="s">
        <v>54</v>
      </c>
      <c r="P897" t="s">
        <v>189</v>
      </c>
      <c r="Q897" t="s">
        <v>199</v>
      </c>
      <c r="R897">
        <v>76028</v>
      </c>
      <c r="S897" s="1">
        <v>42085</v>
      </c>
      <c r="T897" s="1">
        <v>42086</v>
      </c>
      <c r="U897">
        <v>837.6807</v>
      </c>
      <c r="V897">
        <v>8</v>
      </c>
      <c r="W897">
        <v>1214.03</v>
      </c>
      <c r="X897">
        <v>91581</v>
      </c>
      <c r="Y897">
        <f>cleaneddata[[#This Row],[Unit Price]]-cleaneddata[[#This Row],[Discount]]</f>
        <v>145.44</v>
      </c>
      <c r="Z897" t="str">
        <f>_xlfn.IFS(cleaneddata[[#This Row],[Region]]="Central","Chris",cleaneddata[[#This Row],[Region]]="East","Erin",cleaneddata[[#This Row],[Region]]="South","Sam",cleaneddata[[#This Row],[Region]]="West","William")</f>
        <v>Chris</v>
      </c>
    </row>
    <row r="898" spans="1:26" x14ac:dyDescent="0.3">
      <c r="A898">
        <v>1553</v>
      </c>
      <c r="B898" t="s">
        <v>1799</v>
      </c>
      <c r="C898" t="s">
        <v>72</v>
      </c>
      <c r="D898">
        <v>0.03</v>
      </c>
      <c r="E898">
        <v>12.28</v>
      </c>
      <c r="F898">
        <v>6.35</v>
      </c>
      <c r="G898" t="s">
        <v>40</v>
      </c>
      <c r="H898" t="s">
        <v>29</v>
      </c>
      <c r="I898" t="s">
        <v>50</v>
      </c>
      <c r="J898" t="s">
        <v>90</v>
      </c>
      <c r="K898" t="s">
        <v>75</v>
      </c>
      <c r="L898" t="s">
        <v>1735</v>
      </c>
      <c r="M898">
        <v>0.38</v>
      </c>
      <c r="N898" t="s">
        <v>34</v>
      </c>
      <c r="O898" t="s">
        <v>35</v>
      </c>
      <c r="P898" t="s">
        <v>36</v>
      </c>
      <c r="Q898" t="s">
        <v>1029</v>
      </c>
      <c r="R898">
        <v>38701</v>
      </c>
      <c r="S898" s="1">
        <v>42085</v>
      </c>
      <c r="T898" s="1">
        <v>42087</v>
      </c>
      <c r="U898">
        <v>68.676000000000002</v>
      </c>
      <c r="V898">
        <v>7</v>
      </c>
      <c r="W898">
        <v>87.53</v>
      </c>
      <c r="X898">
        <v>87484</v>
      </c>
      <c r="Y898">
        <f>cleaneddata[[#This Row],[Unit Price]]-cleaneddata[[#This Row],[Discount]]</f>
        <v>12.25</v>
      </c>
      <c r="Z898" t="str">
        <f>_xlfn.IFS(cleaneddata[[#This Row],[Region]]="Central","Chris",cleaneddata[[#This Row],[Region]]="East","Erin",cleaneddata[[#This Row],[Region]]="South","Sam",cleaneddata[[#This Row],[Region]]="West","William")</f>
        <v>Sam</v>
      </c>
    </row>
    <row r="899" spans="1:26" x14ac:dyDescent="0.3">
      <c r="A899">
        <v>2561</v>
      </c>
      <c r="B899" t="s">
        <v>1800</v>
      </c>
      <c r="C899" t="s">
        <v>72</v>
      </c>
      <c r="D899">
        <v>0.03</v>
      </c>
      <c r="E899">
        <v>160.97999999999999</v>
      </c>
      <c r="F899">
        <v>30</v>
      </c>
      <c r="G899" t="s">
        <v>28</v>
      </c>
      <c r="H899" t="s">
        <v>41</v>
      </c>
      <c r="I899" t="s">
        <v>30</v>
      </c>
      <c r="J899" t="s">
        <v>111</v>
      </c>
      <c r="K899" t="s">
        <v>59</v>
      </c>
      <c r="L899" t="s">
        <v>894</v>
      </c>
      <c r="M899">
        <v>0.62</v>
      </c>
      <c r="N899" t="s">
        <v>34</v>
      </c>
      <c r="O899" t="s">
        <v>113</v>
      </c>
      <c r="P899" t="s">
        <v>114</v>
      </c>
      <c r="Q899" t="s">
        <v>1801</v>
      </c>
      <c r="R899">
        <v>10562</v>
      </c>
      <c r="S899" s="1">
        <v>42085</v>
      </c>
      <c r="T899" s="1">
        <v>42088</v>
      </c>
      <c r="U899">
        <v>1261.4718</v>
      </c>
      <c r="V899">
        <v>11</v>
      </c>
      <c r="W899">
        <v>1828.22</v>
      </c>
      <c r="X899">
        <v>86465</v>
      </c>
      <c r="Y899">
        <f>cleaneddata[[#This Row],[Unit Price]]-cleaneddata[[#This Row],[Discount]]</f>
        <v>160.94999999999999</v>
      </c>
      <c r="Z899" t="str">
        <f>_xlfn.IFS(cleaneddata[[#This Row],[Region]]="Central","Chris",cleaneddata[[#This Row],[Region]]="East","Erin",cleaneddata[[#This Row],[Region]]="South","Sam",cleaneddata[[#This Row],[Region]]="West","William")</f>
        <v>Erin</v>
      </c>
    </row>
    <row r="900" spans="1:26" x14ac:dyDescent="0.3">
      <c r="A900">
        <v>1976</v>
      </c>
      <c r="B900" t="s">
        <v>379</v>
      </c>
      <c r="C900" t="s">
        <v>27</v>
      </c>
      <c r="D900">
        <v>0.06</v>
      </c>
      <c r="E900">
        <v>40.99</v>
      </c>
      <c r="F900">
        <v>17.48</v>
      </c>
      <c r="G900" t="s">
        <v>40</v>
      </c>
      <c r="H900" t="s">
        <v>41</v>
      </c>
      <c r="I900" t="s">
        <v>50</v>
      </c>
      <c r="J900" t="s">
        <v>90</v>
      </c>
      <c r="K900" t="s">
        <v>75</v>
      </c>
      <c r="L900" t="s">
        <v>1400</v>
      </c>
      <c r="M900">
        <v>0.36</v>
      </c>
      <c r="N900" t="s">
        <v>34</v>
      </c>
      <c r="O900" t="s">
        <v>54</v>
      </c>
      <c r="P900" t="s">
        <v>291</v>
      </c>
      <c r="Q900" t="s">
        <v>381</v>
      </c>
      <c r="R900">
        <v>48823</v>
      </c>
      <c r="S900" s="1">
        <v>42086</v>
      </c>
      <c r="T900" s="1">
        <v>42088</v>
      </c>
      <c r="U900">
        <v>214.23</v>
      </c>
      <c r="V900">
        <v>14</v>
      </c>
      <c r="W900">
        <v>585.08000000000004</v>
      </c>
      <c r="X900">
        <v>89041</v>
      </c>
      <c r="Y900">
        <f>cleaneddata[[#This Row],[Unit Price]]-cleaneddata[[#This Row],[Discount]]</f>
        <v>40.93</v>
      </c>
      <c r="Z900" t="str">
        <f>_xlfn.IFS(cleaneddata[[#This Row],[Region]]="Central","Chris",cleaneddata[[#This Row],[Region]]="East","Erin",cleaneddata[[#This Row],[Region]]="South","Sam",cleaneddata[[#This Row],[Region]]="West","William")</f>
        <v>Chris</v>
      </c>
    </row>
    <row r="901" spans="1:26" x14ac:dyDescent="0.3">
      <c r="A901">
        <v>2618</v>
      </c>
      <c r="B901" t="s">
        <v>609</v>
      </c>
      <c r="C901" t="s">
        <v>27</v>
      </c>
      <c r="D901">
        <v>0.1</v>
      </c>
      <c r="E901">
        <v>20.27</v>
      </c>
      <c r="F901">
        <v>3.99</v>
      </c>
      <c r="G901" t="s">
        <v>40</v>
      </c>
      <c r="H901" t="s">
        <v>96</v>
      </c>
      <c r="I901" t="s">
        <v>50</v>
      </c>
      <c r="J901" t="s">
        <v>97</v>
      </c>
      <c r="K901" t="s">
        <v>75</v>
      </c>
      <c r="L901" t="s">
        <v>1802</v>
      </c>
      <c r="M901">
        <v>0.56999999999999995</v>
      </c>
      <c r="N901" t="s">
        <v>34</v>
      </c>
      <c r="O901" t="s">
        <v>113</v>
      </c>
      <c r="P901" t="s">
        <v>114</v>
      </c>
      <c r="Q901" t="s">
        <v>115</v>
      </c>
      <c r="R901">
        <v>10004</v>
      </c>
      <c r="S901" s="1">
        <v>42086</v>
      </c>
      <c r="T901" s="1">
        <v>42087</v>
      </c>
      <c r="U901">
        <v>84.05</v>
      </c>
      <c r="V901">
        <v>53</v>
      </c>
      <c r="W901">
        <v>1051.52</v>
      </c>
      <c r="X901">
        <v>53153</v>
      </c>
      <c r="Y901">
        <f>cleaneddata[[#This Row],[Unit Price]]-cleaneddata[[#This Row],[Discount]]</f>
        <v>20.169999999999998</v>
      </c>
      <c r="Z901" t="str">
        <f>_xlfn.IFS(cleaneddata[[#This Row],[Region]]="Central","Chris",cleaneddata[[#This Row],[Region]]="East","Erin",cleaneddata[[#This Row],[Region]]="South","Sam",cleaneddata[[#This Row],[Region]]="West","William")</f>
        <v>Erin</v>
      </c>
    </row>
    <row r="902" spans="1:26" x14ac:dyDescent="0.3">
      <c r="A902">
        <v>2620</v>
      </c>
      <c r="B902" t="s">
        <v>1803</v>
      </c>
      <c r="C902" t="s">
        <v>27</v>
      </c>
      <c r="D902">
        <v>0.1</v>
      </c>
      <c r="E902">
        <v>20.27</v>
      </c>
      <c r="F902">
        <v>3.99</v>
      </c>
      <c r="G902" t="s">
        <v>40</v>
      </c>
      <c r="H902" t="s">
        <v>96</v>
      </c>
      <c r="I902" t="s">
        <v>50</v>
      </c>
      <c r="J902" t="s">
        <v>97</v>
      </c>
      <c r="K902" t="s">
        <v>75</v>
      </c>
      <c r="L902" t="s">
        <v>1802</v>
      </c>
      <c r="M902">
        <v>0.56999999999999995</v>
      </c>
      <c r="N902" t="s">
        <v>34</v>
      </c>
      <c r="O902" t="s">
        <v>35</v>
      </c>
      <c r="P902" t="s">
        <v>402</v>
      </c>
      <c r="Q902" t="s">
        <v>1804</v>
      </c>
      <c r="R902">
        <v>38134</v>
      </c>
      <c r="S902" s="1">
        <v>42086</v>
      </c>
      <c r="T902" s="1">
        <v>42087</v>
      </c>
      <c r="U902">
        <v>381.61799999999999</v>
      </c>
      <c r="V902">
        <v>13</v>
      </c>
      <c r="W902">
        <v>257.92</v>
      </c>
      <c r="X902">
        <v>88017</v>
      </c>
      <c r="Y902">
        <f>cleaneddata[[#This Row],[Unit Price]]-cleaneddata[[#This Row],[Discount]]</f>
        <v>20.169999999999998</v>
      </c>
      <c r="Z902" t="str">
        <f>_xlfn.IFS(cleaneddata[[#This Row],[Region]]="Central","Chris",cleaneddata[[#This Row],[Region]]="East","Erin",cleaneddata[[#This Row],[Region]]="South","Sam",cleaneddata[[#This Row],[Region]]="West","William")</f>
        <v>Sam</v>
      </c>
    </row>
    <row r="903" spans="1:26" x14ac:dyDescent="0.3">
      <c r="A903">
        <v>2618</v>
      </c>
      <c r="B903" t="s">
        <v>609</v>
      </c>
      <c r="C903" t="s">
        <v>39</v>
      </c>
      <c r="D903">
        <v>0.05</v>
      </c>
      <c r="E903">
        <v>4.84</v>
      </c>
      <c r="F903">
        <v>0.71</v>
      </c>
      <c r="G903" t="s">
        <v>89</v>
      </c>
      <c r="H903" t="s">
        <v>96</v>
      </c>
      <c r="I903" t="s">
        <v>50</v>
      </c>
      <c r="J903" t="s">
        <v>51</v>
      </c>
      <c r="K903" t="s">
        <v>52</v>
      </c>
      <c r="L903" t="s">
        <v>53</v>
      </c>
      <c r="M903">
        <v>0.52</v>
      </c>
      <c r="N903" t="s">
        <v>34</v>
      </c>
      <c r="O903" t="s">
        <v>113</v>
      </c>
      <c r="P903" t="s">
        <v>114</v>
      </c>
      <c r="Q903" t="s">
        <v>115</v>
      </c>
      <c r="R903">
        <v>10004</v>
      </c>
      <c r="S903" s="1">
        <v>42086</v>
      </c>
      <c r="T903" s="1">
        <v>42086</v>
      </c>
      <c r="U903">
        <v>29.17</v>
      </c>
      <c r="V903">
        <v>20</v>
      </c>
      <c r="W903">
        <v>103.39</v>
      </c>
      <c r="X903">
        <v>34017</v>
      </c>
      <c r="Y903">
        <f>cleaneddata[[#This Row],[Unit Price]]-cleaneddata[[#This Row],[Discount]]</f>
        <v>4.79</v>
      </c>
      <c r="Z903" t="str">
        <f>_xlfn.IFS(cleaneddata[[#This Row],[Region]]="Central","Chris",cleaneddata[[#This Row],[Region]]="East","Erin",cleaneddata[[#This Row],[Region]]="South","Sam",cleaneddata[[#This Row],[Region]]="West","William")</f>
        <v>Erin</v>
      </c>
    </row>
    <row r="904" spans="1:26" x14ac:dyDescent="0.3">
      <c r="A904">
        <v>2618</v>
      </c>
      <c r="B904" t="s">
        <v>609</v>
      </c>
      <c r="C904" t="s">
        <v>39</v>
      </c>
      <c r="D904">
        <v>0.01</v>
      </c>
      <c r="E904">
        <v>14.98</v>
      </c>
      <c r="F904">
        <v>7.69</v>
      </c>
      <c r="G904" t="s">
        <v>40</v>
      </c>
      <c r="H904" t="s">
        <v>96</v>
      </c>
      <c r="I904" t="s">
        <v>50</v>
      </c>
      <c r="J904" t="s">
        <v>80</v>
      </c>
      <c r="K904" t="s">
        <v>75</v>
      </c>
      <c r="L904" t="s">
        <v>690</v>
      </c>
      <c r="M904">
        <v>0.56999999999999995</v>
      </c>
      <c r="N904" t="s">
        <v>34</v>
      </c>
      <c r="O904" t="s">
        <v>113</v>
      </c>
      <c r="P904" t="s">
        <v>114</v>
      </c>
      <c r="Q904" t="s">
        <v>115</v>
      </c>
      <c r="R904">
        <v>10004</v>
      </c>
      <c r="S904" s="1">
        <v>42086</v>
      </c>
      <c r="T904" s="1">
        <v>42088</v>
      </c>
      <c r="U904">
        <v>-48.97</v>
      </c>
      <c r="V904">
        <v>28</v>
      </c>
      <c r="W904">
        <v>435.39</v>
      </c>
      <c r="X904">
        <v>34017</v>
      </c>
      <c r="Y904">
        <f>cleaneddata[[#This Row],[Unit Price]]-cleaneddata[[#This Row],[Discount]]</f>
        <v>14.97</v>
      </c>
      <c r="Z904" t="str">
        <f>_xlfn.IFS(cleaneddata[[#This Row],[Region]]="Central","Chris",cleaneddata[[#This Row],[Region]]="East","Erin",cleaneddata[[#This Row],[Region]]="South","Sam",cleaneddata[[#This Row],[Region]]="West","William")</f>
        <v>Erin</v>
      </c>
    </row>
    <row r="905" spans="1:26" x14ac:dyDescent="0.3">
      <c r="A905">
        <v>2619</v>
      </c>
      <c r="B905" t="s">
        <v>1072</v>
      </c>
      <c r="C905" t="s">
        <v>39</v>
      </c>
      <c r="D905">
        <v>0.05</v>
      </c>
      <c r="E905">
        <v>4.84</v>
      </c>
      <c r="F905">
        <v>0.71</v>
      </c>
      <c r="G905" t="s">
        <v>89</v>
      </c>
      <c r="H905" t="s">
        <v>96</v>
      </c>
      <c r="I905" t="s">
        <v>50</v>
      </c>
      <c r="J905" t="s">
        <v>51</v>
      </c>
      <c r="K905" t="s">
        <v>52</v>
      </c>
      <c r="L905" t="s">
        <v>53</v>
      </c>
      <c r="M905">
        <v>0.52</v>
      </c>
      <c r="N905" t="s">
        <v>34</v>
      </c>
      <c r="O905" t="s">
        <v>54</v>
      </c>
      <c r="P905" t="s">
        <v>1073</v>
      </c>
      <c r="Q905" t="s">
        <v>1074</v>
      </c>
      <c r="R905">
        <v>57103</v>
      </c>
      <c r="S905" s="1">
        <v>42086</v>
      </c>
      <c r="T905" s="1">
        <v>42086</v>
      </c>
      <c r="U905">
        <v>17.836500000000001</v>
      </c>
      <c r="V905">
        <v>5</v>
      </c>
      <c r="W905">
        <v>25.85</v>
      </c>
      <c r="X905">
        <v>88014</v>
      </c>
      <c r="Y905">
        <f>cleaneddata[[#This Row],[Unit Price]]-cleaneddata[[#This Row],[Discount]]</f>
        <v>4.79</v>
      </c>
      <c r="Z905" t="str">
        <f>_xlfn.IFS(cleaneddata[[#This Row],[Region]]="Central","Chris",cleaneddata[[#This Row],[Region]]="East","Erin",cleaneddata[[#This Row],[Region]]="South","Sam",cleaneddata[[#This Row],[Region]]="West","William")</f>
        <v>Chris</v>
      </c>
    </row>
    <row r="906" spans="1:26" x14ac:dyDescent="0.3">
      <c r="A906">
        <v>2958</v>
      </c>
      <c r="B906" t="s">
        <v>1805</v>
      </c>
      <c r="C906" t="s">
        <v>49</v>
      </c>
      <c r="D906">
        <v>0.06</v>
      </c>
      <c r="E906">
        <v>20.99</v>
      </c>
      <c r="F906">
        <v>0.99</v>
      </c>
      <c r="G906" t="s">
        <v>40</v>
      </c>
      <c r="H906" t="s">
        <v>96</v>
      </c>
      <c r="I906" t="s">
        <v>42</v>
      </c>
      <c r="J906" t="s">
        <v>137</v>
      </c>
      <c r="K906" t="s">
        <v>52</v>
      </c>
      <c r="L906" t="s">
        <v>1806</v>
      </c>
      <c r="M906">
        <v>0.37</v>
      </c>
      <c r="N906" t="s">
        <v>34</v>
      </c>
      <c r="O906" t="s">
        <v>54</v>
      </c>
      <c r="P906" t="s">
        <v>359</v>
      </c>
      <c r="Q906" t="s">
        <v>1807</v>
      </c>
      <c r="R906">
        <v>54956</v>
      </c>
      <c r="S906" s="1">
        <v>42086</v>
      </c>
      <c r="T906" s="1">
        <v>42091</v>
      </c>
      <c r="U906">
        <v>224.9607</v>
      </c>
      <c r="V906">
        <v>18</v>
      </c>
      <c r="W906">
        <v>326.02999999999997</v>
      </c>
      <c r="X906">
        <v>90265</v>
      </c>
      <c r="Y906">
        <f>cleaneddata[[#This Row],[Unit Price]]-cleaneddata[[#This Row],[Discount]]</f>
        <v>20.93</v>
      </c>
      <c r="Z906" t="str">
        <f>_xlfn.IFS(cleaneddata[[#This Row],[Region]]="Central","Chris",cleaneddata[[#This Row],[Region]]="East","Erin",cleaneddata[[#This Row],[Region]]="South","Sam",cleaneddata[[#This Row],[Region]]="West","William")</f>
        <v>Chris</v>
      </c>
    </row>
    <row r="907" spans="1:26" x14ac:dyDescent="0.3">
      <c r="A907">
        <v>1368</v>
      </c>
      <c r="B907" t="s">
        <v>1808</v>
      </c>
      <c r="C907" t="s">
        <v>118</v>
      </c>
      <c r="D907">
        <v>0.09</v>
      </c>
      <c r="E907">
        <v>4.55</v>
      </c>
      <c r="F907">
        <v>1.49</v>
      </c>
      <c r="G907" t="s">
        <v>40</v>
      </c>
      <c r="H907" t="s">
        <v>41</v>
      </c>
      <c r="I907" t="s">
        <v>50</v>
      </c>
      <c r="J907" t="s">
        <v>74</v>
      </c>
      <c r="K907" t="s">
        <v>75</v>
      </c>
      <c r="L907" t="s">
        <v>1505</v>
      </c>
      <c r="M907">
        <v>0.35</v>
      </c>
      <c r="N907" t="s">
        <v>34</v>
      </c>
      <c r="O907" t="s">
        <v>54</v>
      </c>
      <c r="P907" t="s">
        <v>189</v>
      </c>
      <c r="Q907" t="s">
        <v>1809</v>
      </c>
      <c r="R907">
        <v>75901</v>
      </c>
      <c r="S907" s="1">
        <v>42086</v>
      </c>
      <c r="T907" s="1">
        <v>42088</v>
      </c>
      <c r="U907">
        <v>16.898</v>
      </c>
      <c r="V907">
        <v>6</v>
      </c>
      <c r="W907">
        <v>25.45</v>
      </c>
      <c r="X907">
        <v>90514</v>
      </c>
      <c r="Y907">
        <f>cleaneddata[[#This Row],[Unit Price]]-cleaneddata[[#This Row],[Discount]]</f>
        <v>4.46</v>
      </c>
      <c r="Z907" t="str">
        <f>_xlfn.IFS(cleaneddata[[#This Row],[Region]]="Central","Chris",cleaneddata[[#This Row],[Region]]="East","Erin",cleaneddata[[#This Row],[Region]]="South","Sam",cleaneddata[[#This Row],[Region]]="West","William")</f>
        <v>Chris</v>
      </c>
    </row>
    <row r="908" spans="1:26" x14ac:dyDescent="0.3">
      <c r="A908">
        <v>1369</v>
      </c>
      <c r="B908" t="s">
        <v>1810</v>
      </c>
      <c r="C908" t="s">
        <v>118</v>
      </c>
      <c r="D908">
        <v>7.0000000000000007E-2</v>
      </c>
      <c r="E908">
        <v>9.7799999999999994</v>
      </c>
      <c r="F908">
        <v>5.76</v>
      </c>
      <c r="G908" t="s">
        <v>89</v>
      </c>
      <c r="H908" t="s">
        <v>41</v>
      </c>
      <c r="I908" t="s">
        <v>50</v>
      </c>
      <c r="J908" t="s">
        <v>347</v>
      </c>
      <c r="K908" t="s">
        <v>75</v>
      </c>
      <c r="L908" t="s">
        <v>1513</v>
      </c>
      <c r="M908">
        <v>0.35</v>
      </c>
      <c r="N908" t="s">
        <v>34</v>
      </c>
      <c r="O908" t="s">
        <v>54</v>
      </c>
      <c r="P908" t="s">
        <v>189</v>
      </c>
      <c r="Q908" t="s">
        <v>1456</v>
      </c>
      <c r="R908">
        <v>76063</v>
      </c>
      <c r="S908" s="1">
        <v>42086</v>
      </c>
      <c r="T908" s="1">
        <v>42088</v>
      </c>
      <c r="U908">
        <v>20.14</v>
      </c>
      <c r="V908">
        <v>11</v>
      </c>
      <c r="W908">
        <v>110.72</v>
      </c>
      <c r="X908">
        <v>90514</v>
      </c>
      <c r="Y908">
        <f>cleaneddata[[#This Row],[Unit Price]]-cleaneddata[[#This Row],[Discount]]</f>
        <v>9.7099999999999991</v>
      </c>
      <c r="Z908" t="str">
        <f>_xlfn.IFS(cleaneddata[[#This Row],[Region]]="Central","Chris",cleaneddata[[#This Row],[Region]]="East","Erin",cleaneddata[[#This Row],[Region]]="South","Sam",cleaneddata[[#This Row],[Region]]="West","William")</f>
        <v>Chris</v>
      </c>
    </row>
    <row r="909" spans="1:26" x14ac:dyDescent="0.3">
      <c r="A909">
        <v>2395</v>
      </c>
      <c r="B909" t="s">
        <v>1811</v>
      </c>
      <c r="C909" t="s">
        <v>72</v>
      </c>
      <c r="D909">
        <v>0.04</v>
      </c>
      <c r="E909">
        <v>60.97</v>
      </c>
      <c r="F909">
        <v>4.5</v>
      </c>
      <c r="G909" t="s">
        <v>40</v>
      </c>
      <c r="H909" t="s">
        <v>96</v>
      </c>
      <c r="I909" t="s">
        <v>50</v>
      </c>
      <c r="J909" t="s">
        <v>97</v>
      </c>
      <c r="K909" t="s">
        <v>75</v>
      </c>
      <c r="L909" t="s">
        <v>98</v>
      </c>
      <c r="M909">
        <v>0.56000000000000005</v>
      </c>
      <c r="N909" t="s">
        <v>34</v>
      </c>
      <c r="O909" t="s">
        <v>35</v>
      </c>
      <c r="P909" t="s">
        <v>77</v>
      </c>
      <c r="Q909" t="s">
        <v>1812</v>
      </c>
      <c r="R909">
        <v>31401</v>
      </c>
      <c r="S909" s="1">
        <v>42086</v>
      </c>
      <c r="T909" s="1">
        <v>42087</v>
      </c>
      <c r="U909">
        <v>79.423199999999994</v>
      </c>
      <c r="V909">
        <v>15</v>
      </c>
      <c r="W909">
        <v>904.31</v>
      </c>
      <c r="X909">
        <v>86952</v>
      </c>
      <c r="Y909">
        <f>cleaneddata[[#This Row],[Unit Price]]-cleaneddata[[#This Row],[Discount]]</f>
        <v>60.93</v>
      </c>
      <c r="Z909" t="str">
        <f>_xlfn.IFS(cleaneddata[[#This Row],[Region]]="Central","Chris",cleaneddata[[#This Row],[Region]]="East","Erin",cleaneddata[[#This Row],[Region]]="South","Sam",cleaneddata[[#This Row],[Region]]="West","William")</f>
        <v>Sam</v>
      </c>
    </row>
    <row r="910" spans="1:26" x14ac:dyDescent="0.3">
      <c r="A910">
        <v>3381</v>
      </c>
      <c r="B910" t="s">
        <v>1813</v>
      </c>
      <c r="C910" t="s">
        <v>72</v>
      </c>
      <c r="D910">
        <v>0.05</v>
      </c>
      <c r="E910">
        <v>11.97</v>
      </c>
      <c r="F910">
        <v>5.81</v>
      </c>
      <c r="G910" t="s">
        <v>40</v>
      </c>
      <c r="H910" t="s">
        <v>96</v>
      </c>
      <c r="I910" t="s">
        <v>50</v>
      </c>
      <c r="J910" t="s">
        <v>51</v>
      </c>
      <c r="K910" t="s">
        <v>44</v>
      </c>
      <c r="L910" t="s">
        <v>1814</v>
      </c>
      <c r="M910">
        <v>0.6</v>
      </c>
      <c r="N910" t="s">
        <v>34</v>
      </c>
      <c r="O910" t="s">
        <v>35</v>
      </c>
      <c r="P910" t="s">
        <v>77</v>
      </c>
      <c r="Q910" t="s">
        <v>1815</v>
      </c>
      <c r="R910">
        <v>31204</v>
      </c>
      <c r="S910" s="1">
        <v>42086</v>
      </c>
      <c r="T910" s="1">
        <v>42088</v>
      </c>
      <c r="U910">
        <v>349.05930000000001</v>
      </c>
      <c r="V910">
        <v>2</v>
      </c>
      <c r="W910">
        <v>25.31</v>
      </c>
      <c r="X910">
        <v>88836</v>
      </c>
      <c r="Y910">
        <f>cleaneddata[[#This Row],[Unit Price]]-cleaneddata[[#This Row],[Discount]]</f>
        <v>11.92</v>
      </c>
      <c r="Z910" t="str">
        <f>_xlfn.IFS(cleaneddata[[#This Row],[Region]]="Central","Chris",cleaneddata[[#This Row],[Region]]="East","Erin",cleaneddata[[#This Row],[Region]]="South","Sam",cleaneddata[[#This Row],[Region]]="West","William")</f>
        <v>Sam</v>
      </c>
    </row>
    <row r="911" spans="1:26" x14ac:dyDescent="0.3">
      <c r="A911">
        <v>618</v>
      </c>
      <c r="B911" t="s">
        <v>1816</v>
      </c>
      <c r="C911" t="s">
        <v>27</v>
      </c>
      <c r="D911">
        <v>0.06</v>
      </c>
      <c r="E911">
        <v>17.98</v>
      </c>
      <c r="F911">
        <v>4</v>
      </c>
      <c r="G911" t="s">
        <v>40</v>
      </c>
      <c r="H911" t="s">
        <v>41</v>
      </c>
      <c r="I911" t="s">
        <v>42</v>
      </c>
      <c r="J911" t="s">
        <v>43</v>
      </c>
      <c r="K911" t="s">
        <v>75</v>
      </c>
      <c r="L911" t="s">
        <v>1659</v>
      </c>
      <c r="M911">
        <v>0.79</v>
      </c>
      <c r="N911" t="s">
        <v>34</v>
      </c>
      <c r="O911" t="s">
        <v>61</v>
      </c>
      <c r="P911" t="s">
        <v>62</v>
      </c>
      <c r="Q911" t="s">
        <v>1817</v>
      </c>
      <c r="R911">
        <v>81007</v>
      </c>
      <c r="S911" s="1">
        <v>42087</v>
      </c>
      <c r="T911" s="1">
        <v>42088</v>
      </c>
      <c r="U911">
        <v>-78.13</v>
      </c>
      <c r="V911">
        <v>4</v>
      </c>
      <c r="W911">
        <v>70.06</v>
      </c>
      <c r="X911">
        <v>88197</v>
      </c>
      <c r="Y911">
        <f>cleaneddata[[#This Row],[Unit Price]]-cleaneddata[[#This Row],[Discount]]</f>
        <v>17.920000000000002</v>
      </c>
      <c r="Z911" t="str">
        <f>_xlfn.IFS(cleaneddata[[#This Row],[Region]]="Central","Chris",cleaneddata[[#This Row],[Region]]="East","Erin",cleaneddata[[#This Row],[Region]]="South","Sam",cleaneddata[[#This Row],[Region]]="West","William")</f>
        <v>William</v>
      </c>
    </row>
    <row r="912" spans="1:26" x14ac:dyDescent="0.3">
      <c r="A912">
        <v>3309</v>
      </c>
      <c r="B912" t="s">
        <v>1818</v>
      </c>
      <c r="C912" t="s">
        <v>27</v>
      </c>
      <c r="D912">
        <v>0.1</v>
      </c>
      <c r="E912">
        <v>6.64</v>
      </c>
      <c r="F912">
        <v>54.95</v>
      </c>
      <c r="G912" t="s">
        <v>40</v>
      </c>
      <c r="H912" t="s">
        <v>29</v>
      </c>
      <c r="I912" t="s">
        <v>30</v>
      </c>
      <c r="J912" t="s">
        <v>128</v>
      </c>
      <c r="K912" t="s">
        <v>44</v>
      </c>
      <c r="L912" t="s">
        <v>270</v>
      </c>
      <c r="M912">
        <v>0.37</v>
      </c>
      <c r="N912" t="s">
        <v>34</v>
      </c>
      <c r="O912" t="s">
        <v>113</v>
      </c>
      <c r="P912" t="s">
        <v>405</v>
      </c>
      <c r="Q912" t="s">
        <v>1819</v>
      </c>
      <c r="R912">
        <v>1760</v>
      </c>
      <c r="S912" s="1">
        <v>42087</v>
      </c>
      <c r="T912" s="1">
        <v>42089</v>
      </c>
      <c r="U912">
        <v>-25</v>
      </c>
      <c r="V912">
        <v>4</v>
      </c>
      <c r="W912">
        <v>25.31</v>
      </c>
      <c r="X912">
        <v>90460</v>
      </c>
      <c r="Y912">
        <f>cleaneddata[[#This Row],[Unit Price]]-cleaneddata[[#This Row],[Discount]]</f>
        <v>6.54</v>
      </c>
      <c r="Z912" t="str">
        <f>_xlfn.IFS(cleaneddata[[#This Row],[Region]]="Central","Chris",cleaneddata[[#This Row],[Region]]="East","Erin",cleaneddata[[#This Row],[Region]]="South","Sam",cleaneddata[[#This Row],[Region]]="West","William")</f>
        <v>Erin</v>
      </c>
    </row>
    <row r="913" spans="1:26" x14ac:dyDescent="0.3">
      <c r="A913">
        <v>3310</v>
      </c>
      <c r="B913" t="s">
        <v>1820</v>
      </c>
      <c r="C913" t="s">
        <v>27</v>
      </c>
      <c r="D913">
        <v>0.05</v>
      </c>
      <c r="E913">
        <v>90.48</v>
      </c>
      <c r="F913">
        <v>19.989999999999998</v>
      </c>
      <c r="G913" t="s">
        <v>40</v>
      </c>
      <c r="H913" t="s">
        <v>29</v>
      </c>
      <c r="I913" t="s">
        <v>50</v>
      </c>
      <c r="J913" t="s">
        <v>347</v>
      </c>
      <c r="K913" t="s">
        <v>75</v>
      </c>
      <c r="L913" t="s">
        <v>504</v>
      </c>
      <c r="M913">
        <v>0.4</v>
      </c>
      <c r="N913" t="s">
        <v>34</v>
      </c>
      <c r="O913" t="s">
        <v>113</v>
      </c>
      <c r="P913" t="s">
        <v>405</v>
      </c>
      <c r="Q913" t="s">
        <v>1821</v>
      </c>
      <c r="R913">
        <v>2563</v>
      </c>
      <c r="S913" s="1">
        <v>42087</v>
      </c>
      <c r="T913" s="1">
        <v>42088</v>
      </c>
      <c r="U913">
        <v>255.1482</v>
      </c>
      <c r="V913">
        <v>4</v>
      </c>
      <c r="W913">
        <v>369.78</v>
      </c>
      <c r="X913">
        <v>90460</v>
      </c>
      <c r="Y913">
        <f>cleaneddata[[#This Row],[Unit Price]]-cleaneddata[[#This Row],[Discount]]</f>
        <v>90.43</v>
      </c>
      <c r="Z913" t="str">
        <f>_xlfn.IFS(cleaneddata[[#This Row],[Region]]="Central","Chris",cleaneddata[[#This Row],[Region]]="East","Erin",cleaneddata[[#This Row],[Region]]="South","Sam",cleaneddata[[#This Row],[Region]]="West","William")</f>
        <v>Erin</v>
      </c>
    </row>
    <row r="914" spans="1:26" x14ac:dyDescent="0.3">
      <c r="A914">
        <v>1689</v>
      </c>
      <c r="B914" t="s">
        <v>1822</v>
      </c>
      <c r="C914" t="s">
        <v>39</v>
      </c>
      <c r="D914">
        <v>0</v>
      </c>
      <c r="E914">
        <v>48.91</v>
      </c>
      <c r="F914">
        <v>35</v>
      </c>
      <c r="G914" t="s">
        <v>40</v>
      </c>
      <c r="H914" t="s">
        <v>96</v>
      </c>
      <c r="I914" t="s">
        <v>50</v>
      </c>
      <c r="J914" t="s">
        <v>80</v>
      </c>
      <c r="K914" t="s">
        <v>66</v>
      </c>
      <c r="L914" t="s">
        <v>1823</v>
      </c>
      <c r="M914">
        <v>0.83</v>
      </c>
      <c r="N914" t="s">
        <v>34</v>
      </c>
      <c r="O914" t="s">
        <v>54</v>
      </c>
      <c r="P914" t="s">
        <v>55</v>
      </c>
      <c r="Q914" t="s">
        <v>1824</v>
      </c>
      <c r="R914">
        <v>46322</v>
      </c>
      <c r="S914" s="1">
        <v>42087</v>
      </c>
      <c r="T914" s="1">
        <v>42088</v>
      </c>
      <c r="U914">
        <v>-628.38</v>
      </c>
      <c r="V914">
        <v>10</v>
      </c>
      <c r="W914">
        <v>514.79</v>
      </c>
      <c r="X914">
        <v>91077</v>
      </c>
      <c r="Y914">
        <f>cleaneddata[[#This Row],[Unit Price]]-cleaneddata[[#This Row],[Discount]]</f>
        <v>48.91</v>
      </c>
      <c r="Z914" t="str">
        <f>_xlfn.IFS(cleaneddata[[#This Row],[Region]]="Central","Chris",cleaneddata[[#This Row],[Region]]="East","Erin",cleaneddata[[#This Row],[Region]]="South","Sam",cleaneddata[[#This Row],[Region]]="West","William")</f>
        <v>Chris</v>
      </c>
    </row>
    <row r="915" spans="1:26" x14ac:dyDescent="0.3">
      <c r="A915">
        <v>2308</v>
      </c>
      <c r="B915" t="s">
        <v>1825</v>
      </c>
      <c r="C915" t="s">
        <v>49</v>
      </c>
      <c r="D915">
        <v>0.08</v>
      </c>
      <c r="E915">
        <v>9.48</v>
      </c>
      <c r="F915">
        <v>7.29</v>
      </c>
      <c r="G915" t="s">
        <v>40</v>
      </c>
      <c r="H915" t="s">
        <v>29</v>
      </c>
      <c r="I915" t="s">
        <v>30</v>
      </c>
      <c r="J915" t="s">
        <v>128</v>
      </c>
      <c r="K915" t="s">
        <v>44</v>
      </c>
      <c r="L915" t="s">
        <v>506</v>
      </c>
      <c r="M915">
        <v>0.45</v>
      </c>
      <c r="N915" t="s">
        <v>34</v>
      </c>
      <c r="O915" t="s">
        <v>35</v>
      </c>
      <c r="P915" t="s">
        <v>125</v>
      </c>
      <c r="Q915" t="s">
        <v>1826</v>
      </c>
      <c r="R915">
        <v>33971</v>
      </c>
      <c r="S915" s="1">
        <v>42087</v>
      </c>
      <c r="T915" s="1">
        <v>42089</v>
      </c>
      <c r="U915">
        <v>-50.4</v>
      </c>
      <c r="V915">
        <v>2</v>
      </c>
      <c r="W915">
        <v>20.22</v>
      </c>
      <c r="X915">
        <v>90557</v>
      </c>
      <c r="Y915">
        <f>cleaneddata[[#This Row],[Unit Price]]-cleaneddata[[#This Row],[Discount]]</f>
        <v>9.4</v>
      </c>
      <c r="Z915" t="str">
        <f>_xlfn.IFS(cleaneddata[[#This Row],[Region]]="Central","Chris",cleaneddata[[#This Row],[Region]]="East","Erin",cleaneddata[[#This Row],[Region]]="South","Sam",cleaneddata[[#This Row],[Region]]="West","William")</f>
        <v>Sam</v>
      </c>
    </row>
    <row r="916" spans="1:26" x14ac:dyDescent="0.3">
      <c r="A916">
        <v>2308</v>
      </c>
      <c r="B916" t="s">
        <v>1825</v>
      </c>
      <c r="C916" t="s">
        <v>49</v>
      </c>
      <c r="D916">
        <v>0.03</v>
      </c>
      <c r="E916">
        <v>193.17</v>
      </c>
      <c r="F916">
        <v>19.989999999999998</v>
      </c>
      <c r="G916" t="s">
        <v>40</v>
      </c>
      <c r="H916" t="s">
        <v>29</v>
      </c>
      <c r="I916" t="s">
        <v>50</v>
      </c>
      <c r="J916" t="s">
        <v>80</v>
      </c>
      <c r="K916" t="s">
        <v>75</v>
      </c>
      <c r="L916" t="s">
        <v>1584</v>
      </c>
      <c r="M916">
        <v>0.71</v>
      </c>
      <c r="N916" t="s">
        <v>34</v>
      </c>
      <c r="O916" t="s">
        <v>35</v>
      </c>
      <c r="P916" t="s">
        <v>125</v>
      </c>
      <c r="Q916" t="s">
        <v>1826</v>
      </c>
      <c r="R916">
        <v>33971</v>
      </c>
      <c r="S916" s="1">
        <v>42087</v>
      </c>
      <c r="T916" s="1">
        <v>42091</v>
      </c>
      <c r="U916">
        <v>-348.75400000000002</v>
      </c>
      <c r="V916">
        <v>8</v>
      </c>
      <c r="W916">
        <v>1548.97</v>
      </c>
      <c r="X916">
        <v>90557</v>
      </c>
      <c r="Y916">
        <f>cleaneddata[[#This Row],[Unit Price]]-cleaneddata[[#This Row],[Discount]]</f>
        <v>193.14</v>
      </c>
      <c r="Z916" t="str">
        <f>_xlfn.IFS(cleaneddata[[#This Row],[Region]]="Central","Chris",cleaneddata[[#This Row],[Region]]="East","Erin",cleaneddata[[#This Row],[Region]]="South","Sam",cleaneddata[[#This Row],[Region]]="West","William")</f>
        <v>Sam</v>
      </c>
    </row>
    <row r="917" spans="1:26" x14ac:dyDescent="0.3">
      <c r="A917">
        <v>1060</v>
      </c>
      <c r="B917" t="s">
        <v>1827</v>
      </c>
      <c r="C917" t="s">
        <v>118</v>
      </c>
      <c r="D917">
        <v>0.09</v>
      </c>
      <c r="E917">
        <v>138.75</v>
      </c>
      <c r="F917">
        <v>52.42</v>
      </c>
      <c r="G917" t="s">
        <v>28</v>
      </c>
      <c r="H917" t="s">
        <v>29</v>
      </c>
      <c r="I917" t="s">
        <v>30</v>
      </c>
      <c r="J917" t="s">
        <v>31</v>
      </c>
      <c r="K917" t="s">
        <v>32</v>
      </c>
      <c r="L917" t="s">
        <v>1828</v>
      </c>
      <c r="M917">
        <v>0.74</v>
      </c>
      <c r="N917" t="s">
        <v>34</v>
      </c>
      <c r="O917" t="s">
        <v>35</v>
      </c>
      <c r="P917" t="s">
        <v>77</v>
      </c>
      <c r="Q917" t="s">
        <v>363</v>
      </c>
      <c r="R917">
        <v>30318</v>
      </c>
      <c r="S917" s="1">
        <v>42087</v>
      </c>
      <c r="T917" s="1">
        <v>42088</v>
      </c>
      <c r="U917">
        <v>-445.97177625</v>
      </c>
      <c r="V917">
        <v>23</v>
      </c>
      <c r="W917">
        <v>2527.79</v>
      </c>
      <c r="X917">
        <v>58628</v>
      </c>
      <c r="Y917">
        <f>cleaneddata[[#This Row],[Unit Price]]-cleaneddata[[#This Row],[Discount]]</f>
        <v>138.66</v>
      </c>
      <c r="Z917" t="str">
        <f>_xlfn.IFS(cleaneddata[[#This Row],[Region]]="Central","Chris",cleaneddata[[#This Row],[Region]]="East","Erin",cleaneddata[[#This Row],[Region]]="South","Sam",cleaneddata[[#This Row],[Region]]="West","William")</f>
        <v>Sam</v>
      </c>
    </row>
    <row r="918" spans="1:26" x14ac:dyDescent="0.3">
      <c r="A918">
        <v>1062</v>
      </c>
      <c r="B918" t="s">
        <v>1829</v>
      </c>
      <c r="C918" t="s">
        <v>118</v>
      </c>
      <c r="D918">
        <v>0.09</v>
      </c>
      <c r="E918">
        <v>138.75</v>
      </c>
      <c r="F918">
        <v>52.42</v>
      </c>
      <c r="G918" t="s">
        <v>28</v>
      </c>
      <c r="H918" t="s">
        <v>29</v>
      </c>
      <c r="I918" t="s">
        <v>30</v>
      </c>
      <c r="J918" t="s">
        <v>31</v>
      </c>
      <c r="K918" t="s">
        <v>32</v>
      </c>
      <c r="L918" t="s">
        <v>1828</v>
      </c>
      <c r="M918">
        <v>0.74</v>
      </c>
      <c r="N918" t="s">
        <v>34</v>
      </c>
      <c r="O918" t="s">
        <v>113</v>
      </c>
      <c r="P918" t="s">
        <v>114</v>
      </c>
      <c r="Q918" t="s">
        <v>1830</v>
      </c>
      <c r="R918">
        <v>11727</v>
      </c>
      <c r="S918" s="1">
        <v>42087</v>
      </c>
      <c r="T918" s="1">
        <v>42088</v>
      </c>
      <c r="U918">
        <v>-335.31712499999998</v>
      </c>
      <c r="V918">
        <v>6</v>
      </c>
      <c r="W918">
        <v>659.42</v>
      </c>
      <c r="X918">
        <v>91354</v>
      </c>
      <c r="Y918">
        <f>cleaneddata[[#This Row],[Unit Price]]-cleaneddata[[#This Row],[Discount]]</f>
        <v>138.66</v>
      </c>
      <c r="Z918" t="str">
        <f>_xlfn.IFS(cleaneddata[[#This Row],[Region]]="Central","Chris",cleaneddata[[#This Row],[Region]]="East","Erin",cleaneddata[[#This Row],[Region]]="South","Sam",cleaneddata[[#This Row],[Region]]="West","William")</f>
        <v>Erin</v>
      </c>
    </row>
    <row r="919" spans="1:26" x14ac:dyDescent="0.3">
      <c r="A919">
        <v>1254</v>
      </c>
      <c r="B919" t="s">
        <v>1592</v>
      </c>
      <c r="C919" t="s">
        <v>118</v>
      </c>
      <c r="D919">
        <v>0.06</v>
      </c>
      <c r="E919">
        <v>3.95</v>
      </c>
      <c r="F919">
        <v>2</v>
      </c>
      <c r="G919" t="s">
        <v>40</v>
      </c>
      <c r="H919" t="s">
        <v>73</v>
      </c>
      <c r="I919" t="s">
        <v>50</v>
      </c>
      <c r="J919" t="s">
        <v>178</v>
      </c>
      <c r="K919" t="s">
        <v>52</v>
      </c>
      <c r="L919" t="s">
        <v>1831</v>
      </c>
      <c r="M919">
        <v>0.53</v>
      </c>
      <c r="N919" t="s">
        <v>34</v>
      </c>
      <c r="O919" t="s">
        <v>54</v>
      </c>
      <c r="P919" t="s">
        <v>189</v>
      </c>
      <c r="Q919" t="s">
        <v>1593</v>
      </c>
      <c r="R919">
        <v>77530</v>
      </c>
      <c r="S919" s="1">
        <v>42087</v>
      </c>
      <c r="T919" s="1">
        <v>42088</v>
      </c>
      <c r="U919">
        <v>-9.68</v>
      </c>
      <c r="V919">
        <v>5</v>
      </c>
      <c r="W919">
        <v>19.66</v>
      </c>
      <c r="X919">
        <v>89984</v>
      </c>
      <c r="Y919">
        <f>cleaneddata[[#This Row],[Unit Price]]-cleaneddata[[#This Row],[Discount]]</f>
        <v>3.89</v>
      </c>
      <c r="Z919" t="str">
        <f>_xlfn.IFS(cleaneddata[[#This Row],[Region]]="Central","Chris",cleaneddata[[#This Row],[Region]]="East","Erin",cleaneddata[[#This Row],[Region]]="South","Sam",cleaneddata[[#This Row],[Region]]="West","William")</f>
        <v>Chris</v>
      </c>
    </row>
    <row r="920" spans="1:26" x14ac:dyDescent="0.3">
      <c r="A920">
        <v>2256</v>
      </c>
      <c r="B920" t="s">
        <v>95</v>
      </c>
      <c r="C920" t="s">
        <v>118</v>
      </c>
      <c r="D920">
        <v>7.0000000000000007E-2</v>
      </c>
      <c r="E920">
        <v>70.98</v>
      </c>
      <c r="F920">
        <v>30</v>
      </c>
      <c r="G920" t="s">
        <v>28</v>
      </c>
      <c r="H920" t="s">
        <v>96</v>
      </c>
      <c r="I920" t="s">
        <v>30</v>
      </c>
      <c r="J920" t="s">
        <v>111</v>
      </c>
      <c r="K920" t="s">
        <v>59</v>
      </c>
      <c r="L920" t="s">
        <v>1832</v>
      </c>
      <c r="M920">
        <v>0.73</v>
      </c>
      <c r="N920" t="s">
        <v>34</v>
      </c>
      <c r="O920" t="s">
        <v>35</v>
      </c>
      <c r="P920" t="s">
        <v>99</v>
      </c>
      <c r="Q920" t="s">
        <v>100</v>
      </c>
      <c r="R920">
        <v>28560</v>
      </c>
      <c r="S920" s="1">
        <v>42087</v>
      </c>
      <c r="T920" s="1">
        <v>42089</v>
      </c>
      <c r="U920">
        <v>-222.95</v>
      </c>
      <c r="V920">
        <v>20</v>
      </c>
      <c r="W920">
        <v>1373.47</v>
      </c>
      <c r="X920">
        <v>87964</v>
      </c>
      <c r="Y920">
        <f>cleaneddata[[#This Row],[Unit Price]]-cleaneddata[[#This Row],[Discount]]</f>
        <v>70.910000000000011</v>
      </c>
      <c r="Z920" t="str">
        <f>_xlfn.IFS(cleaneddata[[#This Row],[Region]]="Central","Chris",cleaneddata[[#This Row],[Region]]="East","Erin",cleaneddata[[#This Row],[Region]]="South","Sam",cleaneddata[[#This Row],[Region]]="West","William")</f>
        <v>Sam</v>
      </c>
    </row>
    <row r="921" spans="1:26" x14ac:dyDescent="0.3">
      <c r="A921">
        <v>2330</v>
      </c>
      <c r="B921" t="s">
        <v>1833</v>
      </c>
      <c r="C921" t="s">
        <v>118</v>
      </c>
      <c r="D921">
        <v>0.06</v>
      </c>
      <c r="E921">
        <v>28.53</v>
      </c>
      <c r="F921">
        <v>1.49</v>
      </c>
      <c r="G921" t="s">
        <v>40</v>
      </c>
      <c r="H921" t="s">
        <v>73</v>
      </c>
      <c r="I921" t="s">
        <v>50</v>
      </c>
      <c r="J921" t="s">
        <v>74</v>
      </c>
      <c r="K921" t="s">
        <v>75</v>
      </c>
      <c r="L921" t="s">
        <v>1834</v>
      </c>
      <c r="M921">
        <v>0.38</v>
      </c>
      <c r="N921" t="s">
        <v>34</v>
      </c>
      <c r="O921" t="s">
        <v>54</v>
      </c>
      <c r="P921" t="s">
        <v>215</v>
      </c>
      <c r="Q921" t="s">
        <v>1835</v>
      </c>
      <c r="R921">
        <v>52302</v>
      </c>
      <c r="S921" s="1">
        <v>42087</v>
      </c>
      <c r="T921" s="1">
        <v>42090</v>
      </c>
      <c r="U921">
        <v>74.638499999999993</v>
      </c>
      <c r="V921">
        <v>5</v>
      </c>
      <c r="W921">
        <v>134.09</v>
      </c>
      <c r="X921">
        <v>90964</v>
      </c>
      <c r="Y921">
        <f>cleaneddata[[#This Row],[Unit Price]]-cleaneddata[[#This Row],[Discount]]</f>
        <v>28.470000000000002</v>
      </c>
      <c r="Z921" t="str">
        <f>_xlfn.IFS(cleaneddata[[#This Row],[Region]]="Central","Chris",cleaneddata[[#This Row],[Region]]="East","Erin",cleaneddata[[#This Row],[Region]]="South","Sam",cleaneddata[[#This Row],[Region]]="West","William")</f>
        <v>Chris</v>
      </c>
    </row>
    <row r="922" spans="1:26" x14ac:dyDescent="0.3">
      <c r="A922">
        <v>3143</v>
      </c>
      <c r="B922" t="s">
        <v>1836</v>
      </c>
      <c r="C922" t="s">
        <v>118</v>
      </c>
      <c r="D922">
        <v>0.02</v>
      </c>
      <c r="E922">
        <v>15.42</v>
      </c>
      <c r="F922">
        <v>5.41</v>
      </c>
      <c r="G922" t="s">
        <v>40</v>
      </c>
      <c r="H922" t="s">
        <v>41</v>
      </c>
      <c r="I922" t="s">
        <v>50</v>
      </c>
      <c r="J922" t="s">
        <v>80</v>
      </c>
      <c r="K922" t="s">
        <v>75</v>
      </c>
      <c r="L922" t="s">
        <v>1837</v>
      </c>
      <c r="M922">
        <v>0.59</v>
      </c>
      <c r="N922" t="s">
        <v>34</v>
      </c>
      <c r="O922" t="s">
        <v>54</v>
      </c>
      <c r="P922" t="s">
        <v>189</v>
      </c>
      <c r="Q922" t="s">
        <v>1838</v>
      </c>
      <c r="R922">
        <v>78660</v>
      </c>
      <c r="S922" s="1">
        <v>42087</v>
      </c>
      <c r="T922" s="1">
        <v>42088</v>
      </c>
      <c r="U922">
        <v>-16.37</v>
      </c>
      <c r="V922">
        <v>2</v>
      </c>
      <c r="W922">
        <v>33.840000000000003</v>
      </c>
      <c r="X922">
        <v>86368</v>
      </c>
      <c r="Y922">
        <f>cleaneddata[[#This Row],[Unit Price]]-cleaneddata[[#This Row],[Discount]]</f>
        <v>15.4</v>
      </c>
      <c r="Z922" t="str">
        <f>_xlfn.IFS(cleaneddata[[#This Row],[Region]]="Central","Chris",cleaneddata[[#This Row],[Region]]="East","Erin",cleaneddata[[#This Row],[Region]]="South","Sam",cleaneddata[[#This Row],[Region]]="West","William")</f>
        <v>Chris</v>
      </c>
    </row>
    <row r="923" spans="1:26" x14ac:dyDescent="0.3">
      <c r="A923">
        <v>2430</v>
      </c>
      <c r="B923" t="s">
        <v>1839</v>
      </c>
      <c r="C923" t="s">
        <v>72</v>
      </c>
      <c r="D923">
        <v>0.1</v>
      </c>
      <c r="E923">
        <v>14.28</v>
      </c>
      <c r="F923">
        <v>2.99</v>
      </c>
      <c r="G923" t="s">
        <v>40</v>
      </c>
      <c r="H923" t="s">
        <v>73</v>
      </c>
      <c r="I923" t="s">
        <v>50</v>
      </c>
      <c r="J923" t="s">
        <v>74</v>
      </c>
      <c r="K923" t="s">
        <v>75</v>
      </c>
      <c r="L923" t="s">
        <v>687</v>
      </c>
      <c r="M923">
        <v>0.39</v>
      </c>
      <c r="N923" t="s">
        <v>34</v>
      </c>
      <c r="O923" t="s">
        <v>54</v>
      </c>
      <c r="P923" t="s">
        <v>189</v>
      </c>
      <c r="Q923" t="s">
        <v>1840</v>
      </c>
      <c r="R923">
        <v>76541</v>
      </c>
      <c r="S923" s="1">
        <v>42087</v>
      </c>
      <c r="T923" s="1">
        <v>42088</v>
      </c>
      <c r="U923">
        <v>104.9145</v>
      </c>
      <c r="V923">
        <v>11</v>
      </c>
      <c r="W923">
        <v>152.05000000000001</v>
      </c>
      <c r="X923">
        <v>91108</v>
      </c>
      <c r="Y923">
        <f>cleaneddata[[#This Row],[Unit Price]]-cleaneddata[[#This Row],[Discount]]</f>
        <v>14.18</v>
      </c>
      <c r="Z923" t="str">
        <f>_xlfn.IFS(cleaneddata[[#This Row],[Region]]="Central","Chris",cleaneddata[[#This Row],[Region]]="East","Erin",cleaneddata[[#This Row],[Region]]="South","Sam",cleaneddata[[#This Row],[Region]]="West","William")</f>
        <v>Chris</v>
      </c>
    </row>
    <row r="924" spans="1:26" x14ac:dyDescent="0.3">
      <c r="A924">
        <v>880</v>
      </c>
      <c r="B924" t="s">
        <v>1841</v>
      </c>
      <c r="C924" t="s">
        <v>27</v>
      </c>
      <c r="D924">
        <v>7.0000000000000007E-2</v>
      </c>
      <c r="E924">
        <v>5.68</v>
      </c>
      <c r="F924">
        <v>1.39</v>
      </c>
      <c r="G924" t="s">
        <v>40</v>
      </c>
      <c r="H924" t="s">
        <v>29</v>
      </c>
      <c r="I924" t="s">
        <v>50</v>
      </c>
      <c r="J924" t="s">
        <v>347</v>
      </c>
      <c r="K924" t="s">
        <v>75</v>
      </c>
      <c r="L924" t="s">
        <v>600</v>
      </c>
      <c r="M924">
        <v>0.38</v>
      </c>
      <c r="N924" t="s">
        <v>34</v>
      </c>
      <c r="O924" t="s">
        <v>61</v>
      </c>
      <c r="P924" t="s">
        <v>590</v>
      </c>
      <c r="Q924" t="s">
        <v>1842</v>
      </c>
      <c r="R924">
        <v>85254</v>
      </c>
      <c r="S924" s="1">
        <v>42088</v>
      </c>
      <c r="T924" s="1">
        <v>42090</v>
      </c>
      <c r="U924">
        <v>18.643799999999999</v>
      </c>
      <c r="V924">
        <v>5</v>
      </c>
      <c r="W924">
        <v>27.02</v>
      </c>
      <c r="X924">
        <v>86153</v>
      </c>
      <c r="Y924">
        <f>cleaneddata[[#This Row],[Unit Price]]-cleaneddata[[#This Row],[Discount]]</f>
        <v>5.6099999999999994</v>
      </c>
      <c r="Z924" t="str">
        <f>_xlfn.IFS(cleaneddata[[#This Row],[Region]]="Central","Chris",cleaneddata[[#This Row],[Region]]="East","Erin",cleaneddata[[#This Row],[Region]]="South","Sam",cleaneddata[[#This Row],[Region]]="West","William")</f>
        <v>William</v>
      </c>
    </row>
    <row r="925" spans="1:26" x14ac:dyDescent="0.3">
      <c r="A925">
        <v>880</v>
      </c>
      <c r="B925" t="s">
        <v>1841</v>
      </c>
      <c r="C925" t="s">
        <v>27</v>
      </c>
      <c r="D925">
        <v>0.06</v>
      </c>
      <c r="E925">
        <v>22.84</v>
      </c>
      <c r="F925">
        <v>11.54</v>
      </c>
      <c r="G925" t="s">
        <v>40</v>
      </c>
      <c r="H925" t="s">
        <v>29</v>
      </c>
      <c r="I925" t="s">
        <v>50</v>
      </c>
      <c r="J925" t="s">
        <v>90</v>
      </c>
      <c r="K925" t="s">
        <v>75</v>
      </c>
      <c r="L925" t="s">
        <v>1843</v>
      </c>
      <c r="M925">
        <v>0.39</v>
      </c>
      <c r="N925" t="s">
        <v>34</v>
      </c>
      <c r="O925" t="s">
        <v>61</v>
      </c>
      <c r="P925" t="s">
        <v>590</v>
      </c>
      <c r="Q925" t="s">
        <v>1842</v>
      </c>
      <c r="R925">
        <v>85254</v>
      </c>
      <c r="S925" s="1">
        <v>42088</v>
      </c>
      <c r="T925" s="1">
        <v>42090</v>
      </c>
      <c r="U925">
        <v>-31.24</v>
      </c>
      <c r="V925">
        <v>1</v>
      </c>
      <c r="W925">
        <v>27.67</v>
      </c>
      <c r="X925">
        <v>86153</v>
      </c>
      <c r="Y925">
        <f>cleaneddata[[#This Row],[Unit Price]]-cleaneddata[[#This Row],[Discount]]</f>
        <v>22.78</v>
      </c>
      <c r="Z925" t="str">
        <f>_xlfn.IFS(cleaneddata[[#This Row],[Region]]="Central","Chris",cleaneddata[[#This Row],[Region]]="East","Erin",cleaneddata[[#This Row],[Region]]="South","Sam",cleaneddata[[#This Row],[Region]]="West","William")</f>
        <v>William</v>
      </c>
    </row>
    <row r="926" spans="1:26" x14ac:dyDescent="0.3">
      <c r="A926">
        <v>1241</v>
      </c>
      <c r="B926" t="s">
        <v>1686</v>
      </c>
      <c r="C926" t="s">
        <v>27</v>
      </c>
      <c r="D926">
        <v>0.06</v>
      </c>
      <c r="E926">
        <v>200.97</v>
      </c>
      <c r="F926">
        <v>15.59</v>
      </c>
      <c r="G926" t="s">
        <v>28</v>
      </c>
      <c r="H926" t="s">
        <v>29</v>
      </c>
      <c r="I926" t="s">
        <v>42</v>
      </c>
      <c r="J926" t="s">
        <v>58</v>
      </c>
      <c r="K926" t="s">
        <v>59</v>
      </c>
      <c r="L926" t="s">
        <v>942</v>
      </c>
      <c r="M926">
        <v>0.36</v>
      </c>
      <c r="N926" t="s">
        <v>34</v>
      </c>
      <c r="O926" t="s">
        <v>35</v>
      </c>
      <c r="P926" t="s">
        <v>166</v>
      </c>
      <c r="Q926" t="s">
        <v>1206</v>
      </c>
      <c r="R926">
        <v>36830</v>
      </c>
      <c r="S926" s="1">
        <v>42088</v>
      </c>
      <c r="T926" s="1">
        <v>42088</v>
      </c>
      <c r="U926">
        <v>531.61800000000005</v>
      </c>
      <c r="V926">
        <v>7</v>
      </c>
      <c r="W926">
        <v>1348.83</v>
      </c>
      <c r="X926">
        <v>90881</v>
      </c>
      <c r="Y926">
        <f>cleaneddata[[#This Row],[Unit Price]]-cleaneddata[[#This Row],[Discount]]</f>
        <v>200.91</v>
      </c>
      <c r="Z926" t="str">
        <f>_xlfn.IFS(cleaneddata[[#This Row],[Region]]="Central","Chris",cleaneddata[[#This Row],[Region]]="East","Erin",cleaneddata[[#This Row],[Region]]="South","Sam",cleaneddata[[#This Row],[Region]]="West","William")</f>
        <v>Sam</v>
      </c>
    </row>
    <row r="927" spans="1:26" x14ac:dyDescent="0.3">
      <c r="A927">
        <v>1648</v>
      </c>
      <c r="B927" t="s">
        <v>1844</v>
      </c>
      <c r="C927" t="s">
        <v>27</v>
      </c>
      <c r="D927">
        <v>0.08</v>
      </c>
      <c r="E927">
        <v>46.89</v>
      </c>
      <c r="F927">
        <v>5.0999999999999996</v>
      </c>
      <c r="G927" t="s">
        <v>40</v>
      </c>
      <c r="H927" t="s">
        <v>96</v>
      </c>
      <c r="I927" t="s">
        <v>50</v>
      </c>
      <c r="J927" t="s">
        <v>97</v>
      </c>
      <c r="K927" t="s">
        <v>146</v>
      </c>
      <c r="L927" t="s">
        <v>1845</v>
      </c>
      <c r="M927">
        <v>0.46</v>
      </c>
      <c r="N927" t="s">
        <v>34</v>
      </c>
      <c r="O927" t="s">
        <v>54</v>
      </c>
      <c r="P927" t="s">
        <v>105</v>
      </c>
      <c r="Q927" t="s">
        <v>666</v>
      </c>
      <c r="R927">
        <v>60098</v>
      </c>
      <c r="S927" s="1">
        <v>42088</v>
      </c>
      <c r="T927" s="1">
        <v>42090</v>
      </c>
      <c r="U927">
        <v>507.63299999999998</v>
      </c>
      <c r="V927">
        <v>17</v>
      </c>
      <c r="W927">
        <v>735.7</v>
      </c>
      <c r="X927">
        <v>91043</v>
      </c>
      <c r="Y927">
        <f>cleaneddata[[#This Row],[Unit Price]]-cleaneddata[[#This Row],[Discount]]</f>
        <v>46.81</v>
      </c>
      <c r="Z927" t="str">
        <f>_xlfn.IFS(cleaneddata[[#This Row],[Region]]="Central","Chris",cleaneddata[[#This Row],[Region]]="East","Erin",cleaneddata[[#This Row],[Region]]="South","Sam",cleaneddata[[#This Row],[Region]]="West","William")</f>
        <v>Chris</v>
      </c>
    </row>
    <row r="928" spans="1:26" x14ac:dyDescent="0.3">
      <c r="A928">
        <v>1648</v>
      </c>
      <c r="B928" t="s">
        <v>1844</v>
      </c>
      <c r="C928" t="s">
        <v>27</v>
      </c>
      <c r="D928">
        <v>0.05</v>
      </c>
      <c r="E928">
        <v>12.98</v>
      </c>
      <c r="F928">
        <v>3.14</v>
      </c>
      <c r="G928" t="s">
        <v>40</v>
      </c>
      <c r="H928" t="s">
        <v>96</v>
      </c>
      <c r="I928" t="s">
        <v>50</v>
      </c>
      <c r="J928" t="s">
        <v>570</v>
      </c>
      <c r="K928" t="s">
        <v>44</v>
      </c>
      <c r="L928" t="s">
        <v>571</v>
      </c>
      <c r="M928">
        <v>0.6</v>
      </c>
      <c r="N928" t="s">
        <v>34</v>
      </c>
      <c r="O928" t="s">
        <v>54</v>
      </c>
      <c r="P928" t="s">
        <v>105</v>
      </c>
      <c r="Q928" t="s">
        <v>666</v>
      </c>
      <c r="R928">
        <v>60098</v>
      </c>
      <c r="S928" s="1">
        <v>42088</v>
      </c>
      <c r="T928" s="1">
        <v>42088</v>
      </c>
      <c r="U928">
        <v>38.229999999999997</v>
      </c>
      <c r="V928">
        <v>18</v>
      </c>
      <c r="W928">
        <v>225.59</v>
      </c>
      <c r="X928">
        <v>91043</v>
      </c>
      <c r="Y928">
        <f>cleaneddata[[#This Row],[Unit Price]]-cleaneddata[[#This Row],[Discount]]</f>
        <v>12.93</v>
      </c>
      <c r="Z928" t="str">
        <f>_xlfn.IFS(cleaneddata[[#This Row],[Region]]="Central","Chris",cleaneddata[[#This Row],[Region]]="East","Erin",cleaneddata[[#This Row],[Region]]="South","Sam",cleaneddata[[#This Row],[Region]]="West","William")</f>
        <v>Chris</v>
      </c>
    </row>
    <row r="929" spans="1:26" x14ac:dyDescent="0.3">
      <c r="A929">
        <v>1829</v>
      </c>
      <c r="B929" t="s">
        <v>256</v>
      </c>
      <c r="C929" t="s">
        <v>27</v>
      </c>
      <c r="D929">
        <v>0.01</v>
      </c>
      <c r="E929">
        <v>10.64</v>
      </c>
      <c r="F929">
        <v>5.16</v>
      </c>
      <c r="G929" t="s">
        <v>89</v>
      </c>
      <c r="H929" t="s">
        <v>96</v>
      </c>
      <c r="I929" t="s">
        <v>30</v>
      </c>
      <c r="J929" t="s">
        <v>128</v>
      </c>
      <c r="K929" t="s">
        <v>75</v>
      </c>
      <c r="L929" t="s">
        <v>1846</v>
      </c>
      <c r="M929">
        <v>0.56999999999999995</v>
      </c>
      <c r="N929" t="s">
        <v>34</v>
      </c>
      <c r="O929" t="s">
        <v>54</v>
      </c>
      <c r="P929" t="s">
        <v>215</v>
      </c>
      <c r="Q929" t="s">
        <v>258</v>
      </c>
      <c r="R929">
        <v>52402</v>
      </c>
      <c r="S929" s="1">
        <v>42088</v>
      </c>
      <c r="T929" s="1">
        <v>42090</v>
      </c>
      <c r="U929">
        <v>-11.69</v>
      </c>
      <c r="V929">
        <v>5</v>
      </c>
      <c r="W929">
        <v>58.52</v>
      </c>
      <c r="X929">
        <v>86957</v>
      </c>
      <c r="Y929">
        <f>cleaneddata[[#This Row],[Unit Price]]-cleaneddata[[#This Row],[Discount]]</f>
        <v>10.63</v>
      </c>
      <c r="Z929" t="str">
        <f>_xlfn.IFS(cleaneddata[[#This Row],[Region]]="Central","Chris",cleaneddata[[#This Row],[Region]]="East","Erin",cleaneddata[[#This Row],[Region]]="South","Sam",cleaneddata[[#This Row],[Region]]="West","William")</f>
        <v>Chris</v>
      </c>
    </row>
    <row r="930" spans="1:26" x14ac:dyDescent="0.3">
      <c r="A930">
        <v>2201</v>
      </c>
      <c r="B930" t="s">
        <v>1847</v>
      </c>
      <c r="C930" t="s">
        <v>27</v>
      </c>
      <c r="D930">
        <v>0.17</v>
      </c>
      <c r="E930">
        <v>14.89</v>
      </c>
      <c r="F930">
        <v>13.56</v>
      </c>
      <c r="G930" t="s">
        <v>40</v>
      </c>
      <c r="H930" t="s">
        <v>29</v>
      </c>
      <c r="I930" t="s">
        <v>30</v>
      </c>
      <c r="J930" t="s">
        <v>128</v>
      </c>
      <c r="K930" t="s">
        <v>66</v>
      </c>
      <c r="L930" t="s">
        <v>1848</v>
      </c>
      <c r="M930">
        <v>0.57999999999999996</v>
      </c>
      <c r="N930" t="s">
        <v>34</v>
      </c>
      <c r="O930" t="s">
        <v>54</v>
      </c>
      <c r="P930" t="s">
        <v>86</v>
      </c>
      <c r="Q930" t="s">
        <v>1849</v>
      </c>
      <c r="R930">
        <v>55420</v>
      </c>
      <c r="S930" s="1">
        <v>42088</v>
      </c>
      <c r="T930" s="1">
        <v>42090</v>
      </c>
      <c r="U930">
        <v>-9.1300000000000008</v>
      </c>
      <c r="V930">
        <v>1</v>
      </c>
      <c r="W930">
        <v>27.96</v>
      </c>
      <c r="X930">
        <v>86054</v>
      </c>
      <c r="Y930">
        <f>cleaneddata[[#This Row],[Unit Price]]-cleaneddata[[#This Row],[Discount]]</f>
        <v>14.72</v>
      </c>
      <c r="Z930" t="str">
        <f>_xlfn.IFS(cleaneddata[[#This Row],[Region]]="Central","Chris",cleaneddata[[#This Row],[Region]]="East","Erin",cleaneddata[[#This Row],[Region]]="South","Sam",cleaneddata[[#This Row],[Region]]="West","William")</f>
        <v>Chris</v>
      </c>
    </row>
    <row r="931" spans="1:26" x14ac:dyDescent="0.3">
      <c r="A931">
        <v>3100</v>
      </c>
      <c r="B931" t="s">
        <v>1850</v>
      </c>
      <c r="C931" t="s">
        <v>27</v>
      </c>
      <c r="D931">
        <v>7.0000000000000007E-2</v>
      </c>
      <c r="E931">
        <v>35.99</v>
      </c>
      <c r="F931">
        <v>5</v>
      </c>
      <c r="G931" t="s">
        <v>40</v>
      </c>
      <c r="H931" t="s">
        <v>41</v>
      </c>
      <c r="I931" t="s">
        <v>42</v>
      </c>
      <c r="J931" t="s">
        <v>137</v>
      </c>
      <c r="K931" t="s">
        <v>52</v>
      </c>
      <c r="L931" t="s">
        <v>1851</v>
      </c>
      <c r="M931">
        <v>0.82</v>
      </c>
      <c r="N931" t="s">
        <v>34</v>
      </c>
      <c r="O931" t="s">
        <v>35</v>
      </c>
      <c r="P931" t="s">
        <v>125</v>
      </c>
      <c r="Q931" t="s">
        <v>1852</v>
      </c>
      <c r="R931">
        <v>33334</v>
      </c>
      <c r="S931" s="1">
        <v>42088</v>
      </c>
      <c r="T931" s="1">
        <v>42090</v>
      </c>
      <c r="U931">
        <v>-299.81420000000003</v>
      </c>
      <c r="V931">
        <v>1</v>
      </c>
      <c r="W931">
        <v>31.71</v>
      </c>
      <c r="X931">
        <v>89988</v>
      </c>
      <c r="Y931">
        <f>cleaneddata[[#This Row],[Unit Price]]-cleaneddata[[#This Row],[Discount]]</f>
        <v>35.92</v>
      </c>
      <c r="Z931" t="str">
        <f>_xlfn.IFS(cleaneddata[[#This Row],[Region]]="Central","Chris",cleaneddata[[#This Row],[Region]]="East","Erin",cleaneddata[[#This Row],[Region]]="South","Sam",cleaneddata[[#This Row],[Region]]="West","William")</f>
        <v>Sam</v>
      </c>
    </row>
    <row r="932" spans="1:26" x14ac:dyDescent="0.3">
      <c r="A932">
        <v>693</v>
      </c>
      <c r="B932" t="s">
        <v>1551</v>
      </c>
      <c r="C932" t="s">
        <v>49</v>
      </c>
      <c r="D932">
        <v>0.02</v>
      </c>
      <c r="E932">
        <v>500.98</v>
      </c>
      <c r="F932">
        <v>41.44</v>
      </c>
      <c r="G932" t="s">
        <v>28</v>
      </c>
      <c r="H932" t="s">
        <v>29</v>
      </c>
      <c r="I932" t="s">
        <v>30</v>
      </c>
      <c r="J932" t="s">
        <v>119</v>
      </c>
      <c r="K932" t="s">
        <v>32</v>
      </c>
      <c r="L932" t="s">
        <v>1853</v>
      </c>
      <c r="M932">
        <v>0.66</v>
      </c>
      <c r="N932" t="s">
        <v>34</v>
      </c>
      <c r="O932" t="s">
        <v>61</v>
      </c>
      <c r="P932" t="s">
        <v>62</v>
      </c>
      <c r="Q932" t="s">
        <v>1552</v>
      </c>
      <c r="R932">
        <v>80229</v>
      </c>
      <c r="S932" s="1">
        <v>42088</v>
      </c>
      <c r="T932" s="1">
        <v>42088</v>
      </c>
      <c r="U932">
        <v>2568.4629</v>
      </c>
      <c r="V932">
        <v>7</v>
      </c>
      <c r="W932">
        <v>3722.41</v>
      </c>
      <c r="X932">
        <v>87811</v>
      </c>
      <c r="Y932">
        <f>cleaneddata[[#This Row],[Unit Price]]-cleaneddata[[#This Row],[Discount]]</f>
        <v>500.96000000000004</v>
      </c>
      <c r="Z932" t="str">
        <f>_xlfn.IFS(cleaneddata[[#This Row],[Region]]="Central","Chris",cleaneddata[[#This Row],[Region]]="East","Erin",cleaneddata[[#This Row],[Region]]="South","Sam",cleaneddata[[#This Row],[Region]]="West","William")</f>
        <v>William</v>
      </c>
    </row>
    <row r="933" spans="1:26" x14ac:dyDescent="0.3">
      <c r="A933">
        <v>1557</v>
      </c>
      <c r="B933" t="s">
        <v>1854</v>
      </c>
      <c r="C933" t="s">
        <v>49</v>
      </c>
      <c r="D933">
        <v>0.09</v>
      </c>
      <c r="E933">
        <v>60.98</v>
      </c>
      <c r="F933">
        <v>49</v>
      </c>
      <c r="G933" t="s">
        <v>40</v>
      </c>
      <c r="H933" t="s">
        <v>41</v>
      </c>
      <c r="I933" t="s">
        <v>50</v>
      </c>
      <c r="J933" t="s">
        <v>97</v>
      </c>
      <c r="K933" t="s">
        <v>66</v>
      </c>
      <c r="L933" t="s">
        <v>1532</v>
      </c>
      <c r="M933">
        <v>0.59</v>
      </c>
      <c r="N933" t="s">
        <v>34</v>
      </c>
      <c r="O933" t="s">
        <v>35</v>
      </c>
      <c r="P933" t="s">
        <v>244</v>
      </c>
      <c r="Q933" t="s">
        <v>1855</v>
      </c>
      <c r="R933">
        <v>22003</v>
      </c>
      <c r="S933" s="1">
        <v>42088</v>
      </c>
      <c r="T933" s="1">
        <v>42096</v>
      </c>
      <c r="U933">
        <v>-954.75800000000004</v>
      </c>
      <c r="V933">
        <v>15</v>
      </c>
      <c r="W933">
        <v>879.62</v>
      </c>
      <c r="X933">
        <v>87426</v>
      </c>
      <c r="Y933">
        <f>cleaneddata[[#This Row],[Unit Price]]-cleaneddata[[#This Row],[Discount]]</f>
        <v>60.889999999999993</v>
      </c>
      <c r="Z933" t="str">
        <f>_xlfn.IFS(cleaneddata[[#This Row],[Region]]="Central","Chris",cleaneddata[[#This Row],[Region]]="East","Erin",cleaneddata[[#This Row],[Region]]="South","Sam",cleaneddata[[#This Row],[Region]]="West","William")</f>
        <v>Sam</v>
      </c>
    </row>
    <row r="934" spans="1:26" x14ac:dyDescent="0.3">
      <c r="A934">
        <v>1557</v>
      </c>
      <c r="B934" t="s">
        <v>1854</v>
      </c>
      <c r="C934" t="s">
        <v>49</v>
      </c>
      <c r="D934">
        <v>0.05</v>
      </c>
      <c r="E934">
        <v>29.89</v>
      </c>
      <c r="F934">
        <v>1.99</v>
      </c>
      <c r="G934" t="s">
        <v>40</v>
      </c>
      <c r="H934" t="s">
        <v>41</v>
      </c>
      <c r="I934" t="s">
        <v>42</v>
      </c>
      <c r="J934" t="s">
        <v>43</v>
      </c>
      <c r="K934" t="s">
        <v>44</v>
      </c>
      <c r="L934" t="s">
        <v>445</v>
      </c>
      <c r="M934">
        <v>0.5</v>
      </c>
      <c r="N934" t="s">
        <v>34</v>
      </c>
      <c r="O934" t="s">
        <v>35</v>
      </c>
      <c r="P934" t="s">
        <v>244</v>
      </c>
      <c r="Q934" t="s">
        <v>1855</v>
      </c>
      <c r="R934">
        <v>22003</v>
      </c>
      <c r="S934" s="1">
        <v>42088</v>
      </c>
      <c r="T934" s="1">
        <v>42090</v>
      </c>
      <c r="U934">
        <v>219.4734</v>
      </c>
      <c r="V934">
        <v>12</v>
      </c>
      <c r="W934">
        <v>361.19</v>
      </c>
      <c r="X934">
        <v>87426</v>
      </c>
      <c r="Y934">
        <f>cleaneddata[[#This Row],[Unit Price]]-cleaneddata[[#This Row],[Discount]]</f>
        <v>29.84</v>
      </c>
      <c r="Z934" t="str">
        <f>_xlfn.IFS(cleaneddata[[#This Row],[Region]]="Central","Chris",cleaneddata[[#This Row],[Region]]="East","Erin",cleaneddata[[#This Row],[Region]]="South","Sam",cleaneddata[[#This Row],[Region]]="West","William")</f>
        <v>Sam</v>
      </c>
    </row>
    <row r="935" spans="1:26" x14ac:dyDescent="0.3">
      <c r="A935">
        <v>1699</v>
      </c>
      <c r="B935" t="s">
        <v>1856</v>
      </c>
      <c r="C935" t="s">
        <v>49</v>
      </c>
      <c r="D935">
        <v>0.05</v>
      </c>
      <c r="E935">
        <v>3.98</v>
      </c>
      <c r="F935">
        <v>5.26</v>
      </c>
      <c r="G935" t="s">
        <v>40</v>
      </c>
      <c r="H935" t="s">
        <v>29</v>
      </c>
      <c r="I935" t="s">
        <v>50</v>
      </c>
      <c r="J935" t="s">
        <v>74</v>
      </c>
      <c r="K935" t="s">
        <v>75</v>
      </c>
      <c r="L935" t="s">
        <v>1857</v>
      </c>
      <c r="M935">
        <v>0.38</v>
      </c>
      <c r="N935" t="s">
        <v>34</v>
      </c>
      <c r="O935" t="s">
        <v>113</v>
      </c>
      <c r="P935" t="s">
        <v>322</v>
      </c>
      <c r="Q935" t="s">
        <v>1858</v>
      </c>
      <c r="R935">
        <v>19057</v>
      </c>
      <c r="S935" s="1">
        <v>42088</v>
      </c>
      <c r="T935" s="1">
        <v>42092</v>
      </c>
      <c r="U935">
        <v>-152.52449999999999</v>
      </c>
      <c r="V935">
        <v>12</v>
      </c>
      <c r="W935">
        <v>49.44</v>
      </c>
      <c r="X935">
        <v>87345</v>
      </c>
      <c r="Y935">
        <f>cleaneddata[[#This Row],[Unit Price]]-cleaneddata[[#This Row],[Discount]]</f>
        <v>3.93</v>
      </c>
      <c r="Z935" t="str">
        <f>_xlfn.IFS(cleaneddata[[#This Row],[Region]]="Central","Chris",cleaneddata[[#This Row],[Region]]="East","Erin",cleaneddata[[#This Row],[Region]]="South","Sam",cleaneddata[[#This Row],[Region]]="West","William")</f>
        <v>Erin</v>
      </c>
    </row>
    <row r="936" spans="1:26" x14ac:dyDescent="0.3">
      <c r="A936">
        <v>1699</v>
      </c>
      <c r="B936" t="s">
        <v>1856</v>
      </c>
      <c r="C936" t="s">
        <v>49</v>
      </c>
      <c r="D936">
        <v>0.01</v>
      </c>
      <c r="E936">
        <v>6.48</v>
      </c>
      <c r="F936">
        <v>5.4</v>
      </c>
      <c r="G936" t="s">
        <v>40</v>
      </c>
      <c r="H936" t="s">
        <v>29</v>
      </c>
      <c r="I936" t="s">
        <v>50</v>
      </c>
      <c r="J936" t="s">
        <v>90</v>
      </c>
      <c r="K936" t="s">
        <v>75</v>
      </c>
      <c r="L936" t="s">
        <v>1859</v>
      </c>
      <c r="M936">
        <v>0.37</v>
      </c>
      <c r="N936" t="s">
        <v>34</v>
      </c>
      <c r="O936" t="s">
        <v>113</v>
      </c>
      <c r="P936" t="s">
        <v>322</v>
      </c>
      <c r="Q936" t="s">
        <v>1858</v>
      </c>
      <c r="R936">
        <v>19057</v>
      </c>
      <c r="S936" s="1">
        <v>42088</v>
      </c>
      <c r="T936" s="1">
        <v>42088</v>
      </c>
      <c r="U936">
        <v>-18.850000000000001</v>
      </c>
      <c r="V936">
        <v>2</v>
      </c>
      <c r="W936">
        <v>14.29</v>
      </c>
      <c r="X936">
        <v>87345</v>
      </c>
      <c r="Y936">
        <f>cleaneddata[[#This Row],[Unit Price]]-cleaneddata[[#This Row],[Discount]]</f>
        <v>6.4700000000000006</v>
      </c>
      <c r="Z936" t="str">
        <f>_xlfn.IFS(cleaneddata[[#This Row],[Region]]="Central","Chris",cleaneddata[[#This Row],[Region]]="East","Erin",cleaneddata[[#This Row],[Region]]="South","Sam",cleaneddata[[#This Row],[Region]]="West","William")</f>
        <v>Erin</v>
      </c>
    </row>
    <row r="937" spans="1:26" x14ac:dyDescent="0.3">
      <c r="A937">
        <v>290</v>
      </c>
      <c r="B937" t="s">
        <v>1860</v>
      </c>
      <c r="C937" t="s">
        <v>72</v>
      </c>
      <c r="D937">
        <v>0.04</v>
      </c>
      <c r="E937">
        <v>4.9800000000000004</v>
      </c>
      <c r="F937">
        <v>4.62</v>
      </c>
      <c r="G937" t="s">
        <v>40</v>
      </c>
      <c r="H937" t="s">
        <v>29</v>
      </c>
      <c r="I937" t="s">
        <v>42</v>
      </c>
      <c r="J937" t="s">
        <v>43</v>
      </c>
      <c r="K937" t="s">
        <v>44</v>
      </c>
      <c r="L937" t="s">
        <v>1223</v>
      </c>
      <c r="M937">
        <v>0.64</v>
      </c>
      <c r="N937" t="s">
        <v>34</v>
      </c>
      <c r="O937" t="s">
        <v>61</v>
      </c>
      <c r="P937" t="s">
        <v>62</v>
      </c>
      <c r="Q937" t="s">
        <v>1861</v>
      </c>
      <c r="R937">
        <v>80538</v>
      </c>
      <c r="S937" s="1">
        <v>42088</v>
      </c>
      <c r="T937" s="1">
        <v>42089</v>
      </c>
      <c r="U937">
        <v>-135.16</v>
      </c>
      <c r="V937">
        <v>20</v>
      </c>
      <c r="W937">
        <v>102.54</v>
      </c>
      <c r="X937">
        <v>90837</v>
      </c>
      <c r="Y937">
        <f>cleaneddata[[#This Row],[Unit Price]]-cleaneddata[[#This Row],[Discount]]</f>
        <v>4.9400000000000004</v>
      </c>
      <c r="Z937" t="str">
        <f>_xlfn.IFS(cleaneddata[[#This Row],[Region]]="Central","Chris",cleaneddata[[#This Row],[Region]]="East","Erin",cleaneddata[[#This Row],[Region]]="South","Sam",cleaneddata[[#This Row],[Region]]="West","William")</f>
        <v>William</v>
      </c>
    </row>
    <row r="938" spans="1:26" x14ac:dyDescent="0.3">
      <c r="A938">
        <v>2287</v>
      </c>
      <c r="B938" t="s">
        <v>1265</v>
      </c>
      <c r="C938" t="s">
        <v>72</v>
      </c>
      <c r="D938">
        <v>0.01</v>
      </c>
      <c r="E938">
        <v>18.97</v>
      </c>
      <c r="F938">
        <v>9.0299999999999994</v>
      </c>
      <c r="G938" t="s">
        <v>40</v>
      </c>
      <c r="H938" t="s">
        <v>96</v>
      </c>
      <c r="I938" t="s">
        <v>50</v>
      </c>
      <c r="J938" t="s">
        <v>90</v>
      </c>
      <c r="K938" t="s">
        <v>75</v>
      </c>
      <c r="L938" t="s">
        <v>632</v>
      </c>
      <c r="M938">
        <v>0.37</v>
      </c>
      <c r="N938" t="s">
        <v>34</v>
      </c>
      <c r="O938" t="s">
        <v>35</v>
      </c>
      <c r="P938" t="s">
        <v>273</v>
      </c>
      <c r="Q938" t="s">
        <v>1267</v>
      </c>
      <c r="R938">
        <v>29483</v>
      </c>
      <c r="S938" s="1">
        <v>42088</v>
      </c>
      <c r="T938" s="1">
        <v>42088</v>
      </c>
      <c r="U938">
        <v>-12.0267</v>
      </c>
      <c r="V938">
        <v>8</v>
      </c>
      <c r="W938">
        <v>164.67</v>
      </c>
      <c r="X938">
        <v>90146</v>
      </c>
      <c r="Y938">
        <f>cleaneddata[[#This Row],[Unit Price]]-cleaneddata[[#This Row],[Discount]]</f>
        <v>18.959999999999997</v>
      </c>
      <c r="Z938" t="str">
        <f>_xlfn.IFS(cleaneddata[[#This Row],[Region]]="Central","Chris",cleaneddata[[#This Row],[Region]]="East","Erin",cleaneddata[[#This Row],[Region]]="South","Sam",cleaneddata[[#This Row],[Region]]="West","William")</f>
        <v>Sam</v>
      </c>
    </row>
    <row r="939" spans="1:26" x14ac:dyDescent="0.3">
      <c r="A939">
        <v>2287</v>
      </c>
      <c r="B939" t="s">
        <v>1265</v>
      </c>
      <c r="C939" t="s">
        <v>72</v>
      </c>
      <c r="D939">
        <v>0.03</v>
      </c>
      <c r="E939">
        <v>12.28</v>
      </c>
      <c r="F939">
        <v>4.8600000000000003</v>
      </c>
      <c r="G939" t="s">
        <v>40</v>
      </c>
      <c r="H939" t="s">
        <v>96</v>
      </c>
      <c r="I939" t="s">
        <v>50</v>
      </c>
      <c r="J939" t="s">
        <v>90</v>
      </c>
      <c r="K939" t="s">
        <v>75</v>
      </c>
      <c r="L939" t="s">
        <v>1862</v>
      </c>
      <c r="M939">
        <v>0.38</v>
      </c>
      <c r="N939" t="s">
        <v>34</v>
      </c>
      <c r="O939" t="s">
        <v>35</v>
      </c>
      <c r="P939" t="s">
        <v>273</v>
      </c>
      <c r="Q939" t="s">
        <v>1267</v>
      </c>
      <c r="R939">
        <v>29483</v>
      </c>
      <c r="S939" s="1">
        <v>42088</v>
      </c>
      <c r="T939" s="1">
        <v>42089</v>
      </c>
      <c r="U939">
        <v>122.508</v>
      </c>
      <c r="V939">
        <v>6</v>
      </c>
      <c r="W939">
        <v>72.739999999999995</v>
      </c>
      <c r="X939">
        <v>90146</v>
      </c>
      <c r="Y939">
        <f>cleaneddata[[#This Row],[Unit Price]]-cleaneddata[[#This Row],[Discount]]</f>
        <v>12.25</v>
      </c>
      <c r="Z939" t="str">
        <f>_xlfn.IFS(cleaneddata[[#This Row],[Region]]="Central","Chris",cleaneddata[[#This Row],[Region]]="East","Erin",cleaneddata[[#This Row],[Region]]="South","Sam",cleaneddata[[#This Row],[Region]]="West","William")</f>
        <v>Sam</v>
      </c>
    </row>
    <row r="940" spans="1:26" x14ac:dyDescent="0.3">
      <c r="A940">
        <v>2287</v>
      </c>
      <c r="B940" t="s">
        <v>1265</v>
      </c>
      <c r="C940" t="s">
        <v>72</v>
      </c>
      <c r="D940">
        <v>0.05</v>
      </c>
      <c r="E940">
        <v>34.99</v>
      </c>
      <c r="F940">
        <v>7.73</v>
      </c>
      <c r="G940" t="s">
        <v>89</v>
      </c>
      <c r="H940" t="s">
        <v>96</v>
      </c>
      <c r="I940" t="s">
        <v>50</v>
      </c>
      <c r="J940" t="s">
        <v>51</v>
      </c>
      <c r="K940" t="s">
        <v>75</v>
      </c>
      <c r="L940" t="s">
        <v>1306</v>
      </c>
      <c r="M940">
        <v>0.59</v>
      </c>
      <c r="N940" t="s">
        <v>34</v>
      </c>
      <c r="O940" t="s">
        <v>35</v>
      </c>
      <c r="P940" t="s">
        <v>273</v>
      </c>
      <c r="Q940" t="s">
        <v>1267</v>
      </c>
      <c r="R940">
        <v>29483</v>
      </c>
      <c r="S940" s="1">
        <v>42088</v>
      </c>
      <c r="T940" s="1">
        <v>42090</v>
      </c>
      <c r="U940">
        <v>-12.0267</v>
      </c>
      <c r="V940">
        <v>12</v>
      </c>
      <c r="W940">
        <v>418.75</v>
      </c>
      <c r="X940">
        <v>90146</v>
      </c>
      <c r="Y940">
        <f>cleaneddata[[#This Row],[Unit Price]]-cleaneddata[[#This Row],[Discount]]</f>
        <v>34.940000000000005</v>
      </c>
      <c r="Z940" t="str">
        <f>_xlfn.IFS(cleaneddata[[#This Row],[Region]]="Central","Chris",cleaneddata[[#This Row],[Region]]="East","Erin",cleaneddata[[#This Row],[Region]]="South","Sam",cleaneddata[[#This Row],[Region]]="West","William")</f>
        <v>Sam</v>
      </c>
    </row>
    <row r="941" spans="1:26" x14ac:dyDescent="0.3">
      <c r="A941">
        <v>2833</v>
      </c>
      <c r="B941" t="s">
        <v>1863</v>
      </c>
      <c r="C941" t="s">
        <v>72</v>
      </c>
      <c r="D941">
        <v>0.03</v>
      </c>
      <c r="E941">
        <v>140.97999999999999</v>
      </c>
      <c r="F941">
        <v>36.090000000000003</v>
      </c>
      <c r="G941" t="s">
        <v>28</v>
      </c>
      <c r="H941" t="s">
        <v>29</v>
      </c>
      <c r="I941" t="s">
        <v>30</v>
      </c>
      <c r="J941" t="s">
        <v>119</v>
      </c>
      <c r="K941" t="s">
        <v>32</v>
      </c>
      <c r="L941" t="s">
        <v>1864</v>
      </c>
      <c r="M941">
        <v>0.77</v>
      </c>
      <c r="N941" t="s">
        <v>34</v>
      </c>
      <c r="O941" t="s">
        <v>54</v>
      </c>
      <c r="P941" t="s">
        <v>86</v>
      </c>
      <c r="Q941" t="s">
        <v>1865</v>
      </c>
      <c r="R941">
        <v>55076</v>
      </c>
      <c r="S941" s="1">
        <v>42088</v>
      </c>
      <c r="T941" s="1">
        <v>42090</v>
      </c>
      <c r="U941">
        <v>-221.5</v>
      </c>
      <c r="V941">
        <v>4</v>
      </c>
      <c r="W941">
        <v>608.80999999999995</v>
      </c>
      <c r="X941">
        <v>91030</v>
      </c>
      <c r="Y941">
        <f>cleaneddata[[#This Row],[Unit Price]]-cleaneddata[[#This Row],[Discount]]</f>
        <v>140.94999999999999</v>
      </c>
      <c r="Z941" t="str">
        <f>_xlfn.IFS(cleaneddata[[#This Row],[Region]]="Central","Chris",cleaneddata[[#This Row],[Region]]="East","Erin",cleaneddata[[#This Row],[Region]]="South","Sam",cleaneddata[[#This Row],[Region]]="West","William")</f>
        <v>Chris</v>
      </c>
    </row>
    <row r="942" spans="1:26" x14ac:dyDescent="0.3">
      <c r="A942">
        <v>2833</v>
      </c>
      <c r="B942" t="s">
        <v>1863</v>
      </c>
      <c r="C942" t="s">
        <v>72</v>
      </c>
      <c r="D942">
        <v>0.08</v>
      </c>
      <c r="E942">
        <v>65.989999999999995</v>
      </c>
      <c r="F942">
        <v>8.99</v>
      </c>
      <c r="G942" t="s">
        <v>40</v>
      </c>
      <c r="H942" t="s">
        <v>29</v>
      </c>
      <c r="I942" t="s">
        <v>42</v>
      </c>
      <c r="J942" t="s">
        <v>137</v>
      </c>
      <c r="K942" t="s">
        <v>75</v>
      </c>
      <c r="L942" t="s">
        <v>1866</v>
      </c>
      <c r="M942">
        <v>0.56000000000000005</v>
      </c>
      <c r="N942" t="s">
        <v>34</v>
      </c>
      <c r="O942" t="s">
        <v>54</v>
      </c>
      <c r="P942" t="s">
        <v>86</v>
      </c>
      <c r="Q942" t="s">
        <v>1865</v>
      </c>
      <c r="R942">
        <v>55076</v>
      </c>
      <c r="S942" s="1">
        <v>42088</v>
      </c>
      <c r="T942" s="1">
        <v>42089</v>
      </c>
      <c r="U942">
        <v>206.352</v>
      </c>
      <c r="V942">
        <v>15</v>
      </c>
      <c r="W942">
        <v>808.61</v>
      </c>
      <c r="X942">
        <v>91030</v>
      </c>
      <c r="Y942">
        <f>cleaneddata[[#This Row],[Unit Price]]-cleaneddata[[#This Row],[Discount]]</f>
        <v>65.91</v>
      </c>
      <c r="Z942" t="str">
        <f>_xlfn.IFS(cleaneddata[[#This Row],[Region]]="Central","Chris",cleaneddata[[#This Row],[Region]]="East","Erin",cleaneddata[[#This Row],[Region]]="South","Sam",cleaneddata[[#This Row],[Region]]="West","William")</f>
        <v>Chris</v>
      </c>
    </row>
    <row r="943" spans="1:26" x14ac:dyDescent="0.3">
      <c r="A943">
        <v>1767</v>
      </c>
      <c r="B943" t="s">
        <v>1867</v>
      </c>
      <c r="C943" t="s">
        <v>27</v>
      </c>
      <c r="D943">
        <v>0.01</v>
      </c>
      <c r="E943">
        <v>50.98</v>
      </c>
      <c r="F943">
        <v>6.5</v>
      </c>
      <c r="G943" t="s">
        <v>40</v>
      </c>
      <c r="H943" t="s">
        <v>73</v>
      </c>
      <c r="I943" t="s">
        <v>42</v>
      </c>
      <c r="J943" t="s">
        <v>43</v>
      </c>
      <c r="K943" t="s">
        <v>75</v>
      </c>
      <c r="L943" t="s">
        <v>1868</v>
      </c>
      <c r="M943">
        <v>0.73</v>
      </c>
      <c r="N943" t="s">
        <v>34</v>
      </c>
      <c r="O943" t="s">
        <v>35</v>
      </c>
      <c r="P943" t="s">
        <v>77</v>
      </c>
      <c r="Q943" t="s">
        <v>1869</v>
      </c>
      <c r="R943">
        <v>30265</v>
      </c>
      <c r="S943" s="1">
        <v>42089</v>
      </c>
      <c r="T943" s="1">
        <v>42090</v>
      </c>
      <c r="U943">
        <v>5.3396999999999997</v>
      </c>
      <c r="V943">
        <v>16</v>
      </c>
      <c r="W943">
        <v>818.49</v>
      </c>
      <c r="X943">
        <v>89211</v>
      </c>
      <c r="Y943">
        <f>cleaneddata[[#This Row],[Unit Price]]-cleaneddata[[#This Row],[Discount]]</f>
        <v>50.97</v>
      </c>
      <c r="Z943" t="str">
        <f>_xlfn.IFS(cleaneddata[[#This Row],[Region]]="Central","Chris",cleaneddata[[#This Row],[Region]]="East","Erin",cleaneddata[[#This Row],[Region]]="South","Sam",cleaneddata[[#This Row],[Region]]="West","William")</f>
        <v>Sam</v>
      </c>
    </row>
    <row r="944" spans="1:26" x14ac:dyDescent="0.3">
      <c r="A944">
        <v>2114</v>
      </c>
      <c r="B944" t="s">
        <v>1377</v>
      </c>
      <c r="C944" t="s">
        <v>27</v>
      </c>
      <c r="D944">
        <v>0.08</v>
      </c>
      <c r="E944">
        <v>6.68</v>
      </c>
      <c r="F944">
        <v>1.5</v>
      </c>
      <c r="G944" t="s">
        <v>40</v>
      </c>
      <c r="H944" t="s">
        <v>96</v>
      </c>
      <c r="I944" t="s">
        <v>50</v>
      </c>
      <c r="J944" t="s">
        <v>51</v>
      </c>
      <c r="K944" t="s">
        <v>52</v>
      </c>
      <c r="L944" t="s">
        <v>1870</v>
      </c>
      <c r="M944">
        <v>0.48</v>
      </c>
      <c r="N944" t="s">
        <v>34</v>
      </c>
      <c r="O944" t="s">
        <v>35</v>
      </c>
      <c r="P944" t="s">
        <v>244</v>
      </c>
      <c r="Q944" t="s">
        <v>1379</v>
      </c>
      <c r="R944">
        <v>23518</v>
      </c>
      <c r="S944" s="1">
        <v>42089</v>
      </c>
      <c r="T944" s="1">
        <v>42091</v>
      </c>
      <c r="U944">
        <v>-601.80399999999997</v>
      </c>
      <c r="V944">
        <v>10</v>
      </c>
      <c r="W944">
        <v>66.12</v>
      </c>
      <c r="X944">
        <v>88403</v>
      </c>
      <c r="Y944">
        <f>cleaneddata[[#This Row],[Unit Price]]-cleaneddata[[#This Row],[Discount]]</f>
        <v>6.6</v>
      </c>
      <c r="Z944" t="str">
        <f>_xlfn.IFS(cleaneddata[[#This Row],[Region]]="Central","Chris",cleaneddata[[#This Row],[Region]]="East","Erin",cleaneddata[[#This Row],[Region]]="South","Sam",cleaneddata[[#This Row],[Region]]="West","William")</f>
        <v>Sam</v>
      </c>
    </row>
    <row r="945" spans="1:26" x14ac:dyDescent="0.3">
      <c r="A945">
        <v>3379</v>
      </c>
      <c r="B945" t="s">
        <v>1871</v>
      </c>
      <c r="C945" t="s">
        <v>27</v>
      </c>
      <c r="D945">
        <v>0</v>
      </c>
      <c r="E945">
        <v>19.98</v>
      </c>
      <c r="F945">
        <v>5.97</v>
      </c>
      <c r="G945" t="s">
        <v>89</v>
      </c>
      <c r="H945" t="s">
        <v>96</v>
      </c>
      <c r="I945" t="s">
        <v>50</v>
      </c>
      <c r="J945" t="s">
        <v>90</v>
      </c>
      <c r="K945" t="s">
        <v>75</v>
      </c>
      <c r="L945" t="s">
        <v>1872</v>
      </c>
      <c r="M945">
        <v>0.38</v>
      </c>
      <c r="N945" t="s">
        <v>34</v>
      </c>
      <c r="O945" t="s">
        <v>35</v>
      </c>
      <c r="P945" t="s">
        <v>77</v>
      </c>
      <c r="Q945" t="s">
        <v>1873</v>
      </c>
      <c r="R945">
        <v>30144</v>
      </c>
      <c r="S945" s="1">
        <v>42089</v>
      </c>
      <c r="T945" s="1">
        <v>42092</v>
      </c>
      <c r="U945">
        <v>-189.714</v>
      </c>
      <c r="V945">
        <v>12</v>
      </c>
      <c r="W945">
        <v>249.07</v>
      </c>
      <c r="X945">
        <v>88837</v>
      </c>
      <c r="Y945">
        <f>cleaneddata[[#This Row],[Unit Price]]-cleaneddata[[#This Row],[Discount]]</f>
        <v>19.98</v>
      </c>
      <c r="Z945" t="str">
        <f>_xlfn.IFS(cleaneddata[[#This Row],[Region]]="Central","Chris",cleaneddata[[#This Row],[Region]]="East","Erin",cleaneddata[[#This Row],[Region]]="South","Sam",cleaneddata[[#This Row],[Region]]="West","William")</f>
        <v>Sam</v>
      </c>
    </row>
    <row r="946" spans="1:26" x14ac:dyDescent="0.3">
      <c r="A946">
        <v>2124</v>
      </c>
      <c r="B946" t="s">
        <v>38</v>
      </c>
      <c r="C946" t="s">
        <v>39</v>
      </c>
      <c r="D946">
        <v>0.03</v>
      </c>
      <c r="E946">
        <v>124.49</v>
      </c>
      <c r="F946">
        <v>51.94</v>
      </c>
      <c r="G946" t="s">
        <v>28</v>
      </c>
      <c r="H946" t="s">
        <v>96</v>
      </c>
      <c r="I946" t="s">
        <v>30</v>
      </c>
      <c r="J946" t="s">
        <v>31</v>
      </c>
      <c r="K946" t="s">
        <v>32</v>
      </c>
      <c r="L946" t="s">
        <v>1151</v>
      </c>
      <c r="M946">
        <v>0.63</v>
      </c>
      <c r="N946" t="s">
        <v>34</v>
      </c>
      <c r="O946" t="s">
        <v>35</v>
      </c>
      <c r="P946" t="s">
        <v>46</v>
      </c>
      <c r="Q946" t="s">
        <v>47</v>
      </c>
      <c r="R946">
        <v>72301</v>
      </c>
      <c r="S946" s="1">
        <v>42089</v>
      </c>
      <c r="T946" s="1">
        <v>42090</v>
      </c>
      <c r="U946">
        <v>18.173999999999999</v>
      </c>
      <c r="V946">
        <v>21</v>
      </c>
      <c r="W946">
        <v>2761.94</v>
      </c>
      <c r="X946">
        <v>89666</v>
      </c>
      <c r="Y946">
        <f>cleaneddata[[#This Row],[Unit Price]]-cleaneddata[[#This Row],[Discount]]</f>
        <v>124.46</v>
      </c>
      <c r="Z946" t="str">
        <f>_xlfn.IFS(cleaneddata[[#This Row],[Region]]="Central","Chris",cleaneddata[[#This Row],[Region]]="East","Erin",cleaneddata[[#This Row],[Region]]="South","Sam",cleaneddata[[#This Row],[Region]]="West","William")</f>
        <v>Sam</v>
      </c>
    </row>
    <row r="947" spans="1:26" x14ac:dyDescent="0.3">
      <c r="A947">
        <v>2066</v>
      </c>
      <c r="B947" t="s">
        <v>1874</v>
      </c>
      <c r="C947" t="s">
        <v>118</v>
      </c>
      <c r="D947">
        <v>0.09</v>
      </c>
      <c r="E947">
        <v>20.89</v>
      </c>
      <c r="F947">
        <v>11.52</v>
      </c>
      <c r="G947" t="s">
        <v>40</v>
      </c>
      <c r="H947" t="s">
        <v>73</v>
      </c>
      <c r="I947" t="s">
        <v>50</v>
      </c>
      <c r="J947" t="s">
        <v>80</v>
      </c>
      <c r="K947" t="s">
        <v>75</v>
      </c>
      <c r="L947" t="s">
        <v>1875</v>
      </c>
      <c r="M947">
        <v>0.83</v>
      </c>
      <c r="N947" t="s">
        <v>34</v>
      </c>
      <c r="O947" t="s">
        <v>35</v>
      </c>
      <c r="P947" t="s">
        <v>99</v>
      </c>
      <c r="Q947" t="s">
        <v>1876</v>
      </c>
      <c r="R947">
        <v>28079</v>
      </c>
      <c r="S947" s="1">
        <v>42089</v>
      </c>
      <c r="T947" s="1">
        <v>42090</v>
      </c>
      <c r="U947">
        <v>-133.54599999999999</v>
      </c>
      <c r="V947">
        <v>7</v>
      </c>
      <c r="W947">
        <v>146.5</v>
      </c>
      <c r="X947">
        <v>85833</v>
      </c>
      <c r="Y947">
        <f>cleaneddata[[#This Row],[Unit Price]]-cleaneddata[[#This Row],[Discount]]</f>
        <v>20.8</v>
      </c>
      <c r="Z947" t="str">
        <f>_xlfn.IFS(cleaneddata[[#This Row],[Region]]="Central","Chris",cleaneddata[[#This Row],[Region]]="East","Erin",cleaneddata[[#This Row],[Region]]="South","Sam",cleaneddata[[#This Row],[Region]]="West","William")</f>
        <v>Sam</v>
      </c>
    </row>
    <row r="948" spans="1:26" x14ac:dyDescent="0.3">
      <c r="A948">
        <v>2419</v>
      </c>
      <c r="B948" t="s">
        <v>1877</v>
      </c>
      <c r="C948" t="s">
        <v>72</v>
      </c>
      <c r="D948">
        <v>7.0000000000000007E-2</v>
      </c>
      <c r="E948">
        <v>225.04</v>
      </c>
      <c r="F948">
        <v>11.79</v>
      </c>
      <c r="G948" t="s">
        <v>40</v>
      </c>
      <c r="H948" t="s">
        <v>41</v>
      </c>
      <c r="I948" t="s">
        <v>50</v>
      </c>
      <c r="J948" t="s">
        <v>97</v>
      </c>
      <c r="K948" t="s">
        <v>146</v>
      </c>
      <c r="L948" t="s">
        <v>1878</v>
      </c>
      <c r="M948">
        <v>0.42</v>
      </c>
      <c r="N948" t="s">
        <v>34</v>
      </c>
      <c r="O948" t="s">
        <v>35</v>
      </c>
      <c r="P948" t="s">
        <v>244</v>
      </c>
      <c r="Q948" t="s">
        <v>1879</v>
      </c>
      <c r="R948">
        <v>23701</v>
      </c>
      <c r="S948" s="1">
        <v>42089</v>
      </c>
      <c r="T948" s="1">
        <v>42089</v>
      </c>
      <c r="U948">
        <v>-162.91800000000001</v>
      </c>
      <c r="V948">
        <v>5</v>
      </c>
      <c r="W948">
        <v>1130.1500000000001</v>
      </c>
      <c r="X948">
        <v>86751</v>
      </c>
      <c r="Y948">
        <f>cleaneddata[[#This Row],[Unit Price]]-cleaneddata[[#This Row],[Discount]]</f>
        <v>224.97</v>
      </c>
      <c r="Z948" t="str">
        <f>_xlfn.IFS(cleaneddata[[#This Row],[Region]]="Central","Chris",cleaneddata[[#This Row],[Region]]="East","Erin",cleaneddata[[#This Row],[Region]]="South","Sam",cleaneddata[[#This Row],[Region]]="West","William")</f>
        <v>Sam</v>
      </c>
    </row>
    <row r="949" spans="1:26" x14ac:dyDescent="0.3">
      <c r="A949">
        <v>2419</v>
      </c>
      <c r="B949" t="s">
        <v>1877</v>
      </c>
      <c r="C949" t="s">
        <v>72</v>
      </c>
      <c r="D949">
        <v>0.03</v>
      </c>
      <c r="E949">
        <v>7.84</v>
      </c>
      <c r="F949">
        <v>4.71</v>
      </c>
      <c r="G949" t="s">
        <v>40</v>
      </c>
      <c r="H949" t="s">
        <v>41</v>
      </c>
      <c r="I949" t="s">
        <v>50</v>
      </c>
      <c r="J949" t="s">
        <v>74</v>
      </c>
      <c r="K949" t="s">
        <v>75</v>
      </c>
      <c r="L949" t="s">
        <v>681</v>
      </c>
      <c r="M949">
        <v>0.35</v>
      </c>
      <c r="N949" t="s">
        <v>34</v>
      </c>
      <c r="O949" t="s">
        <v>35</v>
      </c>
      <c r="P949" t="s">
        <v>244</v>
      </c>
      <c r="Q949" t="s">
        <v>1879</v>
      </c>
      <c r="R949">
        <v>23701</v>
      </c>
      <c r="S949" s="1">
        <v>42089</v>
      </c>
      <c r="T949" s="1">
        <v>42092</v>
      </c>
      <c r="U949">
        <v>859.71780000000001</v>
      </c>
      <c r="V949">
        <v>7</v>
      </c>
      <c r="W949">
        <v>54.37</v>
      </c>
      <c r="X949">
        <v>86751</v>
      </c>
      <c r="Y949">
        <f>cleaneddata[[#This Row],[Unit Price]]-cleaneddata[[#This Row],[Discount]]</f>
        <v>7.81</v>
      </c>
      <c r="Z949" t="str">
        <f>_xlfn.IFS(cleaneddata[[#This Row],[Region]]="Central","Chris",cleaneddata[[#This Row],[Region]]="East","Erin",cleaneddata[[#This Row],[Region]]="South","Sam",cleaneddata[[#This Row],[Region]]="West","William")</f>
        <v>Sam</v>
      </c>
    </row>
    <row r="950" spans="1:26" x14ac:dyDescent="0.3">
      <c r="A950">
        <v>2773</v>
      </c>
      <c r="B950" t="s">
        <v>1880</v>
      </c>
      <c r="C950" t="s">
        <v>72</v>
      </c>
      <c r="D950">
        <v>0.1</v>
      </c>
      <c r="E950">
        <v>5.18</v>
      </c>
      <c r="F950">
        <v>5.74</v>
      </c>
      <c r="G950" t="s">
        <v>40</v>
      </c>
      <c r="H950" t="s">
        <v>96</v>
      </c>
      <c r="I950" t="s">
        <v>50</v>
      </c>
      <c r="J950" t="s">
        <v>74</v>
      </c>
      <c r="K950" t="s">
        <v>75</v>
      </c>
      <c r="L950" t="s">
        <v>852</v>
      </c>
      <c r="M950">
        <v>0.36</v>
      </c>
      <c r="N950" t="s">
        <v>34</v>
      </c>
      <c r="O950" t="s">
        <v>61</v>
      </c>
      <c r="P950" t="s">
        <v>92</v>
      </c>
      <c r="Q950" t="s">
        <v>1612</v>
      </c>
      <c r="R950">
        <v>94568</v>
      </c>
      <c r="S950" s="1">
        <v>42089</v>
      </c>
      <c r="T950" s="1">
        <v>42091</v>
      </c>
      <c r="U950">
        <v>-29.003</v>
      </c>
      <c r="V950">
        <v>2</v>
      </c>
      <c r="W950">
        <v>10.96</v>
      </c>
      <c r="X950">
        <v>91584</v>
      </c>
      <c r="Y950">
        <f>cleaneddata[[#This Row],[Unit Price]]-cleaneddata[[#This Row],[Discount]]</f>
        <v>5.08</v>
      </c>
      <c r="Z950" t="str">
        <f>_xlfn.IFS(cleaneddata[[#This Row],[Region]]="Central","Chris",cleaneddata[[#This Row],[Region]]="East","Erin",cleaneddata[[#This Row],[Region]]="South","Sam",cleaneddata[[#This Row],[Region]]="West","William")</f>
        <v>William</v>
      </c>
    </row>
    <row r="951" spans="1:26" x14ac:dyDescent="0.3">
      <c r="A951">
        <v>2059</v>
      </c>
      <c r="B951" t="s">
        <v>618</v>
      </c>
      <c r="C951" t="s">
        <v>27</v>
      </c>
      <c r="D951">
        <v>0.1</v>
      </c>
      <c r="E951">
        <v>9.85</v>
      </c>
      <c r="F951">
        <v>4.82</v>
      </c>
      <c r="G951" t="s">
        <v>40</v>
      </c>
      <c r="H951" t="s">
        <v>96</v>
      </c>
      <c r="I951" t="s">
        <v>50</v>
      </c>
      <c r="J951" t="s">
        <v>51</v>
      </c>
      <c r="K951" t="s">
        <v>52</v>
      </c>
      <c r="L951" t="s">
        <v>1881</v>
      </c>
      <c r="M951">
        <v>0.47</v>
      </c>
      <c r="N951" t="s">
        <v>34</v>
      </c>
      <c r="O951" t="s">
        <v>35</v>
      </c>
      <c r="P951" t="s">
        <v>99</v>
      </c>
      <c r="Q951" t="s">
        <v>619</v>
      </c>
      <c r="R951">
        <v>27260</v>
      </c>
      <c r="S951" s="1">
        <v>42090</v>
      </c>
      <c r="T951" s="1">
        <v>42091</v>
      </c>
      <c r="U951">
        <v>374.904</v>
      </c>
      <c r="V951">
        <v>12</v>
      </c>
      <c r="W951">
        <v>114.91</v>
      </c>
      <c r="X951">
        <v>88041</v>
      </c>
      <c r="Y951">
        <f>cleaneddata[[#This Row],[Unit Price]]-cleaneddata[[#This Row],[Discount]]</f>
        <v>9.75</v>
      </c>
      <c r="Z951" t="str">
        <f>_xlfn.IFS(cleaneddata[[#This Row],[Region]]="Central","Chris",cleaneddata[[#This Row],[Region]]="East","Erin",cleaneddata[[#This Row],[Region]]="South","Sam",cleaneddata[[#This Row],[Region]]="West","William")</f>
        <v>Sam</v>
      </c>
    </row>
    <row r="952" spans="1:26" x14ac:dyDescent="0.3">
      <c r="A952">
        <v>2059</v>
      </c>
      <c r="B952" t="s">
        <v>618</v>
      </c>
      <c r="C952" t="s">
        <v>27</v>
      </c>
      <c r="D952">
        <v>0.04</v>
      </c>
      <c r="E952">
        <v>125.99</v>
      </c>
      <c r="F952">
        <v>7.69</v>
      </c>
      <c r="G952" t="s">
        <v>40</v>
      </c>
      <c r="H952" t="s">
        <v>96</v>
      </c>
      <c r="I952" t="s">
        <v>42</v>
      </c>
      <c r="J952" t="s">
        <v>137</v>
      </c>
      <c r="K952" t="s">
        <v>75</v>
      </c>
      <c r="L952" t="s">
        <v>1051</v>
      </c>
      <c r="M952">
        <v>0.57999999999999996</v>
      </c>
      <c r="N952" t="s">
        <v>34</v>
      </c>
      <c r="O952" t="s">
        <v>35</v>
      </c>
      <c r="P952" t="s">
        <v>99</v>
      </c>
      <c r="Q952" t="s">
        <v>619</v>
      </c>
      <c r="R952">
        <v>27260</v>
      </c>
      <c r="S952" s="1">
        <v>42090</v>
      </c>
      <c r="T952" s="1">
        <v>42091</v>
      </c>
      <c r="U952">
        <v>-528.83600000000001</v>
      </c>
      <c r="V952">
        <v>9</v>
      </c>
      <c r="W952">
        <v>934.52</v>
      </c>
      <c r="X952">
        <v>88041</v>
      </c>
      <c r="Y952">
        <f>cleaneddata[[#This Row],[Unit Price]]-cleaneddata[[#This Row],[Discount]]</f>
        <v>125.94999999999999</v>
      </c>
      <c r="Z952" t="str">
        <f>_xlfn.IFS(cleaneddata[[#This Row],[Region]]="Central","Chris",cleaneddata[[#This Row],[Region]]="East","Erin",cleaneddata[[#This Row],[Region]]="South","Sam",cleaneddata[[#This Row],[Region]]="West","William")</f>
        <v>Sam</v>
      </c>
    </row>
    <row r="953" spans="1:26" x14ac:dyDescent="0.3">
      <c r="A953">
        <v>32</v>
      </c>
      <c r="B953" t="s">
        <v>646</v>
      </c>
      <c r="C953" t="s">
        <v>39</v>
      </c>
      <c r="D953">
        <v>0.01</v>
      </c>
      <c r="E953">
        <v>17.98</v>
      </c>
      <c r="F953">
        <v>8.51</v>
      </c>
      <c r="G953" t="s">
        <v>40</v>
      </c>
      <c r="H953" t="s">
        <v>96</v>
      </c>
      <c r="I953" t="s">
        <v>42</v>
      </c>
      <c r="J953" t="s">
        <v>58</v>
      </c>
      <c r="K953" t="s">
        <v>146</v>
      </c>
      <c r="L953" t="s">
        <v>1882</v>
      </c>
      <c r="M953">
        <v>0.4</v>
      </c>
      <c r="N953" t="s">
        <v>34</v>
      </c>
      <c r="O953" t="s">
        <v>61</v>
      </c>
      <c r="P953" t="s">
        <v>141</v>
      </c>
      <c r="Q953" t="s">
        <v>648</v>
      </c>
      <c r="R953">
        <v>97526</v>
      </c>
      <c r="S953" s="1">
        <v>42090</v>
      </c>
      <c r="T953" s="1">
        <v>42091</v>
      </c>
      <c r="U953">
        <v>-35.878799999999998</v>
      </c>
      <c r="V953">
        <v>2</v>
      </c>
      <c r="W953">
        <v>40.17</v>
      </c>
      <c r="X953">
        <v>89200</v>
      </c>
      <c r="Y953">
        <f>cleaneddata[[#This Row],[Unit Price]]-cleaneddata[[#This Row],[Discount]]</f>
        <v>17.97</v>
      </c>
      <c r="Z953" t="str">
        <f>_xlfn.IFS(cleaneddata[[#This Row],[Region]]="Central","Chris",cleaneddata[[#This Row],[Region]]="East","Erin",cleaneddata[[#This Row],[Region]]="South","Sam",cleaneddata[[#This Row],[Region]]="West","William")</f>
        <v>William</v>
      </c>
    </row>
    <row r="954" spans="1:26" x14ac:dyDescent="0.3">
      <c r="A954">
        <v>234</v>
      </c>
      <c r="B954" t="s">
        <v>987</v>
      </c>
      <c r="C954" t="s">
        <v>39</v>
      </c>
      <c r="D954">
        <v>0.03</v>
      </c>
      <c r="E954">
        <v>28.53</v>
      </c>
      <c r="F954">
        <v>1.49</v>
      </c>
      <c r="G954" t="s">
        <v>40</v>
      </c>
      <c r="H954" t="s">
        <v>29</v>
      </c>
      <c r="I954" t="s">
        <v>50</v>
      </c>
      <c r="J954" t="s">
        <v>74</v>
      </c>
      <c r="K954" t="s">
        <v>75</v>
      </c>
      <c r="L954" t="s">
        <v>1834</v>
      </c>
      <c r="M954">
        <v>0.38</v>
      </c>
      <c r="N954" t="s">
        <v>34</v>
      </c>
      <c r="O954" t="s">
        <v>54</v>
      </c>
      <c r="P954" t="s">
        <v>215</v>
      </c>
      <c r="Q954" t="s">
        <v>739</v>
      </c>
      <c r="R954">
        <v>50208</v>
      </c>
      <c r="S954" s="1">
        <v>42090</v>
      </c>
      <c r="T954" s="1">
        <v>42092</v>
      </c>
      <c r="U954">
        <v>136.33709999999999</v>
      </c>
      <c r="V954">
        <v>7</v>
      </c>
      <c r="W954">
        <v>197.59</v>
      </c>
      <c r="X954">
        <v>90238</v>
      </c>
      <c r="Y954">
        <f>cleaneddata[[#This Row],[Unit Price]]-cleaneddata[[#This Row],[Discount]]</f>
        <v>28.5</v>
      </c>
      <c r="Z954" t="str">
        <f>_xlfn.IFS(cleaneddata[[#This Row],[Region]]="Central","Chris",cleaneddata[[#This Row],[Region]]="East","Erin",cleaneddata[[#This Row],[Region]]="South","Sam",cleaneddata[[#This Row],[Region]]="West","William")</f>
        <v>Chris</v>
      </c>
    </row>
    <row r="955" spans="1:26" x14ac:dyDescent="0.3">
      <c r="A955">
        <v>234</v>
      </c>
      <c r="B955" t="s">
        <v>987</v>
      </c>
      <c r="C955" t="s">
        <v>39</v>
      </c>
      <c r="D955">
        <v>0.01</v>
      </c>
      <c r="E955">
        <v>15.28</v>
      </c>
      <c r="F955">
        <v>1.99</v>
      </c>
      <c r="G955" t="s">
        <v>40</v>
      </c>
      <c r="H955" t="s">
        <v>29</v>
      </c>
      <c r="I955" t="s">
        <v>42</v>
      </c>
      <c r="J955" t="s">
        <v>43</v>
      </c>
      <c r="K955" t="s">
        <v>44</v>
      </c>
      <c r="L955" t="s">
        <v>514</v>
      </c>
      <c r="M955">
        <v>0.42</v>
      </c>
      <c r="N955" t="s">
        <v>34</v>
      </c>
      <c r="O955" t="s">
        <v>54</v>
      </c>
      <c r="P955" t="s">
        <v>215</v>
      </c>
      <c r="Q955" t="s">
        <v>739</v>
      </c>
      <c r="R955">
        <v>50208</v>
      </c>
      <c r="S955" s="1">
        <v>42090</v>
      </c>
      <c r="T955" s="1">
        <v>42092</v>
      </c>
      <c r="U955">
        <v>-12.46</v>
      </c>
      <c r="V955">
        <v>2</v>
      </c>
      <c r="W955">
        <v>33.04</v>
      </c>
      <c r="X955">
        <v>90238</v>
      </c>
      <c r="Y955">
        <f>cleaneddata[[#This Row],[Unit Price]]-cleaneddata[[#This Row],[Discount]]</f>
        <v>15.27</v>
      </c>
      <c r="Z955" t="str">
        <f>_xlfn.IFS(cleaneddata[[#This Row],[Region]]="Central","Chris",cleaneddata[[#This Row],[Region]]="East","Erin",cleaneddata[[#This Row],[Region]]="South","Sam",cleaneddata[[#This Row],[Region]]="West","William")</f>
        <v>Chris</v>
      </c>
    </row>
    <row r="956" spans="1:26" x14ac:dyDescent="0.3">
      <c r="A956">
        <v>920</v>
      </c>
      <c r="B956" t="s">
        <v>1883</v>
      </c>
      <c r="C956" t="s">
        <v>49</v>
      </c>
      <c r="D956">
        <v>0.1</v>
      </c>
      <c r="E956">
        <v>15.98</v>
      </c>
      <c r="F956">
        <v>4</v>
      </c>
      <c r="G956" t="s">
        <v>40</v>
      </c>
      <c r="H956" t="s">
        <v>96</v>
      </c>
      <c r="I956" t="s">
        <v>42</v>
      </c>
      <c r="J956" t="s">
        <v>43</v>
      </c>
      <c r="K956" t="s">
        <v>75</v>
      </c>
      <c r="L956" t="s">
        <v>1884</v>
      </c>
      <c r="M956">
        <v>0.37</v>
      </c>
      <c r="N956" t="s">
        <v>34</v>
      </c>
      <c r="O956" t="s">
        <v>61</v>
      </c>
      <c r="P956" t="s">
        <v>92</v>
      </c>
      <c r="Q956" t="s">
        <v>1231</v>
      </c>
      <c r="R956">
        <v>92374</v>
      </c>
      <c r="S956" s="1">
        <v>42090</v>
      </c>
      <c r="T956" s="1">
        <v>42095</v>
      </c>
      <c r="U956">
        <v>92.722200000000001</v>
      </c>
      <c r="V956">
        <v>9</v>
      </c>
      <c r="W956">
        <v>134.38</v>
      </c>
      <c r="X956">
        <v>90491</v>
      </c>
      <c r="Y956">
        <f>cleaneddata[[#This Row],[Unit Price]]-cleaneddata[[#This Row],[Discount]]</f>
        <v>15.88</v>
      </c>
      <c r="Z956" t="str">
        <f>_xlfn.IFS(cleaneddata[[#This Row],[Region]]="Central","Chris",cleaneddata[[#This Row],[Region]]="East","Erin",cleaneddata[[#This Row],[Region]]="South","Sam",cleaneddata[[#This Row],[Region]]="West","William")</f>
        <v>William</v>
      </c>
    </row>
    <row r="957" spans="1:26" x14ac:dyDescent="0.3">
      <c r="A957">
        <v>696</v>
      </c>
      <c r="B957" t="s">
        <v>1885</v>
      </c>
      <c r="C957" t="s">
        <v>118</v>
      </c>
      <c r="D957">
        <v>0.06</v>
      </c>
      <c r="E957">
        <v>8.1199999999999992</v>
      </c>
      <c r="F957">
        <v>2.83</v>
      </c>
      <c r="G957" t="s">
        <v>40</v>
      </c>
      <c r="H957" t="s">
        <v>96</v>
      </c>
      <c r="I957" t="s">
        <v>42</v>
      </c>
      <c r="J957" t="s">
        <v>43</v>
      </c>
      <c r="K957" t="s">
        <v>44</v>
      </c>
      <c r="L957" t="s">
        <v>1700</v>
      </c>
      <c r="M957">
        <v>0.77</v>
      </c>
      <c r="N957" t="s">
        <v>34</v>
      </c>
      <c r="O957" t="s">
        <v>54</v>
      </c>
      <c r="P957" t="s">
        <v>55</v>
      </c>
      <c r="Q957" t="s">
        <v>1886</v>
      </c>
      <c r="R957">
        <v>46307</v>
      </c>
      <c r="S957" s="1">
        <v>42090</v>
      </c>
      <c r="T957" s="1">
        <v>42091</v>
      </c>
      <c r="U957">
        <v>-82.83</v>
      </c>
      <c r="V957">
        <v>10</v>
      </c>
      <c r="W957">
        <v>78.540000000000006</v>
      </c>
      <c r="X957">
        <v>89847</v>
      </c>
      <c r="Y957">
        <f>cleaneddata[[#This Row],[Unit Price]]-cleaneddata[[#This Row],[Discount]]</f>
        <v>8.0599999999999987</v>
      </c>
      <c r="Z957" t="str">
        <f>_xlfn.IFS(cleaneddata[[#This Row],[Region]]="Central","Chris",cleaneddata[[#This Row],[Region]]="East","Erin",cleaneddata[[#This Row],[Region]]="South","Sam",cleaneddata[[#This Row],[Region]]="West","William")</f>
        <v>Chris</v>
      </c>
    </row>
    <row r="958" spans="1:26" x14ac:dyDescent="0.3">
      <c r="A958">
        <v>696</v>
      </c>
      <c r="B958" t="s">
        <v>1885</v>
      </c>
      <c r="C958" t="s">
        <v>118</v>
      </c>
      <c r="D958">
        <v>0.05</v>
      </c>
      <c r="E958">
        <v>51.65</v>
      </c>
      <c r="F958">
        <v>18.45</v>
      </c>
      <c r="G958" t="s">
        <v>40</v>
      </c>
      <c r="H958" t="s">
        <v>96</v>
      </c>
      <c r="I958" t="s">
        <v>30</v>
      </c>
      <c r="J958" t="s">
        <v>128</v>
      </c>
      <c r="K958" t="s">
        <v>146</v>
      </c>
      <c r="L958" t="s">
        <v>1887</v>
      </c>
      <c r="M958">
        <v>0.65</v>
      </c>
      <c r="N958" t="s">
        <v>34</v>
      </c>
      <c r="O958" t="s">
        <v>54</v>
      </c>
      <c r="P958" t="s">
        <v>55</v>
      </c>
      <c r="Q958" t="s">
        <v>1886</v>
      </c>
      <c r="R958">
        <v>46307</v>
      </c>
      <c r="S958" s="1">
        <v>42090</v>
      </c>
      <c r="T958" s="1">
        <v>42091</v>
      </c>
      <c r="U958">
        <v>25.04</v>
      </c>
      <c r="V958">
        <v>12</v>
      </c>
      <c r="W958">
        <v>605.1</v>
      </c>
      <c r="X958">
        <v>89847</v>
      </c>
      <c r="Y958">
        <f>cleaneddata[[#This Row],[Unit Price]]-cleaneddata[[#This Row],[Discount]]</f>
        <v>51.6</v>
      </c>
      <c r="Z958" t="str">
        <f>_xlfn.IFS(cleaneddata[[#This Row],[Region]]="Central","Chris",cleaneddata[[#This Row],[Region]]="East","Erin",cleaneddata[[#This Row],[Region]]="South","Sam",cleaneddata[[#This Row],[Region]]="West","William")</f>
        <v>Chris</v>
      </c>
    </row>
    <row r="959" spans="1:26" x14ac:dyDescent="0.3">
      <c r="A959">
        <v>697</v>
      </c>
      <c r="B959" t="s">
        <v>1043</v>
      </c>
      <c r="C959" t="s">
        <v>118</v>
      </c>
      <c r="D959">
        <v>0.1</v>
      </c>
      <c r="E959">
        <v>175.99</v>
      </c>
      <c r="F959">
        <v>8.99</v>
      </c>
      <c r="G959" t="s">
        <v>40</v>
      </c>
      <c r="H959" t="s">
        <v>96</v>
      </c>
      <c r="I959" t="s">
        <v>42</v>
      </c>
      <c r="J959" t="s">
        <v>137</v>
      </c>
      <c r="K959" t="s">
        <v>75</v>
      </c>
      <c r="L959" t="s">
        <v>1181</v>
      </c>
      <c r="M959">
        <v>0.56999999999999995</v>
      </c>
      <c r="N959" t="s">
        <v>34</v>
      </c>
      <c r="O959" t="s">
        <v>54</v>
      </c>
      <c r="P959" t="s">
        <v>55</v>
      </c>
      <c r="Q959" t="s">
        <v>1044</v>
      </c>
      <c r="R959">
        <v>46312</v>
      </c>
      <c r="S959" s="1">
        <v>42090</v>
      </c>
      <c r="T959" s="1">
        <v>42091</v>
      </c>
      <c r="U959">
        <v>928.96079999999995</v>
      </c>
      <c r="V959">
        <v>10</v>
      </c>
      <c r="W959">
        <v>1346.32</v>
      </c>
      <c r="X959">
        <v>89847</v>
      </c>
      <c r="Y959">
        <f>cleaneddata[[#This Row],[Unit Price]]-cleaneddata[[#This Row],[Discount]]</f>
        <v>175.89000000000001</v>
      </c>
      <c r="Z959" t="str">
        <f>_xlfn.IFS(cleaneddata[[#This Row],[Region]]="Central","Chris",cleaneddata[[#This Row],[Region]]="East","Erin",cleaneddata[[#This Row],[Region]]="South","Sam",cleaneddata[[#This Row],[Region]]="West","William")</f>
        <v>Chris</v>
      </c>
    </row>
    <row r="960" spans="1:26" x14ac:dyDescent="0.3">
      <c r="A960">
        <v>698</v>
      </c>
      <c r="B960" t="s">
        <v>1045</v>
      </c>
      <c r="C960" t="s">
        <v>118</v>
      </c>
      <c r="D960">
        <v>0.06</v>
      </c>
      <c r="E960">
        <v>8.1199999999999992</v>
      </c>
      <c r="F960">
        <v>2.83</v>
      </c>
      <c r="G960" t="s">
        <v>40</v>
      </c>
      <c r="H960" t="s">
        <v>96</v>
      </c>
      <c r="I960" t="s">
        <v>42</v>
      </c>
      <c r="J960" t="s">
        <v>43</v>
      </c>
      <c r="K960" t="s">
        <v>44</v>
      </c>
      <c r="L960" t="s">
        <v>1700</v>
      </c>
      <c r="M960">
        <v>0.77</v>
      </c>
      <c r="N960" t="s">
        <v>34</v>
      </c>
      <c r="O960" t="s">
        <v>61</v>
      </c>
      <c r="P960" t="s">
        <v>68</v>
      </c>
      <c r="Q960" t="s">
        <v>144</v>
      </c>
      <c r="R960">
        <v>98105</v>
      </c>
      <c r="S960" s="1">
        <v>42090</v>
      </c>
      <c r="T960" s="1">
        <v>42091</v>
      </c>
      <c r="U960">
        <v>-82.83</v>
      </c>
      <c r="V960">
        <v>41</v>
      </c>
      <c r="W960">
        <v>322.02999999999997</v>
      </c>
      <c r="X960">
        <v>32869</v>
      </c>
      <c r="Y960">
        <f>cleaneddata[[#This Row],[Unit Price]]-cleaneddata[[#This Row],[Discount]]</f>
        <v>8.0599999999999987</v>
      </c>
      <c r="Z960" t="str">
        <f>_xlfn.IFS(cleaneddata[[#This Row],[Region]]="Central","Chris",cleaneddata[[#This Row],[Region]]="East","Erin",cleaneddata[[#This Row],[Region]]="South","Sam",cleaneddata[[#This Row],[Region]]="West","William")</f>
        <v>William</v>
      </c>
    </row>
    <row r="961" spans="1:26" x14ac:dyDescent="0.3">
      <c r="A961">
        <v>698</v>
      </c>
      <c r="B961" t="s">
        <v>1045</v>
      </c>
      <c r="C961" t="s">
        <v>118</v>
      </c>
      <c r="D961">
        <v>0.05</v>
      </c>
      <c r="E961">
        <v>51.65</v>
      </c>
      <c r="F961">
        <v>18.45</v>
      </c>
      <c r="G961" t="s">
        <v>40</v>
      </c>
      <c r="H961" t="s">
        <v>96</v>
      </c>
      <c r="I961" t="s">
        <v>30</v>
      </c>
      <c r="J961" t="s">
        <v>128</v>
      </c>
      <c r="K961" t="s">
        <v>146</v>
      </c>
      <c r="L961" t="s">
        <v>1887</v>
      </c>
      <c r="M961">
        <v>0.65</v>
      </c>
      <c r="N961" t="s">
        <v>34</v>
      </c>
      <c r="O961" t="s">
        <v>61</v>
      </c>
      <c r="P961" t="s">
        <v>68</v>
      </c>
      <c r="Q961" t="s">
        <v>144</v>
      </c>
      <c r="R961">
        <v>98105</v>
      </c>
      <c r="S961" s="1">
        <v>42090</v>
      </c>
      <c r="T961" s="1">
        <v>42091</v>
      </c>
      <c r="U961">
        <v>25.04</v>
      </c>
      <c r="V961">
        <v>49</v>
      </c>
      <c r="W961">
        <v>2470.84</v>
      </c>
      <c r="X961">
        <v>32869</v>
      </c>
      <c r="Y961">
        <f>cleaneddata[[#This Row],[Unit Price]]-cleaneddata[[#This Row],[Discount]]</f>
        <v>51.6</v>
      </c>
      <c r="Z961" t="str">
        <f>_xlfn.IFS(cleaneddata[[#This Row],[Region]]="Central","Chris",cleaneddata[[#This Row],[Region]]="East","Erin",cleaneddata[[#This Row],[Region]]="South","Sam",cleaneddata[[#This Row],[Region]]="West","William")</f>
        <v>William</v>
      </c>
    </row>
    <row r="962" spans="1:26" x14ac:dyDescent="0.3">
      <c r="A962">
        <v>698</v>
      </c>
      <c r="B962" t="s">
        <v>1045</v>
      </c>
      <c r="C962" t="s">
        <v>118</v>
      </c>
      <c r="D962">
        <v>0.1</v>
      </c>
      <c r="E962">
        <v>175.99</v>
      </c>
      <c r="F962">
        <v>8.99</v>
      </c>
      <c r="G962" t="s">
        <v>40</v>
      </c>
      <c r="H962" t="s">
        <v>96</v>
      </c>
      <c r="I962" t="s">
        <v>42</v>
      </c>
      <c r="J962" t="s">
        <v>137</v>
      </c>
      <c r="K962" t="s">
        <v>75</v>
      </c>
      <c r="L962" t="s">
        <v>1181</v>
      </c>
      <c r="M962">
        <v>0.56999999999999995</v>
      </c>
      <c r="N962" t="s">
        <v>34</v>
      </c>
      <c r="O962" t="s">
        <v>61</v>
      </c>
      <c r="P962" t="s">
        <v>68</v>
      </c>
      <c r="Q962" t="s">
        <v>144</v>
      </c>
      <c r="R962">
        <v>98105</v>
      </c>
      <c r="S962" s="1">
        <v>42090</v>
      </c>
      <c r="T962" s="1">
        <v>42091</v>
      </c>
      <c r="U962">
        <v>930.98699999999997</v>
      </c>
      <c r="V962">
        <v>39</v>
      </c>
      <c r="W962">
        <v>5250.66</v>
      </c>
      <c r="X962">
        <v>32869</v>
      </c>
      <c r="Y962">
        <f>cleaneddata[[#This Row],[Unit Price]]-cleaneddata[[#This Row],[Discount]]</f>
        <v>175.89000000000001</v>
      </c>
      <c r="Z962" t="str">
        <f>_xlfn.IFS(cleaneddata[[#This Row],[Region]]="Central","Chris",cleaneddata[[#This Row],[Region]]="East","Erin",cleaneddata[[#This Row],[Region]]="South","Sam",cleaneddata[[#This Row],[Region]]="West","William")</f>
        <v>William</v>
      </c>
    </row>
    <row r="963" spans="1:26" x14ac:dyDescent="0.3">
      <c r="A963">
        <v>1625</v>
      </c>
      <c r="B963" t="s">
        <v>1225</v>
      </c>
      <c r="C963" t="s">
        <v>118</v>
      </c>
      <c r="D963">
        <v>0.08</v>
      </c>
      <c r="E963">
        <v>213.45</v>
      </c>
      <c r="F963">
        <v>14.7</v>
      </c>
      <c r="G963" t="s">
        <v>28</v>
      </c>
      <c r="H963" t="s">
        <v>73</v>
      </c>
      <c r="I963" t="s">
        <v>42</v>
      </c>
      <c r="J963" t="s">
        <v>58</v>
      </c>
      <c r="K963" t="s">
        <v>59</v>
      </c>
      <c r="L963" t="s">
        <v>182</v>
      </c>
      <c r="M963">
        <v>0.59</v>
      </c>
      <c r="N963" t="s">
        <v>34</v>
      </c>
      <c r="O963" t="s">
        <v>113</v>
      </c>
      <c r="P963" t="s">
        <v>114</v>
      </c>
      <c r="Q963" t="s">
        <v>1227</v>
      </c>
      <c r="R963">
        <v>11542</v>
      </c>
      <c r="S963" s="1">
        <v>42090</v>
      </c>
      <c r="T963" s="1">
        <v>42092</v>
      </c>
      <c r="U963">
        <v>1674.7542000000001</v>
      </c>
      <c r="V963">
        <v>12</v>
      </c>
      <c r="W963">
        <v>2427.1799999999998</v>
      </c>
      <c r="X963">
        <v>90600</v>
      </c>
      <c r="Y963">
        <f>cleaneddata[[#This Row],[Unit Price]]-cleaneddata[[#This Row],[Discount]]</f>
        <v>213.36999999999998</v>
      </c>
      <c r="Z963" t="str">
        <f>_xlfn.IFS(cleaneddata[[#This Row],[Region]]="Central","Chris",cleaneddata[[#This Row],[Region]]="East","Erin",cleaneddata[[#This Row],[Region]]="South","Sam",cleaneddata[[#This Row],[Region]]="West","William")</f>
        <v>Erin</v>
      </c>
    </row>
    <row r="964" spans="1:26" x14ac:dyDescent="0.3">
      <c r="A964">
        <v>1625</v>
      </c>
      <c r="B964" t="s">
        <v>1225</v>
      </c>
      <c r="C964" t="s">
        <v>118</v>
      </c>
      <c r="D964">
        <v>0.1</v>
      </c>
      <c r="E964">
        <v>55.98</v>
      </c>
      <c r="F964">
        <v>13.88</v>
      </c>
      <c r="G964" t="s">
        <v>40</v>
      </c>
      <c r="H964" t="s">
        <v>73</v>
      </c>
      <c r="I964" t="s">
        <v>50</v>
      </c>
      <c r="J964" t="s">
        <v>90</v>
      </c>
      <c r="K964" t="s">
        <v>75</v>
      </c>
      <c r="L964" t="s">
        <v>1888</v>
      </c>
      <c r="M964">
        <v>0.36</v>
      </c>
      <c r="N964" t="s">
        <v>34</v>
      </c>
      <c r="O964" t="s">
        <v>113</v>
      </c>
      <c r="P964" t="s">
        <v>114</v>
      </c>
      <c r="Q964" t="s">
        <v>1227</v>
      </c>
      <c r="R964">
        <v>11542</v>
      </c>
      <c r="S964" s="1">
        <v>42090</v>
      </c>
      <c r="T964" s="1">
        <v>42092</v>
      </c>
      <c r="U964">
        <v>300.04649999999998</v>
      </c>
      <c r="V964">
        <v>8</v>
      </c>
      <c r="W964">
        <v>434.85</v>
      </c>
      <c r="X964">
        <v>90600</v>
      </c>
      <c r="Y964">
        <f>cleaneddata[[#This Row],[Unit Price]]-cleaneddata[[#This Row],[Discount]]</f>
        <v>55.879999999999995</v>
      </c>
      <c r="Z964" t="str">
        <f>_xlfn.IFS(cleaneddata[[#This Row],[Region]]="Central","Chris",cleaneddata[[#This Row],[Region]]="East","Erin",cleaneddata[[#This Row],[Region]]="South","Sam",cleaneddata[[#This Row],[Region]]="West","William")</f>
        <v>Erin</v>
      </c>
    </row>
    <row r="965" spans="1:26" x14ac:dyDescent="0.3">
      <c r="A965">
        <v>1625</v>
      </c>
      <c r="B965" t="s">
        <v>1225</v>
      </c>
      <c r="C965" t="s">
        <v>118</v>
      </c>
      <c r="D965">
        <v>0</v>
      </c>
      <c r="E965">
        <v>16.059999999999999</v>
      </c>
      <c r="F965">
        <v>8.34</v>
      </c>
      <c r="G965" t="s">
        <v>40</v>
      </c>
      <c r="H965" t="s">
        <v>73</v>
      </c>
      <c r="I965" t="s">
        <v>50</v>
      </c>
      <c r="J965" t="s">
        <v>80</v>
      </c>
      <c r="K965" t="s">
        <v>75</v>
      </c>
      <c r="L965" t="s">
        <v>1889</v>
      </c>
      <c r="M965">
        <v>0.59</v>
      </c>
      <c r="N965" t="s">
        <v>34</v>
      </c>
      <c r="O965" t="s">
        <v>113</v>
      </c>
      <c r="P965" t="s">
        <v>114</v>
      </c>
      <c r="Q965" t="s">
        <v>1227</v>
      </c>
      <c r="R965">
        <v>11542</v>
      </c>
      <c r="S965" s="1">
        <v>42090</v>
      </c>
      <c r="T965" s="1">
        <v>42091</v>
      </c>
      <c r="U965">
        <v>-28.09</v>
      </c>
      <c r="V965">
        <v>1</v>
      </c>
      <c r="W965">
        <v>19.16</v>
      </c>
      <c r="X965">
        <v>90600</v>
      </c>
      <c r="Y965">
        <f>cleaneddata[[#This Row],[Unit Price]]-cleaneddata[[#This Row],[Discount]]</f>
        <v>16.059999999999999</v>
      </c>
      <c r="Z965" t="str">
        <f>_xlfn.IFS(cleaneddata[[#This Row],[Region]]="Central","Chris",cleaneddata[[#This Row],[Region]]="East","Erin",cleaneddata[[#This Row],[Region]]="South","Sam",cleaneddata[[#This Row],[Region]]="West","William")</f>
        <v>Erin</v>
      </c>
    </row>
    <row r="966" spans="1:26" x14ac:dyDescent="0.3">
      <c r="A966">
        <v>1917</v>
      </c>
      <c r="B966" t="s">
        <v>1458</v>
      </c>
      <c r="C966" t="s">
        <v>118</v>
      </c>
      <c r="D966">
        <v>0.08</v>
      </c>
      <c r="E966">
        <v>18.7</v>
      </c>
      <c r="F966">
        <v>8.99</v>
      </c>
      <c r="G966" t="s">
        <v>40</v>
      </c>
      <c r="H966" t="s">
        <v>73</v>
      </c>
      <c r="I966" t="s">
        <v>30</v>
      </c>
      <c r="J966" t="s">
        <v>128</v>
      </c>
      <c r="K966" t="s">
        <v>44</v>
      </c>
      <c r="L966" t="s">
        <v>1890</v>
      </c>
      <c r="M966">
        <v>0.47</v>
      </c>
      <c r="N966" t="s">
        <v>34</v>
      </c>
      <c r="O966" t="s">
        <v>35</v>
      </c>
      <c r="P966" t="s">
        <v>46</v>
      </c>
      <c r="Q966" t="s">
        <v>1460</v>
      </c>
      <c r="R966">
        <v>72113</v>
      </c>
      <c r="S966" s="1">
        <v>42090</v>
      </c>
      <c r="T966" s="1">
        <v>42091</v>
      </c>
      <c r="U966">
        <v>16.136399999999998</v>
      </c>
      <c r="V966">
        <v>7</v>
      </c>
      <c r="W966">
        <v>132.22999999999999</v>
      </c>
      <c r="X966">
        <v>85894</v>
      </c>
      <c r="Y966">
        <f>cleaneddata[[#This Row],[Unit Price]]-cleaneddata[[#This Row],[Discount]]</f>
        <v>18.62</v>
      </c>
      <c r="Z966" t="str">
        <f>_xlfn.IFS(cleaneddata[[#This Row],[Region]]="Central","Chris",cleaneddata[[#This Row],[Region]]="East","Erin",cleaneddata[[#This Row],[Region]]="South","Sam",cleaneddata[[#This Row],[Region]]="West","William")</f>
        <v>Sam</v>
      </c>
    </row>
    <row r="967" spans="1:26" x14ac:dyDescent="0.3">
      <c r="A967">
        <v>1072</v>
      </c>
      <c r="B967" t="s">
        <v>1891</v>
      </c>
      <c r="C967" t="s">
        <v>72</v>
      </c>
      <c r="D967">
        <v>0.01</v>
      </c>
      <c r="E967">
        <v>150.88999999999999</v>
      </c>
      <c r="F967">
        <v>60.2</v>
      </c>
      <c r="G967" t="s">
        <v>28</v>
      </c>
      <c r="H967" t="s">
        <v>96</v>
      </c>
      <c r="I967" t="s">
        <v>30</v>
      </c>
      <c r="J967" t="s">
        <v>111</v>
      </c>
      <c r="K967" t="s">
        <v>59</v>
      </c>
      <c r="L967" t="s">
        <v>1305</v>
      </c>
      <c r="M967">
        <v>0.77</v>
      </c>
      <c r="N967" t="s">
        <v>34</v>
      </c>
      <c r="O967" t="s">
        <v>113</v>
      </c>
      <c r="P967" t="s">
        <v>322</v>
      </c>
      <c r="Q967" t="s">
        <v>1892</v>
      </c>
      <c r="R967">
        <v>18018</v>
      </c>
      <c r="S967" s="1">
        <v>42090</v>
      </c>
      <c r="T967" s="1">
        <v>42093</v>
      </c>
      <c r="U967">
        <v>-505.76</v>
      </c>
      <c r="V967">
        <v>3</v>
      </c>
      <c r="W967">
        <v>473.53</v>
      </c>
      <c r="X967">
        <v>89631</v>
      </c>
      <c r="Y967">
        <f>cleaneddata[[#This Row],[Unit Price]]-cleaneddata[[#This Row],[Discount]]</f>
        <v>150.88</v>
      </c>
      <c r="Z967" t="str">
        <f>_xlfn.IFS(cleaneddata[[#This Row],[Region]]="Central","Chris",cleaneddata[[#This Row],[Region]]="East","Erin",cleaneddata[[#This Row],[Region]]="South","Sam",cleaneddata[[#This Row],[Region]]="West","William")</f>
        <v>Erin</v>
      </c>
    </row>
    <row r="968" spans="1:26" x14ac:dyDescent="0.3">
      <c r="A968">
        <v>1481</v>
      </c>
      <c r="B968" t="s">
        <v>1893</v>
      </c>
      <c r="C968" t="s">
        <v>72</v>
      </c>
      <c r="D968">
        <v>7.0000000000000007E-2</v>
      </c>
      <c r="E968">
        <v>8.9499999999999993</v>
      </c>
      <c r="F968">
        <v>2.0099999999999998</v>
      </c>
      <c r="G968" t="s">
        <v>40</v>
      </c>
      <c r="H968" t="s">
        <v>96</v>
      </c>
      <c r="I968" t="s">
        <v>50</v>
      </c>
      <c r="J968" t="s">
        <v>90</v>
      </c>
      <c r="K968" t="s">
        <v>52</v>
      </c>
      <c r="L968" t="s">
        <v>1894</v>
      </c>
      <c r="M968">
        <v>0.39</v>
      </c>
      <c r="N968" t="s">
        <v>34</v>
      </c>
      <c r="O968" t="s">
        <v>61</v>
      </c>
      <c r="P968" t="s">
        <v>92</v>
      </c>
      <c r="Q968" t="s">
        <v>102</v>
      </c>
      <c r="R968">
        <v>90049</v>
      </c>
      <c r="S968" s="1">
        <v>42090</v>
      </c>
      <c r="T968" s="1">
        <v>42091</v>
      </c>
      <c r="U968">
        <v>91.73</v>
      </c>
      <c r="V968">
        <v>36</v>
      </c>
      <c r="W968">
        <v>307.64999999999998</v>
      </c>
      <c r="X968">
        <v>53953</v>
      </c>
      <c r="Y968">
        <f>cleaneddata[[#This Row],[Unit Price]]-cleaneddata[[#This Row],[Discount]]</f>
        <v>8.879999999999999</v>
      </c>
      <c r="Z968" t="str">
        <f>_xlfn.IFS(cleaneddata[[#This Row],[Region]]="Central","Chris",cleaneddata[[#This Row],[Region]]="East","Erin",cleaneddata[[#This Row],[Region]]="South","Sam",cleaneddata[[#This Row],[Region]]="West","William")</f>
        <v>William</v>
      </c>
    </row>
    <row r="969" spans="1:26" x14ac:dyDescent="0.3">
      <c r="A969">
        <v>1482</v>
      </c>
      <c r="B969" t="s">
        <v>1440</v>
      </c>
      <c r="C969" t="s">
        <v>72</v>
      </c>
      <c r="D969">
        <v>7.0000000000000007E-2</v>
      </c>
      <c r="E969">
        <v>8.9499999999999993</v>
      </c>
      <c r="F969">
        <v>2.0099999999999998</v>
      </c>
      <c r="G969" t="s">
        <v>40</v>
      </c>
      <c r="H969" t="s">
        <v>96</v>
      </c>
      <c r="I969" t="s">
        <v>50</v>
      </c>
      <c r="J969" t="s">
        <v>90</v>
      </c>
      <c r="K969" t="s">
        <v>52</v>
      </c>
      <c r="L969" t="s">
        <v>1894</v>
      </c>
      <c r="M969">
        <v>0.39</v>
      </c>
      <c r="N969" t="s">
        <v>34</v>
      </c>
      <c r="O969" t="s">
        <v>54</v>
      </c>
      <c r="P969" t="s">
        <v>291</v>
      </c>
      <c r="Q969" t="s">
        <v>996</v>
      </c>
      <c r="R969">
        <v>48708</v>
      </c>
      <c r="S969" s="1">
        <v>42090</v>
      </c>
      <c r="T969" s="1">
        <v>42091</v>
      </c>
      <c r="U969">
        <v>53.067900000000002</v>
      </c>
      <c r="V969">
        <v>9</v>
      </c>
      <c r="W969">
        <v>76.91</v>
      </c>
      <c r="X969">
        <v>91362</v>
      </c>
      <c r="Y969">
        <f>cleaneddata[[#This Row],[Unit Price]]-cleaneddata[[#This Row],[Discount]]</f>
        <v>8.879999999999999</v>
      </c>
      <c r="Z969" t="str">
        <f>_xlfn.IFS(cleaneddata[[#This Row],[Region]]="Central","Chris",cleaneddata[[#This Row],[Region]]="East","Erin",cleaneddata[[#This Row],[Region]]="South","Sam",cleaneddata[[#This Row],[Region]]="West","William")</f>
        <v>Chris</v>
      </c>
    </row>
    <row r="970" spans="1:26" x14ac:dyDescent="0.3">
      <c r="A970">
        <v>3354</v>
      </c>
      <c r="B970" t="s">
        <v>1895</v>
      </c>
      <c r="C970" t="s">
        <v>72</v>
      </c>
      <c r="D970">
        <v>0.04</v>
      </c>
      <c r="E970">
        <v>3.69</v>
      </c>
      <c r="F970">
        <v>0.5</v>
      </c>
      <c r="G970" t="s">
        <v>40</v>
      </c>
      <c r="H970" t="s">
        <v>96</v>
      </c>
      <c r="I970" t="s">
        <v>50</v>
      </c>
      <c r="J970" t="s">
        <v>154</v>
      </c>
      <c r="K970" t="s">
        <v>75</v>
      </c>
      <c r="L970" t="s">
        <v>1896</v>
      </c>
      <c r="M970">
        <v>0.38</v>
      </c>
      <c r="N970" t="s">
        <v>34</v>
      </c>
      <c r="O970" t="s">
        <v>61</v>
      </c>
      <c r="P970" t="s">
        <v>92</v>
      </c>
      <c r="Q970" t="s">
        <v>1897</v>
      </c>
      <c r="R970">
        <v>92231</v>
      </c>
      <c r="S970" s="1">
        <v>42090</v>
      </c>
      <c r="T970" s="1">
        <v>42092</v>
      </c>
      <c r="U970">
        <v>47.527200000000001</v>
      </c>
      <c r="V970">
        <v>19</v>
      </c>
      <c r="W970">
        <v>68.88</v>
      </c>
      <c r="X970">
        <v>88590</v>
      </c>
      <c r="Y970">
        <f>cleaneddata[[#This Row],[Unit Price]]-cleaneddata[[#This Row],[Discount]]</f>
        <v>3.65</v>
      </c>
      <c r="Z970" t="str">
        <f>_xlfn.IFS(cleaneddata[[#This Row],[Region]]="Central","Chris",cleaneddata[[#This Row],[Region]]="East","Erin",cleaneddata[[#This Row],[Region]]="South","Sam",cleaneddata[[#This Row],[Region]]="West","William")</f>
        <v>William</v>
      </c>
    </row>
    <row r="971" spans="1:26" x14ac:dyDescent="0.3">
      <c r="A971">
        <v>2668</v>
      </c>
      <c r="B971" t="s">
        <v>1898</v>
      </c>
      <c r="C971" t="s">
        <v>39</v>
      </c>
      <c r="D971">
        <v>0.04</v>
      </c>
      <c r="E971">
        <v>10.4</v>
      </c>
      <c r="F971">
        <v>5.4</v>
      </c>
      <c r="G971" t="s">
        <v>40</v>
      </c>
      <c r="H971" t="s">
        <v>96</v>
      </c>
      <c r="I971" t="s">
        <v>30</v>
      </c>
      <c r="J971" t="s">
        <v>128</v>
      </c>
      <c r="K971" t="s">
        <v>44</v>
      </c>
      <c r="L971" t="s">
        <v>1899</v>
      </c>
      <c r="M971">
        <v>0.51</v>
      </c>
      <c r="N971" t="s">
        <v>34</v>
      </c>
      <c r="O971" t="s">
        <v>54</v>
      </c>
      <c r="P971" t="s">
        <v>1073</v>
      </c>
      <c r="Q971" t="s">
        <v>1900</v>
      </c>
      <c r="R971">
        <v>57701</v>
      </c>
      <c r="S971" s="1">
        <v>42091</v>
      </c>
      <c r="T971" s="1">
        <v>42092</v>
      </c>
      <c r="U971">
        <v>29.98</v>
      </c>
      <c r="V971">
        <v>12</v>
      </c>
      <c r="W971">
        <v>130.74</v>
      </c>
      <c r="X971">
        <v>87830</v>
      </c>
      <c r="Y971">
        <f>cleaneddata[[#This Row],[Unit Price]]-cleaneddata[[#This Row],[Discount]]</f>
        <v>10.360000000000001</v>
      </c>
      <c r="Z971" t="str">
        <f>_xlfn.IFS(cleaneddata[[#This Row],[Region]]="Central","Chris",cleaneddata[[#This Row],[Region]]="East","Erin",cleaneddata[[#This Row],[Region]]="South","Sam",cleaneddata[[#This Row],[Region]]="West","William")</f>
        <v>Chris</v>
      </c>
    </row>
    <row r="972" spans="1:26" x14ac:dyDescent="0.3">
      <c r="A972">
        <v>2668</v>
      </c>
      <c r="B972" t="s">
        <v>1898</v>
      </c>
      <c r="C972" t="s">
        <v>39</v>
      </c>
      <c r="D972">
        <v>0.08</v>
      </c>
      <c r="E972">
        <v>4.28</v>
      </c>
      <c r="F972">
        <v>4.79</v>
      </c>
      <c r="G972" t="s">
        <v>40</v>
      </c>
      <c r="H972" t="s">
        <v>96</v>
      </c>
      <c r="I972" t="s">
        <v>50</v>
      </c>
      <c r="J972" t="s">
        <v>90</v>
      </c>
      <c r="K972" t="s">
        <v>75</v>
      </c>
      <c r="L972" t="s">
        <v>1901</v>
      </c>
      <c r="M972">
        <v>0.4</v>
      </c>
      <c r="N972" t="s">
        <v>34</v>
      </c>
      <c r="O972" t="s">
        <v>54</v>
      </c>
      <c r="P972" t="s">
        <v>1073</v>
      </c>
      <c r="Q972" t="s">
        <v>1900</v>
      </c>
      <c r="R972">
        <v>57701</v>
      </c>
      <c r="S972" s="1">
        <v>42091</v>
      </c>
      <c r="T972" s="1">
        <v>42093</v>
      </c>
      <c r="U972">
        <v>-121.2</v>
      </c>
      <c r="V972">
        <v>12</v>
      </c>
      <c r="W972">
        <v>49.87</v>
      </c>
      <c r="X972">
        <v>87830</v>
      </c>
      <c r="Y972">
        <f>cleaneddata[[#This Row],[Unit Price]]-cleaneddata[[#This Row],[Discount]]</f>
        <v>4.2</v>
      </c>
      <c r="Z972" t="str">
        <f>_xlfn.IFS(cleaneddata[[#This Row],[Region]]="Central","Chris",cleaneddata[[#This Row],[Region]]="East","Erin",cleaneddata[[#This Row],[Region]]="South","Sam",cleaneddata[[#This Row],[Region]]="West","William")</f>
        <v>Chris</v>
      </c>
    </row>
    <row r="973" spans="1:26" x14ac:dyDescent="0.3">
      <c r="A973">
        <v>2968</v>
      </c>
      <c r="B973" t="s">
        <v>1321</v>
      </c>
      <c r="C973" t="s">
        <v>39</v>
      </c>
      <c r="D973">
        <v>0.06</v>
      </c>
      <c r="E973">
        <v>363.25</v>
      </c>
      <c r="F973">
        <v>19.989999999999998</v>
      </c>
      <c r="G973" t="s">
        <v>40</v>
      </c>
      <c r="H973" t="s">
        <v>29</v>
      </c>
      <c r="I973" t="s">
        <v>50</v>
      </c>
      <c r="J973" t="s">
        <v>97</v>
      </c>
      <c r="K973" t="s">
        <v>75</v>
      </c>
      <c r="L973" t="s">
        <v>201</v>
      </c>
      <c r="M973">
        <v>0.56999999999999995</v>
      </c>
      <c r="N973" t="s">
        <v>34</v>
      </c>
      <c r="O973" t="s">
        <v>35</v>
      </c>
      <c r="P973" t="s">
        <v>125</v>
      </c>
      <c r="Q973" t="s">
        <v>1323</v>
      </c>
      <c r="R973">
        <v>33021</v>
      </c>
      <c r="S973" s="1">
        <v>42091</v>
      </c>
      <c r="T973" s="1">
        <v>42093</v>
      </c>
      <c r="U973">
        <v>36.164099999999998</v>
      </c>
      <c r="V973">
        <v>1</v>
      </c>
      <c r="W973">
        <v>344.87</v>
      </c>
      <c r="X973">
        <v>86086</v>
      </c>
      <c r="Y973">
        <f>cleaneddata[[#This Row],[Unit Price]]-cleaneddata[[#This Row],[Discount]]</f>
        <v>363.19</v>
      </c>
      <c r="Z973" t="str">
        <f>_xlfn.IFS(cleaneddata[[#This Row],[Region]]="Central","Chris",cleaneddata[[#This Row],[Region]]="East","Erin",cleaneddata[[#This Row],[Region]]="South","Sam",cleaneddata[[#This Row],[Region]]="West","William")</f>
        <v>Sam</v>
      </c>
    </row>
    <row r="974" spans="1:26" x14ac:dyDescent="0.3">
      <c r="A974">
        <v>800</v>
      </c>
      <c r="B974" t="s">
        <v>1902</v>
      </c>
      <c r="C974" t="s">
        <v>49</v>
      </c>
      <c r="D974">
        <v>0.04</v>
      </c>
      <c r="E974">
        <v>50.98</v>
      </c>
      <c r="F974">
        <v>6.5</v>
      </c>
      <c r="G974" t="s">
        <v>40</v>
      </c>
      <c r="H974" t="s">
        <v>41</v>
      </c>
      <c r="I974" t="s">
        <v>42</v>
      </c>
      <c r="J974" t="s">
        <v>43</v>
      </c>
      <c r="K974" t="s">
        <v>75</v>
      </c>
      <c r="L974" t="s">
        <v>1868</v>
      </c>
      <c r="M974">
        <v>0.73</v>
      </c>
      <c r="N974" t="s">
        <v>34</v>
      </c>
      <c r="O974" t="s">
        <v>61</v>
      </c>
      <c r="P974" t="s">
        <v>148</v>
      </c>
      <c r="Q974" t="s">
        <v>1528</v>
      </c>
      <c r="R974">
        <v>84067</v>
      </c>
      <c r="S974" s="1">
        <v>42091</v>
      </c>
      <c r="T974" s="1">
        <v>42097</v>
      </c>
      <c r="U974">
        <v>-13.28</v>
      </c>
      <c r="V974">
        <v>11</v>
      </c>
      <c r="W974">
        <v>568.25</v>
      </c>
      <c r="X974">
        <v>89910</v>
      </c>
      <c r="Y974">
        <f>cleaneddata[[#This Row],[Unit Price]]-cleaneddata[[#This Row],[Discount]]</f>
        <v>50.94</v>
      </c>
      <c r="Z974" t="str">
        <f>_xlfn.IFS(cleaneddata[[#This Row],[Region]]="Central","Chris",cleaneddata[[#This Row],[Region]]="East","Erin",cleaneddata[[#This Row],[Region]]="South","Sam",cleaneddata[[#This Row],[Region]]="West","William")</f>
        <v>William</v>
      </c>
    </row>
    <row r="975" spans="1:26" x14ac:dyDescent="0.3">
      <c r="A975">
        <v>800</v>
      </c>
      <c r="B975" t="s">
        <v>1902</v>
      </c>
      <c r="C975" t="s">
        <v>49</v>
      </c>
      <c r="D975">
        <v>0.02</v>
      </c>
      <c r="E975">
        <v>6.48</v>
      </c>
      <c r="F975">
        <v>5.14</v>
      </c>
      <c r="G975" t="s">
        <v>40</v>
      </c>
      <c r="H975" t="s">
        <v>41</v>
      </c>
      <c r="I975" t="s">
        <v>50</v>
      </c>
      <c r="J975" t="s">
        <v>90</v>
      </c>
      <c r="K975" t="s">
        <v>75</v>
      </c>
      <c r="L975" t="s">
        <v>1747</v>
      </c>
      <c r="M975">
        <v>0.37</v>
      </c>
      <c r="N975" t="s">
        <v>34</v>
      </c>
      <c r="O975" t="s">
        <v>61</v>
      </c>
      <c r="P975" t="s">
        <v>148</v>
      </c>
      <c r="Q975" t="s">
        <v>1528</v>
      </c>
      <c r="R975">
        <v>84067</v>
      </c>
      <c r="S975" s="1">
        <v>42091</v>
      </c>
      <c r="T975" s="1">
        <v>42093</v>
      </c>
      <c r="U975">
        <v>-48.68</v>
      </c>
      <c r="V975">
        <v>19</v>
      </c>
      <c r="W975">
        <v>126.66</v>
      </c>
      <c r="X975">
        <v>89910</v>
      </c>
      <c r="Y975">
        <f>cleaneddata[[#This Row],[Unit Price]]-cleaneddata[[#This Row],[Discount]]</f>
        <v>6.4600000000000009</v>
      </c>
      <c r="Z975" t="str">
        <f>_xlfn.IFS(cleaneddata[[#This Row],[Region]]="Central","Chris",cleaneddata[[#This Row],[Region]]="East","Erin",cleaneddata[[#This Row],[Region]]="South","Sam",cleaneddata[[#This Row],[Region]]="West","William")</f>
        <v>William</v>
      </c>
    </row>
    <row r="976" spans="1:26" x14ac:dyDescent="0.3">
      <c r="A976">
        <v>1738</v>
      </c>
      <c r="B976" t="s">
        <v>1903</v>
      </c>
      <c r="C976" t="s">
        <v>118</v>
      </c>
      <c r="D976">
        <v>0.08</v>
      </c>
      <c r="E976">
        <v>175.99</v>
      </c>
      <c r="F976">
        <v>4.99</v>
      </c>
      <c r="G976" t="s">
        <v>40</v>
      </c>
      <c r="H976" t="s">
        <v>96</v>
      </c>
      <c r="I976" t="s">
        <v>42</v>
      </c>
      <c r="J976" t="s">
        <v>137</v>
      </c>
      <c r="K976" t="s">
        <v>75</v>
      </c>
      <c r="L976" t="s">
        <v>1251</v>
      </c>
      <c r="M976">
        <v>0.59</v>
      </c>
      <c r="N976" t="s">
        <v>34</v>
      </c>
      <c r="O976" t="s">
        <v>35</v>
      </c>
      <c r="P976" t="s">
        <v>99</v>
      </c>
      <c r="Q976" t="s">
        <v>1904</v>
      </c>
      <c r="R976">
        <v>28052</v>
      </c>
      <c r="S976" s="1">
        <v>42091</v>
      </c>
      <c r="T976" s="1">
        <v>42091</v>
      </c>
      <c r="U976">
        <v>-16476.838</v>
      </c>
      <c r="V976">
        <v>10</v>
      </c>
      <c r="W976">
        <v>1486.34</v>
      </c>
      <c r="X976">
        <v>85865</v>
      </c>
      <c r="Y976">
        <f>cleaneddata[[#This Row],[Unit Price]]-cleaneddata[[#This Row],[Discount]]</f>
        <v>175.91</v>
      </c>
      <c r="Z976" t="str">
        <f>_xlfn.IFS(cleaneddata[[#This Row],[Region]]="Central","Chris",cleaneddata[[#This Row],[Region]]="East","Erin",cleaneddata[[#This Row],[Region]]="South","Sam",cleaneddata[[#This Row],[Region]]="West","William")</f>
        <v>Sam</v>
      </c>
    </row>
    <row r="977" spans="1:26" x14ac:dyDescent="0.3">
      <c r="A977">
        <v>2880</v>
      </c>
      <c r="B977" t="s">
        <v>1905</v>
      </c>
      <c r="C977" t="s">
        <v>118</v>
      </c>
      <c r="D977">
        <v>0.05</v>
      </c>
      <c r="E977">
        <v>6.68</v>
      </c>
      <c r="F977">
        <v>6.93</v>
      </c>
      <c r="G977" t="s">
        <v>40</v>
      </c>
      <c r="H977" t="s">
        <v>29</v>
      </c>
      <c r="I977" t="s">
        <v>50</v>
      </c>
      <c r="J977" t="s">
        <v>90</v>
      </c>
      <c r="K977" t="s">
        <v>75</v>
      </c>
      <c r="L977" t="s">
        <v>978</v>
      </c>
      <c r="M977">
        <v>0.37</v>
      </c>
      <c r="N977" t="s">
        <v>34</v>
      </c>
      <c r="O977" t="s">
        <v>35</v>
      </c>
      <c r="P977" t="s">
        <v>125</v>
      </c>
      <c r="Q977" t="s">
        <v>1906</v>
      </c>
      <c r="R977">
        <v>33160</v>
      </c>
      <c r="S977" s="1">
        <v>42091</v>
      </c>
      <c r="T977" s="1">
        <v>42092</v>
      </c>
      <c r="U977">
        <v>-2.3519999999999999</v>
      </c>
      <c r="V977">
        <v>11</v>
      </c>
      <c r="W977">
        <v>77.2</v>
      </c>
      <c r="X977">
        <v>88626</v>
      </c>
      <c r="Y977">
        <f>cleaneddata[[#This Row],[Unit Price]]-cleaneddata[[#This Row],[Discount]]</f>
        <v>6.63</v>
      </c>
      <c r="Z977" t="str">
        <f>_xlfn.IFS(cleaneddata[[#This Row],[Region]]="Central","Chris",cleaneddata[[#This Row],[Region]]="East","Erin",cleaneddata[[#This Row],[Region]]="South","Sam",cleaneddata[[#This Row],[Region]]="West","William")</f>
        <v>Sam</v>
      </c>
    </row>
    <row r="978" spans="1:26" x14ac:dyDescent="0.3">
      <c r="A978">
        <v>152</v>
      </c>
      <c r="B978" t="s">
        <v>507</v>
      </c>
      <c r="C978" t="s">
        <v>39</v>
      </c>
      <c r="D978">
        <v>0.01</v>
      </c>
      <c r="E978">
        <v>65.989999999999995</v>
      </c>
      <c r="F978">
        <v>8.99</v>
      </c>
      <c r="G978" t="s">
        <v>40</v>
      </c>
      <c r="H978" t="s">
        <v>41</v>
      </c>
      <c r="I978" t="s">
        <v>42</v>
      </c>
      <c r="J978" t="s">
        <v>137</v>
      </c>
      <c r="K978" t="s">
        <v>75</v>
      </c>
      <c r="L978" t="s">
        <v>1907</v>
      </c>
      <c r="M978">
        <v>0.6</v>
      </c>
      <c r="N978" t="s">
        <v>34</v>
      </c>
      <c r="O978" t="s">
        <v>35</v>
      </c>
      <c r="P978" t="s">
        <v>402</v>
      </c>
      <c r="Q978" t="s">
        <v>509</v>
      </c>
      <c r="R978">
        <v>37918</v>
      </c>
      <c r="S978" s="1">
        <v>42092</v>
      </c>
      <c r="T978" s="1">
        <v>42095</v>
      </c>
      <c r="U978">
        <v>97.86</v>
      </c>
      <c r="V978">
        <v>5</v>
      </c>
      <c r="W978">
        <v>292.23</v>
      </c>
      <c r="X978">
        <v>89524</v>
      </c>
      <c r="Y978">
        <f>cleaneddata[[#This Row],[Unit Price]]-cleaneddata[[#This Row],[Discount]]</f>
        <v>65.97999999999999</v>
      </c>
      <c r="Z978" t="str">
        <f>_xlfn.IFS(cleaneddata[[#This Row],[Region]]="Central","Chris",cleaneddata[[#This Row],[Region]]="East","Erin",cleaneddata[[#This Row],[Region]]="South","Sam",cleaneddata[[#This Row],[Region]]="West","William")</f>
        <v>Sam</v>
      </c>
    </row>
    <row r="979" spans="1:26" x14ac:dyDescent="0.3">
      <c r="A979">
        <v>2338</v>
      </c>
      <c r="B979" t="s">
        <v>460</v>
      </c>
      <c r="C979" t="s">
        <v>39</v>
      </c>
      <c r="D979">
        <v>0.1</v>
      </c>
      <c r="E979">
        <v>6.75</v>
      </c>
      <c r="F979">
        <v>2.99</v>
      </c>
      <c r="G979" t="s">
        <v>40</v>
      </c>
      <c r="H979" t="s">
        <v>73</v>
      </c>
      <c r="I979" t="s">
        <v>50</v>
      </c>
      <c r="J979" t="s">
        <v>74</v>
      </c>
      <c r="K979" t="s">
        <v>75</v>
      </c>
      <c r="L979" t="s">
        <v>1908</v>
      </c>
      <c r="M979">
        <v>0.35</v>
      </c>
      <c r="N979" t="s">
        <v>34</v>
      </c>
      <c r="O979" t="s">
        <v>113</v>
      </c>
      <c r="P979" t="s">
        <v>420</v>
      </c>
      <c r="Q979" t="s">
        <v>462</v>
      </c>
      <c r="R979">
        <v>20740</v>
      </c>
      <c r="S979" s="1">
        <v>42092</v>
      </c>
      <c r="T979" s="1">
        <v>42092</v>
      </c>
      <c r="U979">
        <v>18.147500000000001</v>
      </c>
      <c r="V979">
        <v>15</v>
      </c>
      <c r="W979">
        <v>96.13</v>
      </c>
      <c r="X979">
        <v>91481</v>
      </c>
      <c r="Y979">
        <f>cleaneddata[[#This Row],[Unit Price]]-cleaneddata[[#This Row],[Discount]]</f>
        <v>6.65</v>
      </c>
      <c r="Z979" t="str">
        <f>_xlfn.IFS(cleaneddata[[#This Row],[Region]]="Central","Chris",cleaneddata[[#This Row],[Region]]="East","Erin",cleaneddata[[#This Row],[Region]]="South","Sam",cleaneddata[[#This Row],[Region]]="West","William")</f>
        <v>Erin</v>
      </c>
    </row>
    <row r="980" spans="1:26" x14ac:dyDescent="0.3">
      <c r="A980">
        <v>2530</v>
      </c>
      <c r="B980" t="s">
        <v>1909</v>
      </c>
      <c r="C980" t="s">
        <v>39</v>
      </c>
      <c r="D980">
        <v>0.04</v>
      </c>
      <c r="E980">
        <v>40.98</v>
      </c>
      <c r="F980">
        <v>6.5</v>
      </c>
      <c r="G980" t="s">
        <v>40</v>
      </c>
      <c r="H980" t="s">
        <v>29</v>
      </c>
      <c r="I980" t="s">
        <v>42</v>
      </c>
      <c r="J980" t="s">
        <v>43</v>
      </c>
      <c r="K980" t="s">
        <v>75</v>
      </c>
      <c r="L980" t="s">
        <v>448</v>
      </c>
      <c r="M980">
        <v>0.74</v>
      </c>
      <c r="N980" t="s">
        <v>34</v>
      </c>
      <c r="O980" t="s">
        <v>61</v>
      </c>
      <c r="P980" t="s">
        <v>92</v>
      </c>
      <c r="Q980" t="s">
        <v>1910</v>
      </c>
      <c r="R980">
        <v>92307</v>
      </c>
      <c r="S980" s="1">
        <v>42092</v>
      </c>
      <c r="T980" s="1">
        <v>42093</v>
      </c>
      <c r="U980">
        <v>-89.5</v>
      </c>
      <c r="V980">
        <v>7</v>
      </c>
      <c r="W980">
        <v>277.07</v>
      </c>
      <c r="X980">
        <v>87451</v>
      </c>
      <c r="Y980">
        <f>cleaneddata[[#This Row],[Unit Price]]-cleaneddata[[#This Row],[Discount]]</f>
        <v>40.94</v>
      </c>
      <c r="Z980" t="str">
        <f>_xlfn.IFS(cleaneddata[[#This Row],[Region]]="Central","Chris",cleaneddata[[#This Row],[Region]]="East","Erin",cleaneddata[[#This Row],[Region]]="South","Sam",cleaneddata[[#This Row],[Region]]="West","William")</f>
        <v>William</v>
      </c>
    </row>
    <row r="981" spans="1:26" x14ac:dyDescent="0.3">
      <c r="A981">
        <v>2534</v>
      </c>
      <c r="B981" t="s">
        <v>1911</v>
      </c>
      <c r="C981" t="s">
        <v>39</v>
      </c>
      <c r="D981">
        <v>0.05</v>
      </c>
      <c r="E981">
        <v>35.99</v>
      </c>
      <c r="F981">
        <v>3.3</v>
      </c>
      <c r="G981" t="s">
        <v>40</v>
      </c>
      <c r="H981" t="s">
        <v>29</v>
      </c>
      <c r="I981" t="s">
        <v>42</v>
      </c>
      <c r="J981" t="s">
        <v>137</v>
      </c>
      <c r="K981" t="s">
        <v>44</v>
      </c>
      <c r="L981" t="s">
        <v>1912</v>
      </c>
      <c r="M981">
        <v>0.39</v>
      </c>
      <c r="N981" t="s">
        <v>34</v>
      </c>
      <c r="O981" t="s">
        <v>113</v>
      </c>
      <c r="P981" t="s">
        <v>333</v>
      </c>
      <c r="Q981" t="s">
        <v>889</v>
      </c>
      <c r="R981">
        <v>4401</v>
      </c>
      <c r="S981" s="1">
        <v>42092</v>
      </c>
      <c r="T981" s="1">
        <v>42094</v>
      </c>
      <c r="U981">
        <v>103.2723</v>
      </c>
      <c r="V981">
        <v>5</v>
      </c>
      <c r="W981">
        <v>149.66999999999999</v>
      </c>
      <c r="X981">
        <v>87451</v>
      </c>
      <c r="Y981">
        <f>cleaneddata[[#This Row],[Unit Price]]-cleaneddata[[#This Row],[Discount]]</f>
        <v>35.940000000000005</v>
      </c>
      <c r="Z981" t="str">
        <f>_xlfn.IFS(cleaneddata[[#This Row],[Region]]="Central","Chris",cleaneddata[[#This Row],[Region]]="East","Erin",cleaneddata[[#This Row],[Region]]="South","Sam",cleaneddata[[#This Row],[Region]]="West","William")</f>
        <v>Erin</v>
      </c>
    </row>
    <row r="982" spans="1:26" x14ac:dyDescent="0.3">
      <c r="A982">
        <v>3151</v>
      </c>
      <c r="B982" t="s">
        <v>955</v>
      </c>
      <c r="C982" t="s">
        <v>39</v>
      </c>
      <c r="D982">
        <v>0.01</v>
      </c>
      <c r="E982">
        <v>99.23</v>
      </c>
      <c r="F982">
        <v>8.99</v>
      </c>
      <c r="G982" t="s">
        <v>40</v>
      </c>
      <c r="H982" t="s">
        <v>96</v>
      </c>
      <c r="I982" t="s">
        <v>30</v>
      </c>
      <c r="J982" t="s">
        <v>128</v>
      </c>
      <c r="K982" t="s">
        <v>44</v>
      </c>
      <c r="L982" t="s">
        <v>129</v>
      </c>
      <c r="M982">
        <v>0.35</v>
      </c>
      <c r="N982" t="s">
        <v>34</v>
      </c>
      <c r="O982" t="s">
        <v>61</v>
      </c>
      <c r="P982" t="s">
        <v>92</v>
      </c>
      <c r="Q982" t="s">
        <v>956</v>
      </c>
      <c r="R982">
        <v>92277</v>
      </c>
      <c r="S982" s="1">
        <v>42092</v>
      </c>
      <c r="T982" s="1">
        <v>42096</v>
      </c>
      <c r="U982">
        <v>-87.46</v>
      </c>
      <c r="V982">
        <v>1</v>
      </c>
      <c r="W982">
        <v>99.22</v>
      </c>
      <c r="X982">
        <v>88548</v>
      </c>
      <c r="Y982">
        <f>cleaneddata[[#This Row],[Unit Price]]-cleaneddata[[#This Row],[Discount]]</f>
        <v>99.22</v>
      </c>
      <c r="Z982" t="str">
        <f>_xlfn.IFS(cleaneddata[[#This Row],[Region]]="Central","Chris",cleaneddata[[#This Row],[Region]]="East","Erin",cleaneddata[[#This Row],[Region]]="South","Sam",cleaneddata[[#This Row],[Region]]="West","William")</f>
        <v>William</v>
      </c>
    </row>
    <row r="983" spans="1:26" x14ac:dyDescent="0.3">
      <c r="A983">
        <v>2430</v>
      </c>
      <c r="B983" t="s">
        <v>1839</v>
      </c>
      <c r="C983" t="s">
        <v>49</v>
      </c>
      <c r="D983">
        <v>0.03</v>
      </c>
      <c r="E983">
        <v>140.99</v>
      </c>
      <c r="F983">
        <v>4.2</v>
      </c>
      <c r="G983" t="s">
        <v>40</v>
      </c>
      <c r="H983" t="s">
        <v>73</v>
      </c>
      <c r="I983" t="s">
        <v>42</v>
      </c>
      <c r="J983" t="s">
        <v>137</v>
      </c>
      <c r="K983" t="s">
        <v>75</v>
      </c>
      <c r="L983" t="s">
        <v>1913</v>
      </c>
      <c r="M983">
        <v>0.59</v>
      </c>
      <c r="N983" t="s">
        <v>34</v>
      </c>
      <c r="O983" t="s">
        <v>54</v>
      </c>
      <c r="P983" t="s">
        <v>189</v>
      </c>
      <c r="Q983" t="s">
        <v>1840</v>
      </c>
      <c r="R983">
        <v>76541</v>
      </c>
      <c r="S983" s="1">
        <v>42092</v>
      </c>
      <c r="T983" s="1">
        <v>42100</v>
      </c>
      <c r="U983">
        <v>-458.74400000000003</v>
      </c>
      <c r="V983">
        <v>2</v>
      </c>
      <c r="W983">
        <v>246.44</v>
      </c>
      <c r="X983">
        <v>91110</v>
      </c>
      <c r="Y983">
        <f>cleaneddata[[#This Row],[Unit Price]]-cleaneddata[[#This Row],[Discount]]</f>
        <v>140.96</v>
      </c>
      <c r="Z983" t="str">
        <f>_xlfn.IFS(cleaneddata[[#This Row],[Region]]="Central","Chris",cleaneddata[[#This Row],[Region]]="East","Erin",cleaneddata[[#This Row],[Region]]="South","Sam",cleaneddata[[#This Row],[Region]]="West","William")</f>
        <v>Chris</v>
      </c>
    </row>
    <row r="984" spans="1:26" x14ac:dyDescent="0.3">
      <c r="A984">
        <v>1028</v>
      </c>
      <c r="B984" t="s">
        <v>1914</v>
      </c>
      <c r="C984" t="s">
        <v>118</v>
      </c>
      <c r="D984">
        <v>7.0000000000000007E-2</v>
      </c>
      <c r="E984">
        <v>7.08</v>
      </c>
      <c r="F984">
        <v>2.35</v>
      </c>
      <c r="G984" t="s">
        <v>89</v>
      </c>
      <c r="H984" t="s">
        <v>29</v>
      </c>
      <c r="I984" t="s">
        <v>50</v>
      </c>
      <c r="J984" t="s">
        <v>51</v>
      </c>
      <c r="K984" t="s">
        <v>52</v>
      </c>
      <c r="L984" t="s">
        <v>1915</v>
      </c>
      <c r="M984">
        <v>0.47</v>
      </c>
      <c r="N984" t="s">
        <v>34</v>
      </c>
      <c r="O984" t="s">
        <v>113</v>
      </c>
      <c r="P984" t="s">
        <v>114</v>
      </c>
      <c r="Q984" t="s">
        <v>1916</v>
      </c>
      <c r="R984">
        <v>11725</v>
      </c>
      <c r="S984" s="1">
        <v>42092</v>
      </c>
      <c r="T984" s="1">
        <v>42093</v>
      </c>
      <c r="U984">
        <v>30.49</v>
      </c>
      <c r="V984">
        <v>13</v>
      </c>
      <c r="W984">
        <v>93.82</v>
      </c>
      <c r="X984">
        <v>89006</v>
      </c>
      <c r="Y984">
        <f>cleaneddata[[#This Row],[Unit Price]]-cleaneddata[[#This Row],[Discount]]</f>
        <v>7.01</v>
      </c>
      <c r="Z984" t="str">
        <f>_xlfn.IFS(cleaneddata[[#This Row],[Region]]="Central","Chris",cleaneddata[[#This Row],[Region]]="East","Erin",cleaneddata[[#This Row],[Region]]="South","Sam",cleaneddata[[#This Row],[Region]]="West","William")</f>
        <v>Erin</v>
      </c>
    </row>
    <row r="985" spans="1:26" x14ac:dyDescent="0.3">
      <c r="A985">
        <v>1129</v>
      </c>
      <c r="B985" t="s">
        <v>788</v>
      </c>
      <c r="C985" t="s">
        <v>72</v>
      </c>
      <c r="D985">
        <v>0.05</v>
      </c>
      <c r="E985">
        <v>5.78</v>
      </c>
      <c r="F985">
        <v>7.64</v>
      </c>
      <c r="G985" t="s">
        <v>89</v>
      </c>
      <c r="H985" t="s">
        <v>96</v>
      </c>
      <c r="I985" t="s">
        <v>50</v>
      </c>
      <c r="J985" t="s">
        <v>90</v>
      </c>
      <c r="K985" t="s">
        <v>75</v>
      </c>
      <c r="L985" t="s">
        <v>1917</v>
      </c>
      <c r="M985">
        <v>0.36</v>
      </c>
      <c r="N985" t="s">
        <v>34</v>
      </c>
      <c r="O985" t="s">
        <v>113</v>
      </c>
      <c r="P985" t="s">
        <v>405</v>
      </c>
      <c r="Q985" t="s">
        <v>790</v>
      </c>
      <c r="R985">
        <v>2118</v>
      </c>
      <c r="S985" s="1">
        <v>42092</v>
      </c>
      <c r="T985" s="1">
        <v>42094</v>
      </c>
      <c r="U985">
        <v>-116.05</v>
      </c>
      <c r="V985">
        <v>29</v>
      </c>
      <c r="W985">
        <v>177.41</v>
      </c>
      <c r="X985">
        <v>49125</v>
      </c>
      <c r="Y985">
        <f>cleaneddata[[#This Row],[Unit Price]]-cleaneddata[[#This Row],[Discount]]</f>
        <v>5.73</v>
      </c>
      <c r="Z985" t="str">
        <f>_xlfn.IFS(cleaneddata[[#This Row],[Region]]="Central","Chris",cleaneddata[[#This Row],[Region]]="East","Erin",cleaneddata[[#This Row],[Region]]="South","Sam",cleaneddata[[#This Row],[Region]]="West","William")</f>
        <v>Erin</v>
      </c>
    </row>
    <row r="986" spans="1:26" x14ac:dyDescent="0.3">
      <c r="A986">
        <v>1237</v>
      </c>
      <c r="B986" t="s">
        <v>1918</v>
      </c>
      <c r="C986" t="s">
        <v>72</v>
      </c>
      <c r="D986">
        <v>0.02</v>
      </c>
      <c r="E986">
        <v>7.38</v>
      </c>
      <c r="F986">
        <v>5.21</v>
      </c>
      <c r="G986" t="s">
        <v>40</v>
      </c>
      <c r="H986" t="s">
        <v>96</v>
      </c>
      <c r="I986" t="s">
        <v>30</v>
      </c>
      <c r="J986" t="s">
        <v>128</v>
      </c>
      <c r="K986" t="s">
        <v>75</v>
      </c>
      <c r="L986" t="s">
        <v>1919</v>
      </c>
      <c r="M986">
        <v>0.56000000000000005</v>
      </c>
      <c r="N986" t="s">
        <v>34</v>
      </c>
      <c r="O986" t="s">
        <v>54</v>
      </c>
      <c r="P986" t="s">
        <v>189</v>
      </c>
      <c r="Q986" t="s">
        <v>1920</v>
      </c>
      <c r="R986">
        <v>75007</v>
      </c>
      <c r="S986" s="1">
        <v>42092</v>
      </c>
      <c r="T986" s="1">
        <v>42093</v>
      </c>
      <c r="U986">
        <v>7.74</v>
      </c>
      <c r="V986">
        <v>3</v>
      </c>
      <c r="W986">
        <v>24.52</v>
      </c>
      <c r="X986">
        <v>86076</v>
      </c>
      <c r="Y986">
        <f>cleaneddata[[#This Row],[Unit Price]]-cleaneddata[[#This Row],[Discount]]</f>
        <v>7.36</v>
      </c>
      <c r="Z986" t="str">
        <f>_xlfn.IFS(cleaneddata[[#This Row],[Region]]="Central","Chris",cleaneddata[[#This Row],[Region]]="East","Erin",cleaneddata[[#This Row],[Region]]="South","Sam",cleaneddata[[#This Row],[Region]]="West","William")</f>
        <v>Chris</v>
      </c>
    </row>
    <row r="987" spans="1:26" x14ac:dyDescent="0.3">
      <c r="A987">
        <v>3399</v>
      </c>
      <c r="B987" t="s">
        <v>1921</v>
      </c>
      <c r="C987" t="s">
        <v>72</v>
      </c>
      <c r="D987">
        <v>0.08</v>
      </c>
      <c r="E987">
        <v>11.97</v>
      </c>
      <c r="F987">
        <v>5.81</v>
      </c>
      <c r="G987" t="s">
        <v>40</v>
      </c>
      <c r="H987" t="s">
        <v>29</v>
      </c>
      <c r="I987" t="s">
        <v>50</v>
      </c>
      <c r="J987" t="s">
        <v>51</v>
      </c>
      <c r="K987" t="s">
        <v>44</v>
      </c>
      <c r="L987" t="s">
        <v>1814</v>
      </c>
      <c r="M987">
        <v>0.6</v>
      </c>
      <c r="N987" t="s">
        <v>34</v>
      </c>
      <c r="O987" t="s">
        <v>54</v>
      </c>
      <c r="P987" t="s">
        <v>105</v>
      </c>
      <c r="Q987" t="s">
        <v>1583</v>
      </c>
      <c r="R987">
        <v>60016</v>
      </c>
      <c r="S987" s="1">
        <v>42092</v>
      </c>
      <c r="T987" s="1">
        <v>42094</v>
      </c>
      <c r="U987">
        <v>-41.87</v>
      </c>
      <c r="V987">
        <v>5</v>
      </c>
      <c r="W987">
        <v>59.98</v>
      </c>
      <c r="X987">
        <v>87534</v>
      </c>
      <c r="Y987">
        <f>cleaneddata[[#This Row],[Unit Price]]-cleaneddata[[#This Row],[Discount]]</f>
        <v>11.89</v>
      </c>
      <c r="Z987" t="str">
        <f>_xlfn.IFS(cleaneddata[[#This Row],[Region]]="Central","Chris",cleaneddata[[#This Row],[Region]]="East","Erin",cleaneddata[[#This Row],[Region]]="South","Sam",cleaneddata[[#This Row],[Region]]="West","William")</f>
        <v>Chris</v>
      </c>
    </row>
    <row r="988" spans="1:26" x14ac:dyDescent="0.3">
      <c r="A988">
        <v>2351</v>
      </c>
      <c r="B988" t="s">
        <v>1922</v>
      </c>
      <c r="C988" t="s">
        <v>27</v>
      </c>
      <c r="D988">
        <v>0.08</v>
      </c>
      <c r="E988">
        <v>6.48</v>
      </c>
      <c r="F988">
        <v>7.49</v>
      </c>
      <c r="G988" t="s">
        <v>40</v>
      </c>
      <c r="H988" t="s">
        <v>96</v>
      </c>
      <c r="I988" t="s">
        <v>50</v>
      </c>
      <c r="J988" t="s">
        <v>90</v>
      </c>
      <c r="K988" t="s">
        <v>75</v>
      </c>
      <c r="L988" t="s">
        <v>1923</v>
      </c>
      <c r="M988">
        <v>0.37</v>
      </c>
      <c r="N988" t="s">
        <v>34</v>
      </c>
      <c r="O988" t="s">
        <v>113</v>
      </c>
      <c r="P988" t="s">
        <v>420</v>
      </c>
      <c r="Q988" t="s">
        <v>1924</v>
      </c>
      <c r="R988">
        <v>21114</v>
      </c>
      <c r="S988" s="1">
        <v>42093</v>
      </c>
      <c r="T988" s="1">
        <v>42096</v>
      </c>
      <c r="U988">
        <v>-119.32</v>
      </c>
      <c r="V988">
        <v>13</v>
      </c>
      <c r="W988">
        <v>80.86</v>
      </c>
      <c r="X988">
        <v>86163</v>
      </c>
      <c r="Y988">
        <f>cleaneddata[[#This Row],[Unit Price]]-cleaneddata[[#This Row],[Discount]]</f>
        <v>6.4</v>
      </c>
      <c r="Z988" t="str">
        <f>_xlfn.IFS(cleaneddata[[#This Row],[Region]]="Central","Chris",cleaneddata[[#This Row],[Region]]="East","Erin",cleaneddata[[#This Row],[Region]]="South","Sam",cleaneddata[[#This Row],[Region]]="West","William")</f>
        <v>Erin</v>
      </c>
    </row>
    <row r="989" spans="1:26" x14ac:dyDescent="0.3">
      <c r="A989">
        <v>3154</v>
      </c>
      <c r="B989" t="s">
        <v>783</v>
      </c>
      <c r="C989" t="s">
        <v>27</v>
      </c>
      <c r="D989">
        <v>0.04</v>
      </c>
      <c r="E989">
        <v>21.38</v>
      </c>
      <c r="F989">
        <v>8.99</v>
      </c>
      <c r="G989" t="s">
        <v>40</v>
      </c>
      <c r="H989" t="s">
        <v>96</v>
      </c>
      <c r="I989" t="s">
        <v>50</v>
      </c>
      <c r="J989" t="s">
        <v>51</v>
      </c>
      <c r="K989" t="s">
        <v>44</v>
      </c>
      <c r="L989" t="s">
        <v>1679</v>
      </c>
      <c r="M989">
        <v>0.59</v>
      </c>
      <c r="N989" t="s">
        <v>34</v>
      </c>
      <c r="O989" t="s">
        <v>35</v>
      </c>
      <c r="P989" t="s">
        <v>125</v>
      </c>
      <c r="Q989" t="s">
        <v>785</v>
      </c>
      <c r="R989">
        <v>33710</v>
      </c>
      <c r="S989" s="1">
        <v>42093</v>
      </c>
      <c r="T989" s="1">
        <v>42093</v>
      </c>
      <c r="U989">
        <v>-51.66</v>
      </c>
      <c r="V989">
        <v>21</v>
      </c>
      <c r="W989">
        <v>443.66</v>
      </c>
      <c r="X989">
        <v>86901</v>
      </c>
      <c r="Y989">
        <f>cleaneddata[[#This Row],[Unit Price]]-cleaneddata[[#This Row],[Discount]]</f>
        <v>21.34</v>
      </c>
      <c r="Z989" t="str">
        <f>_xlfn.IFS(cleaneddata[[#This Row],[Region]]="Central","Chris",cleaneddata[[#This Row],[Region]]="East","Erin",cleaneddata[[#This Row],[Region]]="South","Sam",cleaneddata[[#This Row],[Region]]="West","William")</f>
        <v>Sam</v>
      </c>
    </row>
    <row r="990" spans="1:26" x14ac:dyDescent="0.3">
      <c r="A990">
        <v>3252</v>
      </c>
      <c r="B990" t="s">
        <v>1925</v>
      </c>
      <c r="C990" t="s">
        <v>27</v>
      </c>
      <c r="D990">
        <v>0.01</v>
      </c>
      <c r="E990">
        <v>11.34</v>
      </c>
      <c r="F990">
        <v>5.01</v>
      </c>
      <c r="G990" t="s">
        <v>40</v>
      </c>
      <c r="H990" t="s">
        <v>29</v>
      </c>
      <c r="I990" t="s">
        <v>50</v>
      </c>
      <c r="J990" t="s">
        <v>90</v>
      </c>
      <c r="K990" t="s">
        <v>75</v>
      </c>
      <c r="L990" t="s">
        <v>417</v>
      </c>
      <c r="M990">
        <v>0.36</v>
      </c>
      <c r="N990" t="s">
        <v>34</v>
      </c>
      <c r="O990" t="s">
        <v>113</v>
      </c>
      <c r="P990" t="s">
        <v>114</v>
      </c>
      <c r="Q990" t="s">
        <v>1926</v>
      </c>
      <c r="R990">
        <v>12306</v>
      </c>
      <c r="S990" s="1">
        <v>42093</v>
      </c>
      <c r="T990" s="1">
        <v>42095</v>
      </c>
      <c r="U990">
        <v>-11.83</v>
      </c>
      <c r="V990">
        <v>1</v>
      </c>
      <c r="W990">
        <v>14.52</v>
      </c>
      <c r="X990">
        <v>87296</v>
      </c>
      <c r="Y990">
        <f>cleaneddata[[#This Row],[Unit Price]]-cleaneddata[[#This Row],[Discount]]</f>
        <v>11.33</v>
      </c>
      <c r="Z990" t="str">
        <f>_xlfn.IFS(cleaneddata[[#This Row],[Region]]="Central","Chris",cleaneddata[[#This Row],[Region]]="East","Erin",cleaneddata[[#This Row],[Region]]="South","Sam",cleaneddata[[#This Row],[Region]]="West","William")</f>
        <v>Erin</v>
      </c>
    </row>
    <row r="991" spans="1:26" x14ac:dyDescent="0.3">
      <c r="A991">
        <v>84</v>
      </c>
      <c r="B991" t="s">
        <v>935</v>
      </c>
      <c r="C991" t="s">
        <v>39</v>
      </c>
      <c r="D991">
        <v>0.08</v>
      </c>
      <c r="E991">
        <v>896.99</v>
      </c>
      <c r="F991">
        <v>19.989999999999998</v>
      </c>
      <c r="G991" t="s">
        <v>40</v>
      </c>
      <c r="H991" t="s">
        <v>96</v>
      </c>
      <c r="I991" t="s">
        <v>50</v>
      </c>
      <c r="J991" t="s">
        <v>74</v>
      </c>
      <c r="K991" t="s">
        <v>75</v>
      </c>
      <c r="L991" t="s">
        <v>325</v>
      </c>
      <c r="M991">
        <v>0.38</v>
      </c>
      <c r="N991" t="s">
        <v>34</v>
      </c>
      <c r="O991" t="s">
        <v>113</v>
      </c>
      <c r="P991" t="s">
        <v>319</v>
      </c>
      <c r="Q991" t="s">
        <v>936</v>
      </c>
      <c r="R991">
        <v>45231</v>
      </c>
      <c r="S991" s="1">
        <v>42093</v>
      </c>
      <c r="T991" s="1">
        <v>42096</v>
      </c>
      <c r="U991">
        <v>7402.32</v>
      </c>
      <c r="V991">
        <v>13</v>
      </c>
      <c r="W991">
        <v>10728</v>
      </c>
      <c r="X991">
        <v>87366</v>
      </c>
      <c r="Y991">
        <f>cleaneddata[[#This Row],[Unit Price]]-cleaneddata[[#This Row],[Discount]]</f>
        <v>896.91</v>
      </c>
      <c r="Z991" t="str">
        <f>_xlfn.IFS(cleaneddata[[#This Row],[Region]]="Central","Chris",cleaneddata[[#This Row],[Region]]="East","Erin",cleaneddata[[#This Row],[Region]]="South","Sam",cleaneddata[[#This Row],[Region]]="West","William")</f>
        <v>Erin</v>
      </c>
    </row>
    <row r="992" spans="1:26" x14ac:dyDescent="0.3">
      <c r="A992">
        <v>1527</v>
      </c>
      <c r="B992" t="s">
        <v>340</v>
      </c>
      <c r="C992" t="s">
        <v>49</v>
      </c>
      <c r="D992">
        <v>0.03</v>
      </c>
      <c r="E992">
        <v>65.989999999999995</v>
      </c>
      <c r="F992">
        <v>5.26</v>
      </c>
      <c r="G992" t="s">
        <v>40</v>
      </c>
      <c r="H992" t="s">
        <v>73</v>
      </c>
      <c r="I992" t="s">
        <v>42</v>
      </c>
      <c r="J992" t="s">
        <v>137</v>
      </c>
      <c r="K992" t="s">
        <v>75</v>
      </c>
      <c r="L992" t="s">
        <v>1727</v>
      </c>
      <c r="M992">
        <v>0.56000000000000005</v>
      </c>
      <c r="N992" t="s">
        <v>34</v>
      </c>
      <c r="O992" t="s">
        <v>35</v>
      </c>
      <c r="P992" t="s">
        <v>166</v>
      </c>
      <c r="Q992" t="s">
        <v>342</v>
      </c>
      <c r="R992">
        <v>35601</v>
      </c>
      <c r="S992" s="1">
        <v>42093</v>
      </c>
      <c r="T992" s="1">
        <v>42103</v>
      </c>
      <c r="U992">
        <v>-52.247999999999998</v>
      </c>
      <c r="V992">
        <v>23</v>
      </c>
      <c r="W992">
        <v>1316.03</v>
      </c>
      <c r="X992">
        <v>86814</v>
      </c>
      <c r="Y992">
        <f>cleaneddata[[#This Row],[Unit Price]]-cleaneddata[[#This Row],[Discount]]</f>
        <v>65.959999999999994</v>
      </c>
      <c r="Z992" t="str">
        <f>_xlfn.IFS(cleaneddata[[#This Row],[Region]]="Central","Chris",cleaneddata[[#This Row],[Region]]="East","Erin",cleaneddata[[#This Row],[Region]]="South","Sam",cleaneddata[[#This Row],[Region]]="West","William")</f>
        <v>Sam</v>
      </c>
    </row>
    <row r="993" spans="1:26" x14ac:dyDescent="0.3">
      <c r="A993">
        <v>3205</v>
      </c>
      <c r="B993" t="s">
        <v>1927</v>
      </c>
      <c r="C993" t="s">
        <v>49</v>
      </c>
      <c r="D993">
        <v>7.0000000000000007E-2</v>
      </c>
      <c r="E993">
        <v>5.98</v>
      </c>
      <c r="F993">
        <v>0.96</v>
      </c>
      <c r="G993" t="s">
        <v>40</v>
      </c>
      <c r="H993" t="s">
        <v>41</v>
      </c>
      <c r="I993" t="s">
        <v>50</v>
      </c>
      <c r="J993" t="s">
        <v>51</v>
      </c>
      <c r="K993" t="s">
        <v>52</v>
      </c>
      <c r="L993" t="s">
        <v>1269</v>
      </c>
      <c r="M993">
        <v>0.6</v>
      </c>
      <c r="N993" t="s">
        <v>34</v>
      </c>
      <c r="O993" t="s">
        <v>61</v>
      </c>
      <c r="P993" t="s">
        <v>492</v>
      </c>
      <c r="Q993" t="s">
        <v>496</v>
      </c>
      <c r="R993">
        <v>83440</v>
      </c>
      <c r="S993" s="1">
        <v>42093</v>
      </c>
      <c r="T993" s="1">
        <v>42097</v>
      </c>
      <c r="U993">
        <v>32.83</v>
      </c>
      <c r="V993">
        <v>10</v>
      </c>
      <c r="W993">
        <v>56.4</v>
      </c>
      <c r="X993">
        <v>87933</v>
      </c>
      <c r="Y993">
        <f>cleaneddata[[#This Row],[Unit Price]]-cleaneddata[[#This Row],[Discount]]</f>
        <v>5.91</v>
      </c>
      <c r="Z993" t="str">
        <f>_xlfn.IFS(cleaneddata[[#This Row],[Region]]="Central","Chris",cleaneddata[[#This Row],[Region]]="East","Erin",cleaneddata[[#This Row],[Region]]="South","Sam",cleaneddata[[#This Row],[Region]]="West","William")</f>
        <v>William</v>
      </c>
    </row>
    <row r="994" spans="1:26" x14ac:dyDescent="0.3">
      <c r="A994">
        <v>3206</v>
      </c>
      <c r="B994" t="s">
        <v>1928</v>
      </c>
      <c r="C994" t="s">
        <v>49</v>
      </c>
      <c r="D994">
        <v>0.01</v>
      </c>
      <c r="E994">
        <v>39.979999999999997</v>
      </c>
      <c r="F994">
        <v>4</v>
      </c>
      <c r="G994" t="s">
        <v>40</v>
      </c>
      <c r="H994" t="s">
        <v>41</v>
      </c>
      <c r="I994" t="s">
        <v>42</v>
      </c>
      <c r="J994" t="s">
        <v>43</v>
      </c>
      <c r="K994" t="s">
        <v>75</v>
      </c>
      <c r="L994" t="s">
        <v>1929</v>
      </c>
      <c r="M994">
        <v>0.7</v>
      </c>
      <c r="N994" t="s">
        <v>34</v>
      </c>
      <c r="O994" t="s">
        <v>61</v>
      </c>
      <c r="P994" t="s">
        <v>492</v>
      </c>
      <c r="Q994" t="s">
        <v>1930</v>
      </c>
      <c r="R994">
        <v>83301</v>
      </c>
      <c r="S994" s="1">
        <v>42093</v>
      </c>
      <c r="T994" s="1">
        <v>42098</v>
      </c>
      <c r="U994">
        <v>51.59</v>
      </c>
      <c r="V994">
        <v>6</v>
      </c>
      <c r="W994">
        <v>257.52</v>
      </c>
      <c r="X994">
        <v>87933</v>
      </c>
      <c r="Y994">
        <f>cleaneddata[[#This Row],[Unit Price]]-cleaneddata[[#This Row],[Discount]]</f>
        <v>39.97</v>
      </c>
      <c r="Z994" t="str">
        <f>_xlfn.IFS(cleaneddata[[#This Row],[Region]]="Central","Chris",cleaneddata[[#This Row],[Region]]="East","Erin",cleaneddata[[#This Row],[Region]]="South","Sam",cleaneddata[[#This Row],[Region]]="West","William")</f>
        <v>William</v>
      </c>
    </row>
    <row r="995" spans="1:26" x14ac:dyDescent="0.3">
      <c r="A995">
        <v>193</v>
      </c>
      <c r="B995" t="s">
        <v>181</v>
      </c>
      <c r="C995" t="s">
        <v>118</v>
      </c>
      <c r="D995">
        <v>7.0000000000000007E-2</v>
      </c>
      <c r="E995">
        <v>6.54</v>
      </c>
      <c r="F995">
        <v>5.27</v>
      </c>
      <c r="G995" t="s">
        <v>40</v>
      </c>
      <c r="H995" t="s">
        <v>96</v>
      </c>
      <c r="I995" t="s">
        <v>50</v>
      </c>
      <c r="J995" t="s">
        <v>74</v>
      </c>
      <c r="K995" t="s">
        <v>75</v>
      </c>
      <c r="L995" t="s">
        <v>1931</v>
      </c>
      <c r="M995">
        <v>0.36</v>
      </c>
      <c r="N995" t="s">
        <v>34</v>
      </c>
      <c r="O995" t="s">
        <v>61</v>
      </c>
      <c r="P995" t="s">
        <v>148</v>
      </c>
      <c r="Q995" t="s">
        <v>183</v>
      </c>
      <c r="R995">
        <v>84041</v>
      </c>
      <c r="S995" s="1">
        <v>42093</v>
      </c>
      <c r="T995" s="1">
        <v>42095</v>
      </c>
      <c r="U995">
        <v>-66.044499999999999</v>
      </c>
      <c r="V995">
        <v>21</v>
      </c>
      <c r="W995">
        <v>140.30000000000001</v>
      </c>
      <c r="X995">
        <v>90432</v>
      </c>
      <c r="Y995">
        <f>cleaneddata[[#This Row],[Unit Price]]-cleaneddata[[#This Row],[Discount]]</f>
        <v>6.47</v>
      </c>
      <c r="Z995" t="str">
        <f>_xlfn.IFS(cleaneddata[[#This Row],[Region]]="Central","Chris",cleaneddata[[#This Row],[Region]]="East","Erin",cleaneddata[[#This Row],[Region]]="South","Sam",cleaneddata[[#This Row],[Region]]="West","William")</f>
        <v>William</v>
      </c>
    </row>
    <row r="996" spans="1:26" x14ac:dyDescent="0.3">
      <c r="A996">
        <v>194</v>
      </c>
      <c r="B996" t="s">
        <v>395</v>
      </c>
      <c r="C996" t="s">
        <v>118</v>
      </c>
      <c r="D996">
        <v>0.09</v>
      </c>
      <c r="E996">
        <v>3.29</v>
      </c>
      <c r="F996">
        <v>1.35</v>
      </c>
      <c r="G996" t="s">
        <v>40</v>
      </c>
      <c r="H996" t="s">
        <v>96</v>
      </c>
      <c r="I996" t="s">
        <v>50</v>
      </c>
      <c r="J996" t="s">
        <v>178</v>
      </c>
      <c r="K996" t="s">
        <v>52</v>
      </c>
      <c r="L996" t="s">
        <v>1670</v>
      </c>
      <c r="M996">
        <v>0.4</v>
      </c>
      <c r="N996" t="s">
        <v>34</v>
      </c>
      <c r="O996" t="s">
        <v>61</v>
      </c>
      <c r="P996" t="s">
        <v>148</v>
      </c>
      <c r="Q996" t="s">
        <v>397</v>
      </c>
      <c r="R996">
        <v>84043</v>
      </c>
      <c r="S996" s="1">
        <v>42093</v>
      </c>
      <c r="T996" s="1">
        <v>42095</v>
      </c>
      <c r="U996">
        <v>15.66</v>
      </c>
      <c r="V996">
        <v>23</v>
      </c>
      <c r="W996">
        <v>71.55</v>
      </c>
      <c r="X996">
        <v>90432</v>
      </c>
      <c r="Y996">
        <f>cleaneddata[[#This Row],[Unit Price]]-cleaneddata[[#This Row],[Discount]]</f>
        <v>3.2</v>
      </c>
      <c r="Z996" t="str">
        <f>_xlfn.IFS(cleaneddata[[#This Row],[Region]]="Central","Chris",cleaneddata[[#This Row],[Region]]="East","Erin",cleaneddata[[#This Row],[Region]]="South","Sam",cleaneddata[[#This Row],[Region]]="West","William")</f>
        <v>William</v>
      </c>
    </row>
    <row r="997" spans="1:26" x14ac:dyDescent="0.3">
      <c r="A997">
        <v>271</v>
      </c>
      <c r="B997" t="s">
        <v>1932</v>
      </c>
      <c r="C997" t="s">
        <v>118</v>
      </c>
      <c r="D997">
        <v>0.1</v>
      </c>
      <c r="E997">
        <v>80.97</v>
      </c>
      <c r="F997">
        <v>30.06</v>
      </c>
      <c r="G997" t="s">
        <v>28</v>
      </c>
      <c r="H997" t="s">
        <v>29</v>
      </c>
      <c r="I997" t="s">
        <v>42</v>
      </c>
      <c r="J997" t="s">
        <v>58</v>
      </c>
      <c r="K997" t="s">
        <v>32</v>
      </c>
      <c r="L997" t="s">
        <v>1154</v>
      </c>
      <c r="M997">
        <v>0.4</v>
      </c>
      <c r="N997" t="s">
        <v>34</v>
      </c>
      <c r="O997" t="s">
        <v>35</v>
      </c>
      <c r="P997" t="s">
        <v>77</v>
      </c>
      <c r="Q997" t="s">
        <v>1761</v>
      </c>
      <c r="R997">
        <v>30297</v>
      </c>
      <c r="S997" s="1">
        <v>42093</v>
      </c>
      <c r="T997" s="1">
        <v>42094</v>
      </c>
      <c r="U997">
        <v>128.02529999999999</v>
      </c>
      <c r="V997">
        <v>12</v>
      </c>
      <c r="W997">
        <v>899.81</v>
      </c>
      <c r="X997">
        <v>88940</v>
      </c>
      <c r="Y997">
        <f>cleaneddata[[#This Row],[Unit Price]]-cleaneddata[[#This Row],[Discount]]</f>
        <v>80.87</v>
      </c>
      <c r="Z997" t="str">
        <f>_xlfn.IFS(cleaneddata[[#This Row],[Region]]="Central","Chris",cleaneddata[[#This Row],[Region]]="East","Erin",cleaneddata[[#This Row],[Region]]="South","Sam",cleaneddata[[#This Row],[Region]]="West","William")</f>
        <v>Sam</v>
      </c>
    </row>
    <row r="998" spans="1:26" x14ac:dyDescent="0.3">
      <c r="A998">
        <v>1314</v>
      </c>
      <c r="B998" t="s">
        <v>225</v>
      </c>
      <c r="C998" t="s">
        <v>118</v>
      </c>
      <c r="D998">
        <v>0.04</v>
      </c>
      <c r="E998">
        <v>5.34</v>
      </c>
      <c r="F998">
        <v>2.99</v>
      </c>
      <c r="G998" t="s">
        <v>40</v>
      </c>
      <c r="H998" t="s">
        <v>73</v>
      </c>
      <c r="I998" t="s">
        <v>50</v>
      </c>
      <c r="J998" t="s">
        <v>74</v>
      </c>
      <c r="K998" t="s">
        <v>75</v>
      </c>
      <c r="L998" t="s">
        <v>1380</v>
      </c>
      <c r="M998">
        <v>0.38</v>
      </c>
      <c r="N998" t="s">
        <v>34</v>
      </c>
      <c r="O998" t="s">
        <v>61</v>
      </c>
      <c r="P998" t="s">
        <v>92</v>
      </c>
      <c r="Q998" t="s">
        <v>102</v>
      </c>
      <c r="R998">
        <v>90058</v>
      </c>
      <c r="S998" s="1">
        <v>42093</v>
      </c>
      <c r="T998" s="1">
        <v>42095</v>
      </c>
      <c r="U998">
        <v>3.4510000000000001</v>
      </c>
      <c r="V998">
        <v>45</v>
      </c>
      <c r="W998">
        <v>240.6</v>
      </c>
      <c r="X998">
        <v>22755</v>
      </c>
      <c r="Y998">
        <f>cleaneddata[[#This Row],[Unit Price]]-cleaneddata[[#This Row],[Discount]]</f>
        <v>5.3</v>
      </c>
      <c r="Z998" t="str">
        <f>_xlfn.IFS(cleaneddata[[#This Row],[Region]]="Central","Chris",cleaneddata[[#This Row],[Region]]="East","Erin",cleaneddata[[#This Row],[Region]]="South","Sam",cleaneddata[[#This Row],[Region]]="West","William")</f>
        <v>William</v>
      </c>
    </row>
    <row r="999" spans="1:26" x14ac:dyDescent="0.3">
      <c r="A999">
        <v>1314</v>
      </c>
      <c r="B999" t="s">
        <v>225</v>
      </c>
      <c r="C999" t="s">
        <v>118</v>
      </c>
      <c r="D999">
        <v>0.06</v>
      </c>
      <c r="E999">
        <v>55.99</v>
      </c>
      <c r="F999">
        <v>5</v>
      </c>
      <c r="G999" t="s">
        <v>40</v>
      </c>
      <c r="H999" t="s">
        <v>73</v>
      </c>
      <c r="I999" t="s">
        <v>42</v>
      </c>
      <c r="J999" t="s">
        <v>137</v>
      </c>
      <c r="K999" t="s">
        <v>44</v>
      </c>
      <c r="L999" t="s">
        <v>1933</v>
      </c>
      <c r="M999">
        <v>0.8</v>
      </c>
      <c r="N999" t="s">
        <v>34</v>
      </c>
      <c r="O999" t="s">
        <v>61</v>
      </c>
      <c r="P999" t="s">
        <v>92</v>
      </c>
      <c r="Q999" t="s">
        <v>102</v>
      </c>
      <c r="R999">
        <v>90058</v>
      </c>
      <c r="S999" s="1">
        <v>42093</v>
      </c>
      <c r="T999" s="1">
        <v>42095</v>
      </c>
      <c r="U999">
        <v>-275.25299999999999</v>
      </c>
      <c r="V999">
        <v>5</v>
      </c>
      <c r="W999">
        <v>236.88</v>
      </c>
      <c r="X999">
        <v>22755</v>
      </c>
      <c r="Y999">
        <f>cleaneddata[[#This Row],[Unit Price]]-cleaneddata[[#This Row],[Discount]]</f>
        <v>55.93</v>
      </c>
      <c r="Z999" t="str">
        <f>_xlfn.IFS(cleaneddata[[#This Row],[Region]]="Central","Chris",cleaneddata[[#This Row],[Region]]="East","Erin",cleaneddata[[#This Row],[Region]]="South","Sam",cleaneddata[[#This Row],[Region]]="West","William")</f>
        <v>William</v>
      </c>
    </row>
    <row r="1000" spans="1:26" x14ac:dyDescent="0.3">
      <c r="A1000">
        <v>1315</v>
      </c>
      <c r="B1000" t="s">
        <v>1934</v>
      </c>
      <c r="C1000" t="s">
        <v>118</v>
      </c>
      <c r="D1000">
        <v>0</v>
      </c>
      <c r="E1000">
        <v>4.91</v>
      </c>
      <c r="F1000">
        <v>5.68</v>
      </c>
      <c r="G1000" t="s">
        <v>40</v>
      </c>
      <c r="H1000" t="s">
        <v>73</v>
      </c>
      <c r="I1000" t="s">
        <v>50</v>
      </c>
      <c r="J1000" t="s">
        <v>74</v>
      </c>
      <c r="K1000" t="s">
        <v>75</v>
      </c>
      <c r="L1000" t="s">
        <v>1935</v>
      </c>
      <c r="M1000">
        <v>0.36</v>
      </c>
      <c r="N1000" t="s">
        <v>34</v>
      </c>
      <c r="O1000" t="s">
        <v>61</v>
      </c>
      <c r="P1000" t="s">
        <v>62</v>
      </c>
      <c r="Q1000" t="s">
        <v>1936</v>
      </c>
      <c r="R1000">
        <v>80906</v>
      </c>
      <c r="S1000" s="1">
        <v>42093</v>
      </c>
      <c r="T1000" s="1">
        <v>42094</v>
      </c>
      <c r="U1000">
        <v>-95.047499999999999</v>
      </c>
      <c r="V1000">
        <v>9</v>
      </c>
      <c r="W1000">
        <v>48.3</v>
      </c>
      <c r="X1000">
        <v>87602</v>
      </c>
      <c r="Y1000">
        <f>cleaneddata[[#This Row],[Unit Price]]-cleaneddata[[#This Row],[Discount]]</f>
        <v>4.91</v>
      </c>
      <c r="Z1000" t="str">
        <f>_xlfn.IFS(cleaneddata[[#This Row],[Region]]="Central","Chris",cleaneddata[[#This Row],[Region]]="East","Erin",cleaneddata[[#This Row],[Region]]="South","Sam",cleaneddata[[#This Row],[Region]]="West","William")</f>
        <v>William</v>
      </c>
    </row>
    <row r="1001" spans="1:26" x14ac:dyDescent="0.3">
      <c r="A1001">
        <v>1316</v>
      </c>
      <c r="B1001" t="s">
        <v>228</v>
      </c>
      <c r="C1001" t="s">
        <v>118</v>
      </c>
      <c r="D1001">
        <v>0.04</v>
      </c>
      <c r="E1001">
        <v>5.34</v>
      </c>
      <c r="F1001">
        <v>2.99</v>
      </c>
      <c r="G1001" t="s">
        <v>40</v>
      </c>
      <c r="H1001" t="s">
        <v>73</v>
      </c>
      <c r="I1001" t="s">
        <v>50</v>
      </c>
      <c r="J1001" t="s">
        <v>74</v>
      </c>
      <c r="K1001" t="s">
        <v>75</v>
      </c>
      <c r="L1001" t="s">
        <v>1380</v>
      </c>
      <c r="M1001">
        <v>0.38</v>
      </c>
      <c r="N1001" t="s">
        <v>34</v>
      </c>
      <c r="O1001" t="s">
        <v>61</v>
      </c>
      <c r="P1001" t="s">
        <v>62</v>
      </c>
      <c r="Q1001" t="s">
        <v>229</v>
      </c>
      <c r="R1001">
        <v>80022</v>
      </c>
      <c r="S1001" s="1">
        <v>42093</v>
      </c>
      <c r="T1001" s="1">
        <v>42095</v>
      </c>
      <c r="U1001">
        <v>3.4510000000000001</v>
      </c>
      <c r="V1001">
        <v>11</v>
      </c>
      <c r="W1001">
        <v>58.81</v>
      </c>
      <c r="X1001">
        <v>87602</v>
      </c>
      <c r="Y1001">
        <f>cleaneddata[[#This Row],[Unit Price]]-cleaneddata[[#This Row],[Discount]]</f>
        <v>5.3</v>
      </c>
      <c r="Z1001" t="str">
        <f>_xlfn.IFS(cleaneddata[[#This Row],[Region]]="Central","Chris",cleaneddata[[#This Row],[Region]]="East","Erin",cleaneddata[[#This Row],[Region]]="South","Sam",cleaneddata[[#This Row],[Region]]="West","William")</f>
        <v>William</v>
      </c>
    </row>
    <row r="1002" spans="1:26" x14ac:dyDescent="0.3">
      <c r="A1002">
        <v>1316</v>
      </c>
      <c r="B1002" t="s">
        <v>228</v>
      </c>
      <c r="C1002" t="s">
        <v>118</v>
      </c>
      <c r="D1002">
        <v>0.06</v>
      </c>
      <c r="E1002">
        <v>55.99</v>
      </c>
      <c r="F1002">
        <v>5</v>
      </c>
      <c r="G1002" t="s">
        <v>40</v>
      </c>
      <c r="H1002" t="s">
        <v>73</v>
      </c>
      <c r="I1002" t="s">
        <v>42</v>
      </c>
      <c r="J1002" t="s">
        <v>137</v>
      </c>
      <c r="K1002" t="s">
        <v>44</v>
      </c>
      <c r="L1002" t="s">
        <v>1933</v>
      </c>
      <c r="M1002">
        <v>0.8</v>
      </c>
      <c r="N1002" t="s">
        <v>34</v>
      </c>
      <c r="O1002" t="s">
        <v>61</v>
      </c>
      <c r="P1002" t="s">
        <v>62</v>
      </c>
      <c r="Q1002" t="s">
        <v>229</v>
      </c>
      <c r="R1002">
        <v>80022</v>
      </c>
      <c r="S1002" s="1">
        <v>42093</v>
      </c>
      <c r="T1002" s="1">
        <v>42095</v>
      </c>
      <c r="U1002">
        <v>-275.25299999999999</v>
      </c>
      <c r="V1002">
        <v>1</v>
      </c>
      <c r="W1002">
        <v>47.38</v>
      </c>
      <c r="X1002">
        <v>87602</v>
      </c>
      <c r="Y1002">
        <f>cleaneddata[[#This Row],[Unit Price]]-cleaneddata[[#This Row],[Discount]]</f>
        <v>55.93</v>
      </c>
      <c r="Z1002" t="str">
        <f>_xlfn.IFS(cleaneddata[[#This Row],[Region]]="Central","Chris",cleaneddata[[#This Row],[Region]]="East","Erin",cleaneddata[[#This Row],[Region]]="South","Sam",cleaneddata[[#This Row],[Region]]="West","William")</f>
        <v>William</v>
      </c>
    </row>
    <row r="1003" spans="1:26" x14ac:dyDescent="0.3">
      <c r="A1003">
        <v>1840</v>
      </c>
      <c r="B1003" t="s">
        <v>1937</v>
      </c>
      <c r="C1003" t="s">
        <v>72</v>
      </c>
      <c r="D1003">
        <v>7.0000000000000007E-2</v>
      </c>
      <c r="E1003">
        <v>40.98</v>
      </c>
      <c r="F1003">
        <v>2.99</v>
      </c>
      <c r="G1003" t="s">
        <v>40</v>
      </c>
      <c r="H1003" t="s">
        <v>73</v>
      </c>
      <c r="I1003" t="s">
        <v>50</v>
      </c>
      <c r="J1003" t="s">
        <v>74</v>
      </c>
      <c r="K1003" t="s">
        <v>75</v>
      </c>
      <c r="L1003" t="s">
        <v>85</v>
      </c>
      <c r="M1003">
        <v>0.36</v>
      </c>
      <c r="N1003" t="s">
        <v>34</v>
      </c>
      <c r="O1003" t="s">
        <v>113</v>
      </c>
      <c r="P1003" t="s">
        <v>405</v>
      </c>
      <c r="Q1003" t="s">
        <v>1938</v>
      </c>
      <c r="R1003">
        <v>1469</v>
      </c>
      <c r="S1003" s="1">
        <v>42093</v>
      </c>
      <c r="T1003" s="1">
        <v>42095</v>
      </c>
      <c r="U1003">
        <v>369.20519999999999</v>
      </c>
      <c r="V1003">
        <v>13</v>
      </c>
      <c r="W1003">
        <v>535.08000000000004</v>
      </c>
      <c r="X1003">
        <v>86599</v>
      </c>
      <c r="Y1003">
        <f>cleaneddata[[#This Row],[Unit Price]]-cleaneddata[[#This Row],[Discount]]</f>
        <v>40.909999999999997</v>
      </c>
      <c r="Z1003" t="str">
        <f>_xlfn.IFS(cleaneddata[[#This Row],[Region]]="Central","Chris",cleaneddata[[#This Row],[Region]]="East","Erin",cleaneddata[[#This Row],[Region]]="South","Sam",cleaneddata[[#This Row],[Region]]="West","William")</f>
        <v>Erin</v>
      </c>
    </row>
    <row r="1004" spans="1:26" x14ac:dyDescent="0.3">
      <c r="A1004">
        <v>2066</v>
      </c>
      <c r="B1004" t="s">
        <v>1874</v>
      </c>
      <c r="C1004" t="s">
        <v>27</v>
      </c>
      <c r="D1004">
        <v>0.09</v>
      </c>
      <c r="E1004">
        <v>20.99</v>
      </c>
      <c r="F1004">
        <v>4.8099999999999996</v>
      </c>
      <c r="G1004" t="s">
        <v>89</v>
      </c>
      <c r="H1004" t="s">
        <v>73</v>
      </c>
      <c r="I1004" t="s">
        <v>42</v>
      </c>
      <c r="J1004" t="s">
        <v>137</v>
      </c>
      <c r="K1004" t="s">
        <v>146</v>
      </c>
      <c r="L1004" t="s">
        <v>1433</v>
      </c>
      <c r="M1004">
        <v>0.57999999999999996</v>
      </c>
      <c r="N1004" t="s">
        <v>34</v>
      </c>
      <c r="O1004" t="s">
        <v>35</v>
      </c>
      <c r="P1004" t="s">
        <v>99</v>
      </c>
      <c r="Q1004" t="s">
        <v>1876</v>
      </c>
      <c r="R1004">
        <v>28079</v>
      </c>
      <c r="S1004" s="1">
        <v>42094</v>
      </c>
      <c r="T1004" s="1">
        <v>42095</v>
      </c>
      <c r="U1004">
        <v>272.69400000000002</v>
      </c>
      <c r="V1004">
        <v>2</v>
      </c>
      <c r="W1004">
        <v>38.979999999999997</v>
      </c>
      <c r="X1004">
        <v>85834</v>
      </c>
      <c r="Y1004">
        <f>cleaneddata[[#This Row],[Unit Price]]-cleaneddata[[#This Row],[Discount]]</f>
        <v>20.9</v>
      </c>
      <c r="Z1004" t="str">
        <f>_xlfn.IFS(cleaneddata[[#This Row],[Region]]="Central","Chris",cleaneddata[[#This Row],[Region]]="East","Erin",cleaneddata[[#This Row],[Region]]="South","Sam",cleaneddata[[#This Row],[Region]]="West","William")</f>
        <v>Sam</v>
      </c>
    </row>
    <row r="1005" spans="1:26" x14ac:dyDescent="0.3">
      <c r="A1005">
        <v>3177</v>
      </c>
      <c r="B1005" t="s">
        <v>1644</v>
      </c>
      <c r="C1005" t="s">
        <v>27</v>
      </c>
      <c r="D1005">
        <v>0.06</v>
      </c>
      <c r="E1005">
        <v>1.68</v>
      </c>
      <c r="F1005">
        <v>1</v>
      </c>
      <c r="G1005" t="s">
        <v>40</v>
      </c>
      <c r="H1005" t="s">
        <v>41</v>
      </c>
      <c r="I1005" t="s">
        <v>50</v>
      </c>
      <c r="J1005" t="s">
        <v>51</v>
      </c>
      <c r="K1005" t="s">
        <v>52</v>
      </c>
      <c r="L1005" t="s">
        <v>422</v>
      </c>
      <c r="M1005">
        <v>0.35</v>
      </c>
      <c r="N1005" t="s">
        <v>34</v>
      </c>
      <c r="O1005" t="s">
        <v>35</v>
      </c>
      <c r="P1005" t="s">
        <v>125</v>
      </c>
      <c r="Q1005" t="s">
        <v>1645</v>
      </c>
      <c r="R1005">
        <v>33458</v>
      </c>
      <c r="S1005" s="1">
        <v>42094</v>
      </c>
      <c r="T1005" s="1">
        <v>42096</v>
      </c>
      <c r="U1005">
        <v>-1319.5</v>
      </c>
      <c r="V1005">
        <v>5</v>
      </c>
      <c r="W1005">
        <v>8.65</v>
      </c>
      <c r="X1005">
        <v>90819</v>
      </c>
      <c r="Y1005">
        <f>cleaneddata[[#This Row],[Unit Price]]-cleaneddata[[#This Row],[Discount]]</f>
        <v>1.6199999999999999</v>
      </c>
      <c r="Z1005" t="str">
        <f>_xlfn.IFS(cleaneddata[[#This Row],[Region]]="Central","Chris",cleaneddata[[#This Row],[Region]]="East","Erin",cleaneddata[[#This Row],[Region]]="South","Sam",cleaneddata[[#This Row],[Region]]="West","William")</f>
        <v>Sam</v>
      </c>
    </row>
    <row r="1006" spans="1:26" x14ac:dyDescent="0.3">
      <c r="A1006">
        <v>1083</v>
      </c>
      <c r="B1006" t="s">
        <v>1939</v>
      </c>
      <c r="C1006" t="s">
        <v>72</v>
      </c>
      <c r="D1006">
        <v>7.0000000000000007E-2</v>
      </c>
      <c r="E1006">
        <v>55.99</v>
      </c>
      <c r="F1006">
        <v>5</v>
      </c>
      <c r="G1006" t="s">
        <v>89</v>
      </c>
      <c r="H1006" t="s">
        <v>96</v>
      </c>
      <c r="I1006" t="s">
        <v>42</v>
      </c>
      <c r="J1006" t="s">
        <v>137</v>
      </c>
      <c r="K1006" t="s">
        <v>44</v>
      </c>
      <c r="L1006" t="s">
        <v>1940</v>
      </c>
      <c r="M1006">
        <v>0.83</v>
      </c>
      <c r="N1006" t="s">
        <v>34</v>
      </c>
      <c r="O1006" t="s">
        <v>54</v>
      </c>
      <c r="P1006" t="s">
        <v>105</v>
      </c>
      <c r="Q1006" t="s">
        <v>880</v>
      </c>
      <c r="R1006">
        <v>62701</v>
      </c>
      <c r="S1006" s="1">
        <v>42094</v>
      </c>
      <c r="T1006" s="1">
        <v>42096</v>
      </c>
      <c r="U1006">
        <v>-232.99100000000001</v>
      </c>
      <c r="V1006">
        <v>1</v>
      </c>
      <c r="W1006">
        <v>54.08</v>
      </c>
      <c r="X1006">
        <v>88460</v>
      </c>
      <c r="Y1006">
        <f>cleaneddata[[#This Row],[Unit Price]]-cleaneddata[[#This Row],[Discount]]</f>
        <v>55.92</v>
      </c>
      <c r="Z1006" t="str">
        <f>_xlfn.IFS(cleaneddata[[#This Row],[Region]]="Central","Chris",cleaneddata[[#This Row],[Region]]="East","Erin",cleaneddata[[#This Row],[Region]]="South","Sam",cleaneddata[[#This Row],[Region]]="West","William")</f>
        <v>Chris</v>
      </c>
    </row>
    <row r="1007" spans="1:26" x14ac:dyDescent="0.3">
      <c r="A1007">
        <v>3224</v>
      </c>
      <c r="B1007" t="s">
        <v>1941</v>
      </c>
      <c r="C1007" t="s">
        <v>27</v>
      </c>
      <c r="D1007">
        <v>0.06</v>
      </c>
      <c r="E1007">
        <v>60.98</v>
      </c>
      <c r="F1007">
        <v>30</v>
      </c>
      <c r="G1007" t="s">
        <v>28</v>
      </c>
      <c r="H1007" t="s">
        <v>29</v>
      </c>
      <c r="I1007" t="s">
        <v>30</v>
      </c>
      <c r="J1007" t="s">
        <v>111</v>
      </c>
      <c r="K1007" t="s">
        <v>59</v>
      </c>
      <c r="L1007" t="s">
        <v>1942</v>
      </c>
      <c r="M1007">
        <v>0.7</v>
      </c>
      <c r="N1007" t="s">
        <v>34</v>
      </c>
      <c r="O1007" t="s">
        <v>35</v>
      </c>
      <c r="P1007" t="s">
        <v>402</v>
      </c>
      <c r="Q1007" t="s">
        <v>1943</v>
      </c>
      <c r="R1007">
        <v>37066</v>
      </c>
      <c r="S1007" s="1">
        <v>42095</v>
      </c>
      <c r="T1007" s="1">
        <v>42096</v>
      </c>
      <c r="U1007">
        <v>-74.087999999999994</v>
      </c>
      <c r="V1007">
        <v>2</v>
      </c>
      <c r="W1007">
        <v>125.9</v>
      </c>
      <c r="X1007">
        <v>86508</v>
      </c>
      <c r="Y1007">
        <f>cleaneddata[[#This Row],[Unit Price]]-cleaneddata[[#This Row],[Discount]]</f>
        <v>60.919999999999995</v>
      </c>
      <c r="Z1007" t="str">
        <f>_xlfn.IFS(cleaneddata[[#This Row],[Region]]="Central","Chris",cleaneddata[[#This Row],[Region]]="East","Erin",cleaneddata[[#This Row],[Region]]="South","Sam",cleaneddata[[#This Row],[Region]]="West","William")</f>
        <v>Sam</v>
      </c>
    </row>
    <row r="1008" spans="1:26" x14ac:dyDescent="0.3">
      <c r="A1008">
        <v>623</v>
      </c>
      <c r="B1008" t="s">
        <v>1944</v>
      </c>
      <c r="C1008" t="s">
        <v>39</v>
      </c>
      <c r="D1008">
        <v>0.05</v>
      </c>
      <c r="E1008">
        <v>6.48</v>
      </c>
      <c r="F1008">
        <v>8.4</v>
      </c>
      <c r="G1008" t="s">
        <v>40</v>
      </c>
      <c r="H1008" t="s">
        <v>73</v>
      </c>
      <c r="I1008" t="s">
        <v>50</v>
      </c>
      <c r="J1008" t="s">
        <v>90</v>
      </c>
      <c r="K1008" t="s">
        <v>75</v>
      </c>
      <c r="L1008" t="s">
        <v>1945</v>
      </c>
      <c r="M1008">
        <v>0.37</v>
      </c>
      <c r="N1008" t="s">
        <v>34</v>
      </c>
      <c r="O1008" t="s">
        <v>113</v>
      </c>
      <c r="P1008" t="s">
        <v>1358</v>
      </c>
      <c r="Q1008" t="s">
        <v>1946</v>
      </c>
      <c r="R1008">
        <v>3101</v>
      </c>
      <c r="S1008" s="1">
        <v>42095</v>
      </c>
      <c r="T1008" s="1">
        <v>42097</v>
      </c>
      <c r="U1008">
        <v>-226.34639999999999</v>
      </c>
      <c r="V1008">
        <v>21</v>
      </c>
      <c r="W1008">
        <v>136.99</v>
      </c>
      <c r="X1008">
        <v>91433</v>
      </c>
      <c r="Y1008">
        <f>cleaneddata[[#This Row],[Unit Price]]-cleaneddata[[#This Row],[Discount]]</f>
        <v>6.4300000000000006</v>
      </c>
      <c r="Z1008" t="str">
        <f>_xlfn.IFS(cleaneddata[[#This Row],[Region]]="Central","Chris",cleaneddata[[#This Row],[Region]]="East","Erin",cleaneddata[[#This Row],[Region]]="South","Sam",cleaneddata[[#This Row],[Region]]="West","William")</f>
        <v>Erin</v>
      </c>
    </row>
    <row r="1009" spans="1:26" x14ac:dyDescent="0.3">
      <c r="A1009">
        <v>624</v>
      </c>
      <c r="B1009" t="s">
        <v>1947</v>
      </c>
      <c r="C1009" t="s">
        <v>39</v>
      </c>
      <c r="D1009">
        <v>0.05</v>
      </c>
      <c r="E1009">
        <v>55.99</v>
      </c>
      <c r="F1009">
        <v>5</v>
      </c>
      <c r="G1009" t="s">
        <v>40</v>
      </c>
      <c r="H1009" t="s">
        <v>73</v>
      </c>
      <c r="I1009" t="s">
        <v>42</v>
      </c>
      <c r="J1009" t="s">
        <v>137</v>
      </c>
      <c r="K1009" t="s">
        <v>44</v>
      </c>
      <c r="L1009" t="s">
        <v>1933</v>
      </c>
      <c r="M1009">
        <v>0.8</v>
      </c>
      <c r="N1009" t="s">
        <v>34</v>
      </c>
      <c r="O1009" t="s">
        <v>113</v>
      </c>
      <c r="P1009" t="s">
        <v>635</v>
      </c>
      <c r="Q1009" t="s">
        <v>1948</v>
      </c>
      <c r="R1009">
        <v>5701</v>
      </c>
      <c r="S1009" s="1">
        <v>42095</v>
      </c>
      <c r="T1009" s="1">
        <v>42095</v>
      </c>
      <c r="U1009">
        <v>-281.17583999999999</v>
      </c>
      <c r="V1009">
        <v>2</v>
      </c>
      <c r="W1009">
        <v>99.36</v>
      </c>
      <c r="X1009">
        <v>91433</v>
      </c>
      <c r="Y1009">
        <f>cleaneddata[[#This Row],[Unit Price]]-cleaneddata[[#This Row],[Discount]]</f>
        <v>55.940000000000005</v>
      </c>
      <c r="Z1009" t="str">
        <f>_xlfn.IFS(cleaneddata[[#This Row],[Region]]="Central","Chris",cleaneddata[[#This Row],[Region]]="East","Erin",cleaneddata[[#This Row],[Region]]="South","Sam",cleaneddata[[#This Row],[Region]]="West","William")</f>
        <v>Erin</v>
      </c>
    </row>
    <row r="1010" spans="1:26" x14ac:dyDescent="0.3">
      <c r="A1010">
        <v>1849</v>
      </c>
      <c r="B1010" t="s">
        <v>1949</v>
      </c>
      <c r="C1010" t="s">
        <v>39</v>
      </c>
      <c r="D1010">
        <v>0.09</v>
      </c>
      <c r="E1010">
        <v>35.99</v>
      </c>
      <c r="F1010">
        <v>1.1000000000000001</v>
      </c>
      <c r="G1010" t="s">
        <v>40</v>
      </c>
      <c r="H1010" t="s">
        <v>41</v>
      </c>
      <c r="I1010" t="s">
        <v>42</v>
      </c>
      <c r="J1010" t="s">
        <v>137</v>
      </c>
      <c r="K1010" t="s">
        <v>75</v>
      </c>
      <c r="L1010" t="s">
        <v>276</v>
      </c>
      <c r="M1010">
        <v>0.55000000000000004</v>
      </c>
      <c r="N1010" t="s">
        <v>34</v>
      </c>
      <c r="O1010" t="s">
        <v>35</v>
      </c>
      <c r="P1010" t="s">
        <v>166</v>
      </c>
      <c r="Q1010" t="s">
        <v>1950</v>
      </c>
      <c r="R1010">
        <v>36330</v>
      </c>
      <c r="S1010" s="1">
        <v>42095</v>
      </c>
      <c r="T1010" s="1">
        <v>42097</v>
      </c>
      <c r="U1010">
        <v>19.350000000000001</v>
      </c>
      <c r="V1010">
        <v>8</v>
      </c>
      <c r="W1010">
        <v>222.71</v>
      </c>
      <c r="X1010">
        <v>89697</v>
      </c>
      <c r="Y1010">
        <f>cleaneddata[[#This Row],[Unit Price]]-cleaneddata[[#This Row],[Discount]]</f>
        <v>35.9</v>
      </c>
      <c r="Z1010" t="str">
        <f>_xlfn.IFS(cleaneddata[[#This Row],[Region]]="Central","Chris",cleaneddata[[#This Row],[Region]]="East","Erin",cleaneddata[[#This Row],[Region]]="South","Sam",cleaneddata[[#This Row],[Region]]="West","William")</f>
        <v>Sam</v>
      </c>
    </row>
    <row r="1011" spans="1:26" x14ac:dyDescent="0.3">
      <c r="A1011">
        <v>1849</v>
      </c>
      <c r="B1011" t="s">
        <v>1949</v>
      </c>
      <c r="C1011" t="s">
        <v>39</v>
      </c>
      <c r="D1011">
        <v>0.01</v>
      </c>
      <c r="E1011">
        <v>125.99</v>
      </c>
      <c r="F1011">
        <v>2.5</v>
      </c>
      <c r="G1011" t="s">
        <v>40</v>
      </c>
      <c r="H1011" t="s">
        <v>41</v>
      </c>
      <c r="I1011" t="s">
        <v>42</v>
      </c>
      <c r="J1011" t="s">
        <v>137</v>
      </c>
      <c r="K1011" t="s">
        <v>75</v>
      </c>
      <c r="L1011" t="s">
        <v>950</v>
      </c>
      <c r="M1011">
        <v>0.6</v>
      </c>
      <c r="N1011" t="s">
        <v>34</v>
      </c>
      <c r="O1011" t="s">
        <v>35</v>
      </c>
      <c r="P1011" t="s">
        <v>166</v>
      </c>
      <c r="Q1011" t="s">
        <v>1950</v>
      </c>
      <c r="R1011">
        <v>36330</v>
      </c>
      <c r="S1011" s="1">
        <v>42095</v>
      </c>
      <c r="T1011" s="1">
        <v>42096</v>
      </c>
      <c r="U1011">
        <v>-967.83399999999995</v>
      </c>
      <c r="V1011">
        <v>2</v>
      </c>
      <c r="W1011">
        <v>220.52</v>
      </c>
      <c r="X1011">
        <v>89697</v>
      </c>
      <c r="Y1011">
        <f>cleaneddata[[#This Row],[Unit Price]]-cleaneddata[[#This Row],[Discount]]</f>
        <v>125.97999999999999</v>
      </c>
      <c r="Z1011" t="str">
        <f>_xlfn.IFS(cleaneddata[[#This Row],[Region]]="Central","Chris",cleaneddata[[#This Row],[Region]]="East","Erin",cleaneddata[[#This Row],[Region]]="South","Sam",cleaneddata[[#This Row],[Region]]="West","William")</f>
        <v>Sam</v>
      </c>
    </row>
    <row r="1012" spans="1:26" x14ac:dyDescent="0.3">
      <c r="A1012">
        <v>3246</v>
      </c>
      <c r="B1012" t="s">
        <v>1951</v>
      </c>
      <c r="C1012" t="s">
        <v>49</v>
      </c>
      <c r="D1012">
        <v>0.06</v>
      </c>
      <c r="E1012">
        <v>5.18</v>
      </c>
      <c r="F1012">
        <v>2.04</v>
      </c>
      <c r="G1012" t="s">
        <v>40</v>
      </c>
      <c r="H1012" t="s">
        <v>29</v>
      </c>
      <c r="I1012" t="s">
        <v>50</v>
      </c>
      <c r="J1012" t="s">
        <v>90</v>
      </c>
      <c r="K1012" t="s">
        <v>52</v>
      </c>
      <c r="L1012" t="s">
        <v>835</v>
      </c>
      <c r="M1012">
        <v>0.36</v>
      </c>
      <c r="N1012" t="s">
        <v>34</v>
      </c>
      <c r="O1012" t="s">
        <v>113</v>
      </c>
      <c r="P1012" t="s">
        <v>1358</v>
      </c>
      <c r="Q1012" t="s">
        <v>1952</v>
      </c>
      <c r="R1012">
        <v>3051</v>
      </c>
      <c r="S1012" s="1">
        <v>42095</v>
      </c>
      <c r="T1012" s="1">
        <v>42095</v>
      </c>
      <c r="U1012">
        <v>1.9503999999999999</v>
      </c>
      <c r="V1012">
        <v>4</v>
      </c>
      <c r="W1012">
        <v>21.86</v>
      </c>
      <c r="X1012">
        <v>88330</v>
      </c>
      <c r="Y1012">
        <f>cleaneddata[[#This Row],[Unit Price]]-cleaneddata[[#This Row],[Discount]]</f>
        <v>5.12</v>
      </c>
      <c r="Z1012" t="str">
        <f>_xlfn.IFS(cleaneddata[[#This Row],[Region]]="Central","Chris",cleaneddata[[#This Row],[Region]]="East","Erin",cleaneddata[[#This Row],[Region]]="South","Sam",cleaneddata[[#This Row],[Region]]="West","William")</f>
        <v>Erin</v>
      </c>
    </row>
    <row r="1013" spans="1:26" x14ac:dyDescent="0.3">
      <c r="A1013">
        <v>568</v>
      </c>
      <c r="B1013" t="s">
        <v>1484</v>
      </c>
      <c r="C1013" t="s">
        <v>118</v>
      </c>
      <c r="D1013">
        <v>0.08</v>
      </c>
      <c r="E1013">
        <v>67.28</v>
      </c>
      <c r="F1013">
        <v>19.989999999999998</v>
      </c>
      <c r="G1013" t="s">
        <v>89</v>
      </c>
      <c r="H1013" t="s">
        <v>41</v>
      </c>
      <c r="I1013" t="s">
        <v>50</v>
      </c>
      <c r="J1013" t="s">
        <v>74</v>
      </c>
      <c r="K1013" t="s">
        <v>75</v>
      </c>
      <c r="L1013" t="s">
        <v>1953</v>
      </c>
      <c r="M1013">
        <v>0.4</v>
      </c>
      <c r="N1013" t="s">
        <v>34</v>
      </c>
      <c r="O1013" t="s">
        <v>35</v>
      </c>
      <c r="P1013" t="s">
        <v>36</v>
      </c>
      <c r="Q1013" t="s">
        <v>1485</v>
      </c>
      <c r="R1013">
        <v>39701</v>
      </c>
      <c r="S1013" s="1">
        <v>42095</v>
      </c>
      <c r="T1013" s="1">
        <v>42097</v>
      </c>
      <c r="U1013">
        <v>224.85059999999999</v>
      </c>
      <c r="V1013">
        <v>16</v>
      </c>
      <c r="W1013">
        <v>1066.54</v>
      </c>
      <c r="X1013">
        <v>88882</v>
      </c>
      <c r="Y1013">
        <f>cleaneddata[[#This Row],[Unit Price]]-cleaneddata[[#This Row],[Discount]]</f>
        <v>67.2</v>
      </c>
      <c r="Z1013" t="str">
        <f>_xlfn.IFS(cleaneddata[[#This Row],[Region]]="Central","Chris",cleaneddata[[#This Row],[Region]]="East","Erin",cleaneddata[[#This Row],[Region]]="South","Sam",cleaneddata[[#This Row],[Region]]="West","William")</f>
        <v>Sam</v>
      </c>
    </row>
    <row r="1014" spans="1:26" x14ac:dyDescent="0.3">
      <c r="A1014">
        <v>3306</v>
      </c>
      <c r="B1014" t="s">
        <v>1954</v>
      </c>
      <c r="C1014" t="s">
        <v>118</v>
      </c>
      <c r="D1014">
        <v>0.06</v>
      </c>
      <c r="E1014">
        <v>11.33</v>
      </c>
      <c r="F1014">
        <v>6.12</v>
      </c>
      <c r="G1014" t="s">
        <v>40</v>
      </c>
      <c r="H1014" t="s">
        <v>29</v>
      </c>
      <c r="I1014" t="s">
        <v>50</v>
      </c>
      <c r="J1014" t="s">
        <v>97</v>
      </c>
      <c r="K1014" t="s">
        <v>146</v>
      </c>
      <c r="L1014" t="s">
        <v>1955</v>
      </c>
      <c r="M1014">
        <v>0.42</v>
      </c>
      <c r="N1014" t="s">
        <v>34</v>
      </c>
      <c r="O1014" t="s">
        <v>113</v>
      </c>
      <c r="P1014" t="s">
        <v>250</v>
      </c>
      <c r="Q1014" t="s">
        <v>1956</v>
      </c>
      <c r="R1014">
        <v>6320</v>
      </c>
      <c r="S1014" s="1">
        <v>42095</v>
      </c>
      <c r="T1014" s="1">
        <v>42097</v>
      </c>
      <c r="U1014">
        <v>-15.92</v>
      </c>
      <c r="V1014">
        <v>1</v>
      </c>
      <c r="W1014">
        <v>17.62</v>
      </c>
      <c r="X1014">
        <v>90461</v>
      </c>
      <c r="Y1014">
        <f>cleaneddata[[#This Row],[Unit Price]]-cleaneddata[[#This Row],[Discount]]</f>
        <v>11.27</v>
      </c>
      <c r="Z1014" t="str">
        <f>_xlfn.IFS(cleaneddata[[#This Row],[Region]]="Central","Chris",cleaneddata[[#This Row],[Region]]="East","Erin",cleaneddata[[#This Row],[Region]]="South","Sam",cleaneddata[[#This Row],[Region]]="West","William")</f>
        <v>Erin</v>
      </c>
    </row>
    <row r="1015" spans="1:26" x14ac:dyDescent="0.3">
      <c r="A1015">
        <v>2859</v>
      </c>
      <c r="B1015" t="s">
        <v>1957</v>
      </c>
      <c r="C1015" t="s">
        <v>72</v>
      </c>
      <c r="D1015">
        <v>0.03</v>
      </c>
      <c r="E1015">
        <v>142.86000000000001</v>
      </c>
      <c r="F1015">
        <v>19.989999999999998</v>
      </c>
      <c r="G1015" t="s">
        <v>40</v>
      </c>
      <c r="H1015" t="s">
        <v>96</v>
      </c>
      <c r="I1015" t="s">
        <v>50</v>
      </c>
      <c r="J1015" t="s">
        <v>80</v>
      </c>
      <c r="K1015" t="s">
        <v>75</v>
      </c>
      <c r="L1015" t="s">
        <v>1958</v>
      </c>
      <c r="M1015">
        <v>0.56000000000000005</v>
      </c>
      <c r="N1015" t="s">
        <v>34</v>
      </c>
      <c r="O1015" t="s">
        <v>35</v>
      </c>
      <c r="P1015" t="s">
        <v>125</v>
      </c>
      <c r="Q1015" t="s">
        <v>1959</v>
      </c>
      <c r="R1015">
        <v>32601</v>
      </c>
      <c r="S1015" s="1">
        <v>42095</v>
      </c>
      <c r="T1015" s="1">
        <v>42097</v>
      </c>
      <c r="U1015">
        <v>-8.3880999999999997</v>
      </c>
      <c r="V1015">
        <v>23</v>
      </c>
      <c r="W1015">
        <v>3292.02</v>
      </c>
      <c r="X1015">
        <v>88281</v>
      </c>
      <c r="Y1015">
        <f>cleaneddata[[#This Row],[Unit Price]]-cleaneddata[[#This Row],[Discount]]</f>
        <v>142.83000000000001</v>
      </c>
      <c r="Z1015" t="str">
        <f>_xlfn.IFS(cleaneddata[[#This Row],[Region]]="Central","Chris",cleaneddata[[#This Row],[Region]]="East","Erin",cleaneddata[[#This Row],[Region]]="South","Sam",cleaneddata[[#This Row],[Region]]="West","William")</f>
        <v>Sam</v>
      </c>
    </row>
    <row r="1016" spans="1:26" x14ac:dyDescent="0.3">
      <c r="A1016">
        <v>197</v>
      </c>
      <c r="B1016" t="s">
        <v>1960</v>
      </c>
      <c r="C1016" t="s">
        <v>27</v>
      </c>
      <c r="D1016">
        <v>0</v>
      </c>
      <c r="E1016">
        <v>161.55000000000001</v>
      </c>
      <c r="F1016">
        <v>19.989999999999998</v>
      </c>
      <c r="G1016" t="s">
        <v>40</v>
      </c>
      <c r="H1016" t="s">
        <v>29</v>
      </c>
      <c r="I1016" t="s">
        <v>50</v>
      </c>
      <c r="J1016" t="s">
        <v>80</v>
      </c>
      <c r="K1016" t="s">
        <v>75</v>
      </c>
      <c r="L1016" t="s">
        <v>81</v>
      </c>
      <c r="M1016">
        <v>0.66</v>
      </c>
      <c r="N1016" t="s">
        <v>34</v>
      </c>
      <c r="O1016" t="s">
        <v>54</v>
      </c>
      <c r="P1016" t="s">
        <v>539</v>
      </c>
      <c r="Q1016" t="s">
        <v>1961</v>
      </c>
      <c r="R1016">
        <v>66212</v>
      </c>
      <c r="S1016" s="1">
        <v>42096</v>
      </c>
      <c r="T1016" s="1">
        <v>42098</v>
      </c>
      <c r="U1016">
        <v>1167.1579999999999</v>
      </c>
      <c r="V1016">
        <v>19</v>
      </c>
      <c r="W1016">
        <v>3108.98</v>
      </c>
      <c r="X1016">
        <v>88921</v>
      </c>
      <c r="Y1016">
        <f>cleaneddata[[#This Row],[Unit Price]]-cleaneddata[[#This Row],[Discount]]</f>
        <v>161.55000000000001</v>
      </c>
      <c r="Z1016" t="str">
        <f>_xlfn.IFS(cleaneddata[[#This Row],[Region]]="Central","Chris",cleaneddata[[#This Row],[Region]]="East","Erin",cleaneddata[[#This Row],[Region]]="South","Sam",cleaneddata[[#This Row],[Region]]="West","William")</f>
        <v>Chris</v>
      </c>
    </row>
    <row r="1017" spans="1:26" x14ac:dyDescent="0.3">
      <c r="A1017">
        <v>198</v>
      </c>
      <c r="B1017" t="s">
        <v>1962</v>
      </c>
      <c r="C1017" t="s">
        <v>27</v>
      </c>
      <c r="D1017">
        <v>0</v>
      </c>
      <c r="E1017">
        <v>161.55000000000001</v>
      </c>
      <c r="F1017">
        <v>19.989999999999998</v>
      </c>
      <c r="G1017" t="s">
        <v>40</v>
      </c>
      <c r="H1017" t="s">
        <v>29</v>
      </c>
      <c r="I1017" t="s">
        <v>50</v>
      </c>
      <c r="J1017" t="s">
        <v>80</v>
      </c>
      <c r="K1017" t="s">
        <v>75</v>
      </c>
      <c r="L1017" t="s">
        <v>81</v>
      </c>
      <c r="M1017">
        <v>0.66</v>
      </c>
      <c r="N1017" t="s">
        <v>34</v>
      </c>
      <c r="O1017" t="s">
        <v>54</v>
      </c>
      <c r="P1017" t="s">
        <v>291</v>
      </c>
      <c r="Q1017" t="s">
        <v>1165</v>
      </c>
      <c r="R1017">
        <v>48138</v>
      </c>
      <c r="S1017" s="1">
        <v>42096</v>
      </c>
      <c r="T1017" s="1">
        <v>42098</v>
      </c>
      <c r="U1017">
        <v>1014.92</v>
      </c>
      <c r="V1017">
        <v>77</v>
      </c>
      <c r="W1017">
        <v>12599.55</v>
      </c>
      <c r="X1017">
        <v>51072</v>
      </c>
      <c r="Y1017">
        <f>cleaneddata[[#This Row],[Unit Price]]-cleaneddata[[#This Row],[Discount]]</f>
        <v>161.55000000000001</v>
      </c>
      <c r="Z1017" t="str">
        <f>_xlfn.IFS(cleaneddata[[#This Row],[Region]]="Central","Chris",cleaneddata[[#This Row],[Region]]="East","Erin",cleaneddata[[#This Row],[Region]]="South","Sam",cleaneddata[[#This Row],[Region]]="West","William")</f>
        <v>Chris</v>
      </c>
    </row>
    <row r="1018" spans="1:26" x14ac:dyDescent="0.3">
      <c r="A1018">
        <v>2667</v>
      </c>
      <c r="B1018" t="s">
        <v>1963</v>
      </c>
      <c r="C1018" t="s">
        <v>39</v>
      </c>
      <c r="D1018">
        <v>0.04</v>
      </c>
      <c r="E1018">
        <v>90.24</v>
      </c>
      <c r="F1018">
        <v>0.99</v>
      </c>
      <c r="G1018" t="s">
        <v>40</v>
      </c>
      <c r="H1018" t="s">
        <v>73</v>
      </c>
      <c r="I1018" t="s">
        <v>50</v>
      </c>
      <c r="J1018" t="s">
        <v>97</v>
      </c>
      <c r="K1018" t="s">
        <v>75</v>
      </c>
      <c r="L1018" t="s">
        <v>1964</v>
      </c>
      <c r="M1018">
        <v>0.56000000000000005</v>
      </c>
      <c r="N1018" t="s">
        <v>34</v>
      </c>
      <c r="O1018" t="s">
        <v>113</v>
      </c>
      <c r="P1018" t="s">
        <v>319</v>
      </c>
      <c r="Q1018" t="s">
        <v>1965</v>
      </c>
      <c r="R1018">
        <v>44107</v>
      </c>
      <c r="S1018" s="1">
        <v>42096</v>
      </c>
      <c r="T1018" s="1">
        <v>42098</v>
      </c>
      <c r="U1018">
        <v>246.2748</v>
      </c>
      <c r="V1018">
        <v>4</v>
      </c>
      <c r="W1018">
        <v>356.92</v>
      </c>
      <c r="X1018">
        <v>87831</v>
      </c>
      <c r="Y1018">
        <f>cleaneddata[[#This Row],[Unit Price]]-cleaneddata[[#This Row],[Discount]]</f>
        <v>90.199999999999989</v>
      </c>
      <c r="Z1018" t="str">
        <f>_xlfn.IFS(cleaneddata[[#This Row],[Region]]="Central","Chris",cleaneddata[[#This Row],[Region]]="East","Erin",cleaneddata[[#This Row],[Region]]="South","Sam",cleaneddata[[#This Row],[Region]]="West","William")</f>
        <v>Erin</v>
      </c>
    </row>
    <row r="1019" spans="1:26" x14ac:dyDescent="0.3">
      <c r="A1019">
        <v>2667</v>
      </c>
      <c r="B1019" t="s">
        <v>1963</v>
      </c>
      <c r="C1019" t="s">
        <v>39</v>
      </c>
      <c r="D1019">
        <v>0.09</v>
      </c>
      <c r="E1019">
        <v>47.9</v>
      </c>
      <c r="F1019">
        <v>5.86</v>
      </c>
      <c r="G1019" t="s">
        <v>89</v>
      </c>
      <c r="H1019" t="s">
        <v>73</v>
      </c>
      <c r="I1019" t="s">
        <v>50</v>
      </c>
      <c r="J1019" t="s">
        <v>90</v>
      </c>
      <c r="K1019" t="s">
        <v>75</v>
      </c>
      <c r="L1019" t="s">
        <v>1311</v>
      </c>
      <c r="M1019">
        <v>0.37</v>
      </c>
      <c r="N1019" t="s">
        <v>34</v>
      </c>
      <c r="O1019" t="s">
        <v>113</v>
      </c>
      <c r="P1019" t="s">
        <v>319</v>
      </c>
      <c r="Q1019" t="s">
        <v>1965</v>
      </c>
      <c r="R1019">
        <v>44107</v>
      </c>
      <c r="S1019" s="1">
        <v>42096</v>
      </c>
      <c r="T1019" s="1">
        <v>42098</v>
      </c>
      <c r="U1019">
        <v>93.950400000000002</v>
      </c>
      <c r="V1019">
        <v>3</v>
      </c>
      <c r="W1019">
        <v>136.16</v>
      </c>
      <c r="X1019">
        <v>87831</v>
      </c>
      <c r="Y1019">
        <f>cleaneddata[[#This Row],[Unit Price]]-cleaneddata[[#This Row],[Discount]]</f>
        <v>47.809999999999995</v>
      </c>
      <c r="Z1019" t="str">
        <f>_xlfn.IFS(cleaneddata[[#This Row],[Region]]="Central","Chris",cleaneddata[[#This Row],[Region]]="East","Erin",cleaneddata[[#This Row],[Region]]="South","Sam",cleaneddata[[#This Row],[Region]]="West","William")</f>
        <v>Erin</v>
      </c>
    </row>
    <row r="1020" spans="1:26" x14ac:dyDescent="0.3">
      <c r="A1020">
        <v>228</v>
      </c>
      <c r="B1020" t="s">
        <v>1966</v>
      </c>
      <c r="C1020" t="s">
        <v>118</v>
      </c>
      <c r="D1020">
        <v>0.03</v>
      </c>
      <c r="E1020">
        <v>60.89</v>
      </c>
      <c r="F1020">
        <v>32.409999999999997</v>
      </c>
      <c r="G1020" t="s">
        <v>28</v>
      </c>
      <c r="H1020" t="s">
        <v>29</v>
      </c>
      <c r="I1020" t="s">
        <v>30</v>
      </c>
      <c r="J1020" t="s">
        <v>111</v>
      </c>
      <c r="K1020" t="s">
        <v>59</v>
      </c>
      <c r="L1020" t="s">
        <v>1967</v>
      </c>
      <c r="M1020">
        <v>0.56000000000000005</v>
      </c>
      <c r="N1020" t="s">
        <v>34</v>
      </c>
      <c r="O1020" t="s">
        <v>35</v>
      </c>
      <c r="P1020" t="s">
        <v>99</v>
      </c>
      <c r="Q1020" t="s">
        <v>1968</v>
      </c>
      <c r="R1020">
        <v>28227</v>
      </c>
      <c r="S1020" s="1">
        <v>42096</v>
      </c>
      <c r="T1020" s="1">
        <v>42097</v>
      </c>
      <c r="U1020">
        <v>36.353999999999999</v>
      </c>
      <c r="V1020">
        <v>7</v>
      </c>
      <c r="W1020">
        <v>450.49</v>
      </c>
      <c r="X1020">
        <v>88527</v>
      </c>
      <c r="Y1020">
        <f>cleaneddata[[#This Row],[Unit Price]]-cleaneddata[[#This Row],[Discount]]</f>
        <v>60.86</v>
      </c>
      <c r="Z1020" t="str">
        <f>_xlfn.IFS(cleaneddata[[#This Row],[Region]]="Central","Chris",cleaneddata[[#This Row],[Region]]="East","Erin",cleaneddata[[#This Row],[Region]]="South","Sam",cleaneddata[[#This Row],[Region]]="West","William")</f>
        <v>Sam</v>
      </c>
    </row>
    <row r="1021" spans="1:26" x14ac:dyDescent="0.3">
      <c r="A1021">
        <v>2957</v>
      </c>
      <c r="B1021" t="s">
        <v>1969</v>
      </c>
      <c r="C1021" t="s">
        <v>118</v>
      </c>
      <c r="D1021">
        <v>0.1</v>
      </c>
      <c r="E1021">
        <v>37.94</v>
      </c>
      <c r="F1021">
        <v>5.08</v>
      </c>
      <c r="G1021" t="s">
        <v>89</v>
      </c>
      <c r="H1021" t="s">
        <v>96</v>
      </c>
      <c r="I1021" t="s">
        <v>50</v>
      </c>
      <c r="J1021" t="s">
        <v>90</v>
      </c>
      <c r="K1021" t="s">
        <v>52</v>
      </c>
      <c r="L1021" t="s">
        <v>1115</v>
      </c>
      <c r="M1021">
        <v>0.38</v>
      </c>
      <c r="N1021" t="s">
        <v>34</v>
      </c>
      <c r="O1021" t="s">
        <v>54</v>
      </c>
      <c r="P1021" t="s">
        <v>359</v>
      </c>
      <c r="Q1021" t="s">
        <v>1970</v>
      </c>
      <c r="R1021">
        <v>53209</v>
      </c>
      <c r="S1021" s="1">
        <v>42096</v>
      </c>
      <c r="T1021" s="1">
        <v>42098</v>
      </c>
      <c r="U1021">
        <v>95.054400000000001</v>
      </c>
      <c r="V1021">
        <v>4</v>
      </c>
      <c r="W1021">
        <v>137.76</v>
      </c>
      <c r="X1021">
        <v>90264</v>
      </c>
      <c r="Y1021">
        <f>cleaneddata[[#This Row],[Unit Price]]-cleaneddata[[#This Row],[Discount]]</f>
        <v>37.839999999999996</v>
      </c>
      <c r="Z1021" t="str">
        <f>_xlfn.IFS(cleaneddata[[#This Row],[Region]]="Central","Chris",cleaneddata[[#This Row],[Region]]="East","Erin",cleaneddata[[#This Row],[Region]]="South","Sam",cleaneddata[[#This Row],[Region]]="West","William")</f>
        <v>Chris</v>
      </c>
    </row>
    <row r="1022" spans="1:26" x14ac:dyDescent="0.3">
      <c r="A1022">
        <v>1112</v>
      </c>
      <c r="B1022" t="s">
        <v>1971</v>
      </c>
      <c r="C1022" t="s">
        <v>72</v>
      </c>
      <c r="D1022">
        <v>0.03</v>
      </c>
      <c r="E1022">
        <v>300.98</v>
      </c>
      <c r="F1022">
        <v>54.92</v>
      </c>
      <c r="G1022" t="s">
        <v>28</v>
      </c>
      <c r="H1022" t="s">
        <v>96</v>
      </c>
      <c r="I1022" t="s">
        <v>30</v>
      </c>
      <c r="J1022" t="s">
        <v>119</v>
      </c>
      <c r="K1022" t="s">
        <v>32</v>
      </c>
      <c r="L1022" t="s">
        <v>1972</v>
      </c>
      <c r="M1022">
        <v>0.55000000000000004</v>
      </c>
      <c r="N1022" t="s">
        <v>34</v>
      </c>
      <c r="O1022" t="s">
        <v>61</v>
      </c>
      <c r="P1022" t="s">
        <v>92</v>
      </c>
      <c r="Q1022" t="s">
        <v>1973</v>
      </c>
      <c r="R1022">
        <v>92399</v>
      </c>
      <c r="S1022" s="1">
        <v>42096</v>
      </c>
      <c r="T1022" s="1">
        <v>42098</v>
      </c>
      <c r="U1022">
        <v>1272.5808</v>
      </c>
      <c r="V1022">
        <v>12</v>
      </c>
      <c r="W1022">
        <v>3527.82</v>
      </c>
      <c r="X1022">
        <v>90832</v>
      </c>
      <c r="Y1022">
        <f>cleaneddata[[#This Row],[Unit Price]]-cleaneddata[[#This Row],[Discount]]</f>
        <v>300.95000000000005</v>
      </c>
      <c r="Z1022" t="str">
        <f>_xlfn.IFS(cleaneddata[[#This Row],[Region]]="Central","Chris",cleaneddata[[#This Row],[Region]]="East","Erin",cleaneddata[[#This Row],[Region]]="South","Sam",cleaneddata[[#This Row],[Region]]="West","William")</f>
        <v>William</v>
      </c>
    </row>
    <row r="1023" spans="1:26" x14ac:dyDescent="0.3">
      <c r="A1023">
        <v>1112</v>
      </c>
      <c r="B1023" t="s">
        <v>1971</v>
      </c>
      <c r="C1023" t="s">
        <v>72</v>
      </c>
      <c r="D1023">
        <v>0.02</v>
      </c>
      <c r="E1023">
        <v>2550.14</v>
      </c>
      <c r="F1023">
        <v>29.7</v>
      </c>
      <c r="G1023" t="s">
        <v>28</v>
      </c>
      <c r="H1023" t="s">
        <v>96</v>
      </c>
      <c r="I1023" t="s">
        <v>42</v>
      </c>
      <c r="J1023" t="s">
        <v>58</v>
      </c>
      <c r="K1023" t="s">
        <v>59</v>
      </c>
      <c r="L1023" t="s">
        <v>1974</v>
      </c>
      <c r="M1023">
        <v>0.56999999999999995</v>
      </c>
      <c r="N1023" t="s">
        <v>34</v>
      </c>
      <c r="O1023" t="s">
        <v>61</v>
      </c>
      <c r="P1023" t="s">
        <v>92</v>
      </c>
      <c r="Q1023" t="s">
        <v>1973</v>
      </c>
      <c r="R1023">
        <v>92399</v>
      </c>
      <c r="S1023" s="1">
        <v>42096</v>
      </c>
      <c r="T1023" s="1">
        <v>42098</v>
      </c>
      <c r="U1023">
        <v>-5390.7388920000003</v>
      </c>
      <c r="V1023">
        <v>2</v>
      </c>
      <c r="W1023">
        <v>4698.21</v>
      </c>
      <c r="X1023">
        <v>90832</v>
      </c>
      <c r="Y1023">
        <f>cleaneddata[[#This Row],[Unit Price]]-cleaneddata[[#This Row],[Discount]]</f>
        <v>2550.12</v>
      </c>
      <c r="Z1023" t="str">
        <f>_xlfn.IFS(cleaneddata[[#This Row],[Region]]="Central","Chris",cleaneddata[[#This Row],[Region]]="East","Erin",cleaneddata[[#This Row],[Region]]="South","Sam",cleaneddata[[#This Row],[Region]]="West","William")</f>
        <v>William</v>
      </c>
    </row>
    <row r="1024" spans="1:26" x14ac:dyDescent="0.3">
      <c r="A1024">
        <v>1777</v>
      </c>
      <c r="B1024" t="s">
        <v>174</v>
      </c>
      <c r="C1024" t="s">
        <v>72</v>
      </c>
      <c r="D1024">
        <v>0.03</v>
      </c>
      <c r="E1024">
        <v>19.989999999999998</v>
      </c>
      <c r="F1024">
        <v>11.17</v>
      </c>
      <c r="G1024" t="s">
        <v>40</v>
      </c>
      <c r="H1024" t="s">
        <v>96</v>
      </c>
      <c r="I1024" t="s">
        <v>30</v>
      </c>
      <c r="J1024" t="s">
        <v>128</v>
      </c>
      <c r="K1024" t="s">
        <v>66</v>
      </c>
      <c r="L1024" t="s">
        <v>491</v>
      </c>
      <c r="M1024">
        <v>0.6</v>
      </c>
      <c r="N1024" t="s">
        <v>34</v>
      </c>
      <c r="O1024" t="s">
        <v>54</v>
      </c>
      <c r="P1024" t="s">
        <v>55</v>
      </c>
      <c r="Q1024" t="s">
        <v>176</v>
      </c>
      <c r="R1024">
        <v>46383</v>
      </c>
      <c r="S1024" s="1">
        <v>42096</v>
      </c>
      <c r="T1024" s="1">
        <v>42097</v>
      </c>
      <c r="U1024">
        <v>-20.8764</v>
      </c>
      <c r="V1024">
        <v>12</v>
      </c>
      <c r="W1024">
        <v>251.61</v>
      </c>
      <c r="X1024">
        <v>89942</v>
      </c>
      <c r="Y1024">
        <f>cleaneddata[[#This Row],[Unit Price]]-cleaneddata[[#This Row],[Discount]]</f>
        <v>19.959999999999997</v>
      </c>
      <c r="Z1024" t="str">
        <f>_xlfn.IFS(cleaneddata[[#This Row],[Region]]="Central","Chris",cleaneddata[[#This Row],[Region]]="East","Erin",cleaneddata[[#This Row],[Region]]="South","Sam",cleaneddata[[#This Row],[Region]]="West","William")</f>
        <v>Chris</v>
      </c>
    </row>
    <row r="1025" spans="1:26" x14ac:dyDescent="0.3">
      <c r="A1025">
        <v>2014</v>
      </c>
      <c r="B1025" t="s">
        <v>1790</v>
      </c>
      <c r="C1025" t="s">
        <v>27</v>
      </c>
      <c r="D1025">
        <v>0.06</v>
      </c>
      <c r="E1025">
        <v>6.48</v>
      </c>
      <c r="F1025">
        <v>7.49</v>
      </c>
      <c r="G1025" t="s">
        <v>40</v>
      </c>
      <c r="H1025" t="s">
        <v>73</v>
      </c>
      <c r="I1025" t="s">
        <v>50</v>
      </c>
      <c r="J1025" t="s">
        <v>90</v>
      </c>
      <c r="K1025" t="s">
        <v>75</v>
      </c>
      <c r="L1025" t="s">
        <v>1923</v>
      </c>
      <c r="M1025">
        <v>0.37</v>
      </c>
      <c r="N1025" t="s">
        <v>34</v>
      </c>
      <c r="O1025" t="s">
        <v>54</v>
      </c>
      <c r="P1025" t="s">
        <v>215</v>
      </c>
      <c r="Q1025" t="s">
        <v>1791</v>
      </c>
      <c r="R1025">
        <v>51503</v>
      </c>
      <c r="S1025" s="1">
        <v>42098</v>
      </c>
      <c r="T1025" s="1">
        <v>42098</v>
      </c>
      <c r="U1025">
        <v>-191.49</v>
      </c>
      <c r="V1025">
        <v>12</v>
      </c>
      <c r="W1025">
        <v>74.930000000000007</v>
      </c>
      <c r="X1025">
        <v>88368</v>
      </c>
      <c r="Y1025">
        <f>cleaneddata[[#This Row],[Unit Price]]-cleaneddata[[#This Row],[Discount]]</f>
        <v>6.4200000000000008</v>
      </c>
      <c r="Z1025" t="str">
        <f>_xlfn.IFS(cleaneddata[[#This Row],[Region]]="Central","Chris",cleaneddata[[#This Row],[Region]]="East","Erin",cleaneddata[[#This Row],[Region]]="South","Sam",cleaneddata[[#This Row],[Region]]="West","William")</f>
        <v>Chris</v>
      </c>
    </row>
    <row r="1026" spans="1:26" x14ac:dyDescent="0.3">
      <c r="A1026">
        <v>911</v>
      </c>
      <c r="B1026" t="s">
        <v>904</v>
      </c>
      <c r="C1026" t="s">
        <v>39</v>
      </c>
      <c r="D1026">
        <v>0.01</v>
      </c>
      <c r="E1026">
        <v>59.76</v>
      </c>
      <c r="F1026">
        <v>9.7100000000000009</v>
      </c>
      <c r="G1026" t="s">
        <v>40</v>
      </c>
      <c r="H1026" t="s">
        <v>96</v>
      </c>
      <c r="I1026" t="s">
        <v>50</v>
      </c>
      <c r="J1026" t="s">
        <v>80</v>
      </c>
      <c r="K1026" t="s">
        <v>75</v>
      </c>
      <c r="L1026" t="s">
        <v>1975</v>
      </c>
      <c r="M1026">
        <v>0.56999999999999995</v>
      </c>
      <c r="N1026" t="s">
        <v>34</v>
      </c>
      <c r="O1026" t="s">
        <v>113</v>
      </c>
      <c r="P1026" t="s">
        <v>905</v>
      </c>
      <c r="Q1026" t="s">
        <v>906</v>
      </c>
      <c r="R1026">
        <v>26003</v>
      </c>
      <c r="S1026" s="1">
        <v>42098</v>
      </c>
      <c r="T1026" s="1">
        <v>42100</v>
      </c>
      <c r="U1026">
        <v>354.3288</v>
      </c>
      <c r="V1026">
        <v>8</v>
      </c>
      <c r="W1026">
        <v>513.52</v>
      </c>
      <c r="X1026">
        <v>90186</v>
      </c>
      <c r="Y1026">
        <f>cleaneddata[[#This Row],[Unit Price]]-cleaneddata[[#This Row],[Discount]]</f>
        <v>59.75</v>
      </c>
      <c r="Z1026" t="str">
        <f>_xlfn.IFS(cleaneddata[[#This Row],[Region]]="Central","Chris",cleaneddata[[#This Row],[Region]]="East","Erin",cleaneddata[[#This Row],[Region]]="South","Sam",cleaneddata[[#This Row],[Region]]="West","William")</f>
        <v>Erin</v>
      </c>
    </row>
    <row r="1027" spans="1:26" x14ac:dyDescent="0.3">
      <c r="A1027">
        <v>2685</v>
      </c>
      <c r="B1027" t="s">
        <v>1976</v>
      </c>
      <c r="C1027" t="s">
        <v>39</v>
      </c>
      <c r="D1027">
        <v>0</v>
      </c>
      <c r="E1027">
        <v>7.38</v>
      </c>
      <c r="F1027">
        <v>11.51</v>
      </c>
      <c r="G1027" t="s">
        <v>40</v>
      </c>
      <c r="H1027" t="s">
        <v>29</v>
      </c>
      <c r="I1027" t="s">
        <v>50</v>
      </c>
      <c r="J1027" t="s">
        <v>74</v>
      </c>
      <c r="K1027" t="s">
        <v>75</v>
      </c>
      <c r="L1027" t="s">
        <v>1977</v>
      </c>
      <c r="M1027">
        <v>0.36</v>
      </c>
      <c r="N1027" t="s">
        <v>34</v>
      </c>
      <c r="O1027" t="s">
        <v>113</v>
      </c>
      <c r="P1027" t="s">
        <v>114</v>
      </c>
      <c r="Q1027" t="s">
        <v>1978</v>
      </c>
      <c r="R1027">
        <v>11803</v>
      </c>
      <c r="S1027" s="1">
        <v>42098</v>
      </c>
      <c r="T1027" s="1">
        <v>42099</v>
      </c>
      <c r="U1027">
        <v>-66.171000000000006</v>
      </c>
      <c r="V1027">
        <v>2</v>
      </c>
      <c r="W1027">
        <v>17.64</v>
      </c>
      <c r="X1027">
        <v>89147</v>
      </c>
      <c r="Y1027">
        <f>cleaneddata[[#This Row],[Unit Price]]-cleaneddata[[#This Row],[Discount]]</f>
        <v>7.38</v>
      </c>
      <c r="Z1027" t="str">
        <f>_xlfn.IFS(cleaneddata[[#This Row],[Region]]="Central","Chris",cleaneddata[[#This Row],[Region]]="East","Erin",cleaneddata[[#This Row],[Region]]="South","Sam",cleaneddata[[#This Row],[Region]]="West","William")</f>
        <v>Erin</v>
      </c>
    </row>
    <row r="1028" spans="1:26" x14ac:dyDescent="0.3">
      <c r="A1028">
        <v>321</v>
      </c>
      <c r="B1028" t="s">
        <v>1979</v>
      </c>
      <c r="C1028" t="s">
        <v>49</v>
      </c>
      <c r="D1028">
        <v>0.04</v>
      </c>
      <c r="E1028">
        <v>8.33</v>
      </c>
      <c r="F1028">
        <v>1.99</v>
      </c>
      <c r="G1028" t="s">
        <v>40</v>
      </c>
      <c r="H1028" t="s">
        <v>41</v>
      </c>
      <c r="I1028" t="s">
        <v>42</v>
      </c>
      <c r="J1028" t="s">
        <v>43</v>
      </c>
      <c r="K1028" t="s">
        <v>44</v>
      </c>
      <c r="L1028" t="s">
        <v>1176</v>
      </c>
      <c r="M1028">
        <v>0.52</v>
      </c>
      <c r="N1028" t="s">
        <v>34</v>
      </c>
      <c r="O1028" t="s">
        <v>113</v>
      </c>
      <c r="P1028" t="s">
        <v>420</v>
      </c>
      <c r="Q1028" t="s">
        <v>1980</v>
      </c>
      <c r="R1028">
        <v>20854</v>
      </c>
      <c r="S1028" s="1">
        <v>42098</v>
      </c>
      <c r="T1028" s="1">
        <v>42103</v>
      </c>
      <c r="U1028">
        <v>9.9268000000000001</v>
      </c>
      <c r="V1028">
        <v>11</v>
      </c>
      <c r="W1028">
        <v>89.76</v>
      </c>
      <c r="X1028">
        <v>91057</v>
      </c>
      <c r="Y1028">
        <f>cleaneddata[[#This Row],[Unit Price]]-cleaneddata[[#This Row],[Discount]]</f>
        <v>8.2900000000000009</v>
      </c>
      <c r="Z1028" t="str">
        <f>_xlfn.IFS(cleaneddata[[#This Row],[Region]]="Central","Chris",cleaneddata[[#This Row],[Region]]="East","Erin",cleaneddata[[#This Row],[Region]]="South","Sam",cleaneddata[[#This Row],[Region]]="West","William")</f>
        <v>Erin</v>
      </c>
    </row>
    <row r="1029" spans="1:26" x14ac:dyDescent="0.3">
      <c r="A1029">
        <v>975</v>
      </c>
      <c r="B1029" t="s">
        <v>1981</v>
      </c>
      <c r="C1029" t="s">
        <v>49</v>
      </c>
      <c r="D1029">
        <v>0.1</v>
      </c>
      <c r="E1029">
        <v>2.2200000000000002</v>
      </c>
      <c r="F1029">
        <v>5</v>
      </c>
      <c r="G1029" t="s">
        <v>40</v>
      </c>
      <c r="H1029" t="s">
        <v>96</v>
      </c>
      <c r="I1029" t="s">
        <v>50</v>
      </c>
      <c r="J1029" t="s">
        <v>97</v>
      </c>
      <c r="K1029" t="s">
        <v>75</v>
      </c>
      <c r="L1029" t="s">
        <v>1982</v>
      </c>
      <c r="M1029">
        <v>0.55000000000000004</v>
      </c>
      <c r="N1029" t="s">
        <v>34</v>
      </c>
      <c r="O1029" t="s">
        <v>113</v>
      </c>
      <c r="P1029" t="s">
        <v>405</v>
      </c>
      <c r="Q1029" t="s">
        <v>790</v>
      </c>
      <c r="R1029">
        <v>2108</v>
      </c>
      <c r="S1029" s="1">
        <v>42098</v>
      </c>
      <c r="T1029" s="1">
        <v>42103</v>
      </c>
      <c r="U1029">
        <v>-21.319199999999999</v>
      </c>
      <c r="V1029">
        <v>3</v>
      </c>
      <c r="W1029">
        <v>8.8000000000000007</v>
      </c>
      <c r="X1029">
        <v>87260</v>
      </c>
      <c r="Y1029">
        <f>cleaneddata[[#This Row],[Unit Price]]-cleaneddata[[#This Row],[Discount]]</f>
        <v>2.12</v>
      </c>
      <c r="Z1029" t="str">
        <f>_xlfn.IFS(cleaneddata[[#This Row],[Region]]="Central","Chris",cleaneddata[[#This Row],[Region]]="East","Erin",cleaneddata[[#This Row],[Region]]="South","Sam",cleaneddata[[#This Row],[Region]]="West","William")</f>
        <v>Erin</v>
      </c>
    </row>
    <row r="1030" spans="1:26" x14ac:dyDescent="0.3">
      <c r="A1030">
        <v>1918</v>
      </c>
      <c r="B1030" t="s">
        <v>1983</v>
      </c>
      <c r="C1030" t="s">
        <v>49</v>
      </c>
      <c r="D1030">
        <v>0.1</v>
      </c>
      <c r="E1030">
        <v>10.44</v>
      </c>
      <c r="F1030">
        <v>5.75</v>
      </c>
      <c r="G1030" t="s">
        <v>89</v>
      </c>
      <c r="H1030" t="s">
        <v>73</v>
      </c>
      <c r="I1030" t="s">
        <v>50</v>
      </c>
      <c r="J1030" t="s">
        <v>74</v>
      </c>
      <c r="K1030" t="s">
        <v>75</v>
      </c>
      <c r="L1030" t="s">
        <v>1984</v>
      </c>
      <c r="M1030">
        <v>0.39</v>
      </c>
      <c r="N1030" t="s">
        <v>34</v>
      </c>
      <c r="O1030" t="s">
        <v>35</v>
      </c>
      <c r="P1030" t="s">
        <v>46</v>
      </c>
      <c r="Q1030" t="s">
        <v>1985</v>
      </c>
      <c r="R1030">
        <v>72450</v>
      </c>
      <c r="S1030" s="1">
        <v>42098</v>
      </c>
      <c r="T1030" s="1">
        <v>42105</v>
      </c>
      <c r="U1030">
        <v>125.724</v>
      </c>
      <c r="V1030">
        <v>17</v>
      </c>
      <c r="W1030">
        <v>168.04</v>
      </c>
      <c r="X1030">
        <v>85898</v>
      </c>
      <c r="Y1030">
        <f>cleaneddata[[#This Row],[Unit Price]]-cleaneddata[[#This Row],[Discount]]</f>
        <v>10.34</v>
      </c>
      <c r="Z1030" t="str">
        <f>_xlfn.IFS(cleaneddata[[#This Row],[Region]]="Central","Chris",cleaneddata[[#This Row],[Region]]="East","Erin",cleaneddata[[#This Row],[Region]]="South","Sam",cleaneddata[[#This Row],[Region]]="West","William")</f>
        <v>Sam</v>
      </c>
    </row>
    <row r="1031" spans="1:26" x14ac:dyDescent="0.3">
      <c r="A1031">
        <v>2548</v>
      </c>
      <c r="B1031" t="s">
        <v>1986</v>
      </c>
      <c r="C1031" t="s">
        <v>49</v>
      </c>
      <c r="D1031">
        <v>0</v>
      </c>
      <c r="E1031">
        <v>35.99</v>
      </c>
      <c r="F1031">
        <v>0.99</v>
      </c>
      <c r="G1031" t="s">
        <v>40</v>
      </c>
      <c r="H1031" t="s">
        <v>29</v>
      </c>
      <c r="I1031" t="s">
        <v>42</v>
      </c>
      <c r="J1031" t="s">
        <v>137</v>
      </c>
      <c r="K1031" t="s">
        <v>44</v>
      </c>
      <c r="L1031" t="s">
        <v>1987</v>
      </c>
      <c r="M1031">
        <v>0.35</v>
      </c>
      <c r="N1031" t="s">
        <v>34</v>
      </c>
      <c r="O1031" t="s">
        <v>61</v>
      </c>
      <c r="P1031" t="s">
        <v>92</v>
      </c>
      <c r="Q1031" t="s">
        <v>102</v>
      </c>
      <c r="R1031">
        <v>90068</v>
      </c>
      <c r="S1031" s="1">
        <v>42098</v>
      </c>
      <c r="T1031" s="1">
        <v>42105</v>
      </c>
      <c r="U1031">
        <v>840.05100000000004</v>
      </c>
      <c r="V1031">
        <v>46</v>
      </c>
      <c r="W1031">
        <v>1477.57</v>
      </c>
      <c r="X1031">
        <v>46436</v>
      </c>
      <c r="Y1031">
        <f>cleaneddata[[#This Row],[Unit Price]]-cleaneddata[[#This Row],[Discount]]</f>
        <v>35.99</v>
      </c>
      <c r="Z1031" t="str">
        <f>_xlfn.IFS(cleaneddata[[#This Row],[Region]]="Central","Chris",cleaneddata[[#This Row],[Region]]="East","Erin",cleaneddata[[#This Row],[Region]]="South","Sam",cleaneddata[[#This Row],[Region]]="West","William")</f>
        <v>William</v>
      </c>
    </row>
    <row r="1032" spans="1:26" x14ac:dyDescent="0.3">
      <c r="A1032">
        <v>2551</v>
      </c>
      <c r="B1032" t="s">
        <v>1988</v>
      </c>
      <c r="C1032" t="s">
        <v>49</v>
      </c>
      <c r="D1032">
        <v>0</v>
      </c>
      <c r="E1032">
        <v>35.99</v>
      </c>
      <c r="F1032">
        <v>0.99</v>
      </c>
      <c r="G1032" t="s">
        <v>40</v>
      </c>
      <c r="H1032" t="s">
        <v>29</v>
      </c>
      <c r="I1032" t="s">
        <v>42</v>
      </c>
      <c r="J1032" t="s">
        <v>137</v>
      </c>
      <c r="K1032" t="s">
        <v>44</v>
      </c>
      <c r="L1032" t="s">
        <v>1987</v>
      </c>
      <c r="M1032">
        <v>0.35</v>
      </c>
      <c r="N1032" t="s">
        <v>34</v>
      </c>
      <c r="O1032" t="s">
        <v>113</v>
      </c>
      <c r="P1032" t="s">
        <v>322</v>
      </c>
      <c r="Q1032" t="s">
        <v>1989</v>
      </c>
      <c r="R1032">
        <v>17403</v>
      </c>
      <c r="S1032" s="1">
        <v>42098</v>
      </c>
      <c r="T1032" s="1">
        <v>42105</v>
      </c>
      <c r="U1032">
        <v>265.96050000000002</v>
      </c>
      <c r="V1032">
        <v>12</v>
      </c>
      <c r="W1032">
        <v>385.45</v>
      </c>
      <c r="X1032">
        <v>88656</v>
      </c>
      <c r="Y1032">
        <f>cleaneddata[[#This Row],[Unit Price]]-cleaneddata[[#This Row],[Discount]]</f>
        <v>35.99</v>
      </c>
      <c r="Z1032" t="str">
        <f>_xlfn.IFS(cleaneddata[[#This Row],[Region]]="Central","Chris",cleaneddata[[#This Row],[Region]]="East","Erin",cleaneddata[[#This Row],[Region]]="South","Sam",cleaneddata[[#This Row],[Region]]="West","William")</f>
        <v>Erin</v>
      </c>
    </row>
    <row r="1033" spans="1:26" x14ac:dyDescent="0.3">
      <c r="A1033">
        <v>114</v>
      </c>
      <c r="B1033" t="s">
        <v>139</v>
      </c>
      <c r="C1033" t="s">
        <v>118</v>
      </c>
      <c r="D1033">
        <v>0.01</v>
      </c>
      <c r="E1033">
        <v>4.91</v>
      </c>
      <c r="F1033">
        <v>0.5</v>
      </c>
      <c r="G1033" t="s">
        <v>40</v>
      </c>
      <c r="H1033" t="s">
        <v>73</v>
      </c>
      <c r="I1033" t="s">
        <v>50</v>
      </c>
      <c r="J1033" t="s">
        <v>154</v>
      </c>
      <c r="K1033" t="s">
        <v>75</v>
      </c>
      <c r="L1033" t="s">
        <v>975</v>
      </c>
      <c r="M1033">
        <v>0.36</v>
      </c>
      <c r="N1033" t="s">
        <v>34</v>
      </c>
      <c r="O1033" t="s">
        <v>61</v>
      </c>
      <c r="P1033" t="s">
        <v>141</v>
      </c>
      <c r="Q1033" t="s">
        <v>142</v>
      </c>
      <c r="R1033">
        <v>97035</v>
      </c>
      <c r="S1033" s="1">
        <v>42098</v>
      </c>
      <c r="T1033" s="1">
        <v>42100</v>
      </c>
      <c r="U1033">
        <v>40.247700000000002</v>
      </c>
      <c r="V1033">
        <v>12</v>
      </c>
      <c r="W1033">
        <v>58.33</v>
      </c>
      <c r="X1033">
        <v>89584</v>
      </c>
      <c r="Y1033">
        <f>cleaneddata[[#This Row],[Unit Price]]-cleaneddata[[#This Row],[Discount]]</f>
        <v>4.9000000000000004</v>
      </c>
      <c r="Z1033" t="str">
        <f>_xlfn.IFS(cleaneddata[[#This Row],[Region]]="Central","Chris",cleaneddata[[#This Row],[Region]]="East","Erin",cleaneddata[[#This Row],[Region]]="South","Sam",cleaneddata[[#This Row],[Region]]="West","William")</f>
        <v>William</v>
      </c>
    </row>
    <row r="1034" spans="1:26" x14ac:dyDescent="0.3">
      <c r="A1034">
        <v>114</v>
      </c>
      <c r="B1034" t="s">
        <v>139</v>
      </c>
      <c r="C1034" t="s">
        <v>118</v>
      </c>
      <c r="D1034">
        <v>0.09</v>
      </c>
      <c r="E1034">
        <v>4</v>
      </c>
      <c r="F1034">
        <v>1.3</v>
      </c>
      <c r="G1034" t="s">
        <v>89</v>
      </c>
      <c r="H1034" t="s">
        <v>73</v>
      </c>
      <c r="I1034" t="s">
        <v>50</v>
      </c>
      <c r="J1034" t="s">
        <v>90</v>
      </c>
      <c r="K1034" t="s">
        <v>52</v>
      </c>
      <c r="L1034" t="s">
        <v>373</v>
      </c>
      <c r="M1034">
        <v>0.37</v>
      </c>
      <c r="N1034" t="s">
        <v>34</v>
      </c>
      <c r="O1034" t="s">
        <v>61</v>
      </c>
      <c r="P1034" t="s">
        <v>141</v>
      </c>
      <c r="Q1034" t="s">
        <v>142</v>
      </c>
      <c r="R1034">
        <v>97035</v>
      </c>
      <c r="S1034" s="1">
        <v>42098</v>
      </c>
      <c r="T1034" s="1">
        <v>42100</v>
      </c>
      <c r="U1034">
        <v>14.0898</v>
      </c>
      <c r="V1034">
        <v>5</v>
      </c>
      <c r="W1034">
        <v>20.420000000000002</v>
      </c>
      <c r="X1034">
        <v>89584</v>
      </c>
      <c r="Y1034">
        <f>cleaneddata[[#This Row],[Unit Price]]-cleaneddata[[#This Row],[Discount]]</f>
        <v>3.91</v>
      </c>
      <c r="Z1034" t="str">
        <f>_xlfn.IFS(cleaneddata[[#This Row],[Region]]="Central","Chris",cleaneddata[[#This Row],[Region]]="East","Erin",cleaneddata[[#This Row],[Region]]="South","Sam",cleaneddata[[#This Row],[Region]]="West","William")</f>
        <v>William</v>
      </c>
    </row>
    <row r="1035" spans="1:26" x14ac:dyDescent="0.3">
      <c r="A1035">
        <v>117</v>
      </c>
      <c r="B1035" t="s">
        <v>143</v>
      </c>
      <c r="C1035" t="s">
        <v>118</v>
      </c>
      <c r="D1035">
        <v>0.01</v>
      </c>
      <c r="E1035">
        <v>4.91</v>
      </c>
      <c r="F1035">
        <v>0.5</v>
      </c>
      <c r="G1035" t="s">
        <v>40</v>
      </c>
      <c r="H1035" t="s">
        <v>73</v>
      </c>
      <c r="I1035" t="s">
        <v>50</v>
      </c>
      <c r="J1035" t="s">
        <v>154</v>
      </c>
      <c r="K1035" t="s">
        <v>75</v>
      </c>
      <c r="L1035" t="s">
        <v>975</v>
      </c>
      <c r="M1035">
        <v>0.36</v>
      </c>
      <c r="N1035" t="s">
        <v>34</v>
      </c>
      <c r="O1035" t="s">
        <v>61</v>
      </c>
      <c r="P1035" t="s">
        <v>68</v>
      </c>
      <c r="Q1035" t="s">
        <v>144</v>
      </c>
      <c r="R1035">
        <v>98103</v>
      </c>
      <c r="S1035" s="1">
        <v>42098</v>
      </c>
      <c r="T1035" s="1">
        <v>42100</v>
      </c>
      <c r="U1035">
        <v>112.06</v>
      </c>
      <c r="V1035">
        <v>47</v>
      </c>
      <c r="W1035">
        <v>228.46</v>
      </c>
      <c r="X1035">
        <v>13959</v>
      </c>
      <c r="Y1035">
        <f>cleaneddata[[#This Row],[Unit Price]]-cleaneddata[[#This Row],[Discount]]</f>
        <v>4.9000000000000004</v>
      </c>
      <c r="Z1035" t="str">
        <f>_xlfn.IFS(cleaneddata[[#This Row],[Region]]="Central","Chris",cleaneddata[[#This Row],[Region]]="East","Erin",cleaneddata[[#This Row],[Region]]="South","Sam",cleaneddata[[#This Row],[Region]]="West","William")</f>
        <v>William</v>
      </c>
    </row>
    <row r="1036" spans="1:26" x14ac:dyDescent="0.3">
      <c r="A1036">
        <v>117</v>
      </c>
      <c r="B1036" t="s">
        <v>143</v>
      </c>
      <c r="C1036" t="s">
        <v>118</v>
      </c>
      <c r="D1036">
        <v>0.09</v>
      </c>
      <c r="E1036">
        <v>4</v>
      </c>
      <c r="F1036">
        <v>1.3</v>
      </c>
      <c r="G1036" t="s">
        <v>89</v>
      </c>
      <c r="H1036" t="s">
        <v>73</v>
      </c>
      <c r="I1036" t="s">
        <v>50</v>
      </c>
      <c r="J1036" t="s">
        <v>90</v>
      </c>
      <c r="K1036" t="s">
        <v>52</v>
      </c>
      <c r="L1036" t="s">
        <v>373</v>
      </c>
      <c r="M1036">
        <v>0.37</v>
      </c>
      <c r="N1036" t="s">
        <v>34</v>
      </c>
      <c r="O1036" t="s">
        <v>61</v>
      </c>
      <c r="P1036" t="s">
        <v>68</v>
      </c>
      <c r="Q1036" t="s">
        <v>144</v>
      </c>
      <c r="R1036">
        <v>98103</v>
      </c>
      <c r="S1036" s="1">
        <v>42098</v>
      </c>
      <c r="T1036" s="1">
        <v>42100</v>
      </c>
      <c r="U1036">
        <v>16.79</v>
      </c>
      <c r="V1036">
        <v>19</v>
      </c>
      <c r="W1036">
        <v>77.61</v>
      </c>
      <c r="X1036">
        <v>13959</v>
      </c>
      <c r="Y1036">
        <f>cleaneddata[[#This Row],[Unit Price]]-cleaneddata[[#This Row],[Discount]]</f>
        <v>3.91</v>
      </c>
      <c r="Z1036" t="str">
        <f>_xlfn.IFS(cleaneddata[[#This Row],[Region]]="Central","Chris",cleaneddata[[#This Row],[Region]]="East","Erin",cleaneddata[[#This Row],[Region]]="South","Sam",cleaneddata[[#This Row],[Region]]="West","William")</f>
        <v>William</v>
      </c>
    </row>
    <row r="1037" spans="1:26" x14ac:dyDescent="0.3">
      <c r="A1037">
        <v>1590</v>
      </c>
      <c r="B1037" t="s">
        <v>1990</v>
      </c>
      <c r="C1037" t="s">
        <v>118</v>
      </c>
      <c r="D1037">
        <v>0.03</v>
      </c>
      <c r="E1037">
        <v>19.04</v>
      </c>
      <c r="F1037">
        <v>6.38</v>
      </c>
      <c r="G1037" t="s">
        <v>89</v>
      </c>
      <c r="H1037" t="s">
        <v>96</v>
      </c>
      <c r="I1037" t="s">
        <v>30</v>
      </c>
      <c r="J1037" t="s">
        <v>128</v>
      </c>
      <c r="K1037" t="s">
        <v>75</v>
      </c>
      <c r="L1037" t="s">
        <v>1991</v>
      </c>
      <c r="M1037">
        <v>0.56000000000000005</v>
      </c>
      <c r="N1037" t="s">
        <v>34</v>
      </c>
      <c r="O1037" t="s">
        <v>113</v>
      </c>
      <c r="P1037" t="s">
        <v>319</v>
      </c>
      <c r="Q1037" t="s">
        <v>1992</v>
      </c>
      <c r="R1037">
        <v>44094</v>
      </c>
      <c r="S1037" s="1">
        <v>42098</v>
      </c>
      <c r="T1037" s="1">
        <v>42098</v>
      </c>
      <c r="U1037">
        <v>83.793599999999998</v>
      </c>
      <c r="V1037">
        <v>7</v>
      </c>
      <c r="W1037">
        <v>144.03</v>
      </c>
      <c r="X1037">
        <v>86668</v>
      </c>
      <c r="Y1037">
        <f>cleaneddata[[#This Row],[Unit Price]]-cleaneddata[[#This Row],[Discount]]</f>
        <v>19.009999999999998</v>
      </c>
      <c r="Z1037" t="str">
        <f>_xlfn.IFS(cleaneddata[[#This Row],[Region]]="Central","Chris",cleaneddata[[#This Row],[Region]]="East","Erin",cleaneddata[[#This Row],[Region]]="South","Sam",cleaneddata[[#This Row],[Region]]="West","William")</f>
        <v>Erin</v>
      </c>
    </row>
    <row r="1038" spans="1:26" x14ac:dyDescent="0.3">
      <c r="A1038">
        <v>1593</v>
      </c>
      <c r="B1038" t="s">
        <v>1993</v>
      </c>
      <c r="C1038" t="s">
        <v>118</v>
      </c>
      <c r="D1038">
        <v>0.02</v>
      </c>
      <c r="E1038">
        <v>5.53</v>
      </c>
      <c r="F1038">
        <v>6.98</v>
      </c>
      <c r="G1038" t="s">
        <v>40</v>
      </c>
      <c r="H1038" t="s">
        <v>96</v>
      </c>
      <c r="I1038" t="s">
        <v>50</v>
      </c>
      <c r="J1038" t="s">
        <v>74</v>
      </c>
      <c r="K1038" t="s">
        <v>75</v>
      </c>
      <c r="L1038" t="s">
        <v>1994</v>
      </c>
      <c r="M1038">
        <v>0.39</v>
      </c>
      <c r="N1038" t="s">
        <v>34</v>
      </c>
      <c r="O1038" t="s">
        <v>54</v>
      </c>
      <c r="P1038" t="s">
        <v>209</v>
      </c>
      <c r="Q1038" t="s">
        <v>552</v>
      </c>
      <c r="R1038">
        <v>74006</v>
      </c>
      <c r="S1038" s="1">
        <v>42098</v>
      </c>
      <c r="T1038" s="1">
        <v>42100</v>
      </c>
      <c r="U1038">
        <v>-77.823719999999994</v>
      </c>
      <c r="V1038">
        <v>8</v>
      </c>
      <c r="W1038">
        <v>48.81</v>
      </c>
      <c r="X1038">
        <v>86668</v>
      </c>
      <c r="Y1038">
        <f>cleaneddata[[#This Row],[Unit Price]]-cleaneddata[[#This Row],[Discount]]</f>
        <v>5.5100000000000007</v>
      </c>
      <c r="Z1038" t="str">
        <f>_xlfn.IFS(cleaneddata[[#This Row],[Region]]="Central","Chris",cleaneddata[[#This Row],[Region]]="East","Erin",cleaneddata[[#This Row],[Region]]="South","Sam",cleaneddata[[#This Row],[Region]]="West","William")</f>
        <v>Chris</v>
      </c>
    </row>
    <row r="1039" spans="1:26" x14ac:dyDescent="0.3">
      <c r="A1039">
        <v>2441</v>
      </c>
      <c r="B1039" t="s">
        <v>1995</v>
      </c>
      <c r="C1039" t="s">
        <v>118</v>
      </c>
      <c r="D1039">
        <v>0.02</v>
      </c>
      <c r="E1039">
        <v>63.94</v>
      </c>
      <c r="F1039">
        <v>14.48</v>
      </c>
      <c r="G1039" t="s">
        <v>40</v>
      </c>
      <c r="H1039" t="s">
        <v>41</v>
      </c>
      <c r="I1039" t="s">
        <v>30</v>
      </c>
      <c r="J1039" t="s">
        <v>128</v>
      </c>
      <c r="K1039" t="s">
        <v>75</v>
      </c>
      <c r="L1039" t="s">
        <v>1996</v>
      </c>
      <c r="M1039">
        <v>0.46</v>
      </c>
      <c r="N1039" t="s">
        <v>34</v>
      </c>
      <c r="O1039" t="s">
        <v>35</v>
      </c>
      <c r="P1039" t="s">
        <v>125</v>
      </c>
      <c r="Q1039" t="s">
        <v>1997</v>
      </c>
      <c r="R1039">
        <v>32935</v>
      </c>
      <c r="S1039" s="1">
        <v>42098</v>
      </c>
      <c r="T1039" s="1">
        <v>42098</v>
      </c>
      <c r="U1039">
        <v>-100.17</v>
      </c>
      <c r="V1039">
        <v>11</v>
      </c>
      <c r="W1039">
        <v>709.7</v>
      </c>
      <c r="X1039">
        <v>89300</v>
      </c>
      <c r="Y1039">
        <f>cleaneddata[[#This Row],[Unit Price]]-cleaneddata[[#This Row],[Discount]]</f>
        <v>63.919999999999995</v>
      </c>
      <c r="Z1039" t="str">
        <f>_xlfn.IFS(cleaneddata[[#This Row],[Region]]="Central","Chris",cleaneddata[[#This Row],[Region]]="East","Erin",cleaneddata[[#This Row],[Region]]="South","Sam",cleaneddata[[#This Row],[Region]]="West","William")</f>
        <v>Sam</v>
      </c>
    </row>
    <row r="1040" spans="1:26" x14ac:dyDescent="0.3">
      <c r="A1040">
        <v>2442</v>
      </c>
      <c r="B1040" t="s">
        <v>1998</v>
      </c>
      <c r="C1040" t="s">
        <v>118</v>
      </c>
      <c r="D1040">
        <v>0.01</v>
      </c>
      <c r="E1040">
        <v>5.0199999999999996</v>
      </c>
      <c r="F1040">
        <v>5.14</v>
      </c>
      <c r="G1040" t="s">
        <v>40</v>
      </c>
      <c r="H1040" t="s">
        <v>41</v>
      </c>
      <c r="I1040" t="s">
        <v>42</v>
      </c>
      <c r="J1040" t="s">
        <v>43</v>
      </c>
      <c r="K1040" t="s">
        <v>44</v>
      </c>
      <c r="L1040" t="s">
        <v>393</v>
      </c>
      <c r="M1040">
        <v>0.79</v>
      </c>
      <c r="N1040" t="s">
        <v>34</v>
      </c>
      <c r="O1040" t="s">
        <v>35</v>
      </c>
      <c r="P1040" t="s">
        <v>125</v>
      </c>
      <c r="Q1040" t="s">
        <v>1999</v>
      </c>
      <c r="R1040">
        <v>32953</v>
      </c>
      <c r="S1040" s="1">
        <v>42098</v>
      </c>
      <c r="T1040" s="1">
        <v>42100</v>
      </c>
      <c r="U1040">
        <v>-3.948</v>
      </c>
      <c r="V1040">
        <v>5</v>
      </c>
      <c r="W1040">
        <v>27.42</v>
      </c>
      <c r="X1040">
        <v>89300</v>
      </c>
      <c r="Y1040">
        <f>cleaneddata[[#This Row],[Unit Price]]-cleaneddata[[#This Row],[Discount]]</f>
        <v>5.01</v>
      </c>
      <c r="Z1040" t="str">
        <f>_xlfn.IFS(cleaneddata[[#This Row],[Region]]="Central","Chris",cleaneddata[[#This Row],[Region]]="East","Erin",cleaneddata[[#This Row],[Region]]="South","Sam",cleaneddata[[#This Row],[Region]]="West","William")</f>
        <v>Sam</v>
      </c>
    </row>
    <row r="1041" spans="1:26" x14ac:dyDescent="0.3">
      <c r="A1041">
        <v>3400</v>
      </c>
      <c r="B1041" t="s">
        <v>2000</v>
      </c>
      <c r="C1041" t="s">
        <v>118</v>
      </c>
      <c r="D1041">
        <v>0.1</v>
      </c>
      <c r="E1041">
        <v>9.3800000000000008</v>
      </c>
      <c r="F1041">
        <v>4.93</v>
      </c>
      <c r="G1041" t="s">
        <v>89</v>
      </c>
      <c r="H1041" t="s">
        <v>29</v>
      </c>
      <c r="I1041" t="s">
        <v>30</v>
      </c>
      <c r="J1041" t="s">
        <v>128</v>
      </c>
      <c r="K1041" t="s">
        <v>75</v>
      </c>
      <c r="L1041" t="s">
        <v>2001</v>
      </c>
      <c r="M1041">
        <v>0.56999999999999995</v>
      </c>
      <c r="N1041" t="s">
        <v>34</v>
      </c>
      <c r="O1041" t="s">
        <v>113</v>
      </c>
      <c r="P1041" t="s">
        <v>905</v>
      </c>
      <c r="Q1041" t="s">
        <v>2002</v>
      </c>
      <c r="R1041">
        <v>26554</v>
      </c>
      <c r="S1041" s="1">
        <v>42098</v>
      </c>
      <c r="T1041" s="1">
        <v>42098</v>
      </c>
      <c r="U1041">
        <v>-24.7104</v>
      </c>
      <c r="V1041">
        <v>15</v>
      </c>
      <c r="W1041">
        <v>135.78</v>
      </c>
      <c r="X1041">
        <v>87537</v>
      </c>
      <c r="Y1041">
        <f>cleaneddata[[#This Row],[Unit Price]]-cleaneddata[[#This Row],[Discount]]</f>
        <v>9.2800000000000011</v>
      </c>
      <c r="Z1041" t="str">
        <f>_xlfn.IFS(cleaneddata[[#This Row],[Region]]="Central","Chris",cleaneddata[[#This Row],[Region]]="East","Erin",cleaneddata[[#This Row],[Region]]="South","Sam",cleaneddata[[#This Row],[Region]]="West","William")</f>
        <v>Erin</v>
      </c>
    </row>
    <row r="1042" spans="1:26" x14ac:dyDescent="0.3">
      <c r="A1042">
        <v>1733</v>
      </c>
      <c r="B1042" t="s">
        <v>2003</v>
      </c>
      <c r="C1042" t="s">
        <v>72</v>
      </c>
      <c r="D1042">
        <v>0.02</v>
      </c>
      <c r="E1042">
        <v>60.98</v>
      </c>
      <c r="F1042">
        <v>49</v>
      </c>
      <c r="G1042" t="s">
        <v>40</v>
      </c>
      <c r="H1042" t="s">
        <v>29</v>
      </c>
      <c r="I1042" t="s">
        <v>50</v>
      </c>
      <c r="J1042" t="s">
        <v>97</v>
      </c>
      <c r="K1042" t="s">
        <v>66</v>
      </c>
      <c r="L1042" t="s">
        <v>1532</v>
      </c>
      <c r="M1042">
        <v>0.59</v>
      </c>
      <c r="N1042" t="s">
        <v>34</v>
      </c>
      <c r="O1042" t="s">
        <v>113</v>
      </c>
      <c r="P1042" t="s">
        <v>376</v>
      </c>
      <c r="Q1042" t="s">
        <v>68</v>
      </c>
      <c r="R1042">
        <v>20012</v>
      </c>
      <c r="S1042" s="1">
        <v>42098</v>
      </c>
      <c r="T1042" s="1">
        <v>42100</v>
      </c>
      <c r="U1042">
        <v>-662.52</v>
      </c>
      <c r="V1042">
        <v>34</v>
      </c>
      <c r="W1042">
        <v>2119.54</v>
      </c>
      <c r="X1042">
        <v>3841</v>
      </c>
      <c r="Y1042">
        <f>cleaneddata[[#This Row],[Unit Price]]-cleaneddata[[#This Row],[Discount]]</f>
        <v>60.959999999999994</v>
      </c>
      <c r="Z1042" t="str">
        <f>_xlfn.IFS(cleaneddata[[#This Row],[Region]]="Central","Chris",cleaneddata[[#This Row],[Region]]="East","Erin",cleaneddata[[#This Row],[Region]]="South","Sam",cleaneddata[[#This Row],[Region]]="West","William")</f>
        <v>Erin</v>
      </c>
    </row>
    <row r="1043" spans="1:26" x14ac:dyDescent="0.3">
      <c r="A1043">
        <v>1733</v>
      </c>
      <c r="B1043" t="s">
        <v>2003</v>
      </c>
      <c r="C1043" t="s">
        <v>72</v>
      </c>
      <c r="D1043">
        <v>0.02</v>
      </c>
      <c r="E1043">
        <v>1270.99</v>
      </c>
      <c r="F1043">
        <v>19.989999999999998</v>
      </c>
      <c r="G1043" t="s">
        <v>40</v>
      </c>
      <c r="H1043" t="s">
        <v>29</v>
      </c>
      <c r="I1043" t="s">
        <v>50</v>
      </c>
      <c r="J1043" t="s">
        <v>74</v>
      </c>
      <c r="K1043" t="s">
        <v>75</v>
      </c>
      <c r="L1043" t="s">
        <v>654</v>
      </c>
      <c r="M1043">
        <v>0.35</v>
      </c>
      <c r="N1043" t="s">
        <v>34</v>
      </c>
      <c r="O1043" t="s">
        <v>113</v>
      </c>
      <c r="P1043" t="s">
        <v>376</v>
      </c>
      <c r="Q1043" t="s">
        <v>68</v>
      </c>
      <c r="R1043">
        <v>20012</v>
      </c>
      <c r="S1043" s="1">
        <v>42098</v>
      </c>
      <c r="T1043" s="1">
        <v>42100</v>
      </c>
      <c r="U1043">
        <v>9228.2255999999998</v>
      </c>
      <c r="V1043">
        <v>36</v>
      </c>
      <c r="W1043">
        <v>45737.33</v>
      </c>
      <c r="X1043">
        <v>3841</v>
      </c>
      <c r="Y1043">
        <f>cleaneddata[[#This Row],[Unit Price]]-cleaneddata[[#This Row],[Discount]]</f>
        <v>1270.97</v>
      </c>
      <c r="Z1043" t="str">
        <f>_xlfn.IFS(cleaneddata[[#This Row],[Region]]="Central","Chris",cleaneddata[[#This Row],[Region]]="East","Erin",cleaneddata[[#This Row],[Region]]="South","Sam",cleaneddata[[#This Row],[Region]]="West","William")</f>
        <v>Erin</v>
      </c>
    </row>
    <row r="1044" spans="1:26" x14ac:dyDescent="0.3">
      <c r="A1044">
        <v>1734</v>
      </c>
      <c r="B1044" t="s">
        <v>2004</v>
      </c>
      <c r="C1044" t="s">
        <v>72</v>
      </c>
      <c r="D1044">
        <v>0.02</v>
      </c>
      <c r="E1044">
        <v>60.98</v>
      </c>
      <c r="F1044">
        <v>49</v>
      </c>
      <c r="G1044" t="s">
        <v>40</v>
      </c>
      <c r="H1044" t="s">
        <v>29</v>
      </c>
      <c r="I1044" t="s">
        <v>50</v>
      </c>
      <c r="J1044" t="s">
        <v>97</v>
      </c>
      <c r="K1044" t="s">
        <v>66</v>
      </c>
      <c r="L1044" t="s">
        <v>1532</v>
      </c>
      <c r="M1044">
        <v>0.59</v>
      </c>
      <c r="N1044" t="s">
        <v>34</v>
      </c>
      <c r="O1044" t="s">
        <v>113</v>
      </c>
      <c r="P1044" t="s">
        <v>114</v>
      </c>
      <c r="Q1044" t="s">
        <v>2005</v>
      </c>
      <c r="R1044">
        <v>10528</v>
      </c>
      <c r="S1044" s="1">
        <v>42098</v>
      </c>
      <c r="T1044" s="1">
        <v>42100</v>
      </c>
      <c r="U1044">
        <v>-596.26800000000003</v>
      </c>
      <c r="V1044">
        <v>9</v>
      </c>
      <c r="W1044">
        <v>561.05999999999995</v>
      </c>
      <c r="X1044">
        <v>88443</v>
      </c>
      <c r="Y1044">
        <f>cleaneddata[[#This Row],[Unit Price]]-cleaneddata[[#This Row],[Discount]]</f>
        <v>60.959999999999994</v>
      </c>
      <c r="Z1044" t="str">
        <f>_xlfn.IFS(cleaneddata[[#This Row],[Region]]="Central","Chris",cleaneddata[[#This Row],[Region]]="East","Erin",cleaneddata[[#This Row],[Region]]="South","Sam",cleaneddata[[#This Row],[Region]]="West","William")</f>
        <v>Erin</v>
      </c>
    </row>
    <row r="1045" spans="1:26" x14ac:dyDescent="0.3">
      <c r="A1045">
        <v>1734</v>
      </c>
      <c r="B1045" t="s">
        <v>2004</v>
      </c>
      <c r="C1045" t="s">
        <v>72</v>
      </c>
      <c r="D1045">
        <v>0.02</v>
      </c>
      <c r="E1045">
        <v>1270.99</v>
      </c>
      <c r="F1045">
        <v>19.989999999999998</v>
      </c>
      <c r="G1045" t="s">
        <v>40</v>
      </c>
      <c r="H1045" t="s">
        <v>29</v>
      </c>
      <c r="I1045" t="s">
        <v>50</v>
      </c>
      <c r="J1045" t="s">
        <v>74</v>
      </c>
      <c r="K1045" t="s">
        <v>75</v>
      </c>
      <c r="L1045" t="s">
        <v>654</v>
      </c>
      <c r="M1045">
        <v>0.35</v>
      </c>
      <c r="N1045" t="s">
        <v>34</v>
      </c>
      <c r="O1045" t="s">
        <v>113</v>
      </c>
      <c r="P1045" t="s">
        <v>114</v>
      </c>
      <c r="Q1045" t="s">
        <v>2005</v>
      </c>
      <c r="R1045">
        <v>10528</v>
      </c>
      <c r="S1045" s="1">
        <v>42098</v>
      </c>
      <c r="T1045" s="1">
        <v>42100</v>
      </c>
      <c r="U1045">
        <v>7889.6877000000004</v>
      </c>
      <c r="V1045">
        <v>9</v>
      </c>
      <c r="W1045">
        <v>11434.33</v>
      </c>
      <c r="X1045">
        <v>88443</v>
      </c>
      <c r="Y1045">
        <f>cleaneddata[[#This Row],[Unit Price]]-cleaneddata[[#This Row],[Discount]]</f>
        <v>1270.97</v>
      </c>
      <c r="Z1045" t="str">
        <f>_xlfn.IFS(cleaneddata[[#This Row],[Region]]="Central","Chris",cleaneddata[[#This Row],[Region]]="East","Erin",cleaneddata[[#This Row],[Region]]="South","Sam",cleaneddata[[#This Row],[Region]]="West","William")</f>
        <v>Erin</v>
      </c>
    </row>
    <row r="1046" spans="1:26" x14ac:dyDescent="0.3">
      <c r="A1046">
        <v>1734</v>
      </c>
      <c r="B1046" t="s">
        <v>2004</v>
      </c>
      <c r="C1046" t="s">
        <v>72</v>
      </c>
      <c r="D1046">
        <v>0.05</v>
      </c>
      <c r="E1046">
        <v>205.99</v>
      </c>
      <c r="F1046">
        <v>8.99</v>
      </c>
      <c r="G1046" t="s">
        <v>89</v>
      </c>
      <c r="H1046" t="s">
        <v>29</v>
      </c>
      <c r="I1046" t="s">
        <v>42</v>
      </c>
      <c r="J1046" t="s">
        <v>137</v>
      </c>
      <c r="K1046" t="s">
        <v>75</v>
      </c>
      <c r="L1046" t="s">
        <v>1034</v>
      </c>
      <c r="M1046">
        <v>0.6</v>
      </c>
      <c r="N1046" t="s">
        <v>34</v>
      </c>
      <c r="O1046" t="s">
        <v>113</v>
      </c>
      <c r="P1046" t="s">
        <v>114</v>
      </c>
      <c r="Q1046" t="s">
        <v>2005</v>
      </c>
      <c r="R1046">
        <v>10528</v>
      </c>
      <c r="S1046" s="1">
        <v>42098</v>
      </c>
      <c r="T1046" s="1">
        <v>42100</v>
      </c>
      <c r="U1046">
        <v>1545.8097600000001</v>
      </c>
      <c r="V1046">
        <v>19</v>
      </c>
      <c r="W1046">
        <v>3229.24</v>
      </c>
      <c r="X1046">
        <v>88443</v>
      </c>
      <c r="Y1046">
        <f>cleaneddata[[#This Row],[Unit Price]]-cleaneddata[[#This Row],[Discount]]</f>
        <v>205.94</v>
      </c>
      <c r="Z1046" t="str">
        <f>_xlfn.IFS(cleaneddata[[#This Row],[Region]]="Central","Chris",cleaneddata[[#This Row],[Region]]="East","Erin",cleaneddata[[#This Row],[Region]]="South","Sam",cleaneddata[[#This Row],[Region]]="West","William")</f>
        <v>Erin</v>
      </c>
    </row>
    <row r="1047" spans="1:26" x14ac:dyDescent="0.3">
      <c r="A1047">
        <v>2603</v>
      </c>
      <c r="B1047" t="s">
        <v>2006</v>
      </c>
      <c r="C1047" t="s">
        <v>27</v>
      </c>
      <c r="D1047">
        <v>7.0000000000000007E-2</v>
      </c>
      <c r="E1047">
        <v>200.99</v>
      </c>
      <c r="F1047">
        <v>4.2</v>
      </c>
      <c r="G1047" t="s">
        <v>40</v>
      </c>
      <c r="H1047" t="s">
        <v>96</v>
      </c>
      <c r="I1047" t="s">
        <v>42</v>
      </c>
      <c r="J1047" t="s">
        <v>137</v>
      </c>
      <c r="K1047" t="s">
        <v>75</v>
      </c>
      <c r="L1047" t="s">
        <v>796</v>
      </c>
      <c r="M1047">
        <v>0.59</v>
      </c>
      <c r="N1047" t="s">
        <v>34</v>
      </c>
      <c r="O1047" t="s">
        <v>113</v>
      </c>
      <c r="P1047" t="s">
        <v>399</v>
      </c>
      <c r="Q1047" t="s">
        <v>2007</v>
      </c>
      <c r="R1047">
        <v>7601</v>
      </c>
      <c r="S1047" s="1">
        <v>42099</v>
      </c>
      <c r="T1047" s="1">
        <v>42100</v>
      </c>
      <c r="U1047">
        <v>2225.0761200000002</v>
      </c>
      <c r="V1047">
        <v>22</v>
      </c>
      <c r="W1047">
        <v>3705.14</v>
      </c>
      <c r="X1047">
        <v>87383</v>
      </c>
      <c r="Y1047">
        <f>cleaneddata[[#This Row],[Unit Price]]-cleaneddata[[#This Row],[Discount]]</f>
        <v>200.92000000000002</v>
      </c>
      <c r="Z1047" t="str">
        <f>_xlfn.IFS(cleaneddata[[#This Row],[Region]]="Central","Chris",cleaneddata[[#This Row],[Region]]="East","Erin",cleaneddata[[#This Row],[Region]]="South","Sam",cleaneddata[[#This Row],[Region]]="West","William")</f>
        <v>Erin</v>
      </c>
    </row>
    <row r="1048" spans="1:26" x14ac:dyDescent="0.3">
      <c r="A1048">
        <v>2604</v>
      </c>
      <c r="B1048" t="s">
        <v>2008</v>
      </c>
      <c r="C1048" t="s">
        <v>27</v>
      </c>
      <c r="D1048">
        <v>0.01</v>
      </c>
      <c r="E1048">
        <v>297.48</v>
      </c>
      <c r="F1048">
        <v>18.059999999999999</v>
      </c>
      <c r="G1048" t="s">
        <v>28</v>
      </c>
      <c r="H1048" t="s">
        <v>96</v>
      </c>
      <c r="I1048" t="s">
        <v>42</v>
      </c>
      <c r="J1048" t="s">
        <v>58</v>
      </c>
      <c r="K1048" t="s">
        <v>59</v>
      </c>
      <c r="L1048" t="s">
        <v>389</v>
      </c>
      <c r="M1048">
        <v>0.6</v>
      </c>
      <c r="N1048" t="s">
        <v>34</v>
      </c>
      <c r="O1048" t="s">
        <v>113</v>
      </c>
      <c r="P1048" t="s">
        <v>399</v>
      </c>
      <c r="Q1048" t="s">
        <v>2009</v>
      </c>
      <c r="R1048">
        <v>8830</v>
      </c>
      <c r="S1048" s="1">
        <v>42099</v>
      </c>
      <c r="T1048" s="1">
        <v>42100</v>
      </c>
      <c r="U1048">
        <v>-338.18083200000001</v>
      </c>
      <c r="V1048">
        <v>3</v>
      </c>
      <c r="W1048">
        <v>945.36</v>
      </c>
      <c r="X1048">
        <v>87383</v>
      </c>
      <c r="Y1048">
        <f>cleaneddata[[#This Row],[Unit Price]]-cleaneddata[[#This Row],[Discount]]</f>
        <v>297.47000000000003</v>
      </c>
      <c r="Z1048" t="str">
        <f>_xlfn.IFS(cleaneddata[[#This Row],[Region]]="Central","Chris",cleaneddata[[#This Row],[Region]]="East","Erin",cleaneddata[[#This Row],[Region]]="South","Sam",cleaneddata[[#This Row],[Region]]="West","William")</f>
        <v>Erin</v>
      </c>
    </row>
    <row r="1049" spans="1:26" x14ac:dyDescent="0.3">
      <c r="A1049">
        <v>635</v>
      </c>
      <c r="B1049" t="s">
        <v>2010</v>
      </c>
      <c r="C1049" t="s">
        <v>39</v>
      </c>
      <c r="D1049">
        <v>0.01</v>
      </c>
      <c r="E1049">
        <v>2.08</v>
      </c>
      <c r="F1049">
        <v>5.33</v>
      </c>
      <c r="G1049" t="s">
        <v>40</v>
      </c>
      <c r="H1049" t="s">
        <v>96</v>
      </c>
      <c r="I1049" t="s">
        <v>30</v>
      </c>
      <c r="J1049" t="s">
        <v>128</v>
      </c>
      <c r="K1049" t="s">
        <v>75</v>
      </c>
      <c r="L1049" t="s">
        <v>461</v>
      </c>
      <c r="M1049">
        <v>0.43</v>
      </c>
      <c r="N1049" t="s">
        <v>34</v>
      </c>
      <c r="O1049" t="s">
        <v>54</v>
      </c>
      <c r="P1049" t="s">
        <v>86</v>
      </c>
      <c r="Q1049" t="s">
        <v>2011</v>
      </c>
      <c r="R1049">
        <v>55106</v>
      </c>
      <c r="S1049" s="1">
        <v>42099</v>
      </c>
      <c r="T1049" s="1">
        <v>42099</v>
      </c>
      <c r="U1049">
        <v>-103.7124</v>
      </c>
      <c r="V1049">
        <v>12</v>
      </c>
      <c r="W1049">
        <v>28.32</v>
      </c>
      <c r="X1049">
        <v>89284</v>
      </c>
      <c r="Y1049">
        <f>cleaneddata[[#This Row],[Unit Price]]-cleaneddata[[#This Row],[Discount]]</f>
        <v>2.0700000000000003</v>
      </c>
      <c r="Z1049" t="str">
        <f>_xlfn.IFS(cleaneddata[[#This Row],[Region]]="Central","Chris",cleaneddata[[#This Row],[Region]]="East","Erin",cleaneddata[[#This Row],[Region]]="South","Sam",cleaneddata[[#This Row],[Region]]="West","William")</f>
        <v>Chris</v>
      </c>
    </row>
    <row r="1050" spans="1:26" x14ac:dyDescent="0.3">
      <c r="A1050">
        <v>635</v>
      </c>
      <c r="B1050" t="s">
        <v>2010</v>
      </c>
      <c r="C1050" t="s">
        <v>39</v>
      </c>
      <c r="D1050">
        <v>0.03</v>
      </c>
      <c r="E1050">
        <v>370.98</v>
      </c>
      <c r="F1050">
        <v>99</v>
      </c>
      <c r="G1050" t="s">
        <v>28</v>
      </c>
      <c r="H1050" t="s">
        <v>96</v>
      </c>
      <c r="I1050" t="s">
        <v>50</v>
      </c>
      <c r="J1050" t="s">
        <v>80</v>
      </c>
      <c r="K1050" t="s">
        <v>59</v>
      </c>
      <c r="L1050" t="s">
        <v>2012</v>
      </c>
      <c r="M1050">
        <v>0.65</v>
      </c>
      <c r="N1050" t="s">
        <v>34</v>
      </c>
      <c r="O1050" t="s">
        <v>54</v>
      </c>
      <c r="P1050" t="s">
        <v>86</v>
      </c>
      <c r="Q1050" t="s">
        <v>2011</v>
      </c>
      <c r="R1050">
        <v>55106</v>
      </c>
      <c r="S1050" s="1">
        <v>42099</v>
      </c>
      <c r="T1050" s="1">
        <v>42100</v>
      </c>
      <c r="U1050">
        <v>-124.2864</v>
      </c>
      <c r="V1050">
        <v>6</v>
      </c>
      <c r="W1050">
        <v>2309.4899999999998</v>
      </c>
      <c r="X1050">
        <v>89284</v>
      </c>
      <c r="Y1050">
        <f>cleaneddata[[#This Row],[Unit Price]]-cleaneddata[[#This Row],[Discount]]</f>
        <v>370.95000000000005</v>
      </c>
      <c r="Z1050" t="str">
        <f>_xlfn.IFS(cleaneddata[[#This Row],[Region]]="Central","Chris",cleaneddata[[#This Row],[Region]]="East","Erin",cleaneddata[[#This Row],[Region]]="South","Sam",cleaneddata[[#This Row],[Region]]="West","William")</f>
        <v>Chris</v>
      </c>
    </row>
    <row r="1051" spans="1:26" x14ac:dyDescent="0.3">
      <c r="A1051">
        <v>1246</v>
      </c>
      <c r="B1051" t="s">
        <v>2013</v>
      </c>
      <c r="C1051" t="s">
        <v>39</v>
      </c>
      <c r="D1051">
        <v>0.1</v>
      </c>
      <c r="E1051">
        <v>22.38</v>
      </c>
      <c r="F1051">
        <v>15.1</v>
      </c>
      <c r="G1051" t="s">
        <v>40</v>
      </c>
      <c r="H1051" t="s">
        <v>73</v>
      </c>
      <c r="I1051" t="s">
        <v>50</v>
      </c>
      <c r="J1051" t="s">
        <v>74</v>
      </c>
      <c r="K1051" t="s">
        <v>75</v>
      </c>
      <c r="L1051" t="s">
        <v>1087</v>
      </c>
      <c r="M1051">
        <v>0.38</v>
      </c>
      <c r="N1051" t="s">
        <v>34</v>
      </c>
      <c r="O1051" t="s">
        <v>113</v>
      </c>
      <c r="P1051" t="s">
        <v>114</v>
      </c>
      <c r="Q1051" t="s">
        <v>115</v>
      </c>
      <c r="R1051">
        <v>10009</v>
      </c>
      <c r="S1051" s="1">
        <v>42099</v>
      </c>
      <c r="T1051" s="1">
        <v>42100</v>
      </c>
      <c r="U1051">
        <v>-107.51349999999999</v>
      </c>
      <c r="V1051">
        <v>26</v>
      </c>
      <c r="W1051">
        <v>564.98</v>
      </c>
      <c r="X1051">
        <v>36452</v>
      </c>
      <c r="Y1051">
        <f>cleaneddata[[#This Row],[Unit Price]]-cleaneddata[[#This Row],[Discount]]</f>
        <v>22.279999999999998</v>
      </c>
      <c r="Z1051" t="str">
        <f>_xlfn.IFS(cleaneddata[[#This Row],[Region]]="Central","Chris",cleaneddata[[#This Row],[Region]]="East","Erin",cleaneddata[[#This Row],[Region]]="South","Sam",cleaneddata[[#This Row],[Region]]="West","William")</f>
        <v>Erin</v>
      </c>
    </row>
    <row r="1052" spans="1:26" x14ac:dyDescent="0.3">
      <c r="A1052">
        <v>1246</v>
      </c>
      <c r="B1052" t="s">
        <v>2013</v>
      </c>
      <c r="C1052" t="s">
        <v>39</v>
      </c>
      <c r="D1052">
        <v>0.04</v>
      </c>
      <c r="E1052">
        <v>6.98</v>
      </c>
      <c r="F1052">
        <v>2.83</v>
      </c>
      <c r="G1052" t="s">
        <v>40</v>
      </c>
      <c r="H1052" t="s">
        <v>73</v>
      </c>
      <c r="I1052" t="s">
        <v>30</v>
      </c>
      <c r="J1052" t="s">
        <v>128</v>
      </c>
      <c r="K1052" t="s">
        <v>44</v>
      </c>
      <c r="L1052" t="s">
        <v>2014</v>
      </c>
      <c r="M1052">
        <v>0.37</v>
      </c>
      <c r="N1052" t="s">
        <v>34</v>
      </c>
      <c r="O1052" t="s">
        <v>113</v>
      </c>
      <c r="P1052" t="s">
        <v>114</v>
      </c>
      <c r="Q1052" t="s">
        <v>115</v>
      </c>
      <c r="R1052">
        <v>10009</v>
      </c>
      <c r="S1052" s="1">
        <v>42099</v>
      </c>
      <c r="T1052" s="1">
        <v>42101</v>
      </c>
      <c r="U1052">
        <v>46.01</v>
      </c>
      <c r="V1052">
        <v>18</v>
      </c>
      <c r="W1052">
        <v>129.47999999999999</v>
      </c>
      <c r="X1052">
        <v>36452</v>
      </c>
      <c r="Y1052">
        <f>cleaneddata[[#This Row],[Unit Price]]-cleaneddata[[#This Row],[Discount]]</f>
        <v>6.94</v>
      </c>
      <c r="Z1052" t="str">
        <f>_xlfn.IFS(cleaneddata[[#This Row],[Region]]="Central","Chris",cleaneddata[[#This Row],[Region]]="East","Erin",cleaneddata[[#This Row],[Region]]="South","Sam",cleaneddata[[#This Row],[Region]]="West","William")</f>
        <v>Erin</v>
      </c>
    </row>
    <row r="1053" spans="1:26" x14ac:dyDescent="0.3">
      <c r="A1053">
        <v>1247</v>
      </c>
      <c r="B1053" t="s">
        <v>2015</v>
      </c>
      <c r="C1053" t="s">
        <v>39</v>
      </c>
      <c r="D1053">
        <v>0.1</v>
      </c>
      <c r="E1053">
        <v>22.38</v>
      </c>
      <c r="F1053">
        <v>15.1</v>
      </c>
      <c r="G1053" t="s">
        <v>40</v>
      </c>
      <c r="H1053" t="s">
        <v>73</v>
      </c>
      <c r="I1053" t="s">
        <v>50</v>
      </c>
      <c r="J1053" t="s">
        <v>74</v>
      </c>
      <c r="K1053" t="s">
        <v>75</v>
      </c>
      <c r="L1053" t="s">
        <v>1087</v>
      </c>
      <c r="M1053">
        <v>0.38</v>
      </c>
      <c r="N1053" t="s">
        <v>34</v>
      </c>
      <c r="O1053" t="s">
        <v>54</v>
      </c>
      <c r="P1053" t="s">
        <v>189</v>
      </c>
      <c r="Q1053" t="s">
        <v>2016</v>
      </c>
      <c r="R1053">
        <v>78641</v>
      </c>
      <c r="S1053" s="1">
        <v>42099</v>
      </c>
      <c r="T1053" s="1">
        <v>42100</v>
      </c>
      <c r="U1053">
        <v>-107.51349999999999</v>
      </c>
      <c r="V1053">
        <v>7</v>
      </c>
      <c r="W1053">
        <v>152.11000000000001</v>
      </c>
      <c r="X1053">
        <v>91555</v>
      </c>
      <c r="Y1053">
        <f>cleaneddata[[#This Row],[Unit Price]]-cleaneddata[[#This Row],[Discount]]</f>
        <v>22.279999999999998</v>
      </c>
      <c r="Z1053" t="str">
        <f>_xlfn.IFS(cleaneddata[[#This Row],[Region]]="Central","Chris",cleaneddata[[#This Row],[Region]]="East","Erin",cleaneddata[[#This Row],[Region]]="South","Sam",cleaneddata[[#This Row],[Region]]="West","William")</f>
        <v>Chris</v>
      </c>
    </row>
    <row r="1054" spans="1:26" x14ac:dyDescent="0.3">
      <c r="A1054">
        <v>1247</v>
      </c>
      <c r="B1054" t="s">
        <v>2015</v>
      </c>
      <c r="C1054" t="s">
        <v>39</v>
      </c>
      <c r="D1054">
        <v>0.04</v>
      </c>
      <c r="E1054">
        <v>6.98</v>
      </c>
      <c r="F1054">
        <v>2.83</v>
      </c>
      <c r="G1054" t="s">
        <v>40</v>
      </c>
      <c r="H1054" t="s">
        <v>73</v>
      </c>
      <c r="I1054" t="s">
        <v>30</v>
      </c>
      <c r="J1054" t="s">
        <v>128</v>
      </c>
      <c r="K1054" t="s">
        <v>44</v>
      </c>
      <c r="L1054" t="s">
        <v>2014</v>
      </c>
      <c r="M1054">
        <v>0.37</v>
      </c>
      <c r="N1054" t="s">
        <v>34</v>
      </c>
      <c r="O1054" t="s">
        <v>54</v>
      </c>
      <c r="P1054" t="s">
        <v>189</v>
      </c>
      <c r="Q1054" t="s">
        <v>2016</v>
      </c>
      <c r="R1054">
        <v>78641</v>
      </c>
      <c r="S1054" s="1">
        <v>42099</v>
      </c>
      <c r="T1054" s="1">
        <v>42101</v>
      </c>
      <c r="U1054">
        <v>24.819299999999998</v>
      </c>
      <c r="V1054">
        <v>5</v>
      </c>
      <c r="W1054">
        <v>35.97</v>
      </c>
      <c r="X1054">
        <v>91555</v>
      </c>
      <c r="Y1054">
        <f>cleaneddata[[#This Row],[Unit Price]]-cleaneddata[[#This Row],[Discount]]</f>
        <v>6.94</v>
      </c>
      <c r="Z1054" t="str">
        <f>_xlfn.IFS(cleaneddata[[#This Row],[Region]]="Central","Chris",cleaneddata[[#This Row],[Region]]="East","Erin",cleaneddata[[#This Row],[Region]]="South","Sam",cleaneddata[[#This Row],[Region]]="West","William")</f>
        <v>Chris</v>
      </c>
    </row>
    <row r="1055" spans="1:26" x14ac:dyDescent="0.3">
      <c r="A1055">
        <v>1459</v>
      </c>
      <c r="B1055" t="s">
        <v>2017</v>
      </c>
      <c r="C1055" t="s">
        <v>39</v>
      </c>
      <c r="D1055">
        <v>0.05</v>
      </c>
      <c r="E1055">
        <v>85.99</v>
      </c>
      <c r="F1055">
        <v>0.99</v>
      </c>
      <c r="G1055" t="s">
        <v>40</v>
      </c>
      <c r="H1055" t="s">
        <v>41</v>
      </c>
      <c r="I1055" t="s">
        <v>42</v>
      </c>
      <c r="J1055" t="s">
        <v>137</v>
      </c>
      <c r="K1055" t="s">
        <v>52</v>
      </c>
      <c r="L1055" t="s">
        <v>1178</v>
      </c>
      <c r="M1055">
        <v>0.55000000000000004</v>
      </c>
      <c r="N1055" t="s">
        <v>34</v>
      </c>
      <c r="O1055" t="s">
        <v>35</v>
      </c>
      <c r="P1055" t="s">
        <v>273</v>
      </c>
      <c r="Q1055" t="s">
        <v>2018</v>
      </c>
      <c r="R1055">
        <v>29687</v>
      </c>
      <c r="S1055" s="1">
        <v>42099</v>
      </c>
      <c r="T1055" s="1">
        <v>42101</v>
      </c>
      <c r="U1055">
        <v>36.216000000000001</v>
      </c>
      <c r="V1055">
        <v>4</v>
      </c>
      <c r="W1055">
        <v>291.64</v>
      </c>
      <c r="X1055">
        <v>86734</v>
      </c>
      <c r="Y1055">
        <f>cleaneddata[[#This Row],[Unit Price]]-cleaneddata[[#This Row],[Discount]]</f>
        <v>85.94</v>
      </c>
      <c r="Z1055" t="str">
        <f>_xlfn.IFS(cleaneddata[[#This Row],[Region]]="Central","Chris",cleaneddata[[#This Row],[Region]]="East","Erin",cleaneddata[[#This Row],[Region]]="South","Sam",cleaneddata[[#This Row],[Region]]="West","William")</f>
        <v>Sam</v>
      </c>
    </row>
    <row r="1056" spans="1:26" x14ac:dyDescent="0.3">
      <c r="A1056">
        <v>1891</v>
      </c>
      <c r="B1056" t="s">
        <v>2019</v>
      </c>
      <c r="C1056" t="s">
        <v>72</v>
      </c>
      <c r="D1056">
        <v>0.03</v>
      </c>
      <c r="E1056">
        <v>320.64</v>
      </c>
      <c r="F1056">
        <v>29.2</v>
      </c>
      <c r="G1056" t="s">
        <v>28</v>
      </c>
      <c r="H1056" t="s">
        <v>73</v>
      </c>
      <c r="I1056" t="s">
        <v>30</v>
      </c>
      <c r="J1056" t="s">
        <v>31</v>
      </c>
      <c r="K1056" t="s">
        <v>32</v>
      </c>
      <c r="L1056" t="s">
        <v>2020</v>
      </c>
      <c r="M1056">
        <v>0.66</v>
      </c>
      <c r="N1056" t="s">
        <v>34</v>
      </c>
      <c r="O1056" t="s">
        <v>113</v>
      </c>
      <c r="P1056" t="s">
        <v>319</v>
      </c>
      <c r="Q1056" t="s">
        <v>2021</v>
      </c>
      <c r="R1056">
        <v>45801</v>
      </c>
      <c r="S1056" s="1">
        <v>42099</v>
      </c>
      <c r="T1056" s="1">
        <v>42101</v>
      </c>
      <c r="U1056">
        <v>429.75435599999997</v>
      </c>
      <c r="V1056">
        <v>7</v>
      </c>
      <c r="W1056">
        <v>2233.46</v>
      </c>
      <c r="X1056">
        <v>90630</v>
      </c>
      <c r="Y1056">
        <f>cleaneddata[[#This Row],[Unit Price]]-cleaneddata[[#This Row],[Discount]]</f>
        <v>320.61</v>
      </c>
      <c r="Z1056" t="str">
        <f>_xlfn.IFS(cleaneddata[[#This Row],[Region]]="Central","Chris",cleaneddata[[#This Row],[Region]]="East","Erin",cleaneddata[[#This Row],[Region]]="South","Sam",cleaneddata[[#This Row],[Region]]="West","William")</f>
        <v>Erin</v>
      </c>
    </row>
    <row r="1057" spans="1:26" x14ac:dyDescent="0.3">
      <c r="A1057">
        <v>2960</v>
      </c>
      <c r="B1057" t="s">
        <v>2022</v>
      </c>
      <c r="C1057" t="s">
        <v>72</v>
      </c>
      <c r="D1057">
        <v>0.1</v>
      </c>
      <c r="E1057">
        <v>36.549999999999997</v>
      </c>
      <c r="F1057">
        <v>13.89</v>
      </c>
      <c r="G1057" t="s">
        <v>40</v>
      </c>
      <c r="H1057" t="s">
        <v>96</v>
      </c>
      <c r="I1057" t="s">
        <v>50</v>
      </c>
      <c r="J1057" t="s">
        <v>51</v>
      </c>
      <c r="K1057" t="s">
        <v>52</v>
      </c>
      <c r="L1057" t="s">
        <v>1355</v>
      </c>
      <c r="M1057">
        <v>0.41</v>
      </c>
      <c r="N1057" t="s">
        <v>34</v>
      </c>
      <c r="O1057" t="s">
        <v>35</v>
      </c>
      <c r="P1057" t="s">
        <v>46</v>
      </c>
      <c r="Q1057" t="s">
        <v>2023</v>
      </c>
      <c r="R1057">
        <v>72956</v>
      </c>
      <c r="S1057" s="1">
        <v>42099</v>
      </c>
      <c r="T1057" s="1">
        <v>42101</v>
      </c>
      <c r="U1057">
        <v>-89.572000000000003</v>
      </c>
      <c r="V1057">
        <v>11</v>
      </c>
      <c r="W1057">
        <v>379.72</v>
      </c>
      <c r="X1057">
        <v>90646</v>
      </c>
      <c r="Y1057">
        <f>cleaneddata[[#This Row],[Unit Price]]-cleaneddata[[#This Row],[Discount]]</f>
        <v>36.449999999999996</v>
      </c>
      <c r="Z1057" t="str">
        <f>_xlfn.IFS(cleaneddata[[#This Row],[Region]]="Central","Chris",cleaneddata[[#This Row],[Region]]="East","Erin",cleaneddata[[#This Row],[Region]]="South","Sam",cleaneddata[[#This Row],[Region]]="West","William")</f>
        <v>Sam</v>
      </c>
    </row>
    <row r="1058" spans="1:26" x14ac:dyDescent="0.3">
      <c r="A1058">
        <v>925</v>
      </c>
      <c r="B1058" t="s">
        <v>2024</v>
      </c>
      <c r="C1058" t="s">
        <v>27</v>
      </c>
      <c r="D1058">
        <v>0.03</v>
      </c>
      <c r="E1058">
        <v>2.1800000000000002</v>
      </c>
      <c r="F1058">
        <v>1.38</v>
      </c>
      <c r="G1058" t="s">
        <v>40</v>
      </c>
      <c r="H1058" t="s">
        <v>29</v>
      </c>
      <c r="I1058" t="s">
        <v>50</v>
      </c>
      <c r="J1058" t="s">
        <v>178</v>
      </c>
      <c r="K1058" t="s">
        <v>52</v>
      </c>
      <c r="L1058" t="s">
        <v>2025</v>
      </c>
      <c r="M1058">
        <v>0.44</v>
      </c>
      <c r="N1058" t="s">
        <v>34</v>
      </c>
      <c r="O1058" t="s">
        <v>113</v>
      </c>
      <c r="P1058" t="s">
        <v>333</v>
      </c>
      <c r="Q1058" t="s">
        <v>372</v>
      </c>
      <c r="R1058">
        <v>4330</v>
      </c>
      <c r="S1058" s="1">
        <v>42100</v>
      </c>
      <c r="T1058" s="1">
        <v>42100</v>
      </c>
      <c r="U1058">
        <v>-7.04</v>
      </c>
      <c r="V1058">
        <v>7</v>
      </c>
      <c r="W1058">
        <v>15.73</v>
      </c>
      <c r="X1058">
        <v>87134</v>
      </c>
      <c r="Y1058">
        <f>cleaneddata[[#This Row],[Unit Price]]-cleaneddata[[#This Row],[Discount]]</f>
        <v>2.1500000000000004</v>
      </c>
      <c r="Z1058" t="str">
        <f>_xlfn.IFS(cleaneddata[[#This Row],[Region]]="Central","Chris",cleaneddata[[#This Row],[Region]]="East","Erin",cleaneddata[[#This Row],[Region]]="South","Sam",cleaneddata[[#This Row],[Region]]="West","William")</f>
        <v>Erin</v>
      </c>
    </row>
    <row r="1059" spans="1:26" x14ac:dyDescent="0.3">
      <c r="A1059">
        <v>929</v>
      </c>
      <c r="B1059" t="s">
        <v>2026</v>
      </c>
      <c r="C1059" t="s">
        <v>27</v>
      </c>
      <c r="D1059">
        <v>0.01</v>
      </c>
      <c r="E1059">
        <v>170.98</v>
      </c>
      <c r="F1059">
        <v>35.89</v>
      </c>
      <c r="G1059" t="s">
        <v>28</v>
      </c>
      <c r="H1059" t="s">
        <v>29</v>
      </c>
      <c r="I1059" t="s">
        <v>30</v>
      </c>
      <c r="J1059" t="s">
        <v>119</v>
      </c>
      <c r="K1059" t="s">
        <v>32</v>
      </c>
      <c r="L1059" t="s">
        <v>1471</v>
      </c>
      <c r="M1059">
        <v>0.66</v>
      </c>
      <c r="N1059" t="s">
        <v>34</v>
      </c>
      <c r="O1059" t="s">
        <v>113</v>
      </c>
      <c r="P1059" t="s">
        <v>399</v>
      </c>
      <c r="Q1059" t="s">
        <v>2027</v>
      </c>
      <c r="R1059">
        <v>8857</v>
      </c>
      <c r="S1059" s="1">
        <v>42100</v>
      </c>
      <c r="T1059" s="1">
        <v>42102</v>
      </c>
      <c r="U1059">
        <v>538.52</v>
      </c>
      <c r="V1059">
        <v>10</v>
      </c>
      <c r="W1059">
        <v>1719.07</v>
      </c>
      <c r="X1059">
        <v>87134</v>
      </c>
      <c r="Y1059">
        <f>cleaneddata[[#This Row],[Unit Price]]-cleaneddata[[#This Row],[Discount]]</f>
        <v>170.97</v>
      </c>
      <c r="Z1059" t="str">
        <f>_xlfn.IFS(cleaneddata[[#This Row],[Region]]="Central","Chris",cleaneddata[[#This Row],[Region]]="East","Erin",cleaneddata[[#This Row],[Region]]="South","Sam",cleaneddata[[#This Row],[Region]]="West","William")</f>
        <v>Erin</v>
      </c>
    </row>
    <row r="1060" spans="1:26" x14ac:dyDescent="0.3">
      <c r="A1060">
        <v>1113</v>
      </c>
      <c r="B1060" t="s">
        <v>2028</v>
      </c>
      <c r="C1060" t="s">
        <v>27</v>
      </c>
      <c r="D1060">
        <v>0.01</v>
      </c>
      <c r="E1060">
        <v>2.89</v>
      </c>
      <c r="F1060">
        <v>0.5</v>
      </c>
      <c r="G1060" t="s">
        <v>40</v>
      </c>
      <c r="H1060" t="s">
        <v>96</v>
      </c>
      <c r="I1060" t="s">
        <v>50</v>
      </c>
      <c r="J1060" t="s">
        <v>154</v>
      </c>
      <c r="K1060" t="s">
        <v>75</v>
      </c>
      <c r="L1060" t="s">
        <v>731</v>
      </c>
      <c r="M1060">
        <v>0.38</v>
      </c>
      <c r="N1060" t="s">
        <v>34</v>
      </c>
      <c r="O1060" t="s">
        <v>61</v>
      </c>
      <c r="P1060" t="s">
        <v>62</v>
      </c>
      <c r="Q1060" t="s">
        <v>2029</v>
      </c>
      <c r="R1060">
        <v>80004</v>
      </c>
      <c r="S1060" s="1">
        <v>42100</v>
      </c>
      <c r="T1060" s="1">
        <v>42101</v>
      </c>
      <c r="U1060">
        <v>29.725200000000001</v>
      </c>
      <c r="V1060">
        <v>14</v>
      </c>
      <c r="W1060">
        <v>43.08</v>
      </c>
      <c r="X1060">
        <v>90833</v>
      </c>
      <c r="Y1060">
        <f>cleaneddata[[#This Row],[Unit Price]]-cleaneddata[[#This Row],[Discount]]</f>
        <v>2.8800000000000003</v>
      </c>
      <c r="Z1060" t="str">
        <f>_xlfn.IFS(cleaneddata[[#This Row],[Region]]="Central","Chris",cleaneddata[[#This Row],[Region]]="East","Erin",cleaneddata[[#This Row],[Region]]="South","Sam",cleaneddata[[#This Row],[Region]]="West","William")</f>
        <v>William</v>
      </c>
    </row>
    <row r="1061" spans="1:26" x14ac:dyDescent="0.3">
      <c r="A1061">
        <v>1113</v>
      </c>
      <c r="B1061" t="s">
        <v>2028</v>
      </c>
      <c r="C1061" t="s">
        <v>27</v>
      </c>
      <c r="D1061">
        <v>0</v>
      </c>
      <c r="E1061">
        <v>55.99</v>
      </c>
      <c r="F1061">
        <v>5</v>
      </c>
      <c r="G1061" t="s">
        <v>40</v>
      </c>
      <c r="H1061" t="s">
        <v>96</v>
      </c>
      <c r="I1061" t="s">
        <v>42</v>
      </c>
      <c r="J1061" t="s">
        <v>137</v>
      </c>
      <c r="K1061" t="s">
        <v>44</v>
      </c>
      <c r="L1061" t="s">
        <v>1933</v>
      </c>
      <c r="M1061">
        <v>0.8</v>
      </c>
      <c r="N1061" t="s">
        <v>34</v>
      </c>
      <c r="O1061" t="s">
        <v>61</v>
      </c>
      <c r="P1061" t="s">
        <v>62</v>
      </c>
      <c r="Q1061" t="s">
        <v>2029</v>
      </c>
      <c r="R1061">
        <v>80004</v>
      </c>
      <c r="S1061" s="1">
        <v>42100</v>
      </c>
      <c r="T1061" s="1">
        <v>42102</v>
      </c>
      <c r="U1061">
        <v>-187.11</v>
      </c>
      <c r="V1061">
        <v>5</v>
      </c>
      <c r="W1061">
        <v>258.93</v>
      </c>
      <c r="X1061">
        <v>90833</v>
      </c>
      <c r="Y1061">
        <f>cleaneddata[[#This Row],[Unit Price]]-cleaneddata[[#This Row],[Discount]]</f>
        <v>55.99</v>
      </c>
      <c r="Z1061" t="str">
        <f>_xlfn.IFS(cleaneddata[[#This Row],[Region]]="Central","Chris",cleaneddata[[#This Row],[Region]]="East","Erin",cleaneddata[[#This Row],[Region]]="South","Sam",cleaneddata[[#This Row],[Region]]="West","William")</f>
        <v>William</v>
      </c>
    </row>
    <row r="1062" spans="1:26" x14ac:dyDescent="0.3">
      <c r="A1062">
        <v>2481</v>
      </c>
      <c r="B1062" t="s">
        <v>2030</v>
      </c>
      <c r="C1062" t="s">
        <v>27</v>
      </c>
      <c r="D1062">
        <v>7.0000000000000007E-2</v>
      </c>
      <c r="E1062">
        <v>5.18</v>
      </c>
      <c r="F1062">
        <v>5.74</v>
      </c>
      <c r="G1062" t="s">
        <v>89</v>
      </c>
      <c r="H1062" t="s">
        <v>96</v>
      </c>
      <c r="I1062" t="s">
        <v>50</v>
      </c>
      <c r="J1062" t="s">
        <v>74</v>
      </c>
      <c r="K1062" t="s">
        <v>75</v>
      </c>
      <c r="L1062" t="s">
        <v>852</v>
      </c>
      <c r="M1062">
        <v>0.36</v>
      </c>
      <c r="N1062" t="s">
        <v>34</v>
      </c>
      <c r="O1062" t="s">
        <v>35</v>
      </c>
      <c r="P1062" t="s">
        <v>170</v>
      </c>
      <c r="Q1062" t="s">
        <v>2031</v>
      </c>
      <c r="R1062">
        <v>70506</v>
      </c>
      <c r="S1062" s="1">
        <v>42100</v>
      </c>
      <c r="T1062" s="1">
        <v>42102</v>
      </c>
      <c r="U1062">
        <v>-188.03399999999999</v>
      </c>
      <c r="V1062">
        <v>14</v>
      </c>
      <c r="W1062">
        <v>79.61</v>
      </c>
      <c r="X1062">
        <v>91000</v>
      </c>
      <c r="Y1062">
        <f>cleaneddata[[#This Row],[Unit Price]]-cleaneddata[[#This Row],[Discount]]</f>
        <v>5.1099999999999994</v>
      </c>
      <c r="Z1062" t="str">
        <f>_xlfn.IFS(cleaneddata[[#This Row],[Region]]="Central","Chris",cleaneddata[[#This Row],[Region]]="East","Erin",cleaneddata[[#This Row],[Region]]="South","Sam",cleaneddata[[#This Row],[Region]]="West","William")</f>
        <v>Sam</v>
      </c>
    </row>
    <row r="1063" spans="1:26" x14ac:dyDescent="0.3">
      <c r="A1063">
        <v>1618</v>
      </c>
      <c r="B1063" t="s">
        <v>2032</v>
      </c>
      <c r="C1063" t="s">
        <v>39</v>
      </c>
      <c r="D1063">
        <v>0.09</v>
      </c>
      <c r="E1063">
        <v>12.88</v>
      </c>
      <c r="F1063">
        <v>4.59</v>
      </c>
      <c r="G1063" t="s">
        <v>40</v>
      </c>
      <c r="H1063" t="s">
        <v>41</v>
      </c>
      <c r="I1063" t="s">
        <v>50</v>
      </c>
      <c r="J1063" t="s">
        <v>570</v>
      </c>
      <c r="K1063" t="s">
        <v>52</v>
      </c>
      <c r="L1063" t="s">
        <v>2033</v>
      </c>
      <c r="M1063">
        <v>0.82</v>
      </c>
      <c r="N1063" t="s">
        <v>34</v>
      </c>
      <c r="O1063" t="s">
        <v>54</v>
      </c>
      <c r="P1063" t="s">
        <v>55</v>
      </c>
      <c r="Q1063" t="s">
        <v>1824</v>
      </c>
      <c r="R1063">
        <v>46322</v>
      </c>
      <c r="S1063" s="1">
        <v>42100</v>
      </c>
      <c r="T1063" s="1">
        <v>42100</v>
      </c>
      <c r="U1063">
        <v>-175.13</v>
      </c>
      <c r="V1063">
        <v>13</v>
      </c>
      <c r="W1063">
        <v>158.13</v>
      </c>
      <c r="X1063">
        <v>90248</v>
      </c>
      <c r="Y1063">
        <f>cleaneddata[[#This Row],[Unit Price]]-cleaneddata[[#This Row],[Discount]]</f>
        <v>12.790000000000001</v>
      </c>
      <c r="Z1063" t="str">
        <f>_xlfn.IFS(cleaneddata[[#This Row],[Region]]="Central","Chris",cleaneddata[[#This Row],[Region]]="East","Erin",cleaneddata[[#This Row],[Region]]="South","Sam",cleaneddata[[#This Row],[Region]]="West","William")</f>
        <v>Chris</v>
      </c>
    </row>
    <row r="1064" spans="1:26" x14ac:dyDescent="0.3">
      <c r="A1064">
        <v>1620</v>
      </c>
      <c r="B1064" t="s">
        <v>2034</v>
      </c>
      <c r="C1064" t="s">
        <v>39</v>
      </c>
      <c r="D1064">
        <v>0.02</v>
      </c>
      <c r="E1064">
        <v>45.99</v>
      </c>
      <c r="F1064">
        <v>4.99</v>
      </c>
      <c r="G1064" t="s">
        <v>89</v>
      </c>
      <c r="H1064" t="s">
        <v>41</v>
      </c>
      <c r="I1064" t="s">
        <v>42</v>
      </c>
      <c r="J1064" t="s">
        <v>137</v>
      </c>
      <c r="K1064" t="s">
        <v>75</v>
      </c>
      <c r="L1064" t="s">
        <v>2035</v>
      </c>
      <c r="M1064">
        <v>0.56999999999999995</v>
      </c>
      <c r="N1064" t="s">
        <v>34</v>
      </c>
      <c r="O1064" t="s">
        <v>113</v>
      </c>
      <c r="P1064" t="s">
        <v>322</v>
      </c>
      <c r="Q1064" t="s">
        <v>2036</v>
      </c>
      <c r="R1064">
        <v>17602</v>
      </c>
      <c r="S1064" s="1">
        <v>42100</v>
      </c>
      <c r="T1064" s="1">
        <v>42101</v>
      </c>
      <c r="U1064">
        <v>3.96</v>
      </c>
      <c r="V1064">
        <v>4</v>
      </c>
      <c r="W1064">
        <v>163.01</v>
      </c>
      <c r="X1064">
        <v>90248</v>
      </c>
      <c r="Y1064">
        <f>cleaneddata[[#This Row],[Unit Price]]-cleaneddata[[#This Row],[Discount]]</f>
        <v>45.97</v>
      </c>
      <c r="Z1064" t="str">
        <f>_xlfn.IFS(cleaneddata[[#This Row],[Region]]="Central","Chris",cleaneddata[[#This Row],[Region]]="East","Erin",cleaneddata[[#This Row],[Region]]="South","Sam",cleaneddata[[#This Row],[Region]]="West","William")</f>
        <v>Erin</v>
      </c>
    </row>
    <row r="1065" spans="1:26" x14ac:dyDescent="0.3">
      <c r="A1065">
        <v>3279</v>
      </c>
      <c r="B1065" t="s">
        <v>1638</v>
      </c>
      <c r="C1065" t="s">
        <v>39</v>
      </c>
      <c r="D1065">
        <v>0.06</v>
      </c>
      <c r="E1065">
        <v>89.83</v>
      </c>
      <c r="F1065">
        <v>35</v>
      </c>
      <c r="G1065" t="s">
        <v>40</v>
      </c>
      <c r="H1065" t="s">
        <v>73</v>
      </c>
      <c r="I1065" t="s">
        <v>50</v>
      </c>
      <c r="J1065" t="s">
        <v>80</v>
      </c>
      <c r="K1065" t="s">
        <v>66</v>
      </c>
      <c r="L1065" t="s">
        <v>2037</v>
      </c>
      <c r="M1065">
        <v>0.83</v>
      </c>
      <c r="N1065" t="s">
        <v>34</v>
      </c>
      <c r="O1065" t="s">
        <v>35</v>
      </c>
      <c r="P1065" t="s">
        <v>273</v>
      </c>
      <c r="Q1065" t="s">
        <v>1639</v>
      </c>
      <c r="R1065">
        <v>29203</v>
      </c>
      <c r="S1065" s="1">
        <v>42100</v>
      </c>
      <c r="T1065" s="1">
        <v>42102</v>
      </c>
      <c r="U1065">
        <v>31.11</v>
      </c>
      <c r="V1065">
        <v>4</v>
      </c>
      <c r="W1065">
        <v>366.26</v>
      </c>
      <c r="X1065">
        <v>90766</v>
      </c>
      <c r="Y1065">
        <f>cleaneddata[[#This Row],[Unit Price]]-cleaneddata[[#This Row],[Discount]]</f>
        <v>89.77</v>
      </c>
      <c r="Z1065" t="str">
        <f>_xlfn.IFS(cleaneddata[[#This Row],[Region]]="Central","Chris",cleaneddata[[#This Row],[Region]]="East","Erin",cleaneddata[[#This Row],[Region]]="South","Sam",cleaneddata[[#This Row],[Region]]="West","William")</f>
        <v>Sam</v>
      </c>
    </row>
    <row r="1066" spans="1:26" x14ac:dyDescent="0.3">
      <c r="A1066">
        <v>3279</v>
      </c>
      <c r="B1066" t="s">
        <v>1638</v>
      </c>
      <c r="C1066" t="s">
        <v>39</v>
      </c>
      <c r="D1066">
        <v>0.1</v>
      </c>
      <c r="E1066">
        <v>13.43</v>
      </c>
      <c r="F1066">
        <v>5.5</v>
      </c>
      <c r="G1066" t="s">
        <v>40</v>
      </c>
      <c r="H1066" t="s">
        <v>73</v>
      </c>
      <c r="I1066" t="s">
        <v>50</v>
      </c>
      <c r="J1066" t="s">
        <v>80</v>
      </c>
      <c r="K1066" t="s">
        <v>75</v>
      </c>
      <c r="L1066" t="s">
        <v>561</v>
      </c>
      <c r="M1066">
        <v>0.56999999999999995</v>
      </c>
      <c r="N1066" t="s">
        <v>34</v>
      </c>
      <c r="O1066" t="s">
        <v>35</v>
      </c>
      <c r="P1066" t="s">
        <v>273</v>
      </c>
      <c r="Q1066" t="s">
        <v>1639</v>
      </c>
      <c r="R1066">
        <v>29203</v>
      </c>
      <c r="S1066" s="1">
        <v>42100</v>
      </c>
      <c r="T1066" s="1">
        <v>42102</v>
      </c>
      <c r="U1066">
        <v>358.29539999999997</v>
      </c>
      <c r="V1066">
        <v>12</v>
      </c>
      <c r="W1066">
        <v>157.99</v>
      </c>
      <c r="X1066">
        <v>90766</v>
      </c>
      <c r="Y1066">
        <f>cleaneddata[[#This Row],[Unit Price]]-cleaneddata[[#This Row],[Discount]]</f>
        <v>13.33</v>
      </c>
      <c r="Z1066" t="str">
        <f>_xlfn.IFS(cleaneddata[[#This Row],[Region]]="Central","Chris",cleaneddata[[#This Row],[Region]]="East","Erin",cleaneddata[[#This Row],[Region]]="South","Sam",cleaneddata[[#This Row],[Region]]="West","William")</f>
        <v>Sam</v>
      </c>
    </row>
    <row r="1067" spans="1:26" x14ac:dyDescent="0.3">
      <c r="A1067">
        <v>3279</v>
      </c>
      <c r="B1067" t="s">
        <v>1638</v>
      </c>
      <c r="C1067" t="s">
        <v>39</v>
      </c>
      <c r="D1067">
        <v>0.01</v>
      </c>
      <c r="E1067">
        <v>125.99</v>
      </c>
      <c r="F1067">
        <v>7.69</v>
      </c>
      <c r="G1067" t="s">
        <v>40</v>
      </c>
      <c r="H1067" t="s">
        <v>73</v>
      </c>
      <c r="I1067" t="s">
        <v>42</v>
      </c>
      <c r="J1067" t="s">
        <v>137</v>
      </c>
      <c r="K1067" t="s">
        <v>75</v>
      </c>
      <c r="L1067" t="s">
        <v>1051</v>
      </c>
      <c r="M1067">
        <v>0.57999999999999996</v>
      </c>
      <c r="N1067" t="s">
        <v>34</v>
      </c>
      <c r="O1067" t="s">
        <v>35</v>
      </c>
      <c r="P1067" t="s">
        <v>273</v>
      </c>
      <c r="Q1067" t="s">
        <v>1639</v>
      </c>
      <c r="R1067">
        <v>29203</v>
      </c>
      <c r="S1067" s="1">
        <v>42100</v>
      </c>
      <c r="T1067" s="1">
        <v>42100</v>
      </c>
      <c r="U1067">
        <v>8.3219999999999992</v>
      </c>
      <c r="V1067">
        <v>11</v>
      </c>
      <c r="W1067">
        <v>1212.8800000000001</v>
      </c>
      <c r="X1067">
        <v>90766</v>
      </c>
      <c r="Y1067">
        <f>cleaneddata[[#This Row],[Unit Price]]-cleaneddata[[#This Row],[Discount]]</f>
        <v>125.97999999999999</v>
      </c>
      <c r="Z1067" t="str">
        <f>_xlfn.IFS(cleaneddata[[#This Row],[Region]]="Central","Chris",cleaneddata[[#This Row],[Region]]="East","Erin",cleaneddata[[#This Row],[Region]]="South","Sam",cleaneddata[[#This Row],[Region]]="West","William")</f>
        <v>Sam</v>
      </c>
    </row>
    <row r="1068" spans="1:26" x14ac:dyDescent="0.3">
      <c r="A1068">
        <v>2240</v>
      </c>
      <c r="B1068" t="s">
        <v>2038</v>
      </c>
      <c r="C1068" t="s">
        <v>49</v>
      </c>
      <c r="D1068">
        <v>0.01</v>
      </c>
      <c r="E1068">
        <v>13.43</v>
      </c>
      <c r="F1068">
        <v>5.5</v>
      </c>
      <c r="G1068" t="s">
        <v>89</v>
      </c>
      <c r="H1068" t="s">
        <v>96</v>
      </c>
      <c r="I1068" t="s">
        <v>50</v>
      </c>
      <c r="J1068" t="s">
        <v>80</v>
      </c>
      <c r="K1068" t="s">
        <v>75</v>
      </c>
      <c r="L1068" t="s">
        <v>561</v>
      </c>
      <c r="M1068">
        <v>0.56999999999999995</v>
      </c>
      <c r="N1068" t="s">
        <v>34</v>
      </c>
      <c r="O1068" t="s">
        <v>35</v>
      </c>
      <c r="P1068" t="s">
        <v>125</v>
      </c>
      <c r="Q1068" t="s">
        <v>2039</v>
      </c>
      <c r="R1068">
        <v>33801</v>
      </c>
      <c r="S1068" s="1">
        <v>42100</v>
      </c>
      <c r="T1068" s="1">
        <v>42107</v>
      </c>
      <c r="U1068">
        <v>-313.02179999999998</v>
      </c>
      <c r="V1068">
        <v>7</v>
      </c>
      <c r="W1068">
        <v>99.75</v>
      </c>
      <c r="X1068">
        <v>89102</v>
      </c>
      <c r="Y1068">
        <f>cleaneddata[[#This Row],[Unit Price]]-cleaneddata[[#This Row],[Discount]]</f>
        <v>13.42</v>
      </c>
      <c r="Z1068" t="str">
        <f>_xlfn.IFS(cleaneddata[[#This Row],[Region]]="Central","Chris",cleaneddata[[#This Row],[Region]]="East","Erin",cleaneddata[[#This Row],[Region]]="South","Sam",cleaneddata[[#This Row],[Region]]="West","William")</f>
        <v>Sam</v>
      </c>
    </row>
    <row r="1069" spans="1:26" x14ac:dyDescent="0.3">
      <c r="A1069">
        <v>2334</v>
      </c>
      <c r="B1069" t="s">
        <v>2040</v>
      </c>
      <c r="C1069" t="s">
        <v>49</v>
      </c>
      <c r="D1069">
        <v>0.06</v>
      </c>
      <c r="E1069">
        <v>60.65</v>
      </c>
      <c r="F1069">
        <v>12.23</v>
      </c>
      <c r="G1069" t="s">
        <v>40</v>
      </c>
      <c r="H1069" t="s">
        <v>41</v>
      </c>
      <c r="I1069" t="s">
        <v>30</v>
      </c>
      <c r="J1069" t="s">
        <v>128</v>
      </c>
      <c r="K1069" t="s">
        <v>146</v>
      </c>
      <c r="L1069" t="s">
        <v>1183</v>
      </c>
      <c r="M1069">
        <v>0.64</v>
      </c>
      <c r="N1069" t="s">
        <v>34</v>
      </c>
      <c r="O1069" t="s">
        <v>54</v>
      </c>
      <c r="P1069" t="s">
        <v>359</v>
      </c>
      <c r="Q1069" t="s">
        <v>2041</v>
      </c>
      <c r="R1069">
        <v>53220</v>
      </c>
      <c r="S1069" s="1">
        <v>42100</v>
      </c>
      <c r="T1069" s="1">
        <v>42102</v>
      </c>
      <c r="U1069">
        <v>427.00650000000002</v>
      </c>
      <c r="V1069">
        <v>10</v>
      </c>
      <c r="W1069">
        <v>618.85</v>
      </c>
      <c r="X1069">
        <v>89608</v>
      </c>
      <c r="Y1069">
        <f>cleaneddata[[#This Row],[Unit Price]]-cleaneddata[[#This Row],[Discount]]</f>
        <v>60.589999999999996</v>
      </c>
      <c r="Z1069" t="str">
        <f>_xlfn.IFS(cleaneddata[[#This Row],[Region]]="Central","Chris",cleaneddata[[#This Row],[Region]]="East","Erin",cleaneddata[[#This Row],[Region]]="South","Sam",cleaneddata[[#This Row],[Region]]="West","William")</f>
        <v>Chris</v>
      </c>
    </row>
    <row r="1070" spans="1:26" x14ac:dyDescent="0.3">
      <c r="A1070">
        <v>2874</v>
      </c>
      <c r="B1070" t="s">
        <v>2042</v>
      </c>
      <c r="C1070" t="s">
        <v>49</v>
      </c>
      <c r="D1070">
        <v>0.05</v>
      </c>
      <c r="E1070">
        <v>4.84</v>
      </c>
      <c r="F1070">
        <v>0.71</v>
      </c>
      <c r="G1070" t="s">
        <v>40</v>
      </c>
      <c r="H1070" t="s">
        <v>73</v>
      </c>
      <c r="I1070" t="s">
        <v>50</v>
      </c>
      <c r="J1070" t="s">
        <v>51</v>
      </c>
      <c r="K1070" t="s">
        <v>52</v>
      </c>
      <c r="L1070" t="s">
        <v>53</v>
      </c>
      <c r="M1070">
        <v>0.52</v>
      </c>
      <c r="N1070" t="s">
        <v>34</v>
      </c>
      <c r="O1070" t="s">
        <v>54</v>
      </c>
      <c r="P1070" t="s">
        <v>135</v>
      </c>
      <c r="Q1070" t="s">
        <v>2043</v>
      </c>
      <c r="R1070">
        <v>68128</v>
      </c>
      <c r="S1070" s="1">
        <v>42100</v>
      </c>
      <c r="T1070" s="1">
        <v>42109</v>
      </c>
      <c r="U1070">
        <v>13.4481</v>
      </c>
      <c r="V1070">
        <v>4</v>
      </c>
      <c r="W1070">
        <v>19.489999999999998</v>
      </c>
      <c r="X1070">
        <v>89873</v>
      </c>
      <c r="Y1070">
        <f>cleaneddata[[#This Row],[Unit Price]]-cleaneddata[[#This Row],[Discount]]</f>
        <v>4.79</v>
      </c>
      <c r="Z1070" t="str">
        <f>_xlfn.IFS(cleaneddata[[#This Row],[Region]]="Central","Chris",cleaneddata[[#This Row],[Region]]="East","Erin",cleaneddata[[#This Row],[Region]]="South","Sam",cleaneddata[[#This Row],[Region]]="West","William")</f>
        <v>Chris</v>
      </c>
    </row>
    <row r="1071" spans="1:26" x14ac:dyDescent="0.3">
      <c r="A1071">
        <v>102</v>
      </c>
      <c r="B1071" t="s">
        <v>2044</v>
      </c>
      <c r="C1071" t="s">
        <v>118</v>
      </c>
      <c r="D1071">
        <v>0.04</v>
      </c>
      <c r="E1071">
        <v>300.98</v>
      </c>
      <c r="F1071">
        <v>54.92</v>
      </c>
      <c r="G1071" t="s">
        <v>28</v>
      </c>
      <c r="H1071" t="s">
        <v>41</v>
      </c>
      <c r="I1071" t="s">
        <v>30</v>
      </c>
      <c r="J1071" t="s">
        <v>119</v>
      </c>
      <c r="K1071" t="s">
        <v>32</v>
      </c>
      <c r="L1071" t="s">
        <v>1972</v>
      </c>
      <c r="M1071">
        <v>0.55000000000000004</v>
      </c>
      <c r="N1071" t="s">
        <v>34</v>
      </c>
      <c r="O1071" t="s">
        <v>113</v>
      </c>
      <c r="P1071" t="s">
        <v>405</v>
      </c>
      <c r="Q1071" t="s">
        <v>790</v>
      </c>
      <c r="R1071">
        <v>2129</v>
      </c>
      <c r="S1071" s="1">
        <v>42100</v>
      </c>
      <c r="T1071" s="1">
        <v>42101</v>
      </c>
      <c r="U1071">
        <v>2023.75</v>
      </c>
      <c r="V1071">
        <v>31</v>
      </c>
      <c r="W1071">
        <v>9459.94</v>
      </c>
      <c r="X1071">
        <v>42599</v>
      </c>
      <c r="Y1071">
        <f>cleaneddata[[#This Row],[Unit Price]]-cleaneddata[[#This Row],[Discount]]</f>
        <v>300.94</v>
      </c>
      <c r="Z1071" t="str">
        <f>_xlfn.IFS(cleaneddata[[#This Row],[Region]]="Central","Chris",cleaneddata[[#This Row],[Region]]="East","Erin",cleaneddata[[#This Row],[Region]]="South","Sam",cleaneddata[[#This Row],[Region]]="West","William")</f>
        <v>Erin</v>
      </c>
    </row>
    <row r="1072" spans="1:26" x14ac:dyDescent="0.3">
      <c r="A1072">
        <v>107</v>
      </c>
      <c r="B1072" t="s">
        <v>2045</v>
      </c>
      <c r="C1072" t="s">
        <v>118</v>
      </c>
      <c r="D1072">
        <v>0.04</v>
      </c>
      <c r="E1072">
        <v>300.98</v>
      </c>
      <c r="F1072">
        <v>54.92</v>
      </c>
      <c r="G1072" t="s">
        <v>28</v>
      </c>
      <c r="H1072" t="s">
        <v>41</v>
      </c>
      <c r="I1072" t="s">
        <v>30</v>
      </c>
      <c r="J1072" t="s">
        <v>119</v>
      </c>
      <c r="K1072" t="s">
        <v>32</v>
      </c>
      <c r="L1072" t="s">
        <v>1972</v>
      </c>
      <c r="M1072">
        <v>0.55000000000000004</v>
      </c>
      <c r="N1072" t="s">
        <v>34</v>
      </c>
      <c r="O1072" t="s">
        <v>113</v>
      </c>
      <c r="P1072" t="s">
        <v>1358</v>
      </c>
      <c r="Q1072" t="s">
        <v>2046</v>
      </c>
      <c r="R1072">
        <v>3820</v>
      </c>
      <c r="S1072" s="1">
        <v>42100</v>
      </c>
      <c r="T1072" s="1">
        <v>42101</v>
      </c>
      <c r="U1072">
        <v>1684.4763</v>
      </c>
      <c r="V1072">
        <v>8</v>
      </c>
      <c r="W1072">
        <v>2441.27</v>
      </c>
      <c r="X1072">
        <v>88204</v>
      </c>
      <c r="Y1072">
        <f>cleaneddata[[#This Row],[Unit Price]]-cleaneddata[[#This Row],[Discount]]</f>
        <v>300.94</v>
      </c>
      <c r="Z1072" t="str">
        <f>_xlfn.IFS(cleaneddata[[#This Row],[Region]]="Central","Chris",cleaneddata[[#This Row],[Region]]="East","Erin",cleaneddata[[#This Row],[Region]]="South","Sam",cleaneddata[[#This Row],[Region]]="West","William")</f>
        <v>Erin</v>
      </c>
    </row>
    <row r="1073" spans="1:26" x14ac:dyDescent="0.3">
      <c r="A1073">
        <v>786</v>
      </c>
      <c r="B1073" t="s">
        <v>2047</v>
      </c>
      <c r="C1073" t="s">
        <v>118</v>
      </c>
      <c r="D1073">
        <v>0</v>
      </c>
      <c r="E1073">
        <v>8.34</v>
      </c>
      <c r="F1073">
        <v>4.82</v>
      </c>
      <c r="G1073" t="s">
        <v>40</v>
      </c>
      <c r="H1073" t="s">
        <v>73</v>
      </c>
      <c r="I1073" t="s">
        <v>50</v>
      </c>
      <c r="J1073" t="s">
        <v>90</v>
      </c>
      <c r="K1073" t="s">
        <v>75</v>
      </c>
      <c r="L1073" t="s">
        <v>963</v>
      </c>
      <c r="M1073">
        <v>0.4</v>
      </c>
      <c r="N1073" t="s">
        <v>34</v>
      </c>
      <c r="O1073" t="s">
        <v>61</v>
      </c>
      <c r="P1073" t="s">
        <v>92</v>
      </c>
      <c r="Q1073" t="s">
        <v>2048</v>
      </c>
      <c r="R1073">
        <v>92691</v>
      </c>
      <c r="S1073" s="1">
        <v>42100</v>
      </c>
      <c r="T1073" s="1">
        <v>42101</v>
      </c>
      <c r="U1073">
        <v>-5.05</v>
      </c>
      <c r="V1073">
        <v>9</v>
      </c>
      <c r="W1073">
        <v>76.23</v>
      </c>
      <c r="X1073">
        <v>91513</v>
      </c>
      <c r="Y1073">
        <f>cleaneddata[[#This Row],[Unit Price]]-cleaneddata[[#This Row],[Discount]]</f>
        <v>8.34</v>
      </c>
      <c r="Z1073" t="str">
        <f>_xlfn.IFS(cleaneddata[[#This Row],[Region]]="Central","Chris",cleaneddata[[#This Row],[Region]]="East","Erin",cleaneddata[[#This Row],[Region]]="South","Sam",cleaneddata[[#This Row],[Region]]="West","William")</f>
        <v>William</v>
      </c>
    </row>
    <row r="1074" spans="1:26" x14ac:dyDescent="0.3">
      <c r="A1074">
        <v>1730</v>
      </c>
      <c r="B1074" t="s">
        <v>2049</v>
      </c>
      <c r="C1074" t="s">
        <v>39</v>
      </c>
      <c r="D1074">
        <v>0.1</v>
      </c>
      <c r="E1074">
        <v>65.989999999999995</v>
      </c>
      <c r="F1074">
        <v>3.99</v>
      </c>
      <c r="G1074" t="s">
        <v>89</v>
      </c>
      <c r="H1074" t="s">
        <v>29</v>
      </c>
      <c r="I1074" t="s">
        <v>42</v>
      </c>
      <c r="J1074" t="s">
        <v>137</v>
      </c>
      <c r="K1074" t="s">
        <v>75</v>
      </c>
      <c r="L1074" t="s">
        <v>1636</v>
      </c>
      <c r="M1074">
        <v>0.59</v>
      </c>
      <c r="N1074" t="s">
        <v>34</v>
      </c>
      <c r="O1074" t="s">
        <v>61</v>
      </c>
      <c r="P1074" t="s">
        <v>492</v>
      </c>
      <c r="Q1074" t="s">
        <v>1500</v>
      </c>
      <c r="R1074">
        <v>83843</v>
      </c>
      <c r="S1074" s="1">
        <v>42101</v>
      </c>
      <c r="T1074" s="1">
        <v>42103</v>
      </c>
      <c r="U1074">
        <v>-88.624799999999993</v>
      </c>
      <c r="V1074">
        <v>5</v>
      </c>
      <c r="W1074">
        <v>272.86</v>
      </c>
      <c r="X1074">
        <v>90653</v>
      </c>
      <c r="Y1074">
        <f>cleaneddata[[#This Row],[Unit Price]]-cleaneddata[[#This Row],[Discount]]</f>
        <v>65.89</v>
      </c>
      <c r="Z1074" t="str">
        <f>_xlfn.IFS(cleaneddata[[#This Row],[Region]]="Central","Chris",cleaneddata[[#This Row],[Region]]="East","Erin",cleaneddata[[#This Row],[Region]]="South","Sam",cleaneddata[[#This Row],[Region]]="West","William")</f>
        <v>William</v>
      </c>
    </row>
    <row r="1075" spans="1:26" x14ac:dyDescent="0.3">
      <c r="A1075">
        <v>1957</v>
      </c>
      <c r="B1075" t="s">
        <v>2050</v>
      </c>
      <c r="C1075" t="s">
        <v>39</v>
      </c>
      <c r="D1075">
        <v>0.09</v>
      </c>
      <c r="E1075">
        <v>77.510000000000005</v>
      </c>
      <c r="F1075">
        <v>4</v>
      </c>
      <c r="G1075" t="s">
        <v>40</v>
      </c>
      <c r="H1075" t="s">
        <v>41</v>
      </c>
      <c r="I1075" t="s">
        <v>42</v>
      </c>
      <c r="J1075" t="s">
        <v>43</v>
      </c>
      <c r="K1075" t="s">
        <v>75</v>
      </c>
      <c r="L1075" t="s">
        <v>2051</v>
      </c>
      <c r="M1075">
        <v>0.76</v>
      </c>
      <c r="N1075" t="s">
        <v>34</v>
      </c>
      <c r="O1075" t="s">
        <v>54</v>
      </c>
      <c r="P1075" t="s">
        <v>82</v>
      </c>
      <c r="Q1075" t="s">
        <v>1026</v>
      </c>
      <c r="R1075">
        <v>63130</v>
      </c>
      <c r="S1075" s="1">
        <v>42101</v>
      </c>
      <c r="T1075" s="1">
        <v>42103</v>
      </c>
      <c r="U1075">
        <v>-387.1044</v>
      </c>
      <c r="V1075">
        <v>1</v>
      </c>
      <c r="W1075">
        <v>77.47</v>
      </c>
      <c r="X1075">
        <v>89818</v>
      </c>
      <c r="Y1075">
        <f>cleaneddata[[#This Row],[Unit Price]]-cleaneddata[[#This Row],[Discount]]</f>
        <v>77.42</v>
      </c>
      <c r="Z1075" t="str">
        <f>_xlfn.IFS(cleaneddata[[#This Row],[Region]]="Central","Chris",cleaneddata[[#This Row],[Region]]="East","Erin",cleaneddata[[#This Row],[Region]]="South","Sam",cleaneddata[[#This Row],[Region]]="West","William")</f>
        <v>Chris</v>
      </c>
    </row>
    <row r="1076" spans="1:26" x14ac:dyDescent="0.3">
      <c r="A1076">
        <v>268</v>
      </c>
      <c r="B1076" t="s">
        <v>2052</v>
      </c>
      <c r="C1076" t="s">
        <v>49</v>
      </c>
      <c r="D1076">
        <v>0.02</v>
      </c>
      <c r="E1076">
        <v>5.58</v>
      </c>
      <c r="F1076">
        <v>5.3</v>
      </c>
      <c r="G1076" t="s">
        <v>40</v>
      </c>
      <c r="H1076" t="s">
        <v>73</v>
      </c>
      <c r="I1076" t="s">
        <v>50</v>
      </c>
      <c r="J1076" t="s">
        <v>347</v>
      </c>
      <c r="K1076" t="s">
        <v>75</v>
      </c>
      <c r="L1076" t="s">
        <v>348</v>
      </c>
      <c r="M1076">
        <v>0.35</v>
      </c>
      <c r="N1076" t="s">
        <v>34</v>
      </c>
      <c r="O1076" t="s">
        <v>61</v>
      </c>
      <c r="P1076" t="s">
        <v>590</v>
      </c>
      <c r="Q1076" t="s">
        <v>2053</v>
      </c>
      <c r="R1076">
        <v>86001</v>
      </c>
      <c r="S1076" s="1">
        <v>42101</v>
      </c>
      <c r="T1076" s="1">
        <v>42106</v>
      </c>
      <c r="U1076">
        <v>-22.48</v>
      </c>
      <c r="V1076">
        <v>3</v>
      </c>
      <c r="W1076">
        <v>18.670000000000002</v>
      </c>
      <c r="X1076">
        <v>88941</v>
      </c>
      <c r="Y1076">
        <f>cleaneddata[[#This Row],[Unit Price]]-cleaneddata[[#This Row],[Discount]]</f>
        <v>5.5600000000000005</v>
      </c>
      <c r="Z1076" t="str">
        <f>_xlfn.IFS(cleaneddata[[#This Row],[Region]]="Central","Chris",cleaneddata[[#This Row],[Region]]="East","Erin",cleaneddata[[#This Row],[Region]]="South","Sam",cleaneddata[[#This Row],[Region]]="West","William")</f>
        <v>William</v>
      </c>
    </row>
    <row r="1077" spans="1:26" x14ac:dyDescent="0.3">
      <c r="A1077">
        <v>268</v>
      </c>
      <c r="B1077" t="s">
        <v>2052</v>
      </c>
      <c r="C1077" t="s">
        <v>49</v>
      </c>
      <c r="D1077">
        <v>0.03</v>
      </c>
      <c r="E1077">
        <v>40.89</v>
      </c>
      <c r="F1077">
        <v>18.98</v>
      </c>
      <c r="G1077" t="s">
        <v>40</v>
      </c>
      <c r="H1077" t="s">
        <v>73</v>
      </c>
      <c r="I1077" t="s">
        <v>30</v>
      </c>
      <c r="J1077" t="s">
        <v>128</v>
      </c>
      <c r="K1077" t="s">
        <v>75</v>
      </c>
      <c r="L1077" t="s">
        <v>2054</v>
      </c>
      <c r="M1077">
        <v>0.56999999999999995</v>
      </c>
      <c r="N1077" t="s">
        <v>34</v>
      </c>
      <c r="O1077" t="s">
        <v>61</v>
      </c>
      <c r="P1077" t="s">
        <v>590</v>
      </c>
      <c r="Q1077" t="s">
        <v>2053</v>
      </c>
      <c r="R1077">
        <v>86001</v>
      </c>
      <c r="S1077" s="1">
        <v>42101</v>
      </c>
      <c r="T1077" s="1">
        <v>42108</v>
      </c>
      <c r="U1077">
        <v>78.98</v>
      </c>
      <c r="V1077">
        <v>5</v>
      </c>
      <c r="W1077">
        <v>210.77</v>
      </c>
      <c r="X1077">
        <v>88941</v>
      </c>
      <c r="Y1077">
        <f>cleaneddata[[#This Row],[Unit Price]]-cleaneddata[[#This Row],[Discount]]</f>
        <v>40.86</v>
      </c>
      <c r="Z1077" t="str">
        <f>_xlfn.IFS(cleaneddata[[#This Row],[Region]]="Central","Chris",cleaneddata[[#This Row],[Region]]="East","Erin",cleaneddata[[#This Row],[Region]]="South","Sam",cleaneddata[[#This Row],[Region]]="West","William")</f>
        <v>William</v>
      </c>
    </row>
    <row r="1078" spans="1:26" x14ac:dyDescent="0.3">
      <c r="A1078">
        <v>272</v>
      </c>
      <c r="B1078" t="s">
        <v>2055</v>
      </c>
      <c r="C1078" t="s">
        <v>49</v>
      </c>
      <c r="D1078">
        <v>0.02</v>
      </c>
      <c r="E1078">
        <v>5.58</v>
      </c>
      <c r="F1078">
        <v>5.3</v>
      </c>
      <c r="G1078" t="s">
        <v>40</v>
      </c>
      <c r="H1078" t="s">
        <v>73</v>
      </c>
      <c r="I1078" t="s">
        <v>50</v>
      </c>
      <c r="J1078" t="s">
        <v>347</v>
      </c>
      <c r="K1078" t="s">
        <v>75</v>
      </c>
      <c r="L1078" t="s">
        <v>348</v>
      </c>
      <c r="M1078">
        <v>0.35</v>
      </c>
      <c r="N1078" t="s">
        <v>34</v>
      </c>
      <c r="O1078" t="s">
        <v>35</v>
      </c>
      <c r="P1078" t="s">
        <v>99</v>
      </c>
      <c r="Q1078" t="s">
        <v>675</v>
      </c>
      <c r="R1078">
        <v>28204</v>
      </c>
      <c r="S1078" s="1">
        <v>42101</v>
      </c>
      <c r="T1078" s="1">
        <v>42106</v>
      </c>
      <c r="U1078">
        <v>-29.898399999999999</v>
      </c>
      <c r="V1078">
        <v>11</v>
      </c>
      <c r="W1078">
        <v>68.459999999999994</v>
      </c>
      <c r="X1078">
        <v>5509</v>
      </c>
      <c r="Y1078">
        <f>cleaneddata[[#This Row],[Unit Price]]-cleaneddata[[#This Row],[Discount]]</f>
        <v>5.5600000000000005</v>
      </c>
      <c r="Z1078" t="str">
        <f>_xlfn.IFS(cleaneddata[[#This Row],[Region]]="Central","Chris",cleaneddata[[#This Row],[Region]]="East","Erin",cleaneddata[[#This Row],[Region]]="South","Sam",cleaneddata[[#This Row],[Region]]="West","William")</f>
        <v>Sam</v>
      </c>
    </row>
    <row r="1079" spans="1:26" x14ac:dyDescent="0.3">
      <c r="A1079">
        <v>272</v>
      </c>
      <c r="B1079" t="s">
        <v>2055</v>
      </c>
      <c r="C1079" t="s">
        <v>49</v>
      </c>
      <c r="D1079">
        <v>0.03</v>
      </c>
      <c r="E1079">
        <v>40.89</v>
      </c>
      <c r="F1079">
        <v>18.98</v>
      </c>
      <c r="G1079" t="s">
        <v>40</v>
      </c>
      <c r="H1079" t="s">
        <v>73</v>
      </c>
      <c r="I1079" t="s">
        <v>30</v>
      </c>
      <c r="J1079" t="s">
        <v>128</v>
      </c>
      <c r="K1079" t="s">
        <v>75</v>
      </c>
      <c r="L1079" t="s">
        <v>2054</v>
      </c>
      <c r="M1079">
        <v>0.56999999999999995</v>
      </c>
      <c r="N1079" t="s">
        <v>34</v>
      </c>
      <c r="O1079" t="s">
        <v>35</v>
      </c>
      <c r="P1079" t="s">
        <v>99</v>
      </c>
      <c r="Q1079" t="s">
        <v>675</v>
      </c>
      <c r="R1079">
        <v>28204</v>
      </c>
      <c r="S1079" s="1">
        <v>42101</v>
      </c>
      <c r="T1079" s="1">
        <v>42108</v>
      </c>
      <c r="U1079">
        <v>52.916600000000003</v>
      </c>
      <c r="V1079">
        <v>21</v>
      </c>
      <c r="W1079">
        <v>885.23</v>
      </c>
      <c r="X1079">
        <v>5509</v>
      </c>
      <c r="Y1079">
        <f>cleaneddata[[#This Row],[Unit Price]]-cleaneddata[[#This Row],[Discount]]</f>
        <v>40.86</v>
      </c>
      <c r="Z1079" t="str">
        <f>_xlfn.IFS(cleaneddata[[#This Row],[Region]]="Central","Chris",cleaneddata[[#This Row],[Region]]="East","Erin",cleaneddata[[#This Row],[Region]]="South","Sam",cleaneddata[[#This Row],[Region]]="West","William")</f>
        <v>Sam</v>
      </c>
    </row>
    <row r="1080" spans="1:26" x14ac:dyDescent="0.3">
      <c r="A1080">
        <v>696</v>
      </c>
      <c r="B1080" t="s">
        <v>1885</v>
      </c>
      <c r="C1080" t="s">
        <v>49</v>
      </c>
      <c r="D1080">
        <v>0.1</v>
      </c>
      <c r="E1080">
        <v>40.479999999999997</v>
      </c>
      <c r="F1080">
        <v>19.989999999999998</v>
      </c>
      <c r="G1080" t="s">
        <v>40</v>
      </c>
      <c r="H1080" t="s">
        <v>96</v>
      </c>
      <c r="I1080" t="s">
        <v>42</v>
      </c>
      <c r="J1080" t="s">
        <v>43</v>
      </c>
      <c r="K1080" t="s">
        <v>75</v>
      </c>
      <c r="L1080" t="s">
        <v>2056</v>
      </c>
      <c r="M1080">
        <v>0.77</v>
      </c>
      <c r="N1080" t="s">
        <v>34</v>
      </c>
      <c r="O1080" t="s">
        <v>54</v>
      </c>
      <c r="P1080" t="s">
        <v>55</v>
      </c>
      <c r="Q1080" t="s">
        <v>1886</v>
      </c>
      <c r="R1080">
        <v>46307</v>
      </c>
      <c r="S1080" s="1">
        <v>42101</v>
      </c>
      <c r="T1080" s="1">
        <v>42103</v>
      </c>
      <c r="U1080">
        <v>-580.32000000000005</v>
      </c>
      <c r="V1080">
        <v>9</v>
      </c>
      <c r="W1080">
        <v>355.84</v>
      </c>
      <c r="X1080">
        <v>89848</v>
      </c>
      <c r="Y1080">
        <f>cleaneddata[[#This Row],[Unit Price]]-cleaneddata[[#This Row],[Discount]]</f>
        <v>40.379999999999995</v>
      </c>
      <c r="Z1080" t="str">
        <f>_xlfn.IFS(cleaneddata[[#This Row],[Region]]="Central","Chris",cleaneddata[[#This Row],[Region]]="East","Erin",cleaneddata[[#This Row],[Region]]="South","Sam",cleaneddata[[#This Row],[Region]]="West","William")</f>
        <v>Chris</v>
      </c>
    </row>
    <row r="1081" spans="1:26" x14ac:dyDescent="0.3">
      <c r="A1081">
        <v>698</v>
      </c>
      <c r="B1081" t="s">
        <v>1045</v>
      </c>
      <c r="C1081" t="s">
        <v>49</v>
      </c>
      <c r="D1081">
        <v>0.1</v>
      </c>
      <c r="E1081">
        <v>40.479999999999997</v>
      </c>
      <c r="F1081">
        <v>19.989999999999998</v>
      </c>
      <c r="G1081" t="s">
        <v>40</v>
      </c>
      <c r="H1081" t="s">
        <v>96</v>
      </c>
      <c r="I1081" t="s">
        <v>42</v>
      </c>
      <c r="J1081" t="s">
        <v>43</v>
      </c>
      <c r="K1081" t="s">
        <v>75</v>
      </c>
      <c r="L1081" t="s">
        <v>2056</v>
      </c>
      <c r="M1081">
        <v>0.77</v>
      </c>
      <c r="N1081" t="s">
        <v>34</v>
      </c>
      <c r="O1081" t="s">
        <v>61</v>
      </c>
      <c r="P1081" t="s">
        <v>68</v>
      </c>
      <c r="Q1081" t="s">
        <v>144</v>
      </c>
      <c r="R1081">
        <v>98105</v>
      </c>
      <c r="S1081" s="1">
        <v>42101</v>
      </c>
      <c r="T1081" s="1">
        <v>42103</v>
      </c>
      <c r="U1081">
        <v>-580.32000000000005</v>
      </c>
      <c r="V1081">
        <v>36</v>
      </c>
      <c r="W1081">
        <v>1423.35</v>
      </c>
      <c r="X1081">
        <v>8994</v>
      </c>
      <c r="Y1081">
        <f>cleaneddata[[#This Row],[Unit Price]]-cleaneddata[[#This Row],[Discount]]</f>
        <v>40.379999999999995</v>
      </c>
      <c r="Z1081" t="str">
        <f>_xlfn.IFS(cleaneddata[[#This Row],[Region]]="Central","Chris",cleaneddata[[#This Row],[Region]]="East","Erin",cleaneddata[[#This Row],[Region]]="South","Sam",cleaneddata[[#This Row],[Region]]="West","William")</f>
        <v>William</v>
      </c>
    </row>
    <row r="1082" spans="1:26" x14ac:dyDescent="0.3">
      <c r="A1082">
        <v>683</v>
      </c>
      <c r="B1082" t="s">
        <v>2057</v>
      </c>
      <c r="C1082" t="s">
        <v>118</v>
      </c>
      <c r="D1082">
        <v>0.06</v>
      </c>
      <c r="E1082">
        <v>17.670000000000002</v>
      </c>
      <c r="F1082">
        <v>8.99</v>
      </c>
      <c r="G1082" t="s">
        <v>89</v>
      </c>
      <c r="H1082" t="s">
        <v>29</v>
      </c>
      <c r="I1082" t="s">
        <v>30</v>
      </c>
      <c r="J1082" t="s">
        <v>128</v>
      </c>
      <c r="K1082" t="s">
        <v>44</v>
      </c>
      <c r="L1082" t="s">
        <v>2058</v>
      </c>
      <c r="M1082">
        <v>0.47</v>
      </c>
      <c r="N1082" t="s">
        <v>34</v>
      </c>
      <c r="O1082" t="s">
        <v>54</v>
      </c>
      <c r="P1082" t="s">
        <v>135</v>
      </c>
      <c r="Q1082" t="s">
        <v>1591</v>
      </c>
      <c r="R1082">
        <v>68046</v>
      </c>
      <c r="S1082" s="1">
        <v>42101</v>
      </c>
      <c r="T1082" s="1">
        <v>42102</v>
      </c>
      <c r="U1082">
        <v>38.06</v>
      </c>
      <c r="V1082">
        <v>4</v>
      </c>
      <c r="W1082">
        <v>69.959999999999994</v>
      </c>
      <c r="X1082">
        <v>87765</v>
      </c>
      <c r="Y1082">
        <f>cleaneddata[[#This Row],[Unit Price]]-cleaneddata[[#This Row],[Discount]]</f>
        <v>17.610000000000003</v>
      </c>
      <c r="Z1082" t="str">
        <f>_xlfn.IFS(cleaneddata[[#This Row],[Region]]="Central","Chris",cleaneddata[[#This Row],[Region]]="East","Erin",cleaneddata[[#This Row],[Region]]="South","Sam",cleaneddata[[#This Row],[Region]]="West","William")</f>
        <v>Chris</v>
      </c>
    </row>
    <row r="1083" spans="1:26" x14ac:dyDescent="0.3">
      <c r="A1083">
        <v>1410</v>
      </c>
      <c r="B1083" t="s">
        <v>2059</v>
      </c>
      <c r="C1083" t="s">
        <v>118</v>
      </c>
      <c r="D1083">
        <v>0</v>
      </c>
      <c r="E1083">
        <v>65.989999999999995</v>
      </c>
      <c r="F1083">
        <v>5.26</v>
      </c>
      <c r="G1083" t="s">
        <v>40</v>
      </c>
      <c r="H1083" t="s">
        <v>96</v>
      </c>
      <c r="I1083" t="s">
        <v>42</v>
      </c>
      <c r="J1083" t="s">
        <v>137</v>
      </c>
      <c r="K1083" t="s">
        <v>75</v>
      </c>
      <c r="L1083" t="s">
        <v>2060</v>
      </c>
      <c r="M1083">
        <v>0.59</v>
      </c>
      <c r="N1083" t="s">
        <v>34</v>
      </c>
      <c r="O1083" t="s">
        <v>61</v>
      </c>
      <c r="P1083" t="s">
        <v>92</v>
      </c>
      <c r="Q1083" t="s">
        <v>2061</v>
      </c>
      <c r="R1083">
        <v>92553</v>
      </c>
      <c r="S1083" s="1">
        <v>42101</v>
      </c>
      <c r="T1083" s="1">
        <v>42102</v>
      </c>
      <c r="U1083">
        <v>369.99869999999999</v>
      </c>
      <c r="V1083">
        <v>9</v>
      </c>
      <c r="W1083">
        <v>536.23</v>
      </c>
      <c r="X1083">
        <v>87086</v>
      </c>
      <c r="Y1083">
        <f>cleaneddata[[#This Row],[Unit Price]]-cleaneddata[[#This Row],[Discount]]</f>
        <v>65.989999999999995</v>
      </c>
      <c r="Z1083" t="str">
        <f>_xlfn.IFS(cleaneddata[[#This Row],[Region]]="Central","Chris",cleaneddata[[#This Row],[Region]]="East","Erin",cleaneddata[[#This Row],[Region]]="South","Sam",cleaneddata[[#This Row],[Region]]="West","William")</f>
        <v>William</v>
      </c>
    </row>
    <row r="1084" spans="1:26" x14ac:dyDescent="0.3">
      <c r="A1084">
        <v>1413</v>
      </c>
      <c r="B1084" t="s">
        <v>940</v>
      </c>
      <c r="C1084" t="s">
        <v>118</v>
      </c>
      <c r="D1084">
        <v>0</v>
      </c>
      <c r="E1084">
        <v>65.989999999999995</v>
      </c>
      <c r="F1084">
        <v>5.26</v>
      </c>
      <c r="G1084" t="s">
        <v>40</v>
      </c>
      <c r="H1084" t="s">
        <v>96</v>
      </c>
      <c r="I1084" t="s">
        <v>42</v>
      </c>
      <c r="J1084" t="s">
        <v>137</v>
      </c>
      <c r="K1084" t="s">
        <v>75</v>
      </c>
      <c r="L1084" t="s">
        <v>2060</v>
      </c>
      <c r="M1084">
        <v>0.59</v>
      </c>
      <c r="N1084" t="s">
        <v>34</v>
      </c>
      <c r="O1084" t="s">
        <v>113</v>
      </c>
      <c r="P1084" t="s">
        <v>405</v>
      </c>
      <c r="Q1084" t="s">
        <v>790</v>
      </c>
      <c r="R1084">
        <v>2113</v>
      </c>
      <c r="S1084" s="1">
        <v>42101</v>
      </c>
      <c r="T1084" s="1">
        <v>42102</v>
      </c>
      <c r="U1084">
        <v>542.25</v>
      </c>
      <c r="V1084">
        <v>36</v>
      </c>
      <c r="W1084">
        <v>2144.92</v>
      </c>
      <c r="X1084">
        <v>10277</v>
      </c>
      <c r="Y1084">
        <f>cleaneddata[[#This Row],[Unit Price]]-cleaneddata[[#This Row],[Discount]]</f>
        <v>65.989999999999995</v>
      </c>
      <c r="Z1084" t="str">
        <f>_xlfn.IFS(cleaneddata[[#This Row],[Region]]="Central","Chris",cleaneddata[[#This Row],[Region]]="East","Erin",cleaneddata[[#This Row],[Region]]="South","Sam",cleaneddata[[#This Row],[Region]]="West","William")</f>
        <v>Erin</v>
      </c>
    </row>
    <row r="1085" spans="1:26" x14ac:dyDescent="0.3">
      <c r="A1085">
        <v>2196</v>
      </c>
      <c r="B1085" t="s">
        <v>2062</v>
      </c>
      <c r="C1085" t="s">
        <v>118</v>
      </c>
      <c r="D1085">
        <v>0.03</v>
      </c>
      <c r="E1085">
        <v>27.48</v>
      </c>
      <c r="F1085">
        <v>4</v>
      </c>
      <c r="G1085" t="s">
        <v>40</v>
      </c>
      <c r="H1085" t="s">
        <v>29</v>
      </c>
      <c r="I1085" t="s">
        <v>42</v>
      </c>
      <c r="J1085" t="s">
        <v>43</v>
      </c>
      <c r="K1085" t="s">
        <v>75</v>
      </c>
      <c r="L1085" t="s">
        <v>2063</v>
      </c>
      <c r="M1085">
        <v>0.75</v>
      </c>
      <c r="N1085" t="s">
        <v>34</v>
      </c>
      <c r="O1085" t="s">
        <v>113</v>
      </c>
      <c r="P1085" t="s">
        <v>114</v>
      </c>
      <c r="Q1085" t="s">
        <v>2064</v>
      </c>
      <c r="R1085">
        <v>14701</v>
      </c>
      <c r="S1085" s="1">
        <v>42101</v>
      </c>
      <c r="T1085" s="1">
        <v>42102</v>
      </c>
      <c r="U1085">
        <v>-88.840800000000002</v>
      </c>
      <c r="V1085">
        <v>11</v>
      </c>
      <c r="W1085">
        <v>294.97000000000003</v>
      </c>
      <c r="X1085">
        <v>89175</v>
      </c>
      <c r="Y1085">
        <f>cleaneddata[[#This Row],[Unit Price]]-cleaneddata[[#This Row],[Discount]]</f>
        <v>27.45</v>
      </c>
      <c r="Z1085" t="str">
        <f>_xlfn.IFS(cleaneddata[[#This Row],[Region]]="Central","Chris",cleaneddata[[#This Row],[Region]]="East","Erin",cleaneddata[[#This Row],[Region]]="South","Sam",cleaneddata[[#This Row],[Region]]="West","William")</f>
        <v>Erin</v>
      </c>
    </row>
    <row r="1086" spans="1:26" x14ac:dyDescent="0.3">
      <c r="A1086">
        <v>2196</v>
      </c>
      <c r="B1086" t="s">
        <v>2062</v>
      </c>
      <c r="C1086" t="s">
        <v>118</v>
      </c>
      <c r="D1086">
        <v>0.1</v>
      </c>
      <c r="E1086">
        <v>179.99</v>
      </c>
      <c r="F1086">
        <v>19.989999999999998</v>
      </c>
      <c r="G1086" t="s">
        <v>40</v>
      </c>
      <c r="H1086" t="s">
        <v>29</v>
      </c>
      <c r="I1086" t="s">
        <v>42</v>
      </c>
      <c r="J1086" t="s">
        <v>43</v>
      </c>
      <c r="K1086" t="s">
        <v>75</v>
      </c>
      <c r="L1086" t="s">
        <v>717</v>
      </c>
      <c r="M1086">
        <v>0.48</v>
      </c>
      <c r="N1086" t="s">
        <v>34</v>
      </c>
      <c r="O1086" t="s">
        <v>113</v>
      </c>
      <c r="P1086" t="s">
        <v>114</v>
      </c>
      <c r="Q1086" t="s">
        <v>2064</v>
      </c>
      <c r="R1086">
        <v>14701</v>
      </c>
      <c r="S1086" s="1">
        <v>42101</v>
      </c>
      <c r="T1086" s="1">
        <v>42102</v>
      </c>
      <c r="U1086">
        <v>1208.9903999999999</v>
      </c>
      <c r="V1086">
        <v>14</v>
      </c>
      <c r="W1086">
        <v>2458.0500000000002</v>
      </c>
      <c r="X1086">
        <v>89175</v>
      </c>
      <c r="Y1086">
        <f>cleaneddata[[#This Row],[Unit Price]]-cleaneddata[[#This Row],[Discount]]</f>
        <v>179.89000000000001</v>
      </c>
      <c r="Z1086" t="str">
        <f>_xlfn.IFS(cleaneddata[[#This Row],[Region]]="Central","Chris",cleaneddata[[#This Row],[Region]]="East","Erin",cleaneddata[[#This Row],[Region]]="South","Sam",cleaneddata[[#This Row],[Region]]="West","William")</f>
        <v>Erin</v>
      </c>
    </row>
    <row r="1087" spans="1:26" x14ac:dyDescent="0.3">
      <c r="A1087">
        <v>2196</v>
      </c>
      <c r="B1087" t="s">
        <v>2062</v>
      </c>
      <c r="C1087" t="s">
        <v>118</v>
      </c>
      <c r="D1087">
        <v>0.1</v>
      </c>
      <c r="E1087">
        <v>140.85</v>
      </c>
      <c r="F1087">
        <v>19.989999999999998</v>
      </c>
      <c r="G1087" t="s">
        <v>40</v>
      </c>
      <c r="H1087" t="s">
        <v>29</v>
      </c>
      <c r="I1087" t="s">
        <v>50</v>
      </c>
      <c r="J1087" t="s">
        <v>80</v>
      </c>
      <c r="K1087" t="s">
        <v>75</v>
      </c>
      <c r="L1087" t="s">
        <v>2065</v>
      </c>
      <c r="M1087">
        <v>0.73</v>
      </c>
      <c r="N1087" t="s">
        <v>34</v>
      </c>
      <c r="O1087" t="s">
        <v>113</v>
      </c>
      <c r="P1087" t="s">
        <v>114</v>
      </c>
      <c r="Q1087" t="s">
        <v>2064</v>
      </c>
      <c r="R1087">
        <v>14701</v>
      </c>
      <c r="S1087" s="1">
        <v>42101</v>
      </c>
      <c r="T1087" s="1">
        <v>42103</v>
      </c>
      <c r="U1087">
        <v>9.9911999999999992</v>
      </c>
      <c r="V1087">
        <v>19</v>
      </c>
      <c r="W1087">
        <v>2465.75</v>
      </c>
      <c r="X1087">
        <v>89175</v>
      </c>
      <c r="Y1087">
        <f>cleaneddata[[#This Row],[Unit Price]]-cleaneddata[[#This Row],[Discount]]</f>
        <v>140.75</v>
      </c>
      <c r="Z1087" t="str">
        <f>_xlfn.IFS(cleaneddata[[#This Row],[Region]]="Central","Chris",cleaneddata[[#This Row],[Region]]="East","Erin",cleaneddata[[#This Row],[Region]]="South","Sam",cleaneddata[[#This Row],[Region]]="West","William")</f>
        <v>Erin</v>
      </c>
    </row>
    <row r="1088" spans="1:26" x14ac:dyDescent="0.3">
      <c r="A1088">
        <v>2073</v>
      </c>
      <c r="B1088" t="s">
        <v>2066</v>
      </c>
      <c r="C1088" t="s">
        <v>72</v>
      </c>
      <c r="D1088">
        <v>0.05</v>
      </c>
      <c r="E1088">
        <v>291.73</v>
      </c>
      <c r="F1088">
        <v>48.8</v>
      </c>
      <c r="G1088" t="s">
        <v>28</v>
      </c>
      <c r="H1088" t="s">
        <v>41</v>
      </c>
      <c r="I1088" t="s">
        <v>30</v>
      </c>
      <c r="J1088" t="s">
        <v>111</v>
      </c>
      <c r="K1088" t="s">
        <v>59</v>
      </c>
      <c r="L1088" t="s">
        <v>112</v>
      </c>
      <c r="M1088">
        <v>0.56000000000000005</v>
      </c>
      <c r="N1088" t="s">
        <v>34</v>
      </c>
      <c r="O1088" t="s">
        <v>54</v>
      </c>
      <c r="P1088" t="s">
        <v>291</v>
      </c>
      <c r="Q1088" t="s">
        <v>2067</v>
      </c>
      <c r="R1088">
        <v>48135</v>
      </c>
      <c r="S1088" s="1">
        <v>42101</v>
      </c>
      <c r="T1088" s="1">
        <v>42103</v>
      </c>
      <c r="U1088">
        <v>550.38080000000002</v>
      </c>
      <c r="V1088">
        <v>6</v>
      </c>
      <c r="W1088">
        <v>1818.41</v>
      </c>
      <c r="X1088">
        <v>88557</v>
      </c>
      <c r="Y1088">
        <f>cleaneddata[[#This Row],[Unit Price]]-cleaneddata[[#This Row],[Discount]]</f>
        <v>291.68</v>
      </c>
      <c r="Z1088" t="str">
        <f>_xlfn.IFS(cleaneddata[[#This Row],[Region]]="Central","Chris",cleaneddata[[#This Row],[Region]]="East","Erin",cleaneddata[[#This Row],[Region]]="South","Sam",cleaneddata[[#This Row],[Region]]="West","William")</f>
        <v>Chris</v>
      </c>
    </row>
    <row r="1089" spans="1:26" x14ac:dyDescent="0.3">
      <c r="A1089">
        <v>2539</v>
      </c>
      <c r="B1089" t="s">
        <v>2068</v>
      </c>
      <c r="C1089" t="s">
        <v>72</v>
      </c>
      <c r="D1089">
        <v>0.08</v>
      </c>
      <c r="E1089">
        <v>12.53</v>
      </c>
      <c r="F1089">
        <v>0.5</v>
      </c>
      <c r="G1089" t="s">
        <v>40</v>
      </c>
      <c r="H1089" t="s">
        <v>73</v>
      </c>
      <c r="I1089" t="s">
        <v>50</v>
      </c>
      <c r="J1089" t="s">
        <v>154</v>
      </c>
      <c r="K1089" t="s">
        <v>75</v>
      </c>
      <c r="L1089" t="s">
        <v>2069</v>
      </c>
      <c r="M1089">
        <v>0.38</v>
      </c>
      <c r="N1089" t="s">
        <v>34</v>
      </c>
      <c r="O1089" t="s">
        <v>35</v>
      </c>
      <c r="P1089" t="s">
        <v>125</v>
      </c>
      <c r="Q1089" t="s">
        <v>2070</v>
      </c>
      <c r="R1089">
        <v>32789</v>
      </c>
      <c r="S1089" s="1">
        <v>42101</v>
      </c>
      <c r="T1089" s="1">
        <v>42102</v>
      </c>
      <c r="U1089">
        <v>215.71799999999999</v>
      </c>
      <c r="V1089">
        <v>5</v>
      </c>
      <c r="W1089">
        <v>61.1</v>
      </c>
      <c r="X1089">
        <v>91017</v>
      </c>
      <c r="Y1089">
        <f>cleaneddata[[#This Row],[Unit Price]]-cleaneddata[[#This Row],[Discount]]</f>
        <v>12.45</v>
      </c>
      <c r="Z1089" t="str">
        <f>_xlfn.IFS(cleaneddata[[#This Row],[Region]]="Central","Chris",cleaneddata[[#This Row],[Region]]="East","Erin",cleaneddata[[#This Row],[Region]]="South","Sam",cleaneddata[[#This Row],[Region]]="West","William")</f>
        <v>Sam</v>
      </c>
    </row>
    <row r="1090" spans="1:26" x14ac:dyDescent="0.3">
      <c r="A1090">
        <v>2540</v>
      </c>
      <c r="B1090" t="s">
        <v>2071</v>
      </c>
      <c r="C1090" t="s">
        <v>72</v>
      </c>
      <c r="D1090">
        <v>0.02</v>
      </c>
      <c r="E1090">
        <v>178.47</v>
      </c>
      <c r="F1090">
        <v>19.989999999999998</v>
      </c>
      <c r="G1090" t="s">
        <v>40</v>
      </c>
      <c r="H1090" t="s">
        <v>73</v>
      </c>
      <c r="I1090" t="s">
        <v>50</v>
      </c>
      <c r="J1090" t="s">
        <v>80</v>
      </c>
      <c r="K1090" t="s">
        <v>75</v>
      </c>
      <c r="L1090" t="s">
        <v>1013</v>
      </c>
      <c r="M1090">
        <v>0.55000000000000004</v>
      </c>
      <c r="N1090" t="s">
        <v>34</v>
      </c>
      <c r="O1090" t="s">
        <v>35</v>
      </c>
      <c r="P1090" t="s">
        <v>125</v>
      </c>
      <c r="Q1090" t="s">
        <v>2072</v>
      </c>
      <c r="R1090">
        <v>32708</v>
      </c>
      <c r="S1090" s="1">
        <v>42101</v>
      </c>
      <c r="T1090" s="1">
        <v>42102</v>
      </c>
      <c r="U1090">
        <v>106.98480000000001</v>
      </c>
      <c r="V1090">
        <v>1</v>
      </c>
      <c r="W1090">
        <v>193.81</v>
      </c>
      <c r="X1090">
        <v>91017</v>
      </c>
      <c r="Y1090">
        <f>cleaneddata[[#This Row],[Unit Price]]-cleaneddata[[#This Row],[Discount]]</f>
        <v>178.45</v>
      </c>
      <c r="Z1090" t="str">
        <f>_xlfn.IFS(cleaneddata[[#This Row],[Region]]="Central","Chris",cleaneddata[[#This Row],[Region]]="East","Erin",cleaneddata[[#This Row],[Region]]="South","Sam",cleaneddata[[#This Row],[Region]]="West","William")</f>
        <v>Sam</v>
      </c>
    </row>
    <row r="1091" spans="1:26" x14ac:dyDescent="0.3">
      <c r="A1091">
        <v>15</v>
      </c>
      <c r="B1091" t="s">
        <v>2073</v>
      </c>
      <c r="C1091" t="s">
        <v>27</v>
      </c>
      <c r="D1091">
        <v>0</v>
      </c>
      <c r="E1091">
        <v>4.42</v>
      </c>
      <c r="F1091">
        <v>4.99</v>
      </c>
      <c r="G1091" t="s">
        <v>40</v>
      </c>
      <c r="H1091" t="s">
        <v>29</v>
      </c>
      <c r="I1091" t="s">
        <v>50</v>
      </c>
      <c r="J1091" t="s">
        <v>347</v>
      </c>
      <c r="K1091" t="s">
        <v>75</v>
      </c>
      <c r="L1091" t="s">
        <v>2074</v>
      </c>
      <c r="M1091">
        <v>0.38</v>
      </c>
      <c r="N1091" t="s">
        <v>34</v>
      </c>
      <c r="O1091" t="s">
        <v>113</v>
      </c>
      <c r="P1091" t="s">
        <v>114</v>
      </c>
      <c r="Q1091" t="s">
        <v>2075</v>
      </c>
      <c r="R1091">
        <v>11787</v>
      </c>
      <c r="S1091" s="1">
        <v>42102</v>
      </c>
      <c r="T1091" s="1">
        <v>42103</v>
      </c>
      <c r="U1091">
        <v>-59.82</v>
      </c>
      <c r="V1091">
        <v>7</v>
      </c>
      <c r="W1091">
        <v>33.47</v>
      </c>
      <c r="X1091">
        <v>86837</v>
      </c>
      <c r="Y1091">
        <f>cleaneddata[[#This Row],[Unit Price]]-cleaneddata[[#This Row],[Discount]]</f>
        <v>4.42</v>
      </c>
      <c r="Z1091" t="str">
        <f>_xlfn.IFS(cleaneddata[[#This Row],[Region]]="Central","Chris",cleaneddata[[#This Row],[Region]]="East","Erin",cleaneddata[[#This Row],[Region]]="South","Sam",cleaneddata[[#This Row],[Region]]="West","William")</f>
        <v>Erin</v>
      </c>
    </row>
    <row r="1092" spans="1:26" x14ac:dyDescent="0.3">
      <c r="A1092">
        <v>1935</v>
      </c>
      <c r="B1092" t="s">
        <v>2076</v>
      </c>
      <c r="C1092" t="s">
        <v>27</v>
      </c>
      <c r="D1092">
        <v>0.01</v>
      </c>
      <c r="E1092">
        <v>42.98</v>
      </c>
      <c r="F1092">
        <v>4.62</v>
      </c>
      <c r="G1092" t="s">
        <v>89</v>
      </c>
      <c r="H1092" t="s">
        <v>96</v>
      </c>
      <c r="I1092" t="s">
        <v>50</v>
      </c>
      <c r="J1092" t="s">
        <v>97</v>
      </c>
      <c r="K1092" t="s">
        <v>75</v>
      </c>
      <c r="L1092" t="s">
        <v>282</v>
      </c>
      <c r="M1092">
        <v>0.56000000000000005</v>
      </c>
      <c r="N1092" t="s">
        <v>34</v>
      </c>
      <c r="O1092" t="s">
        <v>54</v>
      </c>
      <c r="P1092" t="s">
        <v>189</v>
      </c>
      <c r="Q1092" t="s">
        <v>2077</v>
      </c>
      <c r="R1092">
        <v>75051</v>
      </c>
      <c r="S1092" s="1">
        <v>42102</v>
      </c>
      <c r="T1092" s="1">
        <v>42104</v>
      </c>
      <c r="U1092">
        <v>285.47370000000001</v>
      </c>
      <c r="V1092">
        <v>9</v>
      </c>
      <c r="W1092">
        <v>413.73</v>
      </c>
      <c r="X1092">
        <v>86686</v>
      </c>
      <c r="Y1092">
        <f>cleaneddata[[#This Row],[Unit Price]]-cleaneddata[[#This Row],[Discount]]</f>
        <v>42.97</v>
      </c>
      <c r="Z1092" t="str">
        <f>_xlfn.IFS(cleaneddata[[#This Row],[Region]]="Central","Chris",cleaneddata[[#This Row],[Region]]="East","Erin",cleaneddata[[#This Row],[Region]]="South","Sam",cleaneddata[[#This Row],[Region]]="West","William")</f>
        <v>Chris</v>
      </c>
    </row>
    <row r="1093" spans="1:26" x14ac:dyDescent="0.3">
      <c r="A1093">
        <v>2655</v>
      </c>
      <c r="B1093" t="s">
        <v>2078</v>
      </c>
      <c r="C1093" t="s">
        <v>27</v>
      </c>
      <c r="D1093">
        <v>7.0000000000000007E-2</v>
      </c>
      <c r="E1093">
        <v>2.94</v>
      </c>
      <c r="F1093">
        <v>0.81</v>
      </c>
      <c r="G1093" t="s">
        <v>40</v>
      </c>
      <c r="H1093" t="s">
        <v>96</v>
      </c>
      <c r="I1093" t="s">
        <v>50</v>
      </c>
      <c r="J1093" t="s">
        <v>51</v>
      </c>
      <c r="K1093" t="s">
        <v>52</v>
      </c>
      <c r="L1093" t="s">
        <v>2079</v>
      </c>
      <c r="M1093">
        <v>0.4</v>
      </c>
      <c r="N1093" t="s">
        <v>34</v>
      </c>
      <c r="O1093" t="s">
        <v>35</v>
      </c>
      <c r="P1093" t="s">
        <v>77</v>
      </c>
      <c r="Q1093" t="s">
        <v>363</v>
      </c>
      <c r="R1093">
        <v>30318</v>
      </c>
      <c r="S1093" s="1">
        <v>42102</v>
      </c>
      <c r="T1093" s="1">
        <v>42103</v>
      </c>
      <c r="U1093">
        <v>-93.927400000000006</v>
      </c>
      <c r="V1093">
        <v>10</v>
      </c>
      <c r="W1093">
        <v>29.88</v>
      </c>
      <c r="X1093">
        <v>86064</v>
      </c>
      <c r="Y1093">
        <f>cleaneddata[[#This Row],[Unit Price]]-cleaneddata[[#This Row],[Discount]]</f>
        <v>2.87</v>
      </c>
      <c r="Z1093" t="str">
        <f>_xlfn.IFS(cleaneddata[[#This Row],[Region]]="Central","Chris",cleaneddata[[#This Row],[Region]]="East","Erin",cleaneddata[[#This Row],[Region]]="South","Sam",cleaneddata[[#This Row],[Region]]="West","William")</f>
        <v>Sam</v>
      </c>
    </row>
    <row r="1094" spans="1:26" x14ac:dyDescent="0.3">
      <c r="A1094">
        <v>3098</v>
      </c>
      <c r="B1094" t="s">
        <v>1422</v>
      </c>
      <c r="C1094" t="s">
        <v>27</v>
      </c>
      <c r="D1094">
        <v>0.05</v>
      </c>
      <c r="E1094">
        <v>35.44</v>
      </c>
      <c r="F1094">
        <v>5.09</v>
      </c>
      <c r="G1094" t="s">
        <v>40</v>
      </c>
      <c r="H1094" t="s">
        <v>41</v>
      </c>
      <c r="I1094" t="s">
        <v>50</v>
      </c>
      <c r="J1094" t="s">
        <v>90</v>
      </c>
      <c r="K1094" t="s">
        <v>75</v>
      </c>
      <c r="L1094" t="s">
        <v>2080</v>
      </c>
      <c r="M1094">
        <v>0.38</v>
      </c>
      <c r="N1094" t="s">
        <v>34</v>
      </c>
      <c r="O1094" t="s">
        <v>113</v>
      </c>
      <c r="P1094" t="s">
        <v>114</v>
      </c>
      <c r="Q1094" t="s">
        <v>1423</v>
      </c>
      <c r="R1094">
        <v>11967</v>
      </c>
      <c r="S1094" s="1">
        <v>42102</v>
      </c>
      <c r="T1094" s="1">
        <v>42103</v>
      </c>
      <c r="U1094">
        <v>240.17519999999999</v>
      </c>
      <c r="V1094">
        <v>10</v>
      </c>
      <c r="W1094">
        <v>348.08</v>
      </c>
      <c r="X1094">
        <v>89314</v>
      </c>
      <c r="Y1094">
        <f>cleaneddata[[#This Row],[Unit Price]]-cleaneddata[[#This Row],[Discount]]</f>
        <v>35.39</v>
      </c>
      <c r="Z1094" t="str">
        <f>_xlfn.IFS(cleaneddata[[#This Row],[Region]]="Central","Chris",cleaneddata[[#This Row],[Region]]="East","Erin",cleaneddata[[#This Row],[Region]]="South","Sam",cleaneddata[[#This Row],[Region]]="West","William")</f>
        <v>Erin</v>
      </c>
    </row>
    <row r="1095" spans="1:26" x14ac:dyDescent="0.3">
      <c r="A1095">
        <v>1614</v>
      </c>
      <c r="B1095" t="s">
        <v>2081</v>
      </c>
      <c r="C1095" t="s">
        <v>49</v>
      </c>
      <c r="D1095">
        <v>0.06</v>
      </c>
      <c r="E1095">
        <v>40.97</v>
      </c>
      <c r="F1095">
        <v>1.99</v>
      </c>
      <c r="G1095" t="s">
        <v>40</v>
      </c>
      <c r="H1095" t="s">
        <v>41</v>
      </c>
      <c r="I1095" t="s">
        <v>42</v>
      </c>
      <c r="J1095" t="s">
        <v>43</v>
      </c>
      <c r="K1095" t="s">
        <v>44</v>
      </c>
      <c r="L1095" t="s">
        <v>2082</v>
      </c>
      <c r="M1095">
        <v>0.42</v>
      </c>
      <c r="N1095" t="s">
        <v>34</v>
      </c>
      <c r="O1095" t="s">
        <v>113</v>
      </c>
      <c r="P1095" t="s">
        <v>405</v>
      </c>
      <c r="Q1095" t="s">
        <v>2083</v>
      </c>
      <c r="R1095">
        <v>1748</v>
      </c>
      <c r="S1095" s="1">
        <v>42102</v>
      </c>
      <c r="T1095" s="1">
        <v>42106</v>
      </c>
      <c r="U1095">
        <v>341.19810000000001</v>
      </c>
      <c r="V1095">
        <v>12</v>
      </c>
      <c r="W1095">
        <v>494.49</v>
      </c>
      <c r="X1095">
        <v>87823</v>
      </c>
      <c r="Y1095">
        <f>cleaneddata[[#This Row],[Unit Price]]-cleaneddata[[#This Row],[Discount]]</f>
        <v>40.909999999999997</v>
      </c>
      <c r="Z1095" t="str">
        <f>_xlfn.IFS(cleaneddata[[#This Row],[Region]]="Central","Chris",cleaneddata[[#This Row],[Region]]="East","Erin",cleaneddata[[#This Row],[Region]]="South","Sam",cleaneddata[[#This Row],[Region]]="West","William")</f>
        <v>Erin</v>
      </c>
    </row>
    <row r="1096" spans="1:26" x14ac:dyDescent="0.3">
      <c r="A1096">
        <v>1018</v>
      </c>
      <c r="B1096" t="s">
        <v>2084</v>
      </c>
      <c r="C1096" t="s">
        <v>118</v>
      </c>
      <c r="D1096">
        <v>0.05</v>
      </c>
      <c r="E1096">
        <v>35.89</v>
      </c>
      <c r="F1096">
        <v>14.72</v>
      </c>
      <c r="G1096" t="s">
        <v>40</v>
      </c>
      <c r="H1096" t="s">
        <v>73</v>
      </c>
      <c r="I1096" t="s">
        <v>50</v>
      </c>
      <c r="J1096" t="s">
        <v>347</v>
      </c>
      <c r="K1096" t="s">
        <v>75</v>
      </c>
      <c r="L1096" t="s">
        <v>2085</v>
      </c>
      <c r="M1096">
        <v>0.4</v>
      </c>
      <c r="N1096" t="s">
        <v>34</v>
      </c>
      <c r="O1096" t="s">
        <v>35</v>
      </c>
      <c r="P1096" t="s">
        <v>99</v>
      </c>
      <c r="Q1096" t="s">
        <v>2086</v>
      </c>
      <c r="R1096">
        <v>27511</v>
      </c>
      <c r="S1096" s="1">
        <v>42102</v>
      </c>
      <c r="T1096" s="1">
        <v>42103</v>
      </c>
      <c r="U1096">
        <v>22.866</v>
      </c>
      <c r="V1096">
        <v>19</v>
      </c>
      <c r="W1096">
        <v>680.39</v>
      </c>
      <c r="X1096">
        <v>88391</v>
      </c>
      <c r="Y1096">
        <f>cleaneddata[[#This Row],[Unit Price]]-cleaneddata[[#This Row],[Discount]]</f>
        <v>35.840000000000003</v>
      </c>
      <c r="Z1096" t="str">
        <f>_xlfn.IFS(cleaneddata[[#This Row],[Region]]="Central","Chris",cleaneddata[[#This Row],[Region]]="East","Erin",cleaneddata[[#This Row],[Region]]="South","Sam",cleaneddata[[#This Row],[Region]]="West","William")</f>
        <v>Sam</v>
      </c>
    </row>
    <row r="1097" spans="1:26" x14ac:dyDescent="0.3">
      <c r="A1097">
        <v>1018</v>
      </c>
      <c r="B1097" t="s">
        <v>2084</v>
      </c>
      <c r="C1097" t="s">
        <v>118</v>
      </c>
      <c r="D1097">
        <v>0</v>
      </c>
      <c r="E1097">
        <v>11.48</v>
      </c>
      <c r="F1097">
        <v>5.43</v>
      </c>
      <c r="G1097" t="s">
        <v>40</v>
      </c>
      <c r="H1097" t="s">
        <v>73</v>
      </c>
      <c r="I1097" t="s">
        <v>50</v>
      </c>
      <c r="J1097" t="s">
        <v>90</v>
      </c>
      <c r="K1097" t="s">
        <v>75</v>
      </c>
      <c r="L1097" t="s">
        <v>2087</v>
      </c>
      <c r="M1097">
        <v>0.36</v>
      </c>
      <c r="N1097" t="s">
        <v>34</v>
      </c>
      <c r="O1097" t="s">
        <v>35</v>
      </c>
      <c r="P1097" t="s">
        <v>99</v>
      </c>
      <c r="Q1097" t="s">
        <v>2086</v>
      </c>
      <c r="R1097">
        <v>27511</v>
      </c>
      <c r="S1097" s="1">
        <v>42102</v>
      </c>
      <c r="T1097" s="1">
        <v>42102</v>
      </c>
      <c r="U1097">
        <v>115.72799999999999</v>
      </c>
      <c r="V1097">
        <v>6</v>
      </c>
      <c r="W1097">
        <v>75.52</v>
      </c>
      <c r="X1097">
        <v>88391</v>
      </c>
      <c r="Y1097">
        <f>cleaneddata[[#This Row],[Unit Price]]-cleaneddata[[#This Row],[Discount]]</f>
        <v>11.48</v>
      </c>
      <c r="Z1097" t="str">
        <f>_xlfn.IFS(cleaneddata[[#This Row],[Region]]="Central","Chris",cleaneddata[[#This Row],[Region]]="East","Erin",cleaneddata[[#This Row],[Region]]="South","Sam",cleaneddata[[#This Row],[Region]]="West","William")</f>
        <v>Sam</v>
      </c>
    </row>
    <row r="1098" spans="1:26" x14ac:dyDescent="0.3">
      <c r="A1098">
        <v>2561</v>
      </c>
      <c r="B1098" t="s">
        <v>1800</v>
      </c>
      <c r="C1098" t="s">
        <v>72</v>
      </c>
      <c r="D1098">
        <v>7.0000000000000007E-2</v>
      </c>
      <c r="E1098">
        <v>3.98</v>
      </c>
      <c r="F1098">
        <v>5.26</v>
      </c>
      <c r="G1098" t="s">
        <v>40</v>
      </c>
      <c r="H1098" t="s">
        <v>41</v>
      </c>
      <c r="I1098" t="s">
        <v>50</v>
      </c>
      <c r="J1098" t="s">
        <v>74</v>
      </c>
      <c r="K1098" t="s">
        <v>75</v>
      </c>
      <c r="L1098" t="s">
        <v>1857</v>
      </c>
      <c r="M1098">
        <v>0.38</v>
      </c>
      <c r="N1098" t="s">
        <v>34</v>
      </c>
      <c r="O1098" t="s">
        <v>113</v>
      </c>
      <c r="P1098" t="s">
        <v>114</v>
      </c>
      <c r="Q1098" t="s">
        <v>1801</v>
      </c>
      <c r="R1098">
        <v>10562</v>
      </c>
      <c r="S1098" s="1">
        <v>42102</v>
      </c>
      <c r="T1098" s="1">
        <v>42104</v>
      </c>
      <c r="U1098">
        <v>-59.963760000000001</v>
      </c>
      <c r="V1098">
        <v>7</v>
      </c>
      <c r="W1098">
        <v>29.77</v>
      </c>
      <c r="X1098">
        <v>86466</v>
      </c>
      <c r="Y1098">
        <f>cleaneddata[[#This Row],[Unit Price]]-cleaneddata[[#This Row],[Discount]]</f>
        <v>3.91</v>
      </c>
      <c r="Z1098" t="str">
        <f>_xlfn.IFS(cleaneddata[[#This Row],[Region]]="Central","Chris",cleaneddata[[#This Row],[Region]]="East","Erin",cleaneddata[[#This Row],[Region]]="South","Sam",cleaneddata[[#This Row],[Region]]="West","William")</f>
        <v>Erin</v>
      </c>
    </row>
    <row r="1099" spans="1:26" x14ac:dyDescent="0.3">
      <c r="A1099">
        <v>2561</v>
      </c>
      <c r="B1099" t="s">
        <v>1800</v>
      </c>
      <c r="C1099" t="s">
        <v>72</v>
      </c>
      <c r="D1099">
        <v>7.0000000000000007E-2</v>
      </c>
      <c r="E1099">
        <v>12.22</v>
      </c>
      <c r="F1099">
        <v>2.85</v>
      </c>
      <c r="G1099" t="s">
        <v>40</v>
      </c>
      <c r="H1099" t="s">
        <v>41</v>
      </c>
      <c r="I1099" t="s">
        <v>30</v>
      </c>
      <c r="J1099" t="s">
        <v>128</v>
      </c>
      <c r="K1099" t="s">
        <v>44</v>
      </c>
      <c r="L1099" t="s">
        <v>2088</v>
      </c>
      <c r="M1099">
        <v>0.55000000000000004</v>
      </c>
      <c r="N1099" t="s">
        <v>34</v>
      </c>
      <c r="O1099" t="s">
        <v>113</v>
      </c>
      <c r="P1099" t="s">
        <v>114</v>
      </c>
      <c r="Q1099" t="s">
        <v>1801</v>
      </c>
      <c r="R1099">
        <v>10562</v>
      </c>
      <c r="S1099" s="1">
        <v>42102</v>
      </c>
      <c r="T1099" s="1">
        <v>42102</v>
      </c>
      <c r="U1099">
        <v>89.4148</v>
      </c>
      <c r="V1099">
        <v>12</v>
      </c>
      <c r="W1099">
        <v>147.19</v>
      </c>
      <c r="X1099">
        <v>86466</v>
      </c>
      <c r="Y1099">
        <f>cleaneddata[[#This Row],[Unit Price]]-cleaneddata[[#This Row],[Discount]]</f>
        <v>12.15</v>
      </c>
      <c r="Z1099" t="str">
        <f>_xlfn.IFS(cleaneddata[[#This Row],[Region]]="Central","Chris",cleaneddata[[#This Row],[Region]]="East","Erin",cleaneddata[[#This Row],[Region]]="South","Sam",cleaneddata[[#This Row],[Region]]="West","William")</f>
        <v>Erin</v>
      </c>
    </row>
    <row r="1100" spans="1:26" x14ac:dyDescent="0.3">
      <c r="A1100">
        <v>2563</v>
      </c>
      <c r="B1100" t="s">
        <v>2089</v>
      </c>
      <c r="C1100" t="s">
        <v>72</v>
      </c>
      <c r="D1100">
        <v>0.08</v>
      </c>
      <c r="E1100">
        <v>4.55</v>
      </c>
      <c r="F1100">
        <v>1.49</v>
      </c>
      <c r="G1100" t="s">
        <v>40</v>
      </c>
      <c r="H1100" t="s">
        <v>73</v>
      </c>
      <c r="I1100" t="s">
        <v>50</v>
      </c>
      <c r="J1100" t="s">
        <v>74</v>
      </c>
      <c r="K1100" t="s">
        <v>75</v>
      </c>
      <c r="L1100" t="s">
        <v>1505</v>
      </c>
      <c r="M1100">
        <v>0.35</v>
      </c>
      <c r="N1100" t="s">
        <v>34</v>
      </c>
      <c r="O1100" t="s">
        <v>54</v>
      </c>
      <c r="P1100" t="s">
        <v>86</v>
      </c>
      <c r="Q1100" t="s">
        <v>2090</v>
      </c>
      <c r="R1100">
        <v>55432</v>
      </c>
      <c r="S1100" s="1">
        <v>42102</v>
      </c>
      <c r="T1100" s="1">
        <v>42103</v>
      </c>
      <c r="U1100">
        <v>27.0273</v>
      </c>
      <c r="V1100">
        <v>9</v>
      </c>
      <c r="W1100">
        <v>39.17</v>
      </c>
      <c r="X1100">
        <v>91447</v>
      </c>
      <c r="Y1100">
        <f>cleaneddata[[#This Row],[Unit Price]]-cleaneddata[[#This Row],[Discount]]</f>
        <v>4.47</v>
      </c>
      <c r="Z1100" t="str">
        <f>_xlfn.IFS(cleaneddata[[#This Row],[Region]]="Central","Chris",cleaneddata[[#This Row],[Region]]="East","Erin",cleaneddata[[#This Row],[Region]]="South","Sam",cleaneddata[[#This Row],[Region]]="West","William")</f>
        <v>Chris</v>
      </c>
    </row>
    <row r="1101" spans="1:26" x14ac:dyDescent="0.3">
      <c r="A1101">
        <v>2699</v>
      </c>
      <c r="B1101" t="s">
        <v>2091</v>
      </c>
      <c r="C1101" t="s">
        <v>72</v>
      </c>
      <c r="D1101">
        <v>0.04</v>
      </c>
      <c r="E1101">
        <v>70.98</v>
      </c>
      <c r="F1101">
        <v>26.74</v>
      </c>
      <c r="G1101" t="s">
        <v>28</v>
      </c>
      <c r="H1101" t="s">
        <v>96</v>
      </c>
      <c r="I1101" t="s">
        <v>30</v>
      </c>
      <c r="J1101" t="s">
        <v>119</v>
      </c>
      <c r="K1101" t="s">
        <v>32</v>
      </c>
      <c r="L1101" t="s">
        <v>2092</v>
      </c>
      <c r="M1101">
        <v>0.6</v>
      </c>
      <c r="N1101" t="s">
        <v>34</v>
      </c>
      <c r="O1101" t="s">
        <v>61</v>
      </c>
      <c r="P1101" t="s">
        <v>590</v>
      </c>
      <c r="Q1101" t="s">
        <v>2093</v>
      </c>
      <c r="R1101">
        <v>86442</v>
      </c>
      <c r="S1101" s="1">
        <v>42102</v>
      </c>
      <c r="T1101" s="1">
        <v>42104</v>
      </c>
      <c r="U1101">
        <v>-84.628799999999998</v>
      </c>
      <c r="V1101">
        <v>19</v>
      </c>
      <c r="W1101">
        <v>1345.33</v>
      </c>
      <c r="X1101">
        <v>87679</v>
      </c>
      <c r="Y1101">
        <f>cleaneddata[[#This Row],[Unit Price]]-cleaneddata[[#This Row],[Discount]]</f>
        <v>70.94</v>
      </c>
      <c r="Z1101" t="str">
        <f>_xlfn.IFS(cleaneddata[[#This Row],[Region]]="Central","Chris",cleaneddata[[#This Row],[Region]]="East","Erin",cleaneddata[[#This Row],[Region]]="South","Sam",cleaneddata[[#This Row],[Region]]="West","William")</f>
        <v>William</v>
      </c>
    </row>
    <row r="1102" spans="1:26" x14ac:dyDescent="0.3">
      <c r="A1102">
        <v>123</v>
      </c>
      <c r="B1102" t="s">
        <v>2094</v>
      </c>
      <c r="C1102" t="s">
        <v>27</v>
      </c>
      <c r="D1102">
        <v>0.06</v>
      </c>
      <c r="E1102">
        <v>8.57</v>
      </c>
      <c r="F1102">
        <v>6.14</v>
      </c>
      <c r="G1102" t="s">
        <v>40</v>
      </c>
      <c r="H1102" t="s">
        <v>73</v>
      </c>
      <c r="I1102" t="s">
        <v>50</v>
      </c>
      <c r="J1102" t="s">
        <v>570</v>
      </c>
      <c r="K1102" t="s">
        <v>44</v>
      </c>
      <c r="L1102" t="s">
        <v>2095</v>
      </c>
      <c r="M1102">
        <v>0.59</v>
      </c>
      <c r="N1102" t="s">
        <v>34</v>
      </c>
      <c r="O1102" t="s">
        <v>35</v>
      </c>
      <c r="P1102" t="s">
        <v>244</v>
      </c>
      <c r="Q1102" t="s">
        <v>2096</v>
      </c>
      <c r="R1102">
        <v>22102</v>
      </c>
      <c r="S1102" s="1">
        <v>42103</v>
      </c>
      <c r="T1102" s="1">
        <v>42104</v>
      </c>
      <c r="U1102">
        <v>105.678</v>
      </c>
      <c r="V1102">
        <v>11</v>
      </c>
      <c r="W1102">
        <v>94.97</v>
      </c>
      <c r="X1102">
        <v>90669</v>
      </c>
      <c r="Y1102">
        <f>cleaneddata[[#This Row],[Unit Price]]-cleaneddata[[#This Row],[Discount]]</f>
        <v>8.51</v>
      </c>
      <c r="Z1102" t="str">
        <f>_xlfn.IFS(cleaneddata[[#This Row],[Region]]="Central","Chris",cleaneddata[[#This Row],[Region]]="East","Erin",cleaneddata[[#This Row],[Region]]="South","Sam",cleaneddata[[#This Row],[Region]]="West","William")</f>
        <v>Sam</v>
      </c>
    </row>
    <row r="1103" spans="1:26" x14ac:dyDescent="0.3">
      <c r="A1103">
        <v>1186</v>
      </c>
      <c r="B1103" t="s">
        <v>2097</v>
      </c>
      <c r="C1103" t="s">
        <v>27</v>
      </c>
      <c r="D1103">
        <v>7.0000000000000007E-2</v>
      </c>
      <c r="E1103">
        <v>400.97</v>
      </c>
      <c r="F1103">
        <v>48.26</v>
      </c>
      <c r="G1103" t="s">
        <v>28</v>
      </c>
      <c r="H1103" t="s">
        <v>41</v>
      </c>
      <c r="I1103" t="s">
        <v>42</v>
      </c>
      <c r="J1103" t="s">
        <v>58</v>
      </c>
      <c r="K1103" t="s">
        <v>32</v>
      </c>
      <c r="L1103" t="s">
        <v>1562</v>
      </c>
      <c r="M1103">
        <v>0.36</v>
      </c>
      <c r="N1103" t="s">
        <v>34</v>
      </c>
      <c r="O1103" t="s">
        <v>61</v>
      </c>
      <c r="P1103" t="s">
        <v>92</v>
      </c>
      <c r="Q1103" t="s">
        <v>2098</v>
      </c>
      <c r="R1103">
        <v>92646</v>
      </c>
      <c r="S1103" s="1">
        <v>42103</v>
      </c>
      <c r="T1103" s="1">
        <v>42104</v>
      </c>
      <c r="U1103">
        <v>2581.5590999999999</v>
      </c>
      <c r="V1103">
        <v>10</v>
      </c>
      <c r="W1103">
        <v>3741.39</v>
      </c>
      <c r="X1103">
        <v>85939</v>
      </c>
      <c r="Y1103">
        <f>cleaneddata[[#This Row],[Unit Price]]-cleaneddata[[#This Row],[Discount]]</f>
        <v>400.90000000000003</v>
      </c>
      <c r="Z1103" t="str">
        <f>_xlfn.IFS(cleaneddata[[#This Row],[Region]]="Central","Chris",cleaneddata[[#This Row],[Region]]="East","Erin",cleaneddata[[#This Row],[Region]]="South","Sam",cleaneddata[[#This Row],[Region]]="West","William")</f>
        <v>William</v>
      </c>
    </row>
    <row r="1104" spans="1:26" x14ac:dyDescent="0.3">
      <c r="A1104">
        <v>1233</v>
      </c>
      <c r="B1104" t="s">
        <v>2099</v>
      </c>
      <c r="C1104" t="s">
        <v>27</v>
      </c>
      <c r="D1104">
        <v>0.1</v>
      </c>
      <c r="E1104">
        <v>120.98</v>
      </c>
      <c r="F1104">
        <v>9.07</v>
      </c>
      <c r="G1104" t="s">
        <v>89</v>
      </c>
      <c r="H1104" t="s">
        <v>41</v>
      </c>
      <c r="I1104" t="s">
        <v>50</v>
      </c>
      <c r="J1104" t="s">
        <v>74</v>
      </c>
      <c r="K1104" t="s">
        <v>75</v>
      </c>
      <c r="L1104" t="s">
        <v>1425</v>
      </c>
      <c r="M1104">
        <v>0.35</v>
      </c>
      <c r="N1104" t="s">
        <v>34</v>
      </c>
      <c r="O1104" t="s">
        <v>54</v>
      </c>
      <c r="P1104" t="s">
        <v>189</v>
      </c>
      <c r="Q1104" t="s">
        <v>2100</v>
      </c>
      <c r="R1104">
        <v>75028</v>
      </c>
      <c r="S1104" s="1">
        <v>42103</v>
      </c>
      <c r="T1104" s="1">
        <v>42105</v>
      </c>
      <c r="U1104">
        <v>297.45715999999999</v>
      </c>
      <c r="V1104">
        <v>5</v>
      </c>
      <c r="W1104">
        <v>568.24</v>
      </c>
      <c r="X1104">
        <v>89375</v>
      </c>
      <c r="Y1104">
        <f>cleaneddata[[#This Row],[Unit Price]]-cleaneddata[[#This Row],[Discount]]</f>
        <v>120.88000000000001</v>
      </c>
      <c r="Z1104" t="str">
        <f>_xlfn.IFS(cleaneddata[[#This Row],[Region]]="Central","Chris",cleaneddata[[#This Row],[Region]]="East","Erin",cleaneddata[[#This Row],[Region]]="South","Sam",cleaneddata[[#This Row],[Region]]="West","William")</f>
        <v>Chris</v>
      </c>
    </row>
    <row r="1105" spans="1:26" x14ac:dyDescent="0.3">
      <c r="A1105">
        <v>1233</v>
      </c>
      <c r="B1105" t="s">
        <v>2099</v>
      </c>
      <c r="C1105" t="s">
        <v>27</v>
      </c>
      <c r="D1105">
        <v>0.02</v>
      </c>
      <c r="E1105">
        <v>152.47999999999999</v>
      </c>
      <c r="F1105">
        <v>6.5</v>
      </c>
      <c r="G1105" t="s">
        <v>89</v>
      </c>
      <c r="H1105" t="s">
        <v>41</v>
      </c>
      <c r="I1105" t="s">
        <v>42</v>
      </c>
      <c r="J1105" t="s">
        <v>43</v>
      </c>
      <c r="K1105" t="s">
        <v>75</v>
      </c>
      <c r="L1105" t="s">
        <v>1795</v>
      </c>
      <c r="M1105">
        <v>0.74</v>
      </c>
      <c r="N1105" t="s">
        <v>34</v>
      </c>
      <c r="O1105" t="s">
        <v>54</v>
      </c>
      <c r="P1105" t="s">
        <v>189</v>
      </c>
      <c r="Q1105" t="s">
        <v>2100</v>
      </c>
      <c r="R1105">
        <v>75028</v>
      </c>
      <c r="S1105" s="1">
        <v>42103</v>
      </c>
      <c r="T1105" s="1">
        <v>42105</v>
      </c>
      <c r="U1105">
        <v>-564.60239999999999</v>
      </c>
      <c r="V1105">
        <v>1</v>
      </c>
      <c r="W1105">
        <v>162.91</v>
      </c>
      <c r="X1105">
        <v>89375</v>
      </c>
      <c r="Y1105">
        <f>cleaneddata[[#This Row],[Unit Price]]-cleaneddata[[#This Row],[Discount]]</f>
        <v>152.45999999999998</v>
      </c>
      <c r="Z1105" t="str">
        <f>_xlfn.IFS(cleaneddata[[#This Row],[Region]]="Central","Chris",cleaneddata[[#This Row],[Region]]="East","Erin",cleaneddata[[#This Row],[Region]]="South","Sam",cleaneddata[[#This Row],[Region]]="West","William")</f>
        <v>Chris</v>
      </c>
    </row>
    <row r="1106" spans="1:26" x14ac:dyDescent="0.3">
      <c r="A1106">
        <v>1178</v>
      </c>
      <c r="B1106" t="s">
        <v>2101</v>
      </c>
      <c r="C1106" t="s">
        <v>39</v>
      </c>
      <c r="D1106">
        <v>0.03</v>
      </c>
      <c r="E1106">
        <v>4.4800000000000004</v>
      </c>
      <c r="F1106">
        <v>49</v>
      </c>
      <c r="G1106" t="s">
        <v>40</v>
      </c>
      <c r="H1106" t="s">
        <v>41</v>
      </c>
      <c r="I1106" t="s">
        <v>50</v>
      </c>
      <c r="J1106" t="s">
        <v>97</v>
      </c>
      <c r="K1106" t="s">
        <v>66</v>
      </c>
      <c r="L1106" t="s">
        <v>470</v>
      </c>
      <c r="M1106">
        <v>0.6</v>
      </c>
      <c r="N1106" t="s">
        <v>34</v>
      </c>
      <c r="O1106" t="s">
        <v>35</v>
      </c>
      <c r="P1106" t="s">
        <v>125</v>
      </c>
      <c r="Q1106" t="s">
        <v>2102</v>
      </c>
      <c r="R1106">
        <v>32701</v>
      </c>
      <c r="S1106" s="1">
        <v>42103</v>
      </c>
      <c r="T1106" s="1">
        <v>42105</v>
      </c>
      <c r="U1106">
        <v>64.266000000000005</v>
      </c>
      <c r="V1106">
        <v>2</v>
      </c>
      <c r="W1106">
        <v>21.46</v>
      </c>
      <c r="X1106">
        <v>89787</v>
      </c>
      <c r="Y1106">
        <f>cleaneddata[[#This Row],[Unit Price]]-cleaneddata[[#This Row],[Discount]]</f>
        <v>4.45</v>
      </c>
      <c r="Z1106" t="str">
        <f>_xlfn.IFS(cleaneddata[[#This Row],[Region]]="Central","Chris",cleaneddata[[#This Row],[Region]]="East","Erin",cleaneddata[[#This Row],[Region]]="South","Sam",cleaneddata[[#This Row],[Region]]="West","William")</f>
        <v>Sam</v>
      </c>
    </row>
    <row r="1107" spans="1:26" x14ac:dyDescent="0.3">
      <c r="A1107">
        <v>1178</v>
      </c>
      <c r="B1107" t="s">
        <v>2101</v>
      </c>
      <c r="C1107" t="s">
        <v>39</v>
      </c>
      <c r="D1107">
        <v>0.06</v>
      </c>
      <c r="E1107">
        <v>350.99</v>
      </c>
      <c r="F1107">
        <v>39</v>
      </c>
      <c r="G1107" t="s">
        <v>28</v>
      </c>
      <c r="H1107" t="s">
        <v>41</v>
      </c>
      <c r="I1107" t="s">
        <v>30</v>
      </c>
      <c r="J1107" t="s">
        <v>111</v>
      </c>
      <c r="K1107" t="s">
        <v>59</v>
      </c>
      <c r="L1107" t="s">
        <v>440</v>
      </c>
      <c r="M1107">
        <v>0.55000000000000004</v>
      </c>
      <c r="N1107" t="s">
        <v>34</v>
      </c>
      <c r="O1107" t="s">
        <v>35</v>
      </c>
      <c r="P1107" t="s">
        <v>125</v>
      </c>
      <c r="Q1107" t="s">
        <v>2102</v>
      </c>
      <c r="R1107">
        <v>32701</v>
      </c>
      <c r="S1107" s="1">
        <v>42103</v>
      </c>
      <c r="T1107" s="1">
        <v>42105</v>
      </c>
      <c r="U1107">
        <v>-302.61559999999997</v>
      </c>
      <c r="V1107">
        <v>10</v>
      </c>
      <c r="W1107">
        <v>3506.78</v>
      </c>
      <c r="X1107">
        <v>89787</v>
      </c>
      <c r="Y1107">
        <f>cleaneddata[[#This Row],[Unit Price]]-cleaneddata[[#This Row],[Discount]]</f>
        <v>350.93</v>
      </c>
      <c r="Z1107" t="str">
        <f>_xlfn.IFS(cleaneddata[[#This Row],[Region]]="Central","Chris",cleaneddata[[#This Row],[Region]]="East","Erin",cleaneddata[[#This Row],[Region]]="South","Sam",cleaneddata[[#This Row],[Region]]="West","William")</f>
        <v>Sam</v>
      </c>
    </row>
    <row r="1108" spans="1:26" x14ac:dyDescent="0.3">
      <c r="A1108">
        <v>1178</v>
      </c>
      <c r="B1108" t="s">
        <v>2101</v>
      </c>
      <c r="C1108" t="s">
        <v>39</v>
      </c>
      <c r="D1108">
        <v>0.09</v>
      </c>
      <c r="E1108">
        <v>40.98</v>
      </c>
      <c r="F1108">
        <v>6.5</v>
      </c>
      <c r="G1108" t="s">
        <v>89</v>
      </c>
      <c r="H1108" t="s">
        <v>41</v>
      </c>
      <c r="I1108" t="s">
        <v>42</v>
      </c>
      <c r="J1108" t="s">
        <v>43</v>
      </c>
      <c r="K1108" t="s">
        <v>75</v>
      </c>
      <c r="L1108" t="s">
        <v>448</v>
      </c>
      <c r="M1108">
        <v>0.74</v>
      </c>
      <c r="N1108" t="s">
        <v>34</v>
      </c>
      <c r="O1108" t="s">
        <v>35</v>
      </c>
      <c r="P1108" t="s">
        <v>125</v>
      </c>
      <c r="Q1108" t="s">
        <v>2102</v>
      </c>
      <c r="R1108">
        <v>32701</v>
      </c>
      <c r="S1108" s="1">
        <v>42103</v>
      </c>
      <c r="T1108" s="1">
        <v>42105</v>
      </c>
      <c r="U1108">
        <v>5.6916000000000002</v>
      </c>
      <c r="V1108">
        <v>7</v>
      </c>
      <c r="W1108">
        <v>267.69</v>
      </c>
      <c r="X1108">
        <v>89787</v>
      </c>
      <c r="Y1108">
        <f>cleaneddata[[#This Row],[Unit Price]]-cleaneddata[[#This Row],[Discount]]</f>
        <v>40.889999999999993</v>
      </c>
      <c r="Z1108" t="str">
        <f>_xlfn.IFS(cleaneddata[[#This Row],[Region]]="Central","Chris",cleaneddata[[#This Row],[Region]]="East","Erin",cleaneddata[[#This Row],[Region]]="South","Sam",cleaneddata[[#This Row],[Region]]="West","William")</f>
        <v>Sam</v>
      </c>
    </row>
    <row r="1109" spans="1:26" x14ac:dyDescent="0.3">
      <c r="A1109">
        <v>1250</v>
      </c>
      <c r="B1109" t="s">
        <v>2103</v>
      </c>
      <c r="C1109" t="s">
        <v>39</v>
      </c>
      <c r="D1109">
        <v>0</v>
      </c>
      <c r="E1109">
        <v>3.89</v>
      </c>
      <c r="F1109">
        <v>7.01</v>
      </c>
      <c r="G1109" t="s">
        <v>40</v>
      </c>
      <c r="H1109" t="s">
        <v>96</v>
      </c>
      <c r="I1109" t="s">
        <v>50</v>
      </c>
      <c r="J1109" t="s">
        <v>74</v>
      </c>
      <c r="K1109" t="s">
        <v>75</v>
      </c>
      <c r="L1109" t="s">
        <v>728</v>
      </c>
      <c r="M1109">
        <v>0.37</v>
      </c>
      <c r="N1109" t="s">
        <v>34</v>
      </c>
      <c r="O1109" t="s">
        <v>54</v>
      </c>
      <c r="P1109" t="s">
        <v>105</v>
      </c>
      <c r="Q1109" t="s">
        <v>2104</v>
      </c>
      <c r="R1109">
        <v>60110</v>
      </c>
      <c r="S1109" s="1">
        <v>42103</v>
      </c>
      <c r="T1109" s="1">
        <v>42103</v>
      </c>
      <c r="U1109">
        <v>-255.16890000000001</v>
      </c>
      <c r="V1109">
        <v>21</v>
      </c>
      <c r="W1109">
        <v>85.64</v>
      </c>
      <c r="X1109">
        <v>87877</v>
      </c>
      <c r="Y1109">
        <f>cleaneddata[[#This Row],[Unit Price]]-cleaneddata[[#This Row],[Discount]]</f>
        <v>3.89</v>
      </c>
      <c r="Z1109" t="str">
        <f>_xlfn.IFS(cleaneddata[[#This Row],[Region]]="Central","Chris",cleaneddata[[#This Row],[Region]]="East","Erin",cleaneddata[[#This Row],[Region]]="South","Sam",cleaneddata[[#This Row],[Region]]="West","William")</f>
        <v>Chris</v>
      </c>
    </row>
    <row r="1110" spans="1:26" x14ac:dyDescent="0.3">
      <c r="A1110">
        <v>1250</v>
      </c>
      <c r="B1110" t="s">
        <v>2103</v>
      </c>
      <c r="C1110" t="s">
        <v>39</v>
      </c>
      <c r="D1110">
        <v>0.09</v>
      </c>
      <c r="E1110">
        <v>120.98</v>
      </c>
      <c r="F1110">
        <v>30</v>
      </c>
      <c r="G1110" t="s">
        <v>28</v>
      </c>
      <c r="H1110" t="s">
        <v>96</v>
      </c>
      <c r="I1110" t="s">
        <v>30</v>
      </c>
      <c r="J1110" t="s">
        <v>111</v>
      </c>
      <c r="K1110" t="s">
        <v>59</v>
      </c>
      <c r="L1110" t="s">
        <v>1127</v>
      </c>
      <c r="M1110">
        <v>0.64</v>
      </c>
      <c r="N1110" t="s">
        <v>34</v>
      </c>
      <c r="O1110" t="s">
        <v>54</v>
      </c>
      <c r="P1110" t="s">
        <v>105</v>
      </c>
      <c r="Q1110" t="s">
        <v>2104</v>
      </c>
      <c r="R1110">
        <v>60110</v>
      </c>
      <c r="S1110" s="1">
        <v>42103</v>
      </c>
      <c r="T1110" s="1">
        <v>42105</v>
      </c>
      <c r="U1110">
        <v>74.004800000000003</v>
      </c>
      <c r="V1110">
        <v>22</v>
      </c>
      <c r="W1110">
        <v>2508.15</v>
      </c>
      <c r="X1110">
        <v>87877</v>
      </c>
      <c r="Y1110">
        <f>cleaneddata[[#This Row],[Unit Price]]-cleaneddata[[#This Row],[Discount]]</f>
        <v>120.89</v>
      </c>
      <c r="Z1110" t="str">
        <f>_xlfn.IFS(cleaneddata[[#This Row],[Region]]="Central","Chris",cleaneddata[[#This Row],[Region]]="East","Erin",cleaneddata[[#This Row],[Region]]="South","Sam",cleaneddata[[#This Row],[Region]]="West","William")</f>
        <v>Chris</v>
      </c>
    </row>
    <row r="1111" spans="1:26" x14ac:dyDescent="0.3">
      <c r="A1111">
        <v>1250</v>
      </c>
      <c r="B1111" t="s">
        <v>2103</v>
      </c>
      <c r="C1111" t="s">
        <v>39</v>
      </c>
      <c r="D1111">
        <v>0.1</v>
      </c>
      <c r="E1111">
        <v>30.98</v>
      </c>
      <c r="F1111">
        <v>5.76</v>
      </c>
      <c r="G1111" t="s">
        <v>40</v>
      </c>
      <c r="H1111" t="s">
        <v>96</v>
      </c>
      <c r="I1111" t="s">
        <v>50</v>
      </c>
      <c r="J1111" t="s">
        <v>90</v>
      </c>
      <c r="K1111" t="s">
        <v>75</v>
      </c>
      <c r="L1111" t="s">
        <v>741</v>
      </c>
      <c r="M1111">
        <v>0.4</v>
      </c>
      <c r="N1111" t="s">
        <v>34</v>
      </c>
      <c r="O1111" t="s">
        <v>54</v>
      </c>
      <c r="P1111" t="s">
        <v>105</v>
      </c>
      <c r="Q1111" t="s">
        <v>2104</v>
      </c>
      <c r="R1111">
        <v>60110</v>
      </c>
      <c r="S1111" s="1">
        <v>42103</v>
      </c>
      <c r="T1111" s="1">
        <v>42104</v>
      </c>
      <c r="U1111">
        <v>109.4248</v>
      </c>
      <c r="V1111">
        <v>8</v>
      </c>
      <c r="W1111">
        <v>225.62</v>
      </c>
      <c r="X1111">
        <v>87877</v>
      </c>
      <c r="Y1111">
        <f>cleaneddata[[#This Row],[Unit Price]]-cleaneddata[[#This Row],[Discount]]</f>
        <v>30.88</v>
      </c>
      <c r="Z1111" t="str">
        <f>_xlfn.IFS(cleaneddata[[#This Row],[Region]]="Central","Chris",cleaneddata[[#This Row],[Region]]="East","Erin",cleaneddata[[#This Row],[Region]]="South","Sam",cleaneddata[[#This Row],[Region]]="West","William")</f>
        <v>Chris</v>
      </c>
    </row>
    <row r="1112" spans="1:26" x14ac:dyDescent="0.3">
      <c r="A1112">
        <v>2488</v>
      </c>
      <c r="B1112" t="s">
        <v>2105</v>
      </c>
      <c r="C1112" t="s">
        <v>39</v>
      </c>
      <c r="D1112">
        <v>0.08</v>
      </c>
      <c r="E1112">
        <v>4.91</v>
      </c>
      <c r="F1112">
        <v>0.5</v>
      </c>
      <c r="G1112" t="s">
        <v>40</v>
      </c>
      <c r="H1112" t="s">
        <v>41</v>
      </c>
      <c r="I1112" t="s">
        <v>50</v>
      </c>
      <c r="J1112" t="s">
        <v>154</v>
      </c>
      <c r="K1112" t="s">
        <v>75</v>
      </c>
      <c r="L1112" t="s">
        <v>975</v>
      </c>
      <c r="M1112">
        <v>0.36</v>
      </c>
      <c r="N1112" t="s">
        <v>34</v>
      </c>
      <c r="O1112" t="s">
        <v>35</v>
      </c>
      <c r="P1112" t="s">
        <v>46</v>
      </c>
      <c r="Q1112" t="s">
        <v>2106</v>
      </c>
      <c r="R1112">
        <v>72023</v>
      </c>
      <c r="S1112" s="1">
        <v>42103</v>
      </c>
      <c r="T1112" s="1">
        <v>42103</v>
      </c>
      <c r="U1112">
        <v>12.726000000000001</v>
      </c>
      <c r="V1112">
        <v>9</v>
      </c>
      <c r="W1112">
        <v>42.69</v>
      </c>
      <c r="X1112">
        <v>86887</v>
      </c>
      <c r="Y1112">
        <f>cleaneddata[[#This Row],[Unit Price]]-cleaneddata[[#This Row],[Discount]]</f>
        <v>4.83</v>
      </c>
      <c r="Z1112" t="str">
        <f>_xlfn.IFS(cleaneddata[[#This Row],[Region]]="Central","Chris",cleaneddata[[#This Row],[Region]]="East","Erin",cleaneddata[[#This Row],[Region]]="South","Sam",cleaneddata[[#This Row],[Region]]="West","William")</f>
        <v>Sam</v>
      </c>
    </row>
    <row r="1113" spans="1:26" x14ac:dyDescent="0.3">
      <c r="A1113">
        <v>2488</v>
      </c>
      <c r="B1113" t="s">
        <v>2105</v>
      </c>
      <c r="C1113" t="s">
        <v>39</v>
      </c>
      <c r="D1113">
        <v>0.02</v>
      </c>
      <c r="E1113">
        <v>28.15</v>
      </c>
      <c r="F1113">
        <v>6.17</v>
      </c>
      <c r="G1113" t="s">
        <v>40</v>
      </c>
      <c r="H1113" t="s">
        <v>41</v>
      </c>
      <c r="I1113" t="s">
        <v>50</v>
      </c>
      <c r="J1113" t="s">
        <v>51</v>
      </c>
      <c r="K1113" t="s">
        <v>44</v>
      </c>
      <c r="L1113" t="s">
        <v>621</v>
      </c>
      <c r="M1113">
        <v>0.55000000000000004</v>
      </c>
      <c r="N1113" t="s">
        <v>34</v>
      </c>
      <c r="O1113" t="s">
        <v>35</v>
      </c>
      <c r="P1113" t="s">
        <v>46</v>
      </c>
      <c r="Q1113" t="s">
        <v>2106</v>
      </c>
      <c r="R1113">
        <v>72023</v>
      </c>
      <c r="S1113" s="1">
        <v>42103</v>
      </c>
      <c r="T1113" s="1">
        <v>42104</v>
      </c>
      <c r="U1113">
        <v>160.8066</v>
      </c>
      <c r="V1113">
        <v>11</v>
      </c>
      <c r="W1113">
        <v>327.41000000000003</v>
      </c>
      <c r="X1113">
        <v>86887</v>
      </c>
      <c r="Y1113">
        <f>cleaneddata[[#This Row],[Unit Price]]-cleaneddata[[#This Row],[Discount]]</f>
        <v>28.13</v>
      </c>
      <c r="Z1113" t="str">
        <f>_xlfn.IFS(cleaneddata[[#This Row],[Region]]="Central","Chris",cleaneddata[[#This Row],[Region]]="East","Erin",cleaneddata[[#This Row],[Region]]="South","Sam",cleaneddata[[#This Row],[Region]]="West","William")</f>
        <v>Sam</v>
      </c>
    </row>
    <row r="1114" spans="1:26" x14ac:dyDescent="0.3">
      <c r="A1114">
        <v>2491</v>
      </c>
      <c r="B1114" t="s">
        <v>459</v>
      </c>
      <c r="C1114" t="s">
        <v>39</v>
      </c>
      <c r="D1114">
        <v>0.08</v>
      </c>
      <c r="E1114">
        <v>4.91</v>
      </c>
      <c r="F1114">
        <v>0.5</v>
      </c>
      <c r="G1114" t="s">
        <v>40</v>
      </c>
      <c r="H1114" t="s">
        <v>41</v>
      </c>
      <c r="I1114" t="s">
        <v>50</v>
      </c>
      <c r="J1114" t="s">
        <v>154</v>
      </c>
      <c r="K1114" t="s">
        <v>75</v>
      </c>
      <c r="L1114" t="s">
        <v>975</v>
      </c>
      <c r="M1114">
        <v>0.36</v>
      </c>
      <c r="N1114" t="s">
        <v>34</v>
      </c>
      <c r="O1114" t="s">
        <v>61</v>
      </c>
      <c r="P1114" t="s">
        <v>92</v>
      </c>
      <c r="Q1114" t="s">
        <v>102</v>
      </c>
      <c r="R1114">
        <v>90045</v>
      </c>
      <c r="S1114" s="1">
        <v>42103</v>
      </c>
      <c r="T1114" s="1">
        <v>42103</v>
      </c>
      <c r="U1114">
        <v>31.751999999999999</v>
      </c>
      <c r="V1114">
        <v>36</v>
      </c>
      <c r="W1114">
        <v>170.75</v>
      </c>
      <c r="X1114">
        <v>14785</v>
      </c>
      <c r="Y1114">
        <f>cleaneddata[[#This Row],[Unit Price]]-cleaneddata[[#This Row],[Discount]]</f>
        <v>4.83</v>
      </c>
      <c r="Z1114" t="str">
        <f>_xlfn.IFS(cleaneddata[[#This Row],[Region]]="Central","Chris",cleaneddata[[#This Row],[Region]]="East","Erin",cleaneddata[[#This Row],[Region]]="South","Sam",cleaneddata[[#This Row],[Region]]="West","William")</f>
        <v>William</v>
      </c>
    </row>
    <row r="1115" spans="1:26" x14ac:dyDescent="0.3">
      <c r="A1115">
        <v>2491</v>
      </c>
      <c r="B1115" t="s">
        <v>459</v>
      </c>
      <c r="C1115" t="s">
        <v>39</v>
      </c>
      <c r="D1115">
        <v>0.02</v>
      </c>
      <c r="E1115">
        <v>28.15</v>
      </c>
      <c r="F1115">
        <v>6.17</v>
      </c>
      <c r="G1115" t="s">
        <v>40</v>
      </c>
      <c r="H1115" t="s">
        <v>41</v>
      </c>
      <c r="I1115" t="s">
        <v>50</v>
      </c>
      <c r="J1115" t="s">
        <v>51</v>
      </c>
      <c r="K1115" t="s">
        <v>44</v>
      </c>
      <c r="L1115" t="s">
        <v>621</v>
      </c>
      <c r="M1115">
        <v>0.55000000000000004</v>
      </c>
      <c r="N1115" t="s">
        <v>34</v>
      </c>
      <c r="O1115" t="s">
        <v>61</v>
      </c>
      <c r="P1115" t="s">
        <v>92</v>
      </c>
      <c r="Q1115" t="s">
        <v>102</v>
      </c>
      <c r="R1115">
        <v>90045</v>
      </c>
      <c r="S1115" s="1">
        <v>42103</v>
      </c>
      <c r="T1115" s="1">
        <v>42104</v>
      </c>
      <c r="U1115">
        <v>117.208</v>
      </c>
      <c r="V1115">
        <v>45</v>
      </c>
      <c r="W1115">
        <v>1339.42</v>
      </c>
      <c r="X1115">
        <v>14785</v>
      </c>
      <c r="Y1115">
        <f>cleaneddata[[#This Row],[Unit Price]]-cleaneddata[[#This Row],[Discount]]</f>
        <v>28.13</v>
      </c>
      <c r="Z1115" t="str">
        <f>_xlfn.IFS(cleaneddata[[#This Row],[Region]]="Central","Chris",cleaneddata[[#This Row],[Region]]="East","Erin",cleaneddata[[#This Row],[Region]]="South","Sam",cleaneddata[[#This Row],[Region]]="West","William")</f>
        <v>William</v>
      </c>
    </row>
    <row r="1116" spans="1:26" x14ac:dyDescent="0.3">
      <c r="A1116">
        <v>115</v>
      </c>
      <c r="B1116" t="s">
        <v>2107</v>
      </c>
      <c r="C1116" t="s">
        <v>49</v>
      </c>
      <c r="D1116">
        <v>7.0000000000000007E-2</v>
      </c>
      <c r="E1116">
        <v>2.12</v>
      </c>
      <c r="F1116">
        <v>1.99</v>
      </c>
      <c r="G1116" t="s">
        <v>40</v>
      </c>
      <c r="H1116" t="s">
        <v>73</v>
      </c>
      <c r="I1116" t="s">
        <v>42</v>
      </c>
      <c r="J1116" t="s">
        <v>43</v>
      </c>
      <c r="K1116" t="s">
        <v>44</v>
      </c>
      <c r="L1116" t="s">
        <v>2108</v>
      </c>
      <c r="M1116">
        <v>0.55000000000000004</v>
      </c>
      <c r="N1116" t="s">
        <v>34</v>
      </c>
      <c r="O1116" t="s">
        <v>61</v>
      </c>
      <c r="P1116" t="s">
        <v>141</v>
      </c>
      <c r="Q1116" t="s">
        <v>2109</v>
      </c>
      <c r="R1116">
        <v>97128</v>
      </c>
      <c r="S1116" s="1">
        <v>42103</v>
      </c>
      <c r="T1116" s="1">
        <v>42105</v>
      </c>
      <c r="U1116">
        <v>-55.84</v>
      </c>
      <c r="V1116">
        <v>12</v>
      </c>
      <c r="W1116">
        <v>26.07</v>
      </c>
      <c r="X1116">
        <v>89585</v>
      </c>
      <c r="Y1116">
        <f>cleaneddata[[#This Row],[Unit Price]]-cleaneddata[[#This Row],[Discount]]</f>
        <v>2.0500000000000003</v>
      </c>
      <c r="Z1116" t="str">
        <f>_xlfn.IFS(cleaneddata[[#This Row],[Region]]="Central","Chris",cleaneddata[[#This Row],[Region]]="East","Erin",cleaneddata[[#This Row],[Region]]="South","Sam",cleaneddata[[#This Row],[Region]]="West","William")</f>
        <v>William</v>
      </c>
    </row>
    <row r="1117" spans="1:26" x14ac:dyDescent="0.3">
      <c r="A1117">
        <v>117</v>
      </c>
      <c r="B1117" t="s">
        <v>143</v>
      </c>
      <c r="C1117" t="s">
        <v>49</v>
      </c>
      <c r="D1117">
        <v>7.0000000000000007E-2</v>
      </c>
      <c r="E1117">
        <v>2.12</v>
      </c>
      <c r="F1117">
        <v>1.99</v>
      </c>
      <c r="G1117" t="s">
        <v>40</v>
      </c>
      <c r="H1117" t="s">
        <v>73</v>
      </c>
      <c r="I1117" t="s">
        <v>42</v>
      </c>
      <c r="J1117" t="s">
        <v>43</v>
      </c>
      <c r="K1117" t="s">
        <v>44</v>
      </c>
      <c r="L1117" t="s">
        <v>2108</v>
      </c>
      <c r="M1117">
        <v>0.55000000000000004</v>
      </c>
      <c r="N1117" t="s">
        <v>34</v>
      </c>
      <c r="O1117" t="s">
        <v>61</v>
      </c>
      <c r="P1117" t="s">
        <v>68</v>
      </c>
      <c r="Q1117" t="s">
        <v>144</v>
      </c>
      <c r="R1117">
        <v>98103</v>
      </c>
      <c r="S1117" s="1">
        <v>42103</v>
      </c>
      <c r="T1117" s="1">
        <v>42105</v>
      </c>
      <c r="U1117">
        <v>-55.84</v>
      </c>
      <c r="V1117">
        <v>46</v>
      </c>
      <c r="W1117">
        <v>99.94</v>
      </c>
      <c r="X1117">
        <v>58914</v>
      </c>
      <c r="Y1117">
        <f>cleaneddata[[#This Row],[Unit Price]]-cleaneddata[[#This Row],[Discount]]</f>
        <v>2.0500000000000003</v>
      </c>
      <c r="Z1117" t="str">
        <f>_xlfn.IFS(cleaneddata[[#This Row],[Region]]="Central","Chris",cleaneddata[[#This Row],[Region]]="East","Erin",cleaneddata[[#This Row],[Region]]="South","Sam",cleaneddata[[#This Row],[Region]]="West","William")</f>
        <v>William</v>
      </c>
    </row>
    <row r="1118" spans="1:26" x14ac:dyDescent="0.3">
      <c r="A1118">
        <v>2851</v>
      </c>
      <c r="B1118" t="s">
        <v>2110</v>
      </c>
      <c r="C1118" t="s">
        <v>49</v>
      </c>
      <c r="D1118">
        <v>0.05</v>
      </c>
      <c r="E1118">
        <v>115.99</v>
      </c>
      <c r="F1118">
        <v>8.99</v>
      </c>
      <c r="G1118" t="s">
        <v>40</v>
      </c>
      <c r="H1118" t="s">
        <v>41</v>
      </c>
      <c r="I1118" t="s">
        <v>42</v>
      </c>
      <c r="J1118" t="s">
        <v>137</v>
      </c>
      <c r="K1118" t="s">
        <v>75</v>
      </c>
      <c r="L1118" t="s">
        <v>2111</v>
      </c>
      <c r="M1118">
        <v>0.57999999999999996</v>
      </c>
      <c r="N1118" t="s">
        <v>34</v>
      </c>
      <c r="O1118" t="s">
        <v>54</v>
      </c>
      <c r="P1118" t="s">
        <v>189</v>
      </c>
      <c r="Q1118" t="s">
        <v>2112</v>
      </c>
      <c r="R1118">
        <v>79762</v>
      </c>
      <c r="S1118" s="1">
        <v>42103</v>
      </c>
      <c r="T1118" s="1">
        <v>42107</v>
      </c>
      <c r="U1118">
        <v>719.35260000000005</v>
      </c>
      <c r="V1118">
        <v>11</v>
      </c>
      <c r="W1118">
        <v>1042.54</v>
      </c>
      <c r="X1118">
        <v>86454</v>
      </c>
      <c r="Y1118">
        <f>cleaneddata[[#This Row],[Unit Price]]-cleaneddata[[#This Row],[Discount]]</f>
        <v>115.94</v>
      </c>
      <c r="Z1118" t="str">
        <f>_xlfn.IFS(cleaneddata[[#This Row],[Region]]="Central","Chris",cleaneddata[[#This Row],[Region]]="East","Erin",cleaneddata[[#This Row],[Region]]="South","Sam",cleaneddata[[#This Row],[Region]]="West","William")</f>
        <v>Chris</v>
      </c>
    </row>
    <row r="1119" spans="1:26" x14ac:dyDescent="0.3">
      <c r="A1119">
        <v>1271</v>
      </c>
      <c r="B1119" t="s">
        <v>2113</v>
      </c>
      <c r="C1119" t="s">
        <v>118</v>
      </c>
      <c r="D1119">
        <v>7.0000000000000007E-2</v>
      </c>
      <c r="E1119">
        <v>125.99</v>
      </c>
      <c r="F1119">
        <v>7.69</v>
      </c>
      <c r="G1119" t="s">
        <v>40</v>
      </c>
      <c r="H1119" t="s">
        <v>96</v>
      </c>
      <c r="I1119" t="s">
        <v>42</v>
      </c>
      <c r="J1119" t="s">
        <v>137</v>
      </c>
      <c r="K1119" t="s">
        <v>75</v>
      </c>
      <c r="L1119" t="s">
        <v>647</v>
      </c>
      <c r="M1119">
        <v>0.59</v>
      </c>
      <c r="N1119" t="s">
        <v>34</v>
      </c>
      <c r="O1119" t="s">
        <v>61</v>
      </c>
      <c r="P1119" t="s">
        <v>92</v>
      </c>
      <c r="Q1119" t="s">
        <v>2114</v>
      </c>
      <c r="R1119">
        <v>91941</v>
      </c>
      <c r="S1119" s="1">
        <v>42103</v>
      </c>
      <c r="T1119" s="1">
        <v>42104</v>
      </c>
      <c r="U1119">
        <v>588.24570000000006</v>
      </c>
      <c r="V1119">
        <v>8</v>
      </c>
      <c r="W1119">
        <v>852.53</v>
      </c>
      <c r="X1119">
        <v>88410</v>
      </c>
      <c r="Y1119">
        <f>cleaneddata[[#This Row],[Unit Price]]-cleaneddata[[#This Row],[Discount]]</f>
        <v>125.92</v>
      </c>
      <c r="Z1119" t="str">
        <f>_xlfn.IFS(cleaneddata[[#This Row],[Region]]="Central","Chris",cleaneddata[[#This Row],[Region]]="East","Erin",cleaneddata[[#This Row],[Region]]="South","Sam",cleaneddata[[#This Row],[Region]]="West","William")</f>
        <v>William</v>
      </c>
    </row>
    <row r="1120" spans="1:26" x14ac:dyDescent="0.3">
      <c r="A1120">
        <v>191</v>
      </c>
      <c r="B1120" t="s">
        <v>1123</v>
      </c>
      <c r="C1120" t="s">
        <v>72</v>
      </c>
      <c r="D1120">
        <v>0.05</v>
      </c>
      <c r="E1120">
        <v>3.8</v>
      </c>
      <c r="F1120">
        <v>1.49</v>
      </c>
      <c r="G1120" t="s">
        <v>40</v>
      </c>
      <c r="H1120" t="s">
        <v>96</v>
      </c>
      <c r="I1120" t="s">
        <v>50</v>
      </c>
      <c r="J1120" t="s">
        <v>74</v>
      </c>
      <c r="K1120" t="s">
        <v>75</v>
      </c>
      <c r="L1120" t="s">
        <v>1194</v>
      </c>
      <c r="M1120">
        <v>0.38</v>
      </c>
      <c r="N1120" t="s">
        <v>34</v>
      </c>
      <c r="O1120" t="s">
        <v>54</v>
      </c>
      <c r="P1120" t="s">
        <v>105</v>
      </c>
      <c r="Q1120" t="s">
        <v>1125</v>
      </c>
      <c r="R1120">
        <v>60505</v>
      </c>
      <c r="S1120" s="1">
        <v>42103</v>
      </c>
      <c r="T1120" s="1">
        <v>42105</v>
      </c>
      <c r="U1120">
        <v>14.467000000000001</v>
      </c>
      <c r="V1120">
        <v>14</v>
      </c>
      <c r="W1120">
        <v>53.26</v>
      </c>
      <c r="X1120">
        <v>89093</v>
      </c>
      <c r="Y1120">
        <f>cleaneddata[[#This Row],[Unit Price]]-cleaneddata[[#This Row],[Discount]]</f>
        <v>3.75</v>
      </c>
      <c r="Z1120" t="str">
        <f>_xlfn.IFS(cleaneddata[[#This Row],[Region]]="Central","Chris",cleaneddata[[#This Row],[Region]]="East","Erin",cleaneddata[[#This Row],[Region]]="South","Sam",cleaneddata[[#This Row],[Region]]="West","William")</f>
        <v>Chris</v>
      </c>
    </row>
    <row r="1121" spans="1:26" x14ac:dyDescent="0.3">
      <c r="A1121">
        <v>191</v>
      </c>
      <c r="B1121" t="s">
        <v>1123</v>
      </c>
      <c r="C1121" t="s">
        <v>72</v>
      </c>
      <c r="D1121">
        <v>0.09</v>
      </c>
      <c r="E1121">
        <v>30.73</v>
      </c>
      <c r="F1121">
        <v>4</v>
      </c>
      <c r="G1121" t="s">
        <v>40</v>
      </c>
      <c r="H1121" t="s">
        <v>96</v>
      </c>
      <c r="I1121" t="s">
        <v>42</v>
      </c>
      <c r="J1121" t="s">
        <v>43</v>
      </c>
      <c r="K1121" t="s">
        <v>75</v>
      </c>
      <c r="L1121" t="s">
        <v>676</v>
      </c>
      <c r="M1121">
        <v>0.75</v>
      </c>
      <c r="N1121" t="s">
        <v>34</v>
      </c>
      <c r="O1121" t="s">
        <v>54</v>
      </c>
      <c r="P1121" t="s">
        <v>105</v>
      </c>
      <c r="Q1121" t="s">
        <v>1125</v>
      </c>
      <c r="R1121">
        <v>60505</v>
      </c>
      <c r="S1121" s="1">
        <v>42103</v>
      </c>
      <c r="T1121" s="1">
        <v>42103</v>
      </c>
      <c r="U1121">
        <v>-99.986400000000003</v>
      </c>
      <c r="V1121">
        <v>7</v>
      </c>
      <c r="W1121">
        <v>203.49</v>
      </c>
      <c r="X1121">
        <v>89093</v>
      </c>
      <c r="Y1121">
        <f>cleaneddata[[#This Row],[Unit Price]]-cleaneddata[[#This Row],[Discount]]</f>
        <v>30.64</v>
      </c>
      <c r="Z1121" t="str">
        <f>_xlfn.IFS(cleaneddata[[#This Row],[Region]]="Central","Chris",cleaneddata[[#This Row],[Region]]="East","Erin",cleaneddata[[#This Row],[Region]]="South","Sam",cleaneddata[[#This Row],[Region]]="West","William")</f>
        <v>Chris</v>
      </c>
    </row>
    <row r="1122" spans="1:26" x14ac:dyDescent="0.3">
      <c r="A1122">
        <v>191</v>
      </c>
      <c r="B1122" t="s">
        <v>1123</v>
      </c>
      <c r="C1122" t="s">
        <v>72</v>
      </c>
      <c r="D1122">
        <v>0</v>
      </c>
      <c r="E1122">
        <v>125.99</v>
      </c>
      <c r="F1122">
        <v>8.08</v>
      </c>
      <c r="G1122" t="s">
        <v>40</v>
      </c>
      <c r="H1122" t="s">
        <v>96</v>
      </c>
      <c r="I1122" t="s">
        <v>42</v>
      </c>
      <c r="J1122" t="s">
        <v>137</v>
      </c>
      <c r="K1122" t="s">
        <v>75</v>
      </c>
      <c r="L1122" t="s">
        <v>2115</v>
      </c>
      <c r="M1122">
        <v>0.56999999999999995</v>
      </c>
      <c r="N1122" t="s">
        <v>34</v>
      </c>
      <c r="O1122" t="s">
        <v>54</v>
      </c>
      <c r="P1122" t="s">
        <v>105</v>
      </c>
      <c r="Q1122" t="s">
        <v>1125</v>
      </c>
      <c r="R1122">
        <v>60505</v>
      </c>
      <c r="S1122" s="1">
        <v>42103</v>
      </c>
      <c r="T1122" s="1">
        <v>42104</v>
      </c>
      <c r="U1122">
        <v>1348.59672</v>
      </c>
      <c r="V1122">
        <v>22</v>
      </c>
      <c r="W1122">
        <v>2356.0100000000002</v>
      </c>
      <c r="X1122">
        <v>89093</v>
      </c>
      <c r="Y1122">
        <f>cleaneddata[[#This Row],[Unit Price]]-cleaneddata[[#This Row],[Discount]]</f>
        <v>125.99</v>
      </c>
      <c r="Z1122" t="str">
        <f>_xlfn.IFS(cleaneddata[[#This Row],[Region]]="Central","Chris",cleaneddata[[#This Row],[Region]]="East","Erin",cleaneddata[[#This Row],[Region]]="South","Sam",cleaneddata[[#This Row],[Region]]="West","William")</f>
        <v>Chris</v>
      </c>
    </row>
    <row r="1123" spans="1:26" x14ac:dyDescent="0.3">
      <c r="A1123">
        <v>1634</v>
      </c>
      <c r="B1123" t="s">
        <v>2116</v>
      </c>
      <c r="C1123" t="s">
        <v>72</v>
      </c>
      <c r="D1123">
        <v>0.08</v>
      </c>
      <c r="E1123">
        <v>100.97</v>
      </c>
      <c r="F1123">
        <v>14</v>
      </c>
      <c r="G1123" t="s">
        <v>28</v>
      </c>
      <c r="H1123" t="s">
        <v>73</v>
      </c>
      <c r="I1123" t="s">
        <v>42</v>
      </c>
      <c r="J1123" t="s">
        <v>58</v>
      </c>
      <c r="K1123" t="s">
        <v>59</v>
      </c>
      <c r="L1123" t="s">
        <v>2117</v>
      </c>
      <c r="M1123">
        <v>0.37</v>
      </c>
      <c r="N1123" t="s">
        <v>34</v>
      </c>
      <c r="O1123" t="s">
        <v>35</v>
      </c>
      <c r="P1123" t="s">
        <v>36</v>
      </c>
      <c r="Q1123" t="s">
        <v>2118</v>
      </c>
      <c r="R1123">
        <v>39212</v>
      </c>
      <c r="S1123" s="1">
        <v>42103</v>
      </c>
      <c r="T1123" s="1">
        <v>42104</v>
      </c>
      <c r="U1123">
        <v>-73.494119999999995</v>
      </c>
      <c r="V1123">
        <v>15</v>
      </c>
      <c r="W1123">
        <v>1483.16</v>
      </c>
      <c r="X1123">
        <v>90532</v>
      </c>
      <c r="Y1123">
        <f>cleaneddata[[#This Row],[Unit Price]]-cleaneddata[[#This Row],[Discount]]</f>
        <v>100.89</v>
      </c>
      <c r="Z1123" t="str">
        <f>_xlfn.IFS(cleaneddata[[#This Row],[Region]]="Central","Chris",cleaneddata[[#This Row],[Region]]="East","Erin",cleaneddata[[#This Row],[Region]]="South","Sam",cleaneddata[[#This Row],[Region]]="West","William")</f>
        <v>Sam</v>
      </c>
    </row>
    <row r="1124" spans="1:26" x14ac:dyDescent="0.3">
      <c r="A1124">
        <v>2334</v>
      </c>
      <c r="B1124" t="s">
        <v>2040</v>
      </c>
      <c r="C1124" t="s">
        <v>72</v>
      </c>
      <c r="D1124">
        <v>0.05</v>
      </c>
      <c r="E1124">
        <v>14.81</v>
      </c>
      <c r="F1124">
        <v>13.32</v>
      </c>
      <c r="G1124" t="s">
        <v>40</v>
      </c>
      <c r="H1124" t="s">
        <v>29</v>
      </c>
      <c r="I1124" t="s">
        <v>50</v>
      </c>
      <c r="J1124" t="s">
        <v>97</v>
      </c>
      <c r="K1124" t="s">
        <v>75</v>
      </c>
      <c r="L1124" t="s">
        <v>596</v>
      </c>
      <c r="M1124">
        <v>0.43</v>
      </c>
      <c r="N1124" t="s">
        <v>34</v>
      </c>
      <c r="O1124" t="s">
        <v>54</v>
      </c>
      <c r="P1124" t="s">
        <v>359</v>
      </c>
      <c r="Q1124" t="s">
        <v>2041</v>
      </c>
      <c r="R1124">
        <v>53220</v>
      </c>
      <c r="S1124" s="1">
        <v>42103</v>
      </c>
      <c r="T1124" s="1">
        <v>42105</v>
      </c>
      <c r="U1124">
        <v>-190.49</v>
      </c>
      <c r="V1124">
        <v>8</v>
      </c>
      <c r="W1124">
        <v>115.99</v>
      </c>
      <c r="X1124">
        <v>89609</v>
      </c>
      <c r="Y1124">
        <f>cleaneddata[[#This Row],[Unit Price]]-cleaneddata[[#This Row],[Discount]]</f>
        <v>14.76</v>
      </c>
      <c r="Z1124" t="str">
        <f>_xlfn.IFS(cleaneddata[[#This Row],[Region]]="Central","Chris",cleaneddata[[#This Row],[Region]]="East","Erin",cleaneddata[[#This Row],[Region]]="South","Sam",cleaneddata[[#This Row],[Region]]="West","William")</f>
        <v>Chris</v>
      </c>
    </row>
    <row r="1125" spans="1:26" x14ac:dyDescent="0.3">
      <c r="A1125">
        <v>2334</v>
      </c>
      <c r="B1125" t="s">
        <v>2040</v>
      </c>
      <c r="C1125" t="s">
        <v>72</v>
      </c>
      <c r="D1125">
        <v>0.08</v>
      </c>
      <c r="E1125">
        <v>2.78</v>
      </c>
      <c r="F1125">
        <v>1.25</v>
      </c>
      <c r="G1125" t="s">
        <v>40</v>
      </c>
      <c r="H1125" t="s">
        <v>29</v>
      </c>
      <c r="I1125" t="s">
        <v>50</v>
      </c>
      <c r="J1125" t="s">
        <v>51</v>
      </c>
      <c r="K1125" t="s">
        <v>52</v>
      </c>
      <c r="L1125" t="s">
        <v>384</v>
      </c>
      <c r="M1125">
        <v>0.59</v>
      </c>
      <c r="N1125" t="s">
        <v>34</v>
      </c>
      <c r="O1125" t="s">
        <v>54</v>
      </c>
      <c r="P1125" t="s">
        <v>359</v>
      </c>
      <c r="Q1125" t="s">
        <v>2041</v>
      </c>
      <c r="R1125">
        <v>53220</v>
      </c>
      <c r="S1125" s="1">
        <v>42103</v>
      </c>
      <c r="T1125" s="1">
        <v>42104</v>
      </c>
      <c r="U1125">
        <v>-8.77</v>
      </c>
      <c r="V1125">
        <v>7</v>
      </c>
      <c r="W1125">
        <v>19.46</v>
      </c>
      <c r="X1125">
        <v>89609</v>
      </c>
      <c r="Y1125">
        <f>cleaneddata[[#This Row],[Unit Price]]-cleaneddata[[#This Row],[Discount]]</f>
        <v>2.6999999999999997</v>
      </c>
      <c r="Z1125" t="str">
        <f>_xlfn.IFS(cleaneddata[[#This Row],[Region]]="Central","Chris",cleaneddata[[#This Row],[Region]]="East","Erin",cleaneddata[[#This Row],[Region]]="South","Sam",cleaneddata[[#This Row],[Region]]="West","William")</f>
        <v>Chris</v>
      </c>
    </row>
    <row r="1126" spans="1:26" x14ac:dyDescent="0.3">
      <c r="A1126">
        <v>2847</v>
      </c>
      <c r="B1126" t="s">
        <v>2119</v>
      </c>
      <c r="C1126" t="s">
        <v>72</v>
      </c>
      <c r="D1126">
        <v>0.04</v>
      </c>
      <c r="E1126">
        <v>90.48</v>
      </c>
      <c r="F1126">
        <v>19.989999999999998</v>
      </c>
      <c r="G1126" t="s">
        <v>40</v>
      </c>
      <c r="H1126" t="s">
        <v>96</v>
      </c>
      <c r="I1126" t="s">
        <v>50</v>
      </c>
      <c r="J1126" t="s">
        <v>347</v>
      </c>
      <c r="K1126" t="s">
        <v>75</v>
      </c>
      <c r="L1126" t="s">
        <v>504</v>
      </c>
      <c r="M1126">
        <v>0.4</v>
      </c>
      <c r="N1126" t="s">
        <v>34</v>
      </c>
      <c r="O1126" t="s">
        <v>35</v>
      </c>
      <c r="P1126" t="s">
        <v>402</v>
      </c>
      <c r="Q1126" t="s">
        <v>2120</v>
      </c>
      <c r="R1126">
        <v>38017</v>
      </c>
      <c r="S1126" s="1">
        <v>42103</v>
      </c>
      <c r="T1126" s="1">
        <v>42105</v>
      </c>
      <c r="U1126">
        <v>55.555199999999999</v>
      </c>
      <c r="V1126">
        <v>3</v>
      </c>
      <c r="W1126">
        <v>268.64</v>
      </c>
      <c r="X1126">
        <v>85928</v>
      </c>
      <c r="Y1126">
        <f>cleaneddata[[#This Row],[Unit Price]]-cleaneddata[[#This Row],[Discount]]</f>
        <v>90.44</v>
      </c>
      <c r="Z1126" t="str">
        <f>_xlfn.IFS(cleaneddata[[#This Row],[Region]]="Central","Chris",cleaneddata[[#This Row],[Region]]="East","Erin",cleaneddata[[#This Row],[Region]]="South","Sam",cleaneddata[[#This Row],[Region]]="West","William")</f>
        <v>Sam</v>
      </c>
    </row>
    <row r="1127" spans="1:26" x14ac:dyDescent="0.3">
      <c r="A1127">
        <v>2847</v>
      </c>
      <c r="B1127" t="s">
        <v>2119</v>
      </c>
      <c r="C1127" t="s">
        <v>72</v>
      </c>
      <c r="D1127">
        <v>0.02</v>
      </c>
      <c r="E1127">
        <v>9.77</v>
      </c>
      <c r="F1127">
        <v>6.02</v>
      </c>
      <c r="G1127" t="s">
        <v>40</v>
      </c>
      <c r="H1127" t="s">
        <v>96</v>
      </c>
      <c r="I1127" t="s">
        <v>30</v>
      </c>
      <c r="J1127" t="s">
        <v>128</v>
      </c>
      <c r="K1127" t="s">
        <v>146</v>
      </c>
      <c r="L1127" t="s">
        <v>2121</v>
      </c>
      <c r="M1127">
        <v>0.48</v>
      </c>
      <c r="N1127" t="s">
        <v>34</v>
      </c>
      <c r="O1127" t="s">
        <v>35</v>
      </c>
      <c r="P1127" t="s">
        <v>402</v>
      </c>
      <c r="Q1127" t="s">
        <v>2120</v>
      </c>
      <c r="R1127">
        <v>38017</v>
      </c>
      <c r="S1127" s="1">
        <v>42103</v>
      </c>
      <c r="T1127" s="1">
        <v>42104</v>
      </c>
      <c r="U1127">
        <v>-535.33199999999999</v>
      </c>
      <c r="V1127">
        <v>9</v>
      </c>
      <c r="W1127">
        <v>87.68</v>
      </c>
      <c r="X1127">
        <v>85928</v>
      </c>
      <c r="Y1127">
        <f>cleaneddata[[#This Row],[Unit Price]]-cleaneddata[[#This Row],[Discount]]</f>
        <v>9.75</v>
      </c>
      <c r="Z1127" t="str">
        <f>_xlfn.IFS(cleaneddata[[#This Row],[Region]]="Central","Chris",cleaneddata[[#This Row],[Region]]="East","Erin",cleaneddata[[#This Row],[Region]]="South","Sam",cleaneddata[[#This Row],[Region]]="West","William")</f>
        <v>Sam</v>
      </c>
    </row>
    <row r="1128" spans="1:26" x14ac:dyDescent="0.3">
      <c r="A1128">
        <v>2847</v>
      </c>
      <c r="B1128" t="s">
        <v>2119</v>
      </c>
      <c r="C1128" t="s">
        <v>72</v>
      </c>
      <c r="D1128">
        <v>0.09</v>
      </c>
      <c r="E1128">
        <v>34.99</v>
      </c>
      <c r="F1128">
        <v>7.73</v>
      </c>
      <c r="G1128" t="s">
        <v>40</v>
      </c>
      <c r="H1128" t="s">
        <v>96</v>
      </c>
      <c r="I1128" t="s">
        <v>50</v>
      </c>
      <c r="J1128" t="s">
        <v>51</v>
      </c>
      <c r="K1128" t="s">
        <v>75</v>
      </c>
      <c r="L1128" t="s">
        <v>1306</v>
      </c>
      <c r="M1128">
        <v>0.59</v>
      </c>
      <c r="N1128" t="s">
        <v>34</v>
      </c>
      <c r="O1128" t="s">
        <v>35</v>
      </c>
      <c r="P1128" t="s">
        <v>402</v>
      </c>
      <c r="Q1128" t="s">
        <v>2120</v>
      </c>
      <c r="R1128">
        <v>38017</v>
      </c>
      <c r="S1128" s="1">
        <v>42103</v>
      </c>
      <c r="T1128" s="1">
        <v>42105</v>
      </c>
      <c r="U1128">
        <v>-208.72040000000001</v>
      </c>
      <c r="V1128">
        <v>1</v>
      </c>
      <c r="W1128">
        <v>37.619999999999997</v>
      </c>
      <c r="X1128">
        <v>85928</v>
      </c>
      <c r="Y1128">
        <f>cleaneddata[[#This Row],[Unit Price]]-cleaneddata[[#This Row],[Discount]]</f>
        <v>34.9</v>
      </c>
      <c r="Z1128" t="str">
        <f>_xlfn.IFS(cleaneddata[[#This Row],[Region]]="Central","Chris",cleaneddata[[#This Row],[Region]]="East","Erin",cleaneddata[[#This Row],[Region]]="South","Sam",cleaneddata[[#This Row],[Region]]="West","William")</f>
        <v>Sam</v>
      </c>
    </row>
    <row r="1129" spans="1:26" x14ac:dyDescent="0.3">
      <c r="A1129">
        <v>1602</v>
      </c>
      <c r="B1129" t="s">
        <v>2122</v>
      </c>
      <c r="C1129" t="s">
        <v>27</v>
      </c>
      <c r="D1129">
        <v>0.1</v>
      </c>
      <c r="E1129">
        <v>9.11</v>
      </c>
      <c r="F1129">
        <v>2.15</v>
      </c>
      <c r="G1129" t="s">
        <v>40</v>
      </c>
      <c r="H1129" t="s">
        <v>73</v>
      </c>
      <c r="I1129" t="s">
        <v>50</v>
      </c>
      <c r="J1129" t="s">
        <v>90</v>
      </c>
      <c r="K1129" t="s">
        <v>52</v>
      </c>
      <c r="L1129" t="s">
        <v>91</v>
      </c>
      <c r="M1129">
        <v>0.4</v>
      </c>
      <c r="N1129" t="s">
        <v>34</v>
      </c>
      <c r="O1129" t="s">
        <v>113</v>
      </c>
      <c r="P1129" t="s">
        <v>420</v>
      </c>
      <c r="Q1129" t="s">
        <v>2123</v>
      </c>
      <c r="R1129">
        <v>20601</v>
      </c>
      <c r="S1129" s="1">
        <v>42104</v>
      </c>
      <c r="T1129" s="1">
        <v>42106</v>
      </c>
      <c r="U1129">
        <v>-3.9312</v>
      </c>
      <c r="V1129">
        <v>2</v>
      </c>
      <c r="W1129">
        <v>17.420000000000002</v>
      </c>
      <c r="X1129">
        <v>89680</v>
      </c>
      <c r="Y1129">
        <f>cleaneddata[[#This Row],[Unit Price]]-cleaneddata[[#This Row],[Discount]]</f>
        <v>9.01</v>
      </c>
      <c r="Z1129" t="str">
        <f>_xlfn.IFS(cleaneddata[[#This Row],[Region]]="Central","Chris",cleaneddata[[#This Row],[Region]]="East","Erin",cleaneddata[[#This Row],[Region]]="South","Sam",cleaneddata[[#This Row],[Region]]="West","William")</f>
        <v>Erin</v>
      </c>
    </row>
    <row r="1130" spans="1:26" x14ac:dyDescent="0.3">
      <c r="A1130">
        <v>451</v>
      </c>
      <c r="B1130" t="s">
        <v>221</v>
      </c>
      <c r="C1130" t="s">
        <v>39</v>
      </c>
      <c r="D1130">
        <v>0.03</v>
      </c>
      <c r="E1130">
        <v>15.99</v>
      </c>
      <c r="F1130">
        <v>11.28</v>
      </c>
      <c r="G1130" t="s">
        <v>40</v>
      </c>
      <c r="H1130" t="s">
        <v>73</v>
      </c>
      <c r="I1130" t="s">
        <v>42</v>
      </c>
      <c r="J1130" t="s">
        <v>58</v>
      </c>
      <c r="K1130" t="s">
        <v>146</v>
      </c>
      <c r="L1130" t="s">
        <v>1208</v>
      </c>
      <c r="M1130">
        <v>0.38</v>
      </c>
      <c r="N1130" t="s">
        <v>34</v>
      </c>
      <c r="O1130" t="s">
        <v>61</v>
      </c>
      <c r="P1130" t="s">
        <v>92</v>
      </c>
      <c r="Q1130" t="s">
        <v>223</v>
      </c>
      <c r="R1130">
        <v>94024</v>
      </c>
      <c r="S1130" s="1">
        <v>42104</v>
      </c>
      <c r="T1130" s="1">
        <v>42105</v>
      </c>
      <c r="U1130">
        <v>-53.296199999999999</v>
      </c>
      <c r="V1130">
        <v>2</v>
      </c>
      <c r="W1130">
        <v>35.479999999999997</v>
      </c>
      <c r="X1130">
        <v>86010</v>
      </c>
      <c r="Y1130">
        <f>cleaneddata[[#This Row],[Unit Price]]-cleaneddata[[#This Row],[Discount]]</f>
        <v>15.96</v>
      </c>
      <c r="Z1130" t="str">
        <f>_xlfn.IFS(cleaneddata[[#This Row],[Region]]="Central","Chris",cleaneddata[[#This Row],[Region]]="East","Erin",cleaneddata[[#This Row],[Region]]="South","Sam",cleaneddata[[#This Row],[Region]]="West","William")</f>
        <v>William</v>
      </c>
    </row>
    <row r="1131" spans="1:26" x14ac:dyDescent="0.3">
      <c r="A1131">
        <v>3191</v>
      </c>
      <c r="B1131" t="s">
        <v>1708</v>
      </c>
      <c r="C1131" t="s">
        <v>39</v>
      </c>
      <c r="D1131">
        <v>0.09</v>
      </c>
      <c r="E1131">
        <v>35.94</v>
      </c>
      <c r="F1131">
        <v>6.66</v>
      </c>
      <c r="G1131" t="s">
        <v>40</v>
      </c>
      <c r="H1131" t="s">
        <v>96</v>
      </c>
      <c r="I1131" t="s">
        <v>50</v>
      </c>
      <c r="J1131" t="s">
        <v>347</v>
      </c>
      <c r="K1131" t="s">
        <v>75</v>
      </c>
      <c r="L1131" t="s">
        <v>2124</v>
      </c>
      <c r="M1131">
        <v>0.4</v>
      </c>
      <c r="N1131" t="s">
        <v>34</v>
      </c>
      <c r="O1131" t="s">
        <v>54</v>
      </c>
      <c r="P1131" t="s">
        <v>359</v>
      </c>
      <c r="Q1131" t="s">
        <v>1709</v>
      </c>
      <c r="R1131">
        <v>54481</v>
      </c>
      <c r="S1131" s="1">
        <v>42104</v>
      </c>
      <c r="T1131" s="1">
        <v>42106</v>
      </c>
      <c r="U1131">
        <v>172.56440000000001</v>
      </c>
      <c r="V1131">
        <v>9</v>
      </c>
      <c r="W1131">
        <v>312.22000000000003</v>
      </c>
      <c r="X1131">
        <v>86448</v>
      </c>
      <c r="Y1131">
        <f>cleaneddata[[#This Row],[Unit Price]]-cleaneddata[[#This Row],[Discount]]</f>
        <v>35.849999999999994</v>
      </c>
      <c r="Z1131" t="str">
        <f>_xlfn.IFS(cleaneddata[[#This Row],[Region]]="Central","Chris",cleaneddata[[#This Row],[Region]]="East","Erin",cleaneddata[[#This Row],[Region]]="South","Sam",cleaneddata[[#This Row],[Region]]="West","William")</f>
        <v>Chris</v>
      </c>
    </row>
    <row r="1132" spans="1:26" x14ac:dyDescent="0.3">
      <c r="A1132">
        <v>2684</v>
      </c>
      <c r="B1132" t="s">
        <v>1209</v>
      </c>
      <c r="C1132" t="s">
        <v>49</v>
      </c>
      <c r="D1132">
        <v>7.0000000000000007E-2</v>
      </c>
      <c r="E1132">
        <v>4.97</v>
      </c>
      <c r="F1132">
        <v>5.71</v>
      </c>
      <c r="G1132" t="s">
        <v>40</v>
      </c>
      <c r="H1132" t="s">
        <v>29</v>
      </c>
      <c r="I1132" t="s">
        <v>30</v>
      </c>
      <c r="J1132" t="s">
        <v>128</v>
      </c>
      <c r="K1132" t="s">
        <v>146</v>
      </c>
      <c r="L1132" t="s">
        <v>2125</v>
      </c>
      <c r="M1132">
        <v>0.54</v>
      </c>
      <c r="N1132" t="s">
        <v>34</v>
      </c>
      <c r="O1132" t="s">
        <v>35</v>
      </c>
      <c r="P1132" t="s">
        <v>125</v>
      </c>
      <c r="Q1132" t="s">
        <v>1210</v>
      </c>
      <c r="R1132">
        <v>33952</v>
      </c>
      <c r="S1132" s="1">
        <v>42104</v>
      </c>
      <c r="T1132" s="1">
        <v>42109</v>
      </c>
      <c r="U1132">
        <v>-180.15199999999999</v>
      </c>
      <c r="V1132">
        <v>5</v>
      </c>
      <c r="W1132">
        <v>26.66</v>
      </c>
      <c r="X1132">
        <v>89148</v>
      </c>
      <c r="Y1132">
        <f>cleaneddata[[#This Row],[Unit Price]]-cleaneddata[[#This Row],[Discount]]</f>
        <v>4.8999999999999995</v>
      </c>
      <c r="Z1132" t="str">
        <f>_xlfn.IFS(cleaneddata[[#This Row],[Region]]="Central","Chris",cleaneddata[[#This Row],[Region]]="East","Erin",cleaneddata[[#This Row],[Region]]="South","Sam",cleaneddata[[#This Row],[Region]]="West","William")</f>
        <v>Sam</v>
      </c>
    </row>
    <row r="1133" spans="1:26" x14ac:dyDescent="0.3">
      <c r="A1133">
        <v>2684</v>
      </c>
      <c r="B1133" t="s">
        <v>1209</v>
      </c>
      <c r="C1133" t="s">
        <v>49</v>
      </c>
      <c r="D1133">
        <v>0.09</v>
      </c>
      <c r="E1133">
        <v>2.62</v>
      </c>
      <c r="F1133">
        <v>0.8</v>
      </c>
      <c r="G1133" t="s">
        <v>40</v>
      </c>
      <c r="H1133" t="s">
        <v>29</v>
      </c>
      <c r="I1133" t="s">
        <v>50</v>
      </c>
      <c r="J1133" t="s">
        <v>178</v>
      </c>
      <c r="K1133" t="s">
        <v>52</v>
      </c>
      <c r="L1133" t="s">
        <v>2126</v>
      </c>
      <c r="M1133">
        <v>0.39</v>
      </c>
      <c r="N1133" t="s">
        <v>34</v>
      </c>
      <c r="O1133" t="s">
        <v>35</v>
      </c>
      <c r="P1133" t="s">
        <v>125</v>
      </c>
      <c r="Q1133" t="s">
        <v>1210</v>
      </c>
      <c r="R1133">
        <v>33952</v>
      </c>
      <c r="S1133" s="1">
        <v>42104</v>
      </c>
      <c r="T1133" s="1">
        <v>42106</v>
      </c>
      <c r="U1133">
        <v>8.3879999999999999</v>
      </c>
      <c r="V1133">
        <v>12</v>
      </c>
      <c r="W1133">
        <v>29.55</v>
      </c>
      <c r="X1133">
        <v>89148</v>
      </c>
      <c r="Y1133">
        <f>cleaneddata[[#This Row],[Unit Price]]-cleaneddata[[#This Row],[Discount]]</f>
        <v>2.5300000000000002</v>
      </c>
      <c r="Z1133" t="str">
        <f>_xlfn.IFS(cleaneddata[[#This Row],[Region]]="Central","Chris",cleaneddata[[#This Row],[Region]]="East","Erin",cleaneddata[[#This Row],[Region]]="South","Sam",cleaneddata[[#This Row],[Region]]="West","William")</f>
        <v>Sam</v>
      </c>
    </row>
    <row r="1134" spans="1:26" x14ac:dyDescent="0.3">
      <c r="A1134">
        <v>2684</v>
      </c>
      <c r="B1134" t="s">
        <v>1209</v>
      </c>
      <c r="C1134" t="s">
        <v>49</v>
      </c>
      <c r="D1134">
        <v>0.03</v>
      </c>
      <c r="E1134">
        <v>65.989999999999995</v>
      </c>
      <c r="F1134">
        <v>8.8000000000000007</v>
      </c>
      <c r="G1134" t="s">
        <v>40</v>
      </c>
      <c r="H1134" t="s">
        <v>29</v>
      </c>
      <c r="I1134" t="s">
        <v>42</v>
      </c>
      <c r="J1134" t="s">
        <v>137</v>
      </c>
      <c r="K1134" t="s">
        <v>75</v>
      </c>
      <c r="L1134" t="s">
        <v>454</v>
      </c>
      <c r="M1134">
        <v>0.57999999999999996</v>
      </c>
      <c r="N1134" t="s">
        <v>34</v>
      </c>
      <c r="O1134" t="s">
        <v>35</v>
      </c>
      <c r="P1134" t="s">
        <v>125</v>
      </c>
      <c r="Q1134" t="s">
        <v>1210</v>
      </c>
      <c r="R1134">
        <v>33952</v>
      </c>
      <c r="S1134" s="1">
        <v>42104</v>
      </c>
      <c r="T1134" s="1">
        <v>42104</v>
      </c>
      <c r="U1134">
        <v>9.9398999999999997</v>
      </c>
      <c r="V1134">
        <v>21</v>
      </c>
      <c r="W1134">
        <v>1237.4000000000001</v>
      </c>
      <c r="X1134">
        <v>89148</v>
      </c>
      <c r="Y1134">
        <f>cleaneddata[[#This Row],[Unit Price]]-cleaneddata[[#This Row],[Discount]]</f>
        <v>65.959999999999994</v>
      </c>
      <c r="Z1134" t="str">
        <f>_xlfn.IFS(cleaneddata[[#This Row],[Region]]="Central","Chris",cleaneddata[[#This Row],[Region]]="East","Erin",cleaneddata[[#This Row],[Region]]="South","Sam",cleaneddata[[#This Row],[Region]]="West","William")</f>
        <v>Sam</v>
      </c>
    </row>
    <row r="1135" spans="1:26" x14ac:dyDescent="0.3">
      <c r="A1135">
        <v>1103</v>
      </c>
      <c r="B1135" t="s">
        <v>2127</v>
      </c>
      <c r="C1135" t="s">
        <v>72</v>
      </c>
      <c r="D1135">
        <v>0.05</v>
      </c>
      <c r="E1135">
        <v>328.14</v>
      </c>
      <c r="F1135">
        <v>91.05</v>
      </c>
      <c r="G1135" t="s">
        <v>28</v>
      </c>
      <c r="H1135" t="s">
        <v>73</v>
      </c>
      <c r="I1135" t="s">
        <v>50</v>
      </c>
      <c r="J1135" t="s">
        <v>97</v>
      </c>
      <c r="K1135" t="s">
        <v>59</v>
      </c>
      <c r="L1135" t="s">
        <v>585</v>
      </c>
      <c r="M1135">
        <v>0.56999999999999995</v>
      </c>
      <c r="N1135" t="s">
        <v>34</v>
      </c>
      <c r="O1135" t="s">
        <v>54</v>
      </c>
      <c r="P1135" t="s">
        <v>135</v>
      </c>
      <c r="Q1135" t="s">
        <v>2128</v>
      </c>
      <c r="R1135">
        <v>68046</v>
      </c>
      <c r="S1135" s="1">
        <v>42104</v>
      </c>
      <c r="T1135" s="1">
        <v>42105</v>
      </c>
      <c r="U1135">
        <v>772.04</v>
      </c>
      <c r="V1135">
        <v>7</v>
      </c>
      <c r="W1135">
        <v>2291.39</v>
      </c>
      <c r="X1135">
        <v>90977</v>
      </c>
      <c r="Y1135">
        <f>cleaneddata[[#This Row],[Unit Price]]-cleaneddata[[#This Row],[Discount]]</f>
        <v>328.09</v>
      </c>
      <c r="Z1135" t="str">
        <f>_xlfn.IFS(cleaneddata[[#This Row],[Region]]="Central","Chris",cleaneddata[[#This Row],[Region]]="East","Erin",cleaneddata[[#This Row],[Region]]="South","Sam",cleaneddata[[#This Row],[Region]]="West","William")</f>
        <v>Chris</v>
      </c>
    </row>
    <row r="1136" spans="1:26" x14ac:dyDescent="0.3">
      <c r="A1136">
        <v>1104</v>
      </c>
      <c r="B1136" t="s">
        <v>2129</v>
      </c>
      <c r="C1136" t="s">
        <v>72</v>
      </c>
      <c r="D1136">
        <v>0.05</v>
      </c>
      <c r="E1136">
        <v>328.14</v>
      </c>
      <c r="F1136">
        <v>91.05</v>
      </c>
      <c r="G1136" t="s">
        <v>28</v>
      </c>
      <c r="H1136" t="s">
        <v>73</v>
      </c>
      <c r="I1136" t="s">
        <v>50</v>
      </c>
      <c r="J1136" t="s">
        <v>97</v>
      </c>
      <c r="K1136" t="s">
        <v>59</v>
      </c>
      <c r="L1136" t="s">
        <v>585</v>
      </c>
      <c r="M1136">
        <v>0.56999999999999995</v>
      </c>
      <c r="N1136" t="s">
        <v>34</v>
      </c>
      <c r="O1136" t="s">
        <v>113</v>
      </c>
      <c r="P1136" t="s">
        <v>114</v>
      </c>
      <c r="Q1136" t="s">
        <v>115</v>
      </c>
      <c r="R1136">
        <v>10282</v>
      </c>
      <c r="S1136" s="1">
        <v>42104</v>
      </c>
      <c r="T1136" s="1">
        <v>42105</v>
      </c>
      <c r="U1136">
        <v>772.04</v>
      </c>
      <c r="V1136">
        <v>29</v>
      </c>
      <c r="W1136">
        <v>9492.92</v>
      </c>
      <c r="X1136">
        <v>27456</v>
      </c>
      <c r="Y1136">
        <f>cleaneddata[[#This Row],[Unit Price]]-cleaneddata[[#This Row],[Discount]]</f>
        <v>328.09</v>
      </c>
      <c r="Z1136" t="str">
        <f>_xlfn.IFS(cleaneddata[[#This Row],[Region]]="Central","Chris",cleaneddata[[#This Row],[Region]]="East","Erin",cleaneddata[[#This Row],[Region]]="South","Sam",cleaneddata[[#This Row],[Region]]="West","William")</f>
        <v>Erin</v>
      </c>
    </row>
    <row r="1137" spans="1:26" x14ac:dyDescent="0.3">
      <c r="A1137">
        <v>1185</v>
      </c>
      <c r="B1137" t="s">
        <v>1784</v>
      </c>
      <c r="C1137" t="s">
        <v>72</v>
      </c>
      <c r="D1137">
        <v>0.08</v>
      </c>
      <c r="E1137">
        <v>11.7</v>
      </c>
      <c r="F1137">
        <v>6.96</v>
      </c>
      <c r="G1137" t="s">
        <v>40</v>
      </c>
      <c r="H1137" t="s">
        <v>41</v>
      </c>
      <c r="I1137" t="s">
        <v>50</v>
      </c>
      <c r="J1137" t="s">
        <v>97</v>
      </c>
      <c r="K1137" t="s">
        <v>146</v>
      </c>
      <c r="L1137" t="s">
        <v>762</v>
      </c>
      <c r="M1137">
        <v>0.5</v>
      </c>
      <c r="N1137" t="s">
        <v>34</v>
      </c>
      <c r="O1137" t="s">
        <v>35</v>
      </c>
      <c r="P1137" t="s">
        <v>166</v>
      </c>
      <c r="Q1137" t="s">
        <v>360</v>
      </c>
      <c r="R1137">
        <v>35756</v>
      </c>
      <c r="S1137" s="1">
        <v>42104</v>
      </c>
      <c r="T1137" s="1">
        <v>42107</v>
      </c>
      <c r="U1137">
        <v>28.565999999999999</v>
      </c>
      <c r="V1137">
        <v>8</v>
      </c>
      <c r="W1137">
        <v>87.8</v>
      </c>
      <c r="X1137">
        <v>85940</v>
      </c>
      <c r="Y1137">
        <f>cleaneddata[[#This Row],[Unit Price]]-cleaneddata[[#This Row],[Discount]]</f>
        <v>11.62</v>
      </c>
      <c r="Z1137" t="str">
        <f>_xlfn.IFS(cleaneddata[[#This Row],[Region]]="Central","Chris",cleaneddata[[#This Row],[Region]]="East","Erin",cleaneddata[[#This Row],[Region]]="South","Sam",cleaneddata[[#This Row],[Region]]="West","William")</f>
        <v>Sam</v>
      </c>
    </row>
    <row r="1138" spans="1:26" x14ac:dyDescent="0.3">
      <c r="A1138">
        <v>2430</v>
      </c>
      <c r="B1138" t="s">
        <v>1839</v>
      </c>
      <c r="C1138" t="s">
        <v>72</v>
      </c>
      <c r="D1138">
        <v>0.04</v>
      </c>
      <c r="E1138">
        <v>7.08</v>
      </c>
      <c r="F1138">
        <v>2.35</v>
      </c>
      <c r="G1138" t="s">
        <v>40</v>
      </c>
      <c r="H1138" t="s">
        <v>73</v>
      </c>
      <c r="I1138" t="s">
        <v>50</v>
      </c>
      <c r="J1138" t="s">
        <v>51</v>
      </c>
      <c r="K1138" t="s">
        <v>52</v>
      </c>
      <c r="L1138" t="s">
        <v>1915</v>
      </c>
      <c r="M1138">
        <v>0.47</v>
      </c>
      <c r="N1138" t="s">
        <v>34</v>
      </c>
      <c r="O1138" t="s">
        <v>54</v>
      </c>
      <c r="P1138" t="s">
        <v>189</v>
      </c>
      <c r="Q1138" t="s">
        <v>1840</v>
      </c>
      <c r="R1138">
        <v>76541</v>
      </c>
      <c r="S1138" s="1">
        <v>42104</v>
      </c>
      <c r="T1138" s="1">
        <v>42105</v>
      </c>
      <c r="U1138">
        <v>24.59</v>
      </c>
      <c r="V1138">
        <v>7</v>
      </c>
      <c r="W1138">
        <v>49.1</v>
      </c>
      <c r="X1138">
        <v>91109</v>
      </c>
      <c r="Y1138">
        <f>cleaneddata[[#This Row],[Unit Price]]-cleaneddata[[#This Row],[Discount]]</f>
        <v>7.04</v>
      </c>
      <c r="Z1138" t="str">
        <f>_xlfn.IFS(cleaneddata[[#This Row],[Region]]="Central","Chris",cleaneddata[[#This Row],[Region]]="East","Erin",cleaneddata[[#This Row],[Region]]="South","Sam",cleaneddata[[#This Row],[Region]]="West","William")</f>
        <v>Chris</v>
      </c>
    </row>
    <row r="1139" spans="1:26" x14ac:dyDescent="0.3">
      <c r="A1139">
        <v>2999</v>
      </c>
      <c r="B1139" t="s">
        <v>2130</v>
      </c>
      <c r="C1139" t="s">
        <v>72</v>
      </c>
      <c r="D1139">
        <v>0.03</v>
      </c>
      <c r="E1139">
        <v>10.98</v>
      </c>
      <c r="F1139">
        <v>3.37</v>
      </c>
      <c r="G1139" t="s">
        <v>40</v>
      </c>
      <c r="H1139" t="s">
        <v>41</v>
      </c>
      <c r="I1139" t="s">
        <v>50</v>
      </c>
      <c r="J1139" t="s">
        <v>570</v>
      </c>
      <c r="K1139" t="s">
        <v>44</v>
      </c>
      <c r="L1139" t="s">
        <v>2131</v>
      </c>
      <c r="M1139">
        <v>0.56999999999999995</v>
      </c>
      <c r="N1139" t="s">
        <v>34</v>
      </c>
      <c r="O1139" t="s">
        <v>54</v>
      </c>
      <c r="P1139" t="s">
        <v>291</v>
      </c>
      <c r="Q1139" t="s">
        <v>2132</v>
      </c>
      <c r="R1139">
        <v>48237</v>
      </c>
      <c r="S1139" s="1">
        <v>42104</v>
      </c>
      <c r="T1139" s="1">
        <v>42105</v>
      </c>
      <c r="U1139">
        <v>11.82</v>
      </c>
      <c r="V1139">
        <v>5</v>
      </c>
      <c r="W1139">
        <v>56.19</v>
      </c>
      <c r="X1139">
        <v>87041</v>
      </c>
      <c r="Y1139">
        <f>cleaneddata[[#This Row],[Unit Price]]-cleaneddata[[#This Row],[Discount]]</f>
        <v>10.950000000000001</v>
      </c>
      <c r="Z1139" t="str">
        <f>_xlfn.IFS(cleaneddata[[#This Row],[Region]]="Central","Chris",cleaneddata[[#This Row],[Region]]="East","Erin",cleaneddata[[#This Row],[Region]]="South","Sam",cleaneddata[[#This Row],[Region]]="West","William")</f>
        <v>Chris</v>
      </c>
    </row>
    <row r="1140" spans="1:26" x14ac:dyDescent="0.3">
      <c r="A1140">
        <v>2363</v>
      </c>
      <c r="B1140" t="s">
        <v>2133</v>
      </c>
      <c r="C1140" t="s">
        <v>39</v>
      </c>
      <c r="D1140">
        <v>0</v>
      </c>
      <c r="E1140">
        <v>5.77</v>
      </c>
      <c r="F1140">
        <v>5.92</v>
      </c>
      <c r="G1140" t="s">
        <v>40</v>
      </c>
      <c r="H1140" t="s">
        <v>73</v>
      </c>
      <c r="I1140" t="s">
        <v>30</v>
      </c>
      <c r="J1140" t="s">
        <v>128</v>
      </c>
      <c r="K1140" t="s">
        <v>146</v>
      </c>
      <c r="L1140" t="s">
        <v>2134</v>
      </c>
      <c r="M1140">
        <v>0.55000000000000004</v>
      </c>
      <c r="N1140" t="s">
        <v>34</v>
      </c>
      <c r="O1140" t="s">
        <v>113</v>
      </c>
      <c r="P1140" t="s">
        <v>319</v>
      </c>
      <c r="Q1140" t="s">
        <v>2135</v>
      </c>
      <c r="R1140">
        <v>44256</v>
      </c>
      <c r="S1140" s="1">
        <v>42105</v>
      </c>
      <c r="T1140" s="1">
        <v>42107</v>
      </c>
      <c r="U1140">
        <v>-61.5276</v>
      </c>
      <c r="V1140">
        <v>11</v>
      </c>
      <c r="W1140">
        <v>69.89</v>
      </c>
      <c r="X1140">
        <v>90040</v>
      </c>
      <c r="Y1140">
        <f>cleaneddata[[#This Row],[Unit Price]]-cleaneddata[[#This Row],[Discount]]</f>
        <v>5.77</v>
      </c>
      <c r="Z1140" t="str">
        <f>_xlfn.IFS(cleaneddata[[#This Row],[Region]]="Central","Chris",cleaneddata[[#This Row],[Region]]="East","Erin",cleaneddata[[#This Row],[Region]]="South","Sam",cleaneddata[[#This Row],[Region]]="West","William")</f>
        <v>Erin</v>
      </c>
    </row>
    <row r="1141" spans="1:26" x14ac:dyDescent="0.3">
      <c r="A1141">
        <v>2862</v>
      </c>
      <c r="B1141" t="s">
        <v>2136</v>
      </c>
      <c r="C1141" t="s">
        <v>39</v>
      </c>
      <c r="D1141">
        <v>0</v>
      </c>
      <c r="E1141">
        <v>12.22</v>
      </c>
      <c r="F1141">
        <v>2.85</v>
      </c>
      <c r="G1141" t="s">
        <v>40</v>
      </c>
      <c r="H1141" t="s">
        <v>96</v>
      </c>
      <c r="I1141" t="s">
        <v>30</v>
      </c>
      <c r="J1141" t="s">
        <v>128</v>
      </c>
      <c r="K1141" t="s">
        <v>44</v>
      </c>
      <c r="L1141" t="s">
        <v>2088</v>
      </c>
      <c r="M1141">
        <v>0.55000000000000004</v>
      </c>
      <c r="N1141" t="s">
        <v>34</v>
      </c>
      <c r="O1141" t="s">
        <v>54</v>
      </c>
      <c r="P1141" t="s">
        <v>135</v>
      </c>
      <c r="Q1141" t="s">
        <v>2043</v>
      </c>
      <c r="R1141">
        <v>68128</v>
      </c>
      <c r="S1141" s="1">
        <v>42105</v>
      </c>
      <c r="T1141" s="1">
        <v>42106</v>
      </c>
      <c r="U1141">
        <v>76.389899999999997</v>
      </c>
      <c r="V1141">
        <v>9</v>
      </c>
      <c r="W1141">
        <v>110.71</v>
      </c>
      <c r="X1141">
        <v>88278</v>
      </c>
      <c r="Y1141">
        <f>cleaneddata[[#This Row],[Unit Price]]-cleaneddata[[#This Row],[Discount]]</f>
        <v>12.22</v>
      </c>
      <c r="Z1141" t="str">
        <f>_xlfn.IFS(cleaneddata[[#This Row],[Region]]="Central","Chris",cleaneddata[[#This Row],[Region]]="East","Erin",cleaneddata[[#This Row],[Region]]="South","Sam",cleaneddata[[#This Row],[Region]]="West","William")</f>
        <v>Chris</v>
      </c>
    </row>
    <row r="1142" spans="1:26" x14ac:dyDescent="0.3">
      <c r="A1142">
        <v>369</v>
      </c>
      <c r="B1142" t="s">
        <v>2137</v>
      </c>
      <c r="C1142" t="s">
        <v>49</v>
      </c>
      <c r="D1142">
        <v>0.09</v>
      </c>
      <c r="E1142">
        <v>19.23</v>
      </c>
      <c r="F1142">
        <v>6.15</v>
      </c>
      <c r="G1142" t="s">
        <v>89</v>
      </c>
      <c r="H1142" t="s">
        <v>96</v>
      </c>
      <c r="I1142" t="s">
        <v>30</v>
      </c>
      <c r="J1142" t="s">
        <v>128</v>
      </c>
      <c r="K1142" t="s">
        <v>44</v>
      </c>
      <c r="L1142" t="s">
        <v>1279</v>
      </c>
      <c r="M1142">
        <v>0.44</v>
      </c>
      <c r="N1142" t="s">
        <v>34</v>
      </c>
      <c r="O1142" t="s">
        <v>61</v>
      </c>
      <c r="P1142" t="s">
        <v>92</v>
      </c>
      <c r="Q1142" t="s">
        <v>2138</v>
      </c>
      <c r="R1142">
        <v>94601</v>
      </c>
      <c r="S1142" s="1">
        <v>42105</v>
      </c>
      <c r="T1142" s="1">
        <v>42107</v>
      </c>
      <c r="U1142">
        <v>211.232</v>
      </c>
      <c r="V1142">
        <v>21</v>
      </c>
      <c r="W1142">
        <v>394.1</v>
      </c>
      <c r="X1142">
        <v>90292</v>
      </c>
      <c r="Y1142">
        <f>cleaneddata[[#This Row],[Unit Price]]-cleaneddata[[#This Row],[Discount]]</f>
        <v>19.14</v>
      </c>
      <c r="Z1142" t="str">
        <f>_xlfn.IFS(cleaneddata[[#This Row],[Region]]="Central","Chris",cleaneddata[[#This Row],[Region]]="East","Erin",cleaneddata[[#This Row],[Region]]="South","Sam",cleaneddata[[#This Row],[Region]]="West","William")</f>
        <v>William</v>
      </c>
    </row>
    <row r="1143" spans="1:26" x14ac:dyDescent="0.3">
      <c r="A1143">
        <v>1712</v>
      </c>
      <c r="B1143" t="s">
        <v>2139</v>
      </c>
      <c r="C1143" t="s">
        <v>49</v>
      </c>
      <c r="D1143">
        <v>0.03</v>
      </c>
      <c r="E1143">
        <v>11.66</v>
      </c>
      <c r="F1143">
        <v>7.95</v>
      </c>
      <c r="G1143" t="s">
        <v>40</v>
      </c>
      <c r="H1143" t="s">
        <v>96</v>
      </c>
      <c r="I1143" t="s">
        <v>50</v>
      </c>
      <c r="J1143" t="s">
        <v>51</v>
      </c>
      <c r="K1143" t="s">
        <v>44</v>
      </c>
      <c r="L1143" t="s">
        <v>2140</v>
      </c>
      <c r="M1143">
        <v>0.57999999999999996</v>
      </c>
      <c r="N1143" t="s">
        <v>34</v>
      </c>
      <c r="O1143" t="s">
        <v>35</v>
      </c>
      <c r="P1143" t="s">
        <v>77</v>
      </c>
      <c r="Q1143" t="s">
        <v>2141</v>
      </c>
      <c r="R1143">
        <v>30907</v>
      </c>
      <c r="S1143" s="1">
        <v>42105</v>
      </c>
      <c r="T1143" s="1">
        <v>42114</v>
      </c>
      <c r="U1143">
        <v>-31.094000000000001</v>
      </c>
      <c r="V1143">
        <v>22</v>
      </c>
      <c r="W1143">
        <v>267.32</v>
      </c>
      <c r="X1143">
        <v>87749</v>
      </c>
      <c r="Y1143">
        <f>cleaneddata[[#This Row],[Unit Price]]-cleaneddata[[#This Row],[Discount]]</f>
        <v>11.63</v>
      </c>
      <c r="Z1143" t="str">
        <f>_xlfn.IFS(cleaneddata[[#This Row],[Region]]="Central","Chris",cleaneddata[[#This Row],[Region]]="East","Erin",cleaneddata[[#This Row],[Region]]="South","Sam",cleaneddata[[#This Row],[Region]]="West","William")</f>
        <v>Sam</v>
      </c>
    </row>
    <row r="1144" spans="1:26" x14ac:dyDescent="0.3">
      <c r="A1144">
        <v>721</v>
      </c>
      <c r="B1144" t="s">
        <v>2142</v>
      </c>
      <c r="C1144" t="s">
        <v>118</v>
      </c>
      <c r="D1144">
        <v>0.01</v>
      </c>
      <c r="E1144">
        <v>7.28</v>
      </c>
      <c r="F1144">
        <v>11.15</v>
      </c>
      <c r="G1144" t="s">
        <v>40</v>
      </c>
      <c r="H1144" t="s">
        <v>96</v>
      </c>
      <c r="I1144" t="s">
        <v>50</v>
      </c>
      <c r="J1144" t="s">
        <v>90</v>
      </c>
      <c r="K1144" t="s">
        <v>75</v>
      </c>
      <c r="L1144" t="s">
        <v>977</v>
      </c>
      <c r="M1144">
        <v>0.37</v>
      </c>
      <c r="N1144" t="s">
        <v>34</v>
      </c>
      <c r="O1144" t="s">
        <v>54</v>
      </c>
      <c r="P1144" t="s">
        <v>55</v>
      </c>
      <c r="Q1144" t="s">
        <v>2143</v>
      </c>
      <c r="R1144">
        <v>46041</v>
      </c>
      <c r="S1144" s="1">
        <v>42105</v>
      </c>
      <c r="T1144" s="1">
        <v>42107</v>
      </c>
      <c r="U1144">
        <v>-24.245999999999999</v>
      </c>
      <c r="V1144">
        <v>1</v>
      </c>
      <c r="W1144">
        <v>11.21</v>
      </c>
      <c r="X1144">
        <v>91054</v>
      </c>
      <c r="Y1144">
        <f>cleaneddata[[#This Row],[Unit Price]]-cleaneddata[[#This Row],[Discount]]</f>
        <v>7.2700000000000005</v>
      </c>
      <c r="Z1144" t="str">
        <f>_xlfn.IFS(cleaneddata[[#This Row],[Region]]="Central","Chris",cleaneddata[[#This Row],[Region]]="East","Erin",cleaneddata[[#This Row],[Region]]="South","Sam",cleaneddata[[#This Row],[Region]]="West","William")</f>
        <v>Chris</v>
      </c>
    </row>
    <row r="1145" spans="1:26" x14ac:dyDescent="0.3">
      <c r="A1145">
        <v>445</v>
      </c>
      <c r="B1145" t="s">
        <v>2144</v>
      </c>
      <c r="C1145" t="s">
        <v>72</v>
      </c>
      <c r="D1145">
        <v>0.03</v>
      </c>
      <c r="E1145">
        <v>48.04</v>
      </c>
      <c r="F1145">
        <v>19.989999999999998</v>
      </c>
      <c r="G1145" t="s">
        <v>40</v>
      </c>
      <c r="H1145" t="s">
        <v>29</v>
      </c>
      <c r="I1145" t="s">
        <v>50</v>
      </c>
      <c r="J1145" t="s">
        <v>90</v>
      </c>
      <c r="K1145" t="s">
        <v>75</v>
      </c>
      <c r="L1145" t="s">
        <v>2145</v>
      </c>
      <c r="M1145">
        <v>0.37</v>
      </c>
      <c r="N1145" t="s">
        <v>34</v>
      </c>
      <c r="O1145" t="s">
        <v>54</v>
      </c>
      <c r="P1145" t="s">
        <v>135</v>
      </c>
      <c r="Q1145" t="s">
        <v>1379</v>
      </c>
      <c r="R1145">
        <v>68701</v>
      </c>
      <c r="S1145" s="1">
        <v>42105</v>
      </c>
      <c r="T1145" s="1">
        <v>42107</v>
      </c>
      <c r="U1145">
        <v>-4.46</v>
      </c>
      <c r="V1145">
        <v>2</v>
      </c>
      <c r="W1145">
        <v>101.71</v>
      </c>
      <c r="X1145">
        <v>88083</v>
      </c>
      <c r="Y1145">
        <f>cleaneddata[[#This Row],[Unit Price]]-cleaneddata[[#This Row],[Discount]]</f>
        <v>48.01</v>
      </c>
      <c r="Z1145" t="str">
        <f>_xlfn.IFS(cleaneddata[[#This Row],[Region]]="Central","Chris",cleaneddata[[#This Row],[Region]]="East","Erin",cleaneddata[[#This Row],[Region]]="South","Sam",cleaneddata[[#This Row],[Region]]="West","William")</f>
        <v>Chris</v>
      </c>
    </row>
    <row r="1146" spans="1:26" x14ac:dyDescent="0.3">
      <c r="A1146">
        <v>918</v>
      </c>
      <c r="B1146" t="s">
        <v>2146</v>
      </c>
      <c r="C1146" t="s">
        <v>39</v>
      </c>
      <c r="D1146">
        <v>0.05</v>
      </c>
      <c r="E1146">
        <v>35.51</v>
      </c>
      <c r="F1146">
        <v>6.31</v>
      </c>
      <c r="G1146" t="s">
        <v>40</v>
      </c>
      <c r="H1146" t="s">
        <v>41</v>
      </c>
      <c r="I1146" t="s">
        <v>50</v>
      </c>
      <c r="J1146" t="s">
        <v>80</v>
      </c>
      <c r="K1146" t="s">
        <v>75</v>
      </c>
      <c r="L1146" t="s">
        <v>2147</v>
      </c>
      <c r="M1146">
        <v>0.57999999999999996</v>
      </c>
      <c r="N1146" t="s">
        <v>34</v>
      </c>
      <c r="O1146" t="s">
        <v>61</v>
      </c>
      <c r="P1146" t="s">
        <v>92</v>
      </c>
      <c r="Q1146" t="s">
        <v>2148</v>
      </c>
      <c r="R1146">
        <v>91730</v>
      </c>
      <c r="S1146" s="1">
        <v>42106</v>
      </c>
      <c r="T1146" s="1">
        <v>42108</v>
      </c>
      <c r="U1146">
        <v>6.11</v>
      </c>
      <c r="V1146">
        <v>2</v>
      </c>
      <c r="W1146">
        <v>73.099999999999994</v>
      </c>
      <c r="X1146">
        <v>90492</v>
      </c>
      <c r="Y1146">
        <f>cleaneddata[[#This Row],[Unit Price]]-cleaneddata[[#This Row],[Discount]]</f>
        <v>35.46</v>
      </c>
      <c r="Z1146" t="str">
        <f>_xlfn.IFS(cleaneddata[[#This Row],[Region]]="Central","Chris",cleaneddata[[#This Row],[Region]]="East","Erin",cleaneddata[[#This Row],[Region]]="South","Sam",cleaneddata[[#This Row],[Region]]="West","William")</f>
        <v>William</v>
      </c>
    </row>
    <row r="1147" spans="1:26" x14ac:dyDescent="0.3">
      <c r="A1147">
        <v>919</v>
      </c>
      <c r="B1147" t="s">
        <v>2149</v>
      </c>
      <c r="C1147" t="s">
        <v>39</v>
      </c>
      <c r="D1147">
        <v>0.1</v>
      </c>
      <c r="E1147">
        <v>8.34</v>
      </c>
      <c r="F1147">
        <v>2.64</v>
      </c>
      <c r="G1147" t="s">
        <v>40</v>
      </c>
      <c r="H1147" t="s">
        <v>41</v>
      </c>
      <c r="I1147" t="s">
        <v>50</v>
      </c>
      <c r="J1147" t="s">
        <v>570</v>
      </c>
      <c r="K1147" t="s">
        <v>44</v>
      </c>
      <c r="L1147" t="s">
        <v>885</v>
      </c>
      <c r="M1147">
        <v>0.59</v>
      </c>
      <c r="N1147" t="s">
        <v>34</v>
      </c>
      <c r="O1147" t="s">
        <v>61</v>
      </c>
      <c r="P1147" t="s">
        <v>92</v>
      </c>
      <c r="Q1147" t="s">
        <v>2150</v>
      </c>
      <c r="R1147">
        <v>96003</v>
      </c>
      <c r="S1147" s="1">
        <v>42106</v>
      </c>
      <c r="T1147" s="1">
        <v>42106</v>
      </c>
      <c r="U1147">
        <v>-6.34</v>
      </c>
      <c r="V1147">
        <v>6</v>
      </c>
      <c r="W1147">
        <v>47.95</v>
      </c>
      <c r="X1147">
        <v>90492</v>
      </c>
      <c r="Y1147">
        <f>cleaneddata[[#This Row],[Unit Price]]-cleaneddata[[#This Row],[Discount]]</f>
        <v>8.24</v>
      </c>
      <c r="Z1147" t="str">
        <f>_xlfn.IFS(cleaneddata[[#This Row],[Region]]="Central","Chris",cleaneddata[[#This Row],[Region]]="East","Erin",cleaneddata[[#This Row],[Region]]="South","Sam",cleaneddata[[#This Row],[Region]]="West","William")</f>
        <v>William</v>
      </c>
    </row>
    <row r="1148" spans="1:26" x14ac:dyDescent="0.3">
      <c r="A1148">
        <v>920</v>
      </c>
      <c r="B1148" t="s">
        <v>1883</v>
      </c>
      <c r="C1148" t="s">
        <v>39</v>
      </c>
      <c r="D1148">
        <v>0.03</v>
      </c>
      <c r="E1148">
        <v>8.0399999999999991</v>
      </c>
      <c r="F1148">
        <v>8.94</v>
      </c>
      <c r="G1148" t="s">
        <v>40</v>
      </c>
      <c r="H1148" t="s">
        <v>41</v>
      </c>
      <c r="I1148" t="s">
        <v>50</v>
      </c>
      <c r="J1148" t="s">
        <v>74</v>
      </c>
      <c r="K1148" t="s">
        <v>75</v>
      </c>
      <c r="L1148" t="s">
        <v>2151</v>
      </c>
      <c r="M1148">
        <v>0.4</v>
      </c>
      <c r="N1148" t="s">
        <v>34</v>
      </c>
      <c r="O1148" t="s">
        <v>61</v>
      </c>
      <c r="P1148" t="s">
        <v>92</v>
      </c>
      <c r="Q1148" t="s">
        <v>1231</v>
      </c>
      <c r="R1148">
        <v>92374</v>
      </c>
      <c r="S1148" s="1">
        <v>42106</v>
      </c>
      <c r="T1148" s="1">
        <v>42108</v>
      </c>
      <c r="U1148">
        <v>-160.27549999999999</v>
      </c>
      <c r="V1148">
        <v>9</v>
      </c>
      <c r="W1148">
        <v>76.77</v>
      </c>
      <c r="X1148">
        <v>90492</v>
      </c>
      <c r="Y1148">
        <f>cleaneddata[[#This Row],[Unit Price]]-cleaneddata[[#This Row],[Discount]]</f>
        <v>8.01</v>
      </c>
      <c r="Z1148" t="str">
        <f>_xlfn.IFS(cleaneddata[[#This Row],[Region]]="Central","Chris",cleaneddata[[#This Row],[Region]]="East","Erin",cleaneddata[[#This Row],[Region]]="South","Sam",cleaneddata[[#This Row],[Region]]="West","William")</f>
        <v>William</v>
      </c>
    </row>
    <row r="1149" spans="1:26" x14ac:dyDescent="0.3">
      <c r="A1149">
        <v>754</v>
      </c>
      <c r="B1149" t="s">
        <v>2152</v>
      </c>
      <c r="C1149" t="s">
        <v>49</v>
      </c>
      <c r="D1149">
        <v>0.06</v>
      </c>
      <c r="E1149">
        <v>119.99</v>
      </c>
      <c r="F1149">
        <v>14</v>
      </c>
      <c r="G1149" t="s">
        <v>28</v>
      </c>
      <c r="H1149" t="s">
        <v>41</v>
      </c>
      <c r="I1149" t="s">
        <v>42</v>
      </c>
      <c r="J1149" t="s">
        <v>58</v>
      </c>
      <c r="K1149" t="s">
        <v>59</v>
      </c>
      <c r="L1149" t="s">
        <v>2153</v>
      </c>
      <c r="M1149">
        <v>0.36</v>
      </c>
      <c r="N1149" t="s">
        <v>34</v>
      </c>
      <c r="O1149" t="s">
        <v>61</v>
      </c>
      <c r="P1149" t="s">
        <v>590</v>
      </c>
      <c r="Q1149" t="s">
        <v>2154</v>
      </c>
      <c r="R1149">
        <v>86314</v>
      </c>
      <c r="S1149" s="1">
        <v>42106</v>
      </c>
      <c r="T1149" s="1">
        <v>42113</v>
      </c>
      <c r="U1149">
        <v>-207.679788</v>
      </c>
      <c r="V1149">
        <v>2</v>
      </c>
      <c r="W1149">
        <v>243.86</v>
      </c>
      <c r="X1149">
        <v>90439</v>
      </c>
      <c r="Y1149">
        <f>cleaneddata[[#This Row],[Unit Price]]-cleaneddata[[#This Row],[Discount]]</f>
        <v>119.92999999999999</v>
      </c>
      <c r="Z1149" t="str">
        <f>_xlfn.IFS(cleaneddata[[#This Row],[Region]]="Central","Chris",cleaneddata[[#This Row],[Region]]="East","Erin",cleaneddata[[#This Row],[Region]]="South","Sam",cleaneddata[[#This Row],[Region]]="West","William")</f>
        <v>William</v>
      </c>
    </row>
    <row r="1150" spans="1:26" x14ac:dyDescent="0.3">
      <c r="A1150">
        <v>3221</v>
      </c>
      <c r="B1150" t="s">
        <v>2155</v>
      </c>
      <c r="C1150" t="s">
        <v>72</v>
      </c>
      <c r="D1150">
        <v>0.03</v>
      </c>
      <c r="E1150">
        <v>6.68</v>
      </c>
      <c r="F1150">
        <v>1.5</v>
      </c>
      <c r="G1150" t="s">
        <v>40</v>
      </c>
      <c r="H1150" t="s">
        <v>96</v>
      </c>
      <c r="I1150" t="s">
        <v>50</v>
      </c>
      <c r="J1150" t="s">
        <v>51</v>
      </c>
      <c r="K1150" t="s">
        <v>52</v>
      </c>
      <c r="L1150" t="s">
        <v>1870</v>
      </c>
      <c r="M1150">
        <v>0.48</v>
      </c>
      <c r="N1150" t="s">
        <v>34</v>
      </c>
      <c r="O1150" t="s">
        <v>35</v>
      </c>
      <c r="P1150" t="s">
        <v>125</v>
      </c>
      <c r="Q1150" t="s">
        <v>2156</v>
      </c>
      <c r="R1150">
        <v>33322</v>
      </c>
      <c r="S1150" s="1">
        <v>42106</v>
      </c>
      <c r="T1150" s="1">
        <v>42107</v>
      </c>
      <c r="U1150">
        <v>-577.30399999999997</v>
      </c>
      <c r="V1150">
        <v>7</v>
      </c>
      <c r="W1150">
        <v>48.32</v>
      </c>
      <c r="X1150">
        <v>90815</v>
      </c>
      <c r="Y1150">
        <f>cleaneddata[[#This Row],[Unit Price]]-cleaneddata[[#This Row],[Discount]]</f>
        <v>6.6499999999999995</v>
      </c>
      <c r="Z1150" t="str">
        <f>_xlfn.IFS(cleaneddata[[#This Row],[Region]]="Central","Chris",cleaneddata[[#This Row],[Region]]="East","Erin",cleaneddata[[#This Row],[Region]]="South","Sam",cleaneddata[[#This Row],[Region]]="West","William")</f>
        <v>Sam</v>
      </c>
    </row>
    <row r="1151" spans="1:26" x14ac:dyDescent="0.3">
      <c r="A1151">
        <v>171</v>
      </c>
      <c r="B1151" t="s">
        <v>2157</v>
      </c>
      <c r="C1151" t="s">
        <v>27</v>
      </c>
      <c r="D1151">
        <v>0.05</v>
      </c>
      <c r="E1151">
        <v>1.88</v>
      </c>
      <c r="F1151">
        <v>1.49</v>
      </c>
      <c r="G1151" t="s">
        <v>40</v>
      </c>
      <c r="H1151" t="s">
        <v>96</v>
      </c>
      <c r="I1151" t="s">
        <v>50</v>
      </c>
      <c r="J1151" t="s">
        <v>74</v>
      </c>
      <c r="K1151" t="s">
        <v>75</v>
      </c>
      <c r="L1151" t="s">
        <v>615</v>
      </c>
      <c r="M1151">
        <v>0.37</v>
      </c>
      <c r="N1151" t="s">
        <v>34</v>
      </c>
      <c r="O1151" t="s">
        <v>113</v>
      </c>
      <c r="P1151" t="s">
        <v>399</v>
      </c>
      <c r="Q1151" t="s">
        <v>807</v>
      </c>
      <c r="R1151">
        <v>7024</v>
      </c>
      <c r="S1151" s="1">
        <v>42107</v>
      </c>
      <c r="T1151" s="1">
        <v>42109</v>
      </c>
      <c r="U1151">
        <v>-2.9095</v>
      </c>
      <c r="V1151">
        <v>1</v>
      </c>
      <c r="W1151">
        <v>3.42</v>
      </c>
      <c r="X1151">
        <v>87464</v>
      </c>
      <c r="Y1151">
        <f>cleaneddata[[#This Row],[Unit Price]]-cleaneddata[[#This Row],[Discount]]</f>
        <v>1.8299999999999998</v>
      </c>
      <c r="Z1151" t="str">
        <f>_xlfn.IFS(cleaneddata[[#This Row],[Region]]="Central","Chris",cleaneddata[[#This Row],[Region]]="East","Erin",cleaneddata[[#This Row],[Region]]="South","Sam",cleaneddata[[#This Row],[Region]]="West","William")</f>
        <v>Erin</v>
      </c>
    </row>
    <row r="1152" spans="1:26" x14ac:dyDescent="0.3">
      <c r="A1152">
        <v>1561</v>
      </c>
      <c r="B1152" t="s">
        <v>1454</v>
      </c>
      <c r="C1152" t="s">
        <v>27</v>
      </c>
      <c r="D1152">
        <v>0.05</v>
      </c>
      <c r="E1152">
        <v>12.2</v>
      </c>
      <c r="F1152">
        <v>6.02</v>
      </c>
      <c r="G1152" t="s">
        <v>40</v>
      </c>
      <c r="H1152" t="s">
        <v>96</v>
      </c>
      <c r="I1152" t="s">
        <v>30</v>
      </c>
      <c r="J1152" t="s">
        <v>128</v>
      </c>
      <c r="K1152" t="s">
        <v>44</v>
      </c>
      <c r="L1152" t="s">
        <v>2158</v>
      </c>
      <c r="M1152">
        <v>0.43</v>
      </c>
      <c r="N1152" t="s">
        <v>34</v>
      </c>
      <c r="O1152" t="s">
        <v>54</v>
      </c>
      <c r="P1152" t="s">
        <v>189</v>
      </c>
      <c r="Q1152" t="s">
        <v>1456</v>
      </c>
      <c r="R1152">
        <v>76063</v>
      </c>
      <c r="S1152" s="1">
        <v>42107</v>
      </c>
      <c r="T1152" s="1">
        <v>42108</v>
      </c>
      <c r="U1152">
        <v>-6.6420000000000003</v>
      </c>
      <c r="V1152">
        <v>5</v>
      </c>
      <c r="W1152">
        <v>63.93</v>
      </c>
      <c r="X1152">
        <v>88094</v>
      </c>
      <c r="Y1152">
        <f>cleaneddata[[#This Row],[Unit Price]]-cleaneddata[[#This Row],[Discount]]</f>
        <v>12.149999999999999</v>
      </c>
      <c r="Z1152" t="str">
        <f>_xlfn.IFS(cleaneddata[[#This Row],[Region]]="Central","Chris",cleaneddata[[#This Row],[Region]]="East","Erin",cleaneddata[[#This Row],[Region]]="South","Sam",cleaneddata[[#This Row],[Region]]="West","William")</f>
        <v>Chris</v>
      </c>
    </row>
    <row r="1153" spans="1:26" x14ac:dyDescent="0.3">
      <c r="A1153">
        <v>2738</v>
      </c>
      <c r="B1153" t="s">
        <v>2159</v>
      </c>
      <c r="C1153" t="s">
        <v>27</v>
      </c>
      <c r="D1153">
        <v>0.02</v>
      </c>
      <c r="E1153">
        <v>33.979999999999997</v>
      </c>
      <c r="F1153">
        <v>1.99</v>
      </c>
      <c r="G1153" t="s">
        <v>40</v>
      </c>
      <c r="H1153" t="s">
        <v>29</v>
      </c>
      <c r="I1153" t="s">
        <v>42</v>
      </c>
      <c r="J1153" t="s">
        <v>43</v>
      </c>
      <c r="K1153" t="s">
        <v>44</v>
      </c>
      <c r="L1153" t="s">
        <v>2160</v>
      </c>
      <c r="M1153">
        <v>0.45</v>
      </c>
      <c r="N1153" t="s">
        <v>34</v>
      </c>
      <c r="O1153" t="s">
        <v>113</v>
      </c>
      <c r="P1153" t="s">
        <v>635</v>
      </c>
      <c r="Q1153" t="s">
        <v>636</v>
      </c>
      <c r="R1153">
        <v>5403</v>
      </c>
      <c r="S1153" s="1">
        <v>42107</v>
      </c>
      <c r="T1153" s="1">
        <v>42109</v>
      </c>
      <c r="U1153">
        <v>164.06129999999999</v>
      </c>
      <c r="V1153">
        <v>7</v>
      </c>
      <c r="W1153">
        <v>237.77</v>
      </c>
      <c r="X1153">
        <v>89017</v>
      </c>
      <c r="Y1153">
        <f>cleaneddata[[#This Row],[Unit Price]]-cleaneddata[[#This Row],[Discount]]</f>
        <v>33.959999999999994</v>
      </c>
      <c r="Z1153" t="str">
        <f>_xlfn.IFS(cleaneddata[[#This Row],[Region]]="Central","Chris",cleaneddata[[#This Row],[Region]]="East","Erin",cleaneddata[[#This Row],[Region]]="South","Sam",cleaneddata[[#This Row],[Region]]="West","William")</f>
        <v>Erin</v>
      </c>
    </row>
    <row r="1154" spans="1:26" x14ac:dyDescent="0.3">
      <c r="A1154">
        <v>3169</v>
      </c>
      <c r="B1154" t="s">
        <v>2161</v>
      </c>
      <c r="C1154" t="s">
        <v>27</v>
      </c>
      <c r="D1154">
        <v>0.08</v>
      </c>
      <c r="E1154">
        <v>7.28</v>
      </c>
      <c r="F1154">
        <v>11.15</v>
      </c>
      <c r="G1154" t="s">
        <v>89</v>
      </c>
      <c r="H1154" t="s">
        <v>29</v>
      </c>
      <c r="I1154" t="s">
        <v>50</v>
      </c>
      <c r="J1154" t="s">
        <v>90</v>
      </c>
      <c r="K1154" t="s">
        <v>75</v>
      </c>
      <c r="L1154" t="s">
        <v>977</v>
      </c>
      <c r="M1154">
        <v>0.37</v>
      </c>
      <c r="N1154" t="s">
        <v>34</v>
      </c>
      <c r="O1154" t="s">
        <v>35</v>
      </c>
      <c r="P1154" t="s">
        <v>125</v>
      </c>
      <c r="Q1154" t="s">
        <v>2162</v>
      </c>
      <c r="R1154">
        <v>32127</v>
      </c>
      <c r="S1154" s="1">
        <v>42107</v>
      </c>
      <c r="T1154" s="1">
        <v>42108</v>
      </c>
      <c r="U1154">
        <v>-44.414999999999999</v>
      </c>
      <c r="V1154">
        <v>1</v>
      </c>
      <c r="W1154">
        <v>14.66</v>
      </c>
      <c r="X1154">
        <v>86490</v>
      </c>
      <c r="Y1154">
        <f>cleaneddata[[#This Row],[Unit Price]]-cleaneddata[[#This Row],[Discount]]</f>
        <v>7.2</v>
      </c>
      <c r="Z1154" t="str">
        <f>_xlfn.IFS(cleaneddata[[#This Row],[Region]]="Central","Chris",cleaneddata[[#This Row],[Region]]="East","Erin",cleaneddata[[#This Row],[Region]]="South","Sam",cleaneddata[[#This Row],[Region]]="West","William")</f>
        <v>Sam</v>
      </c>
    </row>
    <row r="1155" spans="1:26" x14ac:dyDescent="0.3">
      <c r="A1155">
        <v>2973</v>
      </c>
      <c r="B1155" t="s">
        <v>2163</v>
      </c>
      <c r="C1155" t="s">
        <v>39</v>
      </c>
      <c r="D1155">
        <v>0.01</v>
      </c>
      <c r="E1155">
        <v>30.97</v>
      </c>
      <c r="F1155">
        <v>4</v>
      </c>
      <c r="G1155" t="s">
        <v>40</v>
      </c>
      <c r="H1155" t="s">
        <v>73</v>
      </c>
      <c r="I1155" t="s">
        <v>42</v>
      </c>
      <c r="J1155" t="s">
        <v>43</v>
      </c>
      <c r="K1155" t="s">
        <v>75</v>
      </c>
      <c r="L1155" t="s">
        <v>2164</v>
      </c>
      <c r="M1155">
        <v>0.74</v>
      </c>
      <c r="N1155" t="s">
        <v>34</v>
      </c>
      <c r="O1155" t="s">
        <v>54</v>
      </c>
      <c r="P1155" t="s">
        <v>359</v>
      </c>
      <c r="Q1155" t="s">
        <v>2165</v>
      </c>
      <c r="R1155">
        <v>53151</v>
      </c>
      <c r="S1155" s="1">
        <v>42107</v>
      </c>
      <c r="T1155" s="1">
        <v>42109</v>
      </c>
      <c r="U1155">
        <v>17.102799999999998</v>
      </c>
      <c r="V1155">
        <v>17</v>
      </c>
      <c r="W1155">
        <v>523.05999999999995</v>
      </c>
      <c r="X1155">
        <v>87186</v>
      </c>
      <c r="Y1155">
        <f>cleaneddata[[#This Row],[Unit Price]]-cleaneddata[[#This Row],[Discount]]</f>
        <v>30.959999999999997</v>
      </c>
      <c r="Z1155" t="str">
        <f>_xlfn.IFS(cleaneddata[[#This Row],[Region]]="Central","Chris",cleaneddata[[#This Row],[Region]]="East","Erin",cleaneddata[[#This Row],[Region]]="South","Sam",cleaneddata[[#This Row],[Region]]="West","William")</f>
        <v>Chris</v>
      </c>
    </row>
    <row r="1156" spans="1:26" x14ac:dyDescent="0.3">
      <c r="A1156">
        <v>2973</v>
      </c>
      <c r="B1156" t="s">
        <v>2163</v>
      </c>
      <c r="C1156" t="s">
        <v>39</v>
      </c>
      <c r="D1156">
        <v>0.08</v>
      </c>
      <c r="E1156">
        <v>125.99</v>
      </c>
      <c r="F1156">
        <v>7.69</v>
      </c>
      <c r="G1156" t="s">
        <v>40</v>
      </c>
      <c r="H1156" t="s">
        <v>73</v>
      </c>
      <c r="I1156" t="s">
        <v>42</v>
      </c>
      <c r="J1156" t="s">
        <v>137</v>
      </c>
      <c r="K1156" t="s">
        <v>75</v>
      </c>
      <c r="L1156" t="s">
        <v>1051</v>
      </c>
      <c r="M1156">
        <v>0.57999999999999996</v>
      </c>
      <c r="N1156" t="s">
        <v>34</v>
      </c>
      <c r="O1156" t="s">
        <v>54</v>
      </c>
      <c r="P1156" t="s">
        <v>359</v>
      </c>
      <c r="Q1156" t="s">
        <v>2165</v>
      </c>
      <c r="R1156">
        <v>53151</v>
      </c>
      <c r="S1156" s="1">
        <v>42107</v>
      </c>
      <c r="T1156" s="1">
        <v>42109</v>
      </c>
      <c r="U1156">
        <v>1269.3819599999999</v>
      </c>
      <c r="V1156">
        <v>23</v>
      </c>
      <c r="W1156">
        <v>2424.6799999999998</v>
      </c>
      <c r="X1156">
        <v>87186</v>
      </c>
      <c r="Y1156">
        <f>cleaneddata[[#This Row],[Unit Price]]-cleaneddata[[#This Row],[Discount]]</f>
        <v>125.91</v>
      </c>
      <c r="Z1156" t="str">
        <f>_xlfn.IFS(cleaneddata[[#This Row],[Region]]="Central","Chris",cleaneddata[[#This Row],[Region]]="East","Erin",cleaneddata[[#This Row],[Region]]="South","Sam",cleaneddata[[#This Row],[Region]]="West","William")</f>
        <v>Chris</v>
      </c>
    </row>
    <row r="1157" spans="1:26" x14ac:dyDescent="0.3">
      <c r="A1157">
        <v>2250</v>
      </c>
      <c r="B1157" t="s">
        <v>2166</v>
      </c>
      <c r="C1157" t="s">
        <v>49</v>
      </c>
      <c r="D1157">
        <v>0</v>
      </c>
      <c r="E1157">
        <v>2.08</v>
      </c>
      <c r="F1157">
        <v>5.33</v>
      </c>
      <c r="G1157" t="s">
        <v>40</v>
      </c>
      <c r="H1157" t="s">
        <v>73</v>
      </c>
      <c r="I1157" t="s">
        <v>30</v>
      </c>
      <c r="J1157" t="s">
        <v>128</v>
      </c>
      <c r="K1157" t="s">
        <v>75</v>
      </c>
      <c r="L1157" t="s">
        <v>461</v>
      </c>
      <c r="M1157">
        <v>0.43</v>
      </c>
      <c r="N1157" t="s">
        <v>34</v>
      </c>
      <c r="O1157" t="s">
        <v>113</v>
      </c>
      <c r="P1157" t="s">
        <v>322</v>
      </c>
      <c r="Q1157" t="s">
        <v>2167</v>
      </c>
      <c r="R1157">
        <v>16801</v>
      </c>
      <c r="S1157" s="1">
        <v>42107</v>
      </c>
      <c r="T1157" s="1">
        <v>42114</v>
      </c>
      <c r="U1157">
        <v>-192.5532</v>
      </c>
      <c r="V1157">
        <v>22</v>
      </c>
      <c r="W1157">
        <v>51.41</v>
      </c>
      <c r="X1157">
        <v>86699</v>
      </c>
      <c r="Y1157">
        <f>cleaneddata[[#This Row],[Unit Price]]-cleaneddata[[#This Row],[Discount]]</f>
        <v>2.08</v>
      </c>
      <c r="Z1157" t="str">
        <f>_xlfn.IFS(cleaneddata[[#This Row],[Region]]="Central","Chris",cleaneddata[[#This Row],[Region]]="East","Erin",cleaneddata[[#This Row],[Region]]="South","Sam",cleaneddata[[#This Row],[Region]]="West","William")</f>
        <v>Erin</v>
      </c>
    </row>
    <row r="1158" spans="1:26" x14ac:dyDescent="0.3">
      <c r="A1158">
        <v>940</v>
      </c>
      <c r="B1158" t="s">
        <v>2168</v>
      </c>
      <c r="C1158" t="s">
        <v>49</v>
      </c>
      <c r="D1158">
        <v>0.09</v>
      </c>
      <c r="E1158">
        <v>100.98</v>
      </c>
      <c r="F1158">
        <v>35.840000000000003</v>
      </c>
      <c r="G1158" t="s">
        <v>28</v>
      </c>
      <c r="H1158" t="s">
        <v>73</v>
      </c>
      <c r="I1158" t="s">
        <v>30</v>
      </c>
      <c r="J1158" t="s">
        <v>119</v>
      </c>
      <c r="K1158" t="s">
        <v>32</v>
      </c>
      <c r="L1158" t="s">
        <v>120</v>
      </c>
      <c r="M1158">
        <v>0.62</v>
      </c>
      <c r="N1158" t="s">
        <v>34</v>
      </c>
      <c r="O1158" t="s">
        <v>113</v>
      </c>
      <c r="P1158" t="s">
        <v>250</v>
      </c>
      <c r="Q1158" t="s">
        <v>2169</v>
      </c>
      <c r="R1158">
        <v>6776</v>
      </c>
      <c r="S1158" s="1">
        <v>42108</v>
      </c>
      <c r="T1158" s="1">
        <v>42113</v>
      </c>
      <c r="U1158">
        <v>-193.58</v>
      </c>
      <c r="V1158">
        <v>4</v>
      </c>
      <c r="W1158">
        <v>396.19</v>
      </c>
      <c r="X1158">
        <v>90844</v>
      </c>
      <c r="Y1158">
        <f>cleaneddata[[#This Row],[Unit Price]]-cleaneddata[[#This Row],[Discount]]</f>
        <v>100.89</v>
      </c>
      <c r="Z1158" t="str">
        <f>_xlfn.IFS(cleaneddata[[#This Row],[Region]]="Central","Chris",cleaneddata[[#This Row],[Region]]="East","Erin",cleaneddata[[#This Row],[Region]]="South","Sam",cleaneddata[[#This Row],[Region]]="West","William")</f>
        <v>Erin</v>
      </c>
    </row>
    <row r="1159" spans="1:26" x14ac:dyDescent="0.3">
      <c r="A1159">
        <v>329</v>
      </c>
      <c r="B1159" t="s">
        <v>2170</v>
      </c>
      <c r="C1159" t="s">
        <v>118</v>
      </c>
      <c r="D1159">
        <v>0.06</v>
      </c>
      <c r="E1159">
        <v>296.18</v>
      </c>
      <c r="F1159">
        <v>54.12</v>
      </c>
      <c r="G1159" t="s">
        <v>28</v>
      </c>
      <c r="H1159" t="s">
        <v>73</v>
      </c>
      <c r="I1159" t="s">
        <v>30</v>
      </c>
      <c r="J1159" t="s">
        <v>31</v>
      </c>
      <c r="K1159" t="s">
        <v>32</v>
      </c>
      <c r="L1159" t="s">
        <v>1081</v>
      </c>
      <c r="M1159">
        <v>0.76</v>
      </c>
      <c r="N1159" t="s">
        <v>34</v>
      </c>
      <c r="O1159" t="s">
        <v>113</v>
      </c>
      <c r="P1159" t="s">
        <v>333</v>
      </c>
      <c r="Q1159" t="s">
        <v>334</v>
      </c>
      <c r="R1159">
        <v>4073</v>
      </c>
      <c r="S1159" s="1">
        <v>42108</v>
      </c>
      <c r="T1159" s="1">
        <v>42109</v>
      </c>
      <c r="U1159">
        <v>-715.77820599999995</v>
      </c>
      <c r="V1159">
        <v>5</v>
      </c>
      <c r="W1159">
        <v>1170.21</v>
      </c>
      <c r="X1159">
        <v>89726</v>
      </c>
      <c r="Y1159">
        <f>cleaneddata[[#This Row],[Unit Price]]-cleaneddata[[#This Row],[Discount]]</f>
        <v>296.12</v>
      </c>
      <c r="Z1159" t="str">
        <f>_xlfn.IFS(cleaneddata[[#This Row],[Region]]="Central","Chris",cleaneddata[[#This Row],[Region]]="East","Erin",cleaneddata[[#This Row],[Region]]="South","Sam",cleaneddata[[#This Row],[Region]]="West","William")</f>
        <v>Erin</v>
      </c>
    </row>
    <row r="1160" spans="1:26" x14ac:dyDescent="0.3">
      <c r="A1160">
        <v>331</v>
      </c>
      <c r="B1160" t="s">
        <v>2171</v>
      </c>
      <c r="C1160" t="s">
        <v>118</v>
      </c>
      <c r="D1160">
        <v>0.01</v>
      </c>
      <c r="E1160">
        <v>29.1</v>
      </c>
      <c r="F1160">
        <v>4</v>
      </c>
      <c r="G1160" t="s">
        <v>89</v>
      </c>
      <c r="H1160" t="s">
        <v>73</v>
      </c>
      <c r="I1160" t="s">
        <v>42</v>
      </c>
      <c r="J1160" t="s">
        <v>43</v>
      </c>
      <c r="K1160" t="s">
        <v>75</v>
      </c>
      <c r="L1160" t="s">
        <v>2172</v>
      </c>
      <c r="M1160">
        <v>0.78</v>
      </c>
      <c r="N1160" t="s">
        <v>34</v>
      </c>
      <c r="O1160" t="s">
        <v>113</v>
      </c>
      <c r="P1160" t="s">
        <v>1358</v>
      </c>
      <c r="Q1160" t="s">
        <v>2173</v>
      </c>
      <c r="R1160">
        <v>3045</v>
      </c>
      <c r="S1160" s="1">
        <v>42108</v>
      </c>
      <c r="T1160" s="1">
        <v>42110</v>
      </c>
      <c r="U1160">
        <v>-22.82</v>
      </c>
      <c r="V1160">
        <v>8</v>
      </c>
      <c r="W1160">
        <v>243.32</v>
      </c>
      <c r="X1160">
        <v>89726</v>
      </c>
      <c r="Y1160">
        <f>cleaneddata[[#This Row],[Unit Price]]-cleaneddata[[#This Row],[Discount]]</f>
        <v>29.09</v>
      </c>
      <c r="Z1160" t="str">
        <f>_xlfn.IFS(cleaneddata[[#This Row],[Region]]="Central","Chris",cleaneddata[[#This Row],[Region]]="East","Erin",cleaneddata[[#This Row],[Region]]="South","Sam",cleaneddata[[#This Row],[Region]]="West","William")</f>
        <v>Erin</v>
      </c>
    </row>
    <row r="1161" spans="1:26" x14ac:dyDescent="0.3">
      <c r="A1161">
        <v>1559</v>
      </c>
      <c r="B1161" t="s">
        <v>2174</v>
      </c>
      <c r="C1161" t="s">
        <v>27</v>
      </c>
      <c r="D1161">
        <v>0.1</v>
      </c>
      <c r="E1161">
        <v>226.67</v>
      </c>
      <c r="F1161">
        <v>28.16</v>
      </c>
      <c r="G1161" t="s">
        <v>28</v>
      </c>
      <c r="H1161" t="s">
        <v>41</v>
      </c>
      <c r="I1161" t="s">
        <v>30</v>
      </c>
      <c r="J1161" t="s">
        <v>111</v>
      </c>
      <c r="K1161" t="s">
        <v>59</v>
      </c>
      <c r="L1161" t="s">
        <v>1378</v>
      </c>
      <c r="M1161">
        <v>0.59</v>
      </c>
      <c r="N1161" t="s">
        <v>34</v>
      </c>
      <c r="O1161" t="s">
        <v>35</v>
      </c>
      <c r="P1161" t="s">
        <v>244</v>
      </c>
      <c r="Q1161" t="s">
        <v>2175</v>
      </c>
      <c r="R1161">
        <v>24060</v>
      </c>
      <c r="S1161" s="1">
        <v>42109</v>
      </c>
      <c r="T1161" s="1">
        <v>42111</v>
      </c>
      <c r="U1161">
        <v>-390.76799999999997</v>
      </c>
      <c r="V1161">
        <v>5</v>
      </c>
      <c r="W1161">
        <v>1088.26</v>
      </c>
      <c r="X1161">
        <v>87424</v>
      </c>
      <c r="Y1161">
        <f>cleaneddata[[#This Row],[Unit Price]]-cleaneddata[[#This Row],[Discount]]</f>
        <v>226.57</v>
      </c>
      <c r="Z1161" t="str">
        <f>_xlfn.IFS(cleaneddata[[#This Row],[Region]]="Central","Chris",cleaneddata[[#This Row],[Region]]="East","Erin",cleaneddata[[#This Row],[Region]]="South","Sam",cleaneddata[[#This Row],[Region]]="West","William")</f>
        <v>Sam</v>
      </c>
    </row>
    <row r="1162" spans="1:26" x14ac:dyDescent="0.3">
      <c r="A1162">
        <v>1632</v>
      </c>
      <c r="B1162" t="s">
        <v>523</v>
      </c>
      <c r="C1162" t="s">
        <v>39</v>
      </c>
      <c r="D1162">
        <v>0.02</v>
      </c>
      <c r="E1162">
        <v>25.99</v>
      </c>
      <c r="F1162">
        <v>5.37</v>
      </c>
      <c r="G1162" t="s">
        <v>40</v>
      </c>
      <c r="H1162" t="s">
        <v>73</v>
      </c>
      <c r="I1162" t="s">
        <v>50</v>
      </c>
      <c r="J1162" t="s">
        <v>51</v>
      </c>
      <c r="K1162" t="s">
        <v>75</v>
      </c>
      <c r="L1162" t="s">
        <v>1228</v>
      </c>
      <c r="M1162">
        <v>0.56000000000000005</v>
      </c>
      <c r="N1162" t="s">
        <v>34</v>
      </c>
      <c r="O1162" t="s">
        <v>35</v>
      </c>
      <c r="P1162" t="s">
        <v>36</v>
      </c>
      <c r="Q1162" t="s">
        <v>525</v>
      </c>
      <c r="R1162">
        <v>39401</v>
      </c>
      <c r="S1162" s="1">
        <v>42109</v>
      </c>
      <c r="T1162" s="1">
        <v>42111</v>
      </c>
      <c r="U1162">
        <v>-88.158000000000001</v>
      </c>
      <c r="V1162">
        <v>9</v>
      </c>
      <c r="W1162">
        <v>243.24</v>
      </c>
      <c r="X1162">
        <v>90533</v>
      </c>
      <c r="Y1162">
        <f>cleaneddata[[#This Row],[Unit Price]]-cleaneddata[[#This Row],[Discount]]</f>
        <v>25.97</v>
      </c>
      <c r="Z1162" t="str">
        <f>_xlfn.IFS(cleaneddata[[#This Row],[Region]]="Central","Chris",cleaneddata[[#This Row],[Region]]="East","Erin",cleaneddata[[#This Row],[Region]]="South","Sam",cleaneddata[[#This Row],[Region]]="West","William")</f>
        <v>Sam</v>
      </c>
    </row>
    <row r="1163" spans="1:26" x14ac:dyDescent="0.3">
      <c r="A1163">
        <v>553</v>
      </c>
      <c r="B1163" t="s">
        <v>853</v>
      </c>
      <c r="C1163" t="s">
        <v>49</v>
      </c>
      <c r="D1163">
        <v>0.01</v>
      </c>
      <c r="E1163">
        <v>4.9800000000000004</v>
      </c>
      <c r="F1163">
        <v>7.44</v>
      </c>
      <c r="G1163" t="s">
        <v>40</v>
      </c>
      <c r="H1163" t="s">
        <v>96</v>
      </c>
      <c r="I1163" t="s">
        <v>50</v>
      </c>
      <c r="J1163" t="s">
        <v>90</v>
      </c>
      <c r="K1163" t="s">
        <v>75</v>
      </c>
      <c r="L1163" t="s">
        <v>2176</v>
      </c>
      <c r="M1163">
        <v>0.36</v>
      </c>
      <c r="N1163" t="s">
        <v>34</v>
      </c>
      <c r="O1163" t="s">
        <v>61</v>
      </c>
      <c r="P1163" t="s">
        <v>92</v>
      </c>
      <c r="Q1163" t="s">
        <v>102</v>
      </c>
      <c r="R1163">
        <v>90008</v>
      </c>
      <c r="S1163" s="1">
        <v>42109</v>
      </c>
      <c r="T1163" s="1">
        <v>42118</v>
      </c>
      <c r="U1163">
        <v>-179.59200000000001</v>
      </c>
      <c r="V1163">
        <v>63</v>
      </c>
      <c r="W1163">
        <v>330.21</v>
      </c>
      <c r="X1163">
        <v>8165</v>
      </c>
      <c r="Y1163">
        <f>cleaneddata[[#This Row],[Unit Price]]-cleaneddata[[#This Row],[Discount]]</f>
        <v>4.9700000000000006</v>
      </c>
      <c r="Z1163" t="str">
        <f>_xlfn.IFS(cleaneddata[[#This Row],[Region]]="Central","Chris",cleaneddata[[#This Row],[Region]]="East","Erin",cleaneddata[[#This Row],[Region]]="South","Sam",cleaneddata[[#This Row],[Region]]="West","William")</f>
        <v>William</v>
      </c>
    </row>
    <row r="1164" spans="1:26" x14ac:dyDescent="0.3">
      <c r="A1164">
        <v>555</v>
      </c>
      <c r="B1164" t="s">
        <v>1302</v>
      </c>
      <c r="C1164" t="s">
        <v>49</v>
      </c>
      <c r="D1164">
        <v>0.01</v>
      </c>
      <c r="E1164">
        <v>4.9800000000000004</v>
      </c>
      <c r="F1164">
        <v>7.44</v>
      </c>
      <c r="G1164" t="s">
        <v>40</v>
      </c>
      <c r="H1164" t="s">
        <v>96</v>
      </c>
      <c r="I1164" t="s">
        <v>50</v>
      </c>
      <c r="J1164" t="s">
        <v>90</v>
      </c>
      <c r="K1164" t="s">
        <v>75</v>
      </c>
      <c r="L1164" t="s">
        <v>2176</v>
      </c>
      <c r="M1164">
        <v>0.36</v>
      </c>
      <c r="N1164" t="s">
        <v>34</v>
      </c>
      <c r="O1164" t="s">
        <v>61</v>
      </c>
      <c r="P1164" t="s">
        <v>148</v>
      </c>
      <c r="Q1164" t="s">
        <v>1303</v>
      </c>
      <c r="R1164">
        <v>84062</v>
      </c>
      <c r="S1164" s="1">
        <v>42109</v>
      </c>
      <c r="T1164" s="1">
        <v>42118</v>
      </c>
      <c r="U1164">
        <v>-161.6328</v>
      </c>
      <c r="V1164">
        <v>16</v>
      </c>
      <c r="W1164">
        <v>83.86</v>
      </c>
      <c r="X1164">
        <v>86191</v>
      </c>
      <c r="Y1164">
        <f>cleaneddata[[#This Row],[Unit Price]]-cleaneddata[[#This Row],[Discount]]</f>
        <v>4.9700000000000006</v>
      </c>
      <c r="Z1164" t="str">
        <f>_xlfn.IFS(cleaneddata[[#This Row],[Region]]="Central","Chris",cleaneddata[[#This Row],[Region]]="East","Erin",cleaneddata[[#This Row],[Region]]="South","Sam",cleaneddata[[#This Row],[Region]]="West","William")</f>
        <v>William</v>
      </c>
    </row>
    <row r="1165" spans="1:26" x14ac:dyDescent="0.3">
      <c r="A1165">
        <v>2952</v>
      </c>
      <c r="B1165" t="s">
        <v>2177</v>
      </c>
      <c r="C1165" t="s">
        <v>118</v>
      </c>
      <c r="D1165">
        <v>0.08</v>
      </c>
      <c r="E1165">
        <v>5.74</v>
      </c>
      <c r="F1165">
        <v>5.01</v>
      </c>
      <c r="G1165" t="s">
        <v>89</v>
      </c>
      <c r="H1165" t="s">
        <v>96</v>
      </c>
      <c r="I1165" t="s">
        <v>50</v>
      </c>
      <c r="J1165" t="s">
        <v>74</v>
      </c>
      <c r="K1165" t="s">
        <v>75</v>
      </c>
      <c r="L1165" t="s">
        <v>1067</v>
      </c>
      <c r="M1165">
        <v>0.39</v>
      </c>
      <c r="N1165" t="s">
        <v>34</v>
      </c>
      <c r="O1165" t="s">
        <v>113</v>
      </c>
      <c r="P1165" t="s">
        <v>319</v>
      </c>
      <c r="Q1165" t="s">
        <v>2178</v>
      </c>
      <c r="R1165">
        <v>43123</v>
      </c>
      <c r="S1165" s="1">
        <v>42109</v>
      </c>
      <c r="T1165" s="1">
        <v>42111</v>
      </c>
      <c r="U1165">
        <v>-61.628039999999999</v>
      </c>
      <c r="V1165">
        <v>12</v>
      </c>
      <c r="W1165">
        <v>70.03</v>
      </c>
      <c r="X1165">
        <v>91398</v>
      </c>
      <c r="Y1165">
        <f>cleaneddata[[#This Row],[Unit Price]]-cleaneddata[[#This Row],[Discount]]</f>
        <v>5.66</v>
      </c>
      <c r="Z1165" t="str">
        <f>_xlfn.IFS(cleaneddata[[#This Row],[Region]]="Central","Chris",cleaneddata[[#This Row],[Region]]="East","Erin",cleaneddata[[#This Row],[Region]]="South","Sam",cleaneddata[[#This Row],[Region]]="West","William")</f>
        <v>Erin</v>
      </c>
    </row>
    <row r="1166" spans="1:26" x14ac:dyDescent="0.3">
      <c r="A1166">
        <v>568</v>
      </c>
      <c r="B1166" t="s">
        <v>1484</v>
      </c>
      <c r="C1166" t="s">
        <v>72</v>
      </c>
      <c r="D1166">
        <v>0.09</v>
      </c>
      <c r="E1166">
        <v>70.97</v>
      </c>
      <c r="F1166">
        <v>3.5</v>
      </c>
      <c r="G1166" t="s">
        <v>40</v>
      </c>
      <c r="H1166" t="s">
        <v>41</v>
      </c>
      <c r="I1166" t="s">
        <v>50</v>
      </c>
      <c r="J1166" t="s">
        <v>97</v>
      </c>
      <c r="K1166" t="s">
        <v>75</v>
      </c>
      <c r="L1166" t="s">
        <v>2179</v>
      </c>
      <c r="M1166">
        <v>0.59</v>
      </c>
      <c r="N1166" t="s">
        <v>34</v>
      </c>
      <c r="O1166" t="s">
        <v>35</v>
      </c>
      <c r="P1166" t="s">
        <v>36</v>
      </c>
      <c r="Q1166" t="s">
        <v>1485</v>
      </c>
      <c r="R1166">
        <v>39701</v>
      </c>
      <c r="S1166" s="1">
        <v>42109</v>
      </c>
      <c r="T1166" s="1">
        <v>42109</v>
      </c>
      <c r="U1166">
        <v>-99.567999999999998</v>
      </c>
      <c r="V1166">
        <v>12</v>
      </c>
      <c r="W1166">
        <v>805.99</v>
      </c>
      <c r="X1166">
        <v>88880</v>
      </c>
      <c r="Y1166">
        <f>cleaneddata[[#This Row],[Unit Price]]-cleaneddata[[#This Row],[Discount]]</f>
        <v>70.88</v>
      </c>
      <c r="Z1166" t="str">
        <f>_xlfn.IFS(cleaneddata[[#This Row],[Region]]="Central","Chris",cleaneddata[[#This Row],[Region]]="East","Erin",cleaneddata[[#This Row],[Region]]="South","Sam",cleaneddata[[#This Row],[Region]]="West","William")</f>
        <v>Sam</v>
      </c>
    </row>
    <row r="1167" spans="1:26" x14ac:dyDescent="0.3">
      <c r="A1167">
        <v>1607</v>
      </c>
      <c r="B1167" t="s">
        <v>1037</v>
      </c>
      <c r="C1167" t="s">
        <v>72</v>
      </c>
      <c r="D1167">
        <v>0.01</v>
      </c>
      <c r="E1167">
        <v>15.16</v>
      </c>
      <c r="F1167">
        <v>15.09</v>
      </c>
      <c r="G1167" t="s">
        <v>40</v>
      </c>
      <c r="H1167" t="s">
        <v>73</v>
      </c>
      <c r="I1167" t="s">
        <v>50</v>
      </c>
      <c r="J1167" t="s">
        <v>74</v>
      </c>
      <c r="K1167" t="s">
        <v>75</v>
      </c>
      <c r="L1167" t="s">
        <v>2180</v>
      </c>
      <c r="M1167">
        <v>0.39</v>
      </c>
      <c r="N1167" t="s">
        <v>34</v>
      </c>
      <c r="O1167" t="s">
        <v>113</v>
      </c>
      <c r="P1167" t="s">
        <v>114</v>
      </c>
      <c r="Q1167" t="s">
        <v>1039</v>
      </c>
      <c r="R1167">
        <v>11520</v>
      </c>
      <c r="S1167" s="1">
        <v>42109</v>
      </c>
      <c r="T1167" s="1">
        <v>42109</v>
      </c>
      <c r="U1167">
        <v>-200.85900000000001</v>
      </c>
      <c r="V1167">
        <v>7</v>
      </c>
      <c r="W1167">
        <v>110.93</v>
      </c>
      <c r="X1167">
        <v>87994</v>
      </c>
      <c r="Y1167">
        <f>cleaneddata[[#This Row],[Unit Price]]-cleaneddata[[#This Row],[Discount]]</f>
        <v>15.15</v>
      </c>
      <c r="Z1167" t="str">
        <f>_xlfn.IFS(cleaneddata[[#This Row],[Region]]="Central","Chris",cleaneddata[[#This Row],[Region]]="East","Erin",cleaneddata[[#This Row],[Region]]="South","Sam",cleaneddata[[#This Row],[Region]]="West","William")</f>
        <v>Erin</v>
      </c>
    </row>
    <row r="1168" spans="1:26" x14ac:dyDescent="0.3">
      <c r="A1168">
        <v>1818</v>
      </c>
      <c r="B1168" t="s">
        <v>2181</v>
      </c>
      <c r="C1168" t="s">
        <v>72</v>
      </c>
      <c r="D1168">
        <v>0.06</v>
      </c>
      <c r="E1168">
        <v>17.98</v>
      </c>
      <c r="F1168">
        <v>8.51</v>
      </c>
      <c r="G1168" t="s">
        <v>40</v>
      </c>
      <c r="H1168" t="s">
        <v>41</v>
      </c>
      <c r="I1168" t="s">
        <v>42</v>
      </c>
      <c r="J1168" t="s">
        <v>58</v>
      </c>
      <c r="K1168" t="s">
        <v>146</v>
      </c>
      <c r="L1168" t="s">
        <v>1882</v>
      </c>
      <c r="M1168">
        <v>0.4</v>
      </c>
      <c r="N1168" t="s">
        <v>34</v>
      </c>
      <c r="O1168" t="s">
        <v>54</v>
      </c>
      <c r="P1168" t="s">
        <v>291</v>
      </c>
      <c r="Q1168" t="s">
        <v>2182</v>
      </c>
      <c r="R1168">
        <v>48126</v>
      </c>
      <c r="S1168" s="1">
        <v>42109</v>
      </c>
      <c r="T1168" s="1">
        <v>42111</v>
      </c>
      <c r="U1168">
        <v>-47.243088</v>
      </c>
      <c r="V1168">
        <v>3</v>
      </c>
      <c r="W1168">
        <v>56.38</v>
      </c>
      <c r="X1168">
        <v>85991</v>
      </c>
      <c r="Y1168">
        <f>cleaneddata[[#This Row],[Unit Price]]-cleaneddata[[#This Row],[Discount]]</f>
        <v>17.920000000000002</v>
      </c>
      <c r="Z1168" t="str">
        <f>_xlfn.IFS(cleaneddata[[#This Row],[Region]]="Central","Chris",cleaneddata[[#This Row],[Region]]="East","Erin",cleaneddata[[#This Row],[Region]]="South","Sam",cleaneddata[[#This Row],[Region]]="West","William")</f>
        <v>Chris</v>
      </c>
    </row>
    <row r="1169" spans="1:26" x14ac:dyDescent="0.3">
      <c r="A1169">
        <v>1818</v>
      </c>
      <c r="B1169" t="s">
        <v>2181</v>
      </c>
      <c r="C1169" t="s">
        <v>72</v>
      </c>
      <c r="D1169">
        <v>0.1</v>
      </c>
      <c r="E1169">
        <v>9.99</v>
      </c>
      <c r="F1169">
        <v>4.78</v>
      </c>
      <c r="G1169" t="s">
        <v>89</v>
      </c>
      <c r="H1169" t="s">
        <v>41</v>
      </c>
      <c r="I1169" t="s">
        <v>50</v>
      </c>
      <c r="J1169" t="s">
        <v>90</v>
      </c>
      <c r="K1169" t="s">
        <v>75</v>
      </c>
      <c r="L1169" t="s">
        <v>1521</v>
      </c>
      <c r="M1169">
        <v>0.4</v>
      </c>
      <c r="N1169" t="s">
        <v>34</v>
      </c>
      <c r="O1169" t="s">
        <v>54</v>
      </c>
      <c r="P1169" t="s">
        <v>291</v>
      </c>
      <c r="Q1169" t="s">
        <v>2182</v>
      </c>
      <c r="R1169">
        <v>48126</v>
      </c>
      <c r="S1169" s="1">
        <v>42109</v>
      </c>
      <c r="T1169" s="1">
        <v>42112</v>
      </c>
      <c r="U1169">
        <v>9.1539999999999999</v>
      </c>
      <c r="V1169">
        <v>12</v>
      </c>
      <c r="W1169">
        <v>119.13</v>
      </c>
      <c r="X1169">
        <v>85991</v>
      </c>
      <c r="Y1169">
        <f>cleaneddata[[#This Row],[Unit Price]]-cleaneddata[[#This Row],[Discount]]</f>
        <v>9.89</v>
      </c>
      <c r="Z1169" t="str">
        <f>_xlfn.IFS(cleaneddata[[#This Row],[Region]]="Central","Chris",cleaneddata[[#This Row],[Region]]="East","Erin",cleaneddata[[#This Row],[Region]]="South","Sam",cleaneddata[[#This Row],[Region]]="West","William")</f>
        <v>Chris</v>
      </c>
    </row>
    <row r="1170" spans="1:26" x14ac:dyDescent="0.3">
      <c r="A1170">
        <v>1821</v>
      </c>
      <c r="B1170" t="s">
        <v>1000</v>
      </c>
      <c r="C1170" t="s">
        <v>72</v>
      </c>
      <c r="D1170">
        <v>7.0000000000000007E-2</v>
      </c>
      <c r="E1170">
        <v>18.649999999999999</v>
      </c>
      <c r="F1170">
        <v>3.77</v>
      </c>
      <c r="G1170" t="s">
        <v>40</v>
      </c>
      <c r="H1170" t="s">
        <v>41</v>
      </c>
      <c r="I1170" t="s">
        <v>30</v>
      </c>
      <c r="J1170" t="s">
        <v>128</v>
      </c>
      <c r="K1170" t="s">
        <v>44</v>
      </c>
      <c r="L1170" t="s">
        <v>2183</v>
      </c>
      <c r="M1170">
        <v>0.39</v>
      </c>
      <c r="N1170" t="s">
        <v>34</v>
      </c>
      <c r="O1170" t="s">
        <v>113</v>
      </c>
      <c r="P1170" t="s">
        <v>114</v>
      </c>
      <c r="Q1170" t="s">
        <v>115</v>
      </c>
      <c r="R1170">
        <v>10177</v>
      </c>
      <c r="S1170" s="1">
        <v>42109</v>
      </c>
      <c r="T1170" s="1">
        <v>42110</v>
      </c>
      <c r="U1170">
        <v>149.72</v>
      </c>
      <c r="V1170">
        <v>34</v>
      </c>
      <c r="W1170">
        <v>643.64</v>
      </c>
      <c r="X1170">
        <v>47108</v>
      </c>
      <c r="Y1170">
        <f>cleaneddata[[#This Row],[Unit Price]]-cleaneddata[[#This Row],[Discount]]</f>
        <v>18.579999999999998</v>
      </c>
      <c r="Z1170" t="str">
        <f>_xlfn.IFS(cleaneddata[[#This Row],[Region]]="Central","Chris",cleaneddata[[#This Row],[Region]]="East","Erin",cleaneddata[[#This Row],[Region]]="South","Sam",cleaneddata[[#This Row],[Region]]="West","William")</f>
        <v>Erin</v>
      </c>
    </row>
    <row r="1171" spans="1:26" x14ac:dyDescent="0.3">
      <c r="A1171">
        <v>1821</v>
      </c>
      <c r="B1171" t="s">
        <v>1000</v>
      </c>
      <c r="C1171" t="s">
        <v>72</v>
      </c>
      <c r="D1171">
        <v>0.06</v>
      </c>
      <c r="E1171">
        <v>17.98</v>
      </c>
      <c r="F1171">
        <v>8.51</v>
      </c>
      <c r="G1171" t="s">
        <v>40</v>
      </c>
      <c r="H1171" t="s">
        <v>41</v>
      </c>
      <c r="I1171" t="s">
        <v>42</v>
      </c>
      <c r="J1171" t="s">
        <v>58</v>
      </c>
      <c r="K1171" t="s">
        <v>146</v>
      </c>
      <c r="L1171" t="s">
        <v>1882</v>
      </c>
      <c r="M1171">
        <v>0.4</v>
      </c>
      <c r="N1171" t="s">
        <v>34</v>
      </c>
      <c r="O1171" t="s">
        <v>113</v>
      </c>
      <c r="P1171" t="s">
        <v>114</v>
      </c>
      <c r="Q1171" t="s">
        <v>115</v>
      </c>
      <c r="R1171">
        <v>10177</v>
      </c>
      <c r="S1171" s="1">
        <v>42109</v>
      </c>
      <c r="T1171" s="1">
        <v>42111</v>
      </c>
      <c r="U1171">
        <v>-52.492319999999999</v>
      </c>
      <c r="V1171">
        <v>13</v>
      </c>
      <c r="W1171">
        <v>244.31</v>
      </c>
      <c r="X1171">
        <v>47108</v>
      </c>
      <c r="Y1171">
        <f>cleaneddata[[#This Row],[Unit Price]]-cleaneddata[[#This Row],[Discount]]</f>
        <v>17.920000000000002</v>
      </c>
      <c r="Z1171" t="str">
        <f>_xlfn.IFS(cleaneddata[[#This Row],[Region]]="Central","Chris",cleaneddata[[#This Row],[Region]]="East","Erin",cleaneddata[[#This Row],[Region]]="South","Sam",cleaneddata[[#This Row],[Region]]="West","William")</f>
        <v>Erin</v>
      </c>
    </row>
    <row r="1172" spans="1:26" x14ac:dyDescent="0.3">
      <c r="A1172">
        <v>1821</v>
      </c>
      <c r="B1172" t="s">
        <v>1000</v>
      </c>
      <c r="C1172" t="s">
        <v>72</v>
      </c>
      <c r="D1172">
        <v>0.1</v>
      </c>
      <c r="E1172">
        <v>9.99</v>
      </c>
      <c r="F1172">
        <v>4.78</v>
      </c>
      <c r="G1172" t="s">
        <v>89</v>
      </c>
      <c r="H1172" t="s">
        <v>41</v>
      </c>
      <c r="I1172" t="s">
        <v>50</v>
      </c>
      <c r="J1172" t="s">
        <v>90</v>
      </c>
      <c r="K1172" t="s">
        <v>75</v>
      </c>
      <c r="L1172" t="s">
        <v>1521</v>
      </c>
      <c r="M1172">
        <v>0.4</v>
      </c>
      <c r="N1172" t="s">
        <v>34</v>
      </c>
      <c r="O1172" t="s">
        <v>113</v>
      </c>
      <c r="P1172" t="s">
        <v>114</v>
      </c>
      <c r="Q1172" t="s">
        <v>115</v>
      </c>
      <c r="R1172">
        <v>10177</v>
      </c>
      <c r="S1172" s="1">
        <v>42109</v>
      </c>
      <c r="T1172" s="1">
        <v>42112</v>
      </c>
      <c r="U1172">
        <v>7.96</v>
      </c>
      <c r="V1172">
        <v>47</v>
      </c>
      <c r="W1172">
        <v>466.58</v>
      </c>
      <c r="X1172">
        <v>47108</v>
      </c>
      <c r="Y1172">
        <f>cleaneddata[[#This Row],[Unit Price]]-cleaneddata[[#This Row],[Discount]]</f>
        <v>9.89</v>
      </c>
      <c r="Z1172" t="str">
        <f>_xlfn.IFS(cleaneddata[[#This Row],[Region]]="Central","Chris",cleaneddata[[#This Row],[Region]]="East","Erin",cleaneddata[[#This Row],[Region]]="South","Sam",cleaneddata[[#This Row],[Region]]="West","William")</f>
        <v>Erin</v>
      </c>
    </row>
    <row r="1173" spans="1:26" x14ac:dyDescent="0.3">
      <c r="A1173">
        <v>1821</v>
      </c>
      <c r="B1173" t="s">
        <v>1000</v>
      </c>
      <c r="C1173" t="s">
        <v>72</v>
      </c>
      <c r="D1173">
        <v>0.08</v>
      </c>
      <c r="E1173">
        <v>175.99</v>
      </c>
      <c r="F1173">
        <v>8.99</v>
      </c>
      <c r="G1173" t="s">
        <v>89</v>
      </c>
      <c r="H1173" t="s">
        <v>41</v>
      </c>
      <c r="I1173" t="s">
        <v>42</v>
      </c>
      <c r="J1173" t="s">
        <v>137</v>
      </c>
      <c r="K1173" t="s">
        <v>75</v>
      </c>
      <c r="L1173" t="s">
        <v>1181</v>
      </c>
      <c r="M1173">
        <v>0.56999999999999995</v>
      </c>
      <c r="N1173" t="s">
        <v>34</v>
      </c>
      <c r="O1173" t="s">
        <v>113</v>
      </c>
      <c r="P1173" t="s">
        <v>114</v>
      </c>
      <c r="Q1173" t="s">
        <v>115</v>
      </c>
      <c r="R1173">
        <v>10177</v>
      </c>
      <c r="S1173" s="1">
        <v>42109</v>
      </c>
      <c r="T1173" s="1">
        <v>42110</v>
      </c>
      <c r="U1173">
        <v>-459.08280000000002</v>
      </c>
      <c r="V1173">
        <v>16</v>
      </c>
      <c r="W1173">
        <v>2290.69</v>
      </c>
      <c r="X1173">
        <v>47108</v>
      </c>
      <c r="Y1173">
        <f>cleaneddata[[#This Row],[Unit Price]]-cleaneddata[[#This Row],[Discount]]</f>
        <v>175.91</v>
      </c>
      <c r="Z1173" t="str">
        <f>_xlfn.IFS(cleaneddata[[#This Row],[Region]]="Central","Chris",cleaneddata[[#This Row],[Region]]="East","Erin",cleaneddata[[#This Row],[Region]]="South","Sam",cleaneddata[[#This Row],[Region]]="West","William")</f>
        <v>Erin</v>
      </c>
    </row>
    <row r="1174" spans="1:26" x14ac:dyDescent="0.3">
      <c r="A1174">
        <v>2139</v>
      </c>
      <c r="B1174" t="s">
        <v>2184</v>
      </c>
      <c r="C1174" t="s">
        <v>27</v>
      </c>
      <c r="D1174">
        <v>0.05</v>
      </c>
      <c r="E1174">
        <v>2550.14</v>
      </c>
      <c r="F1174">
        <v>29.7</v>
      </c>
      <c r="G1174" t="s">
        <v>28</v>
      </c>
      <c r="H1174" t="s">
        <v>96</v>
      </c>
      <c r="I1174" t="s">
        <v>42</v>
      </c>
      <c r="J1174" t="s">
        <v>58</v>
      </c>
      <c r="K1174" t="s">
        <v>59</v>
      </c>
      <c r="L1174" t="s">
        <v>1974</v>
      </c>
      <c r="M1174">
        <v>0.56999999999999995</v>
      </c>
      <c r="N1174" t="s">
        <v>34</v>
      </c>
      <c r="O1174" t="s">
        <v>54</v>
      </c>
      <c r="P1174" t="s">
        <v>359</v>
      </c>
      <c r="Q1174" t="s">
        <v>132</v>
      </c>
      <c r="R1174">
        <v>53094</v>
      </c>
      <c r="S1174" s="1">
        <v>42110</v>
      </c>
      <c r="T1174" s="1">
        <v>42111</v>
      </c>
      <c r="U1174">
        <v>-3971.0628000000002</v>
      </c>
      <c r="V1174">
        <v>2</v>
      </c>
      <c r="W1174">
        <v>4845.2700000000004</v>
      </c>
      <c r="X1174">
        <v>86003</v>
      </c>
      <c r="Y1174">
        <f>cleaneddata[[#This Row],[Unit Price]]-cleaneddata[[#This Row],[Discount]]</f>
        <v>2550.0899999999997</v>
      </c>
      <c r="Z1174" t="str">
        <f>_xlfn.IFS(cleaneddata[[#This Row],[Region]]="Central","Chris",cleaneddata[[#This Row],[Region]]="East","Erin",cleaneddata[[#This Row],[Region]]="South","Sam",cleaneddata[[#This Row],[Region]]="West","William")</f>
        <v>Chris</v>
      </c>
    </row>
    <row r="1175" spans="1:26" x14ac:dyDescent="0.3">
      <c r="A1175">
        <v>1916</v>
      </c>
      <c r="B1175" t="s">
        <v>1396</v>
      </c>
      <c r="C1175" t="s">
        <v>39</v>
      </c>
      <c r="D1175">
        <v>0.01</v>
      </c>
      <c r="E1175">
        <v>125.99</v>
      </c>
      <c r="F1175">
        <v>8.99</v>
      </c>
      <c r="G1175" t="s">
        <v>40</v>
      </c>
      <c r="H1175" t="s">
        <v>73</v>
      </c>
      <c r="I1175" t="s">
        <v>42</v>
      </c>
      <c r="J1175" t="s">
        <v>137</v>
      </c>
      <c r="K1175" t="s">
        <v>75</v>
      </c>
      <c r="L1175" t="s">
        <v>1656</v>
      </c>
      <c r="M1175">
        <v>0.55000000000000004</v>
      </c>
      <c r="N1175" t="s">
        <v>34</v>
      </c>
      <c r="O1175" t="s">
        <v>35</v>
      </c>
      <c r="P1175" t="s">
        <v>46</v>
      </c>
      <c r="Q1175" t="s">
        <v>1398</v>
      </c>
      <c r="R1175">
        <v>72209</v>
      </c>
      <c r="S1175" s="1">
        <v>42110</v>
      </c>
      <c r="T1175" s="1">
        <v>42112</v>
      </c>
      <c r="U1175">
        <v>-45.472000000000001</v>
      </c>
      <c r="V1175">
        <v>9</v>
      </c>
      <c r="W1175">
        <v>1011.44</v>
      </c>
      <c r="X1175">
        <v>85895</v>
      </c>
      <c r="Y1175">
        <f>cleaneddata[[#This Row],[Unit Price]]-cleaneddata[[#This Row],[Discount]]</f>
        <v>125.97999999999999</v>
      </c>
      <c r="Z1175" t="str">
        <f>_xlfn.IFS(cleaneddata[[#This Row],[Region]]="Central","Chris",cleaneddata[[#This Row],[Region]]="East","Erin",cleaneddata[[#This Row],[Region]]="South","Sam",cleaneddata[[#This Row],[Region]]="West","William")</f>
        <v>Sam</v>
      </c>
    </row>
    <row r="1176" spans="1:26" x14ac:dyDescent="0.3">
      <c r="A1176">
        <v>653</v>
      </c>
      <c r="B1176" t="s">
        <v>2185</v>
      </c>
      <c r="C1176" t="s">
        <v>72</v>
      </c>
      <c r="D1176">
        <v>0</v>
      </c>
      <c r="E1176">
        <v>2.78</v>
      </c>
      <c r="F1176">
        <v>1.49</v>
      </c>
      <c r="G1176" t="s">
        <v>89</v>
      </c>
      <c r="H1176" t="s">
        <v>41</v>
      </c>
      <c r="I1176" t="s">
        <v>50</v>
      </c>
      <c r="J1176" t="s">
        <v>74</v>
      </c>
      <c r="K1176" t="s">
        <v>75</v>
      </c>
      <c r="L1176" t="s">
        <v>2186</v>
      </c>
      <c r="M1176">
        <v>0.36</v>
      </c>
      <c r="N1176" t="s">
        <v>34</v>
      </c>
      <c r="O1176" t="s">
        <v>61</v>
      </c>
      <c r="P1176" t="s">
        <v>92</v>
      </c>
      <c r="Q1176" t="s">
        <v>2148</v>
      </c>
      <c r="R1176">
        <v>91730</v>
      </c>
      <c r="S1176" s="1">
        <v>42110</v>
      </c>
      <c r="T1176" s="1">
        <v>42111</v>
      </c>
      <c r="U1176">
        <v>20.6448</v>
      </c>
      <c r="V1176">
        <v>9</v>
      </c>
      <c r="W1176">
        <v>29.92</v>
      </c>
      <c r="X1176">
        <v>91213</v>
      </c>
      <c r="Y1176">
        <f>cleaneddata[[#This Row],[Unit Price]]-cleaneddata[[#This Row],[Discount]]</f>
        <v>2.78</v>
      </c>
      <c r="Z1176" t="str">
        <f>_xlfn.IFS(cleaneddata[[#This Row],[Region]]="Central","Chris",cleaneddata[[#This Row],[Region]]="East","Erin",cleaneddata[[#This Row],[Region]]="South","Sam",cleaneddata[[#This Row],[Region]]="West","William")</f>
        <v>William</v>
      </c>
    </row>
    <row r="1177" spans="1:26" x14ac:dyDescent="0.3">
      <c r="A1177">
        <v>1041</v>
      </c>
      <c r="B1177" t="s">
        <v>2187</v>
      </c>
      <c r="C1177" t="s">
        <v>27</v>
      </c>
      <c r="D1177">
        <v>0.06</v>
      </c>
      <c r="E1177">
        <v>55.94</v>
      </c>
      <c r="F1177">
        <v>4</v>
      </c>
      <c r="G1177" t="s">
        <v>40</v>
      </c>
      <c r="H1177" t="s">
        <v>29</v>
      </c>
      <c r="I1177" t="s">
        <v>42</v>
      </c>
      <c r="J1177" t="s">
        <v>43</v>
      </c>
      <c r="K1177" t="s">
        <v>75</v>
      </c>
      <c r="L1177" t="s">
        <v>1786</v>
      </c>
      <c r="M1177">
        <v>0.74</v>
      </c>
      <c r="N1177" t="s">
        <v>34</v>
      </c>
      <c r="O1177" t="s">
        <v>61</v>
      </c>
      <c r="P1177" t="s">
        <v>92</v>
      </c>
      <c r="Q1177" t="s">
        <v>2188</v>
      </c>
      <c r="R1177">
        <v>95695</v>
      </c>
      <c r="S1177" s="1">
        <v>42111</v>
      </c>
      <c r="T1177" s="1">
        <v>42112</v>
      </c>
      <c r="U1177">
        <v>-13.77</v>
      </c>
      <c r="V1177">
        <v>6</v>
      </c>
      <c r="W1177">
        <v>322.77</v>
      </c>
      <c r="X1177">
        <v>87846</v>
      </c>
      <c r="Y1177">
        <f>cleaneddata[[#This Row],[Unit Price]]-cleaneddata[[#This Row],[Discount]]</f>
        <v>55.879999999999995</v>
      </c>
      <c r="Z1177" t="str">
        <f>_xlfn.IFS(cleaneddata[[#This Row],[Region]]="Central","Chris",cleaneddata[[#This Row],[Region]]="East","Erin",cleaneddata[[#This Row],[Region]]="South","Sam",cleaneddata[[#This Row],[Region]]="West","William")</f>
        <v>William</v>
      </c>
    </row>
    <row r="1178" spans="1:26" x14ac:dyDescent="0.3">
      <c r="A1178">
        <v>1041</v>
      </c>
      <c r="B1178" t="s">
        <v>2187</v>
      </c>
      <c r="C1178" t="s">
        <v>27</v>
      </c>
      <c r="D1178">
        <v>7.0000000000000007E-2</v>
      </c>
      <c r="E1178">
        <v>6.3</v>
      </c>
      <c r="F1178">
        <v>0.5</v>
      </c>
      <c r="G1178" t="s">
        <v>40</v>
      </c>
      <c r="H1178" t="s">
        <v>29</v>
      </c>
      <c r="I1178" t="s">
        <v>50</v>
      </c>
      <c r="J1178" t="s">
        <v>154</v>
      </c>
      <c r="K1178" t="s">
        <v>75</v>
      </c>
      <c r="L1178" t="s">
        <v>828</v>
      </c>
      <c r="M1178">
        <v>0.39</v>
      </c>
      <c r="N1178" t="s">
        <v>34</v>
      </c>
      <c r="O1178" t="s">
        <v>61</v>
      </c>
      <c r="P1178" t="s">
        <v>92</v>
      </c>
      <c r="Q1178" t="s">
        <v>2188</v>
      </c>
      <c r="R1178">
        <v>95695</v>
      </c>
      <c r="S1178" s="1">
        <v>42111</v>
      </c>
      <c r="T1178" s="1">
        <v>42111</v>
      </c>
      <c r="U1178">
        <v>44.912100000000002</v>
      </c>
      <c r="V1178">
        <v>11</v>
      </c>
      <c r="W1178">
        <v>65.09</v>
      </c>
      <c r="X1178">
        <v>87846</v>
      </c>
      <c r="Y1178">
        <f>cleaneddata[[#This Row],[Unit Price]]-cleaneddata[[#This Row],[Discount]]</f>
        <v>6.2299999999999995</v>
      </c>
      <c r="Z1178" t="str">
        <f>_xlfn.IFS(cleaneddata[[#This Row],[Region]]="Central","Chris",cleaneddata[[#This Row],[Region]]="East","Erin",cleaneddata[[#This Row],[Region]]="South","Sam",cleaneddata[[#This Row],[Region]]="West","William")</f>
        <v>William</v>
      </c>
    </row>
    <row r="1179" spans="1:26" x14ac:dyDescent="0.3">
      <c r="A1179">
        <v>1350</v>
      </c>
      <c r="B1179" t="s">
        <v>2189</v>
      </c>
      <c r="C1179" t="s">
        <v>39</v>
      </c>
      <c r="D1179">
        <v>0</v>
      </c>
      <c r="E1179">
        <v>12.2</v>
      </c>
      <c r="F1179">
        <v>6.02</v>
      </c>
      <c r="G1179" t="s">
        <v>89</v>
      </c>
      <c r="H1179" t="s">
        <v>73</v>
      </c>
      <c r="I1179" t="s">
        <v>30</v>
      </c>
      <c r="J1179" t="s">
        <v>128</v>
      </c>
      <c r="K1179" t="s">
        <v>44</v>
      </c>
      <c r="L1179" t="s">
        <v>2158</v>
      </c>
      <c r="M1179">
        <v>0.43</v>
      </c>
      <c r="N1179" t="s">
        <v>34</v>
      </c>
      <c r="O1179" t="s">
        <v>35</v>
      </c>
      <c r="P1179" t="s">
        <v>125</v>
      </c>
      <c r="Q1179" t="s">
        <v>2190</v>
      </c>
      <c r="R1179">
        <v>33055</v>
      </c>
      <c r="S1179" s="1">
        <v>42111</v>
      </c>
      <c r="T1179" s="1">
        <v>42112</v>
      </c>
      <c r="U1179">
        <v>-172.298</v>
      </c>
      <c r="V1179">
        <v>4</v>
      </c>
      <c r="W1179">
        <v>56.24</v>
      </c>
      <c r="X1179">
        <v>88233</v>
      </c>
      <c r="Y1179">
        <f>cleaneddata[[#This Row],[Unit Price]]-cleaneddata[[#This Row],[Discount]]</f>
        <v>12.2</v>
      </c>
      <c r="Z1179" t="str">
        <f>_xlfn.IFS(cleaneddata[[#This Row],[Region]]="Central","Chris",cleaneddata[[#This Row],[Region]]="East","Erin",cleaneddata[[#This Row],[Region]]="South","Sam",cleaneddata[[#This Row],[Region]]="West","William")</f>
        <v>Sam</v>
      </c>
    </row>
    <row r="1180" spans="1:26" x14ac:dyDescent="0.3">
      <c r="A1180">
        <v>2867</v>
      </c>
      <c r="B1180" t="s">
        <v>2191</v>
      </c>
      <c r="C1180" t="s">
        <v>39</v>
      </c>
      <c r="D1180">
        <v>0.01</v>
      </c>
      <c r="E1180">
        <v>125.99</v>
      </c>
      <c r="F1180">
        <v>8.99</v>
      </c>
      <c r="G1180" t="s">
        <v>40</v>
      </c>
      <c r="H1180" t="s">
        <v>96</v>
      </c>
      <c r="I1180" t="s">
        <v>42</v>
      </c>
      <c r="J1180" t="s">
        <v>137</v>
      </c>
      <c r="K1180" t="s">
        <v>75</v>
      </c>
      <c r="L1180" t="s">
        <v>355</v>
      </c>
      <c r="M1180">
        <v>0.59</v>
      </c>
      <c r="N1180" t="s">
        <v>34</v>
      </c>
      <c r="O1180" t="s">
        <v>113</v>
      </c>
      <c r="P1180" t="s">
        <v>376</v>
      </c>
      <c r="Q1180" t="s">
        <v>68</v>
      </c>
      <c r="R1180">
        <v>20016</v>
      </c>
      <c r="S1180" s="1">
        <v>42111</v>
      </c>
      <c r="T1180" s="1">
        <v>42112</v>
      </c>
      <c r="U1180">
        <v>-582.64800000000002</v>
      </c>
      <c r="V1180">
        <v>2</v>
      </c>
      <c r="W1180">
        <v>226.88</v>
      </c>
      <c r="X1180">
        <v>11013</v>
      </c>
      <c r="Y1180">
        <f>cleaneddata[[#This Row],[Unit Price]]-cleaneddata[[#This Row],[Discount]]</f>
        <v>125.97999999999999</v>
      </c>
      <c r="Z1180" t="str">
        <f>_xlfn.IFS(cleaneddata[[#This Row],[Region]]="Central","Chris",cleaneddata[[#This Row],[Region]]="East","Erin",cleaneddata[[#This Row],[Region]]="South","Sam",cleaneddata[[#This Row],[Region]]="West","William")</f>
        <v>Erin</v>
      </c>
    </row>
    <row r="1181" spans="1:26" x14ac:dyDescent="0.3">
      <c r="A1181">
        <v>2868</v>
      </c>
      <c r="B1181" t="s">
        <v>324</v>
      </c>
      <c r="C1181" t="s">
        <v>39</v>
      </c>
      <c r="D1181">
        <v>0.01</v>
      </c>
      <c r="E1181">
        <v>125.99</v>
      </c>
      <c r="F1181">
        <v>8.99</v>
      </c>
      <c r="G1181" t="s">
        <v>40</v>
      </c>
      <c r="H1181" t="s">
        <v>96</v>
      </c>
      <c r="I1181" t="s">
        <v>42</v>
      </c>
      <c r="J1181" t="s">
        <v>137</v>
      </c>
      <c r="K1181" t="s">
        <v>75</v>
      </c>
      <c r="L1181" t="s">
        <v>355</v>
      </c>
      <c r="M1181">
        <v>0.59</v>
      </c>
      <c r="N1181" t="s">
        <v>34</v>
      </c>
      <c r="O1181" t="s">
        <v>61</v>
      </c>
      <c r="P1181" t="s">
        <v>68</v>
      </c>
      <c r="Q1181" t="s">
        <v>326</v>
      </c>
      <c r="R1181">
        <v>98026</v>
      </c>
      <c r="S1181" s="1">
        <v>42111</v>
      </c>
      <c r="T1181" s="1">
        <v>42112</v>
      </c>
      <c r="U1181">
        <v>-582.64800000000002</v>
      </c>
      <c r="V1181">
        <v>1</v>
      </c>
      <c r="W1181">
        <v>113.44</v>
      </c>
      <c r="X1181">
        <v>85827</v>
      </c>
      <c r="Y1181">
        <f>cleaneddata[[#This Row],[Unit Price]]-cleaneddata[[#This Row],[Discount]]</f>
        <v>125.97999999999999</v>
      </c>
      <c r="Z1181" t="str">
        <f>_xlfn.IFS(cleaneddata[[#This Row],[Region]]="Central","Chris",cleaneddata[[#This Row],[Region]]="East","Erin",cleaneddata[[#This Row],[Region]]="South","Sam",cleaneddata[[#This Row],[Region]]="West","William")</f>
        <v>William</v>
      </c>
    </row>
    <row r="1182" spans="1:26" x14ac:dyDescent="0.3">
      <c r="A1182">
        <v>1889</v>
      </c>
      <c r="B1182" t="s">
        <v>2192</v>
      </c>
      <c r="C1182" t="s">
        <v>49</v>
      </c>
      <c r="D1182">
        <v>0.09</v>
      </c>
      <c r="E1182">
        <v>78.8</v>
      </c>
      <c r="F1182">
        <v>35</v>
      </c>
      <c r="G1182" t="s">
        <v>40</v>
      </c>
      <c r="H1182" t="s">
        <v>73</v>
      </c>
      <c r="I1182" t="s">
        <v>50</v>
      </c>
      <c r="J1182" t="s">
        <v>80</v>
      </c>
      <c r="K1182" t="s">
        <v>66</v>
      </c>
      <c r="L1182" t="s">
        <v>2193</v>
      </c>
      <c r="M1182">
        <v>0.83</v>
      </c>
      <c r="N1182" t="s">
        <v>34</v>
      </c>
      <c r="O1182" t="s">
        <v>113</v>
      </c>
      <c r="P1182" t="s">
        <v>319</v>
      </c>
      <c r="Q1182" t="s">
        <v>1309</v>
      </c>
      <c r="R1182">
        <v>45429</v>
      </c>
      <c r="S1182" s="1">
        <v>42111</v>
      </c>
      <c r="T1182" s="1">
        <v>42115</v>
      </c>
      <c r="U1182">
        <v>-1025.0172</v>
      </c>
      <c r="V1182">
        <v>14</v>
      </c>
      <c r="W1182">
        <v>1059.3800000000001</v>
      </c>
      <c r="X1182">
        <v>90631</v>
      </c>
      <c r="Y1182">
        <f>cleaneddata[[#This Row],[Unit Price]]-cleaneddata[[#This Row],[Discount]]</f>
        <v>78.709999999999994</v>
      </c>
      <c r="Z1182" t="str">
        <f>_xlfn.IFS(cleaneddata[[#This Row],[Region]]="Central","Chris",cleaneddata[[#This Row],[Region]]="East","Erin",cleaneddata[[#This Row],[Region]]="South","Sam",cleaneddata[[#This Row],[Region]]="West","William")</f>
        <v>Erin</v>
      </c>
    </row>
    <row r="1183" spans="1:26" x14ac:dyDescent="0.3">
      <c r="A1183">
        <v>2593</v>
      </c>
      <c r="B1183" t="s">
        <v>1597</v>
      </c>
      <c r="C1183" t="s">
        <v>49</v>
      </c>
      <c r="D1183">
        <v>0.02</v>
      </c>
      <c r="E1183">
        <v>419.19</v>
      </c>
      <c r="F1183">
        <v>19.989999999999998</v>
      </c>
      <c r="G1183" t="s">
        <v>40</v>
      </c>
      <c r="H1183" t="s">
        <v>96</v>
      </c>
      <c r="I1183" t="s">
        <v>50</v>
      </c>
      <c r="J1183" t="s">
        <v>80</v>
      </c>
      <c r="K1183" t="s">
        <v>75</v>
      </c>
      <c r="L1183" t="s">
        <v>2194</v>
      </c>
      <c r="M1183">
        <v>0.57999999999999996</v>
      </c>
      <c r="N1183" t="s">
        <v>34</v>
      </c>
      <c r="O1183" t="s">
        <v>35</v>
      </c>
      <c r="P1183" t="s">
        <v>77</v>
      </c>
      <c r="Q1183" t="s">
        <v>1599</v>
      </c>
      <c r="R1183">
        <v>30605</v>
      </c>
      <c r="S1183" s="1">
        <v>42111</v>
      </c>
      <c r="T1183" s="1">
        <v>42111</v>
      </c>
      <c r="U1183">
        <v>-39.606000000000002</v>
      </c>
      <c r="V1183">
        <v>10</v>
      </c>
      <c r="W1183">
        <v>4354.55</v>
      </c>
      <c r="X1183">
        <v>87772</v>
      </c>
      <c r="Y1183">
        <f>cleaneddata[[#This Row],[Unit Price]]-cleaneddata[[#This Row],[Discount]]</f>
        <v>419.17</v>
      </c>
      <c r="Z1183" t="str">
        <f>_xlfn.IFS(cleaneddata[[#This Row],[Region]]="Central","Chris",cleaneddata[[#This Row],[Region]]="East","Erin",cleaneddata[[#This Row],[Region]]="South","Sam",cleaneddata[[#This Row],[Region]]="West","William")</f>
        <v>Sam</v>
      </c>
    </row>
    <row r="1184" spans="1:26" x14ac:dyDescent="0.3">
      <c r="A1184">
        <v>377</v>
      </c>
      <c r="B1184" t="s">
        <v>2195</v>
      </c>
      <c r="C1184" t="s">
        <v>118</v>
      </c>
      <c r="D1184">
        <v>0.03</v>
      </c>
      <c r="E1184">
        <v>25.98</v>
      </c>
      <c r="F1184">
        <v>5.37</v>
      </c>
      <c r="G1184" t="s">
        <v>40</v>
      </c>
      <c r="H1184" t="s">
        <v>41</v>
      </c>
      <c r="I1184" t="s">
        <v>50</v>
      </c>
      <c r="J1184" t="s">
        <v>97</v>
      </c>
      <c r="K1184" t="s">
        <v>146</v>
      </c>
      <c r="L1184" t="s">
        <v>2196</v>
      </c>
      <c r="M1184">
        <v>0.5</v>
      </c>
      <c r="N1184" t="s">
        <v>34</v>
      </c>
      <c r="O1184" t="s">
        <v>54</v>
      </c>
      <c r="P1184" t="s">
        <v>105</v>
      </c>
      <c r="Q1184" t="s">
        <v>2197</v>
      </c>
      <c r="R1184">
        <v>60510</v>
      </c>
      <c r="S1184" s="1">
        <v>42111</v>
      </c>
      <c r="T1184" s="1">
        <v>42111</v>
      </c>
      <c r="U1184">
        <v>250.0376</v>
      </c>
      <c r="V1184">
        <v>17</v>
      </c>
      <c r="W1184">
        <v>460.87</v>
      </c>
      <c r="X1184">
        <v>89579</v>
      </c>
      <c r="Y1184">
        <f>cleaneddata[[#This Row],[Unit Price]]-cleaneddata[[#This Row],[Discount]]</f>
        <v>25.95</v>
      </c>
      <c r="Z1184" t="str">
        <f>_xlfn.IFS(cleaneddata[[#This Row],[Region]]="Central","Chris",cleaneddata[[#This Row],[Region]]="East","Erin",cleaneddata[[#This Row],[Region]]="South","Sam",cleaneddata[[#This Row],[Region]]="West","William")</f>
        <v>Chris</v>
      </c>
    </row>
    <row r="1185" spans="1:26" x14ac:dyDescent="0.3">
      <c r="A1185">
        <v>2004</v>
      </c>
      <c r="B1185" t="s">
        <v>2198</v>
      </c>
      <c r="C1185" t="s">
        <v>118</v>
      </c>
      <c r="D1185">
        <v>0.06</v>
      </c>
      <c r="E1185">
        <v>4.24</v>
      </c>
      <c r="F1185">
        <v>5.41</v>
      </c>
      <c r="G1185" t="s">
        <v>40</v>
      </c>
      <c r="H1185" t="s">
        <v>73</v>
      </c>
      <c r="I1185" t="s">
        <v>50</v>
      </c>
      <c r="J1185" t="s">
        <v>74</v>
      </c>
      <c r="K1185" t="s">
        <v>75</v>
      </c>
      <c r="L1185" t="s">
        <v>1673</v>
      </c>
      <c r="M1185">
        <v>0.35</v>
      </c>
      <c r="N1185" t="s">
        <v>34</v>
      </c>
      <c r="O1185" t="s">
        <v>61</v>
      </c>
      <c r="P1185" t="s">
        <v>279</v>
      </c>
      <c r="Q1185" t="s">
        <v>918</v>
      </c>
      <c r="R1185">
        <v>59715</v>
      </c>
      <c r="S1185" s="1">
        <v>42111</v>
      </c>
      <c r="T1185" s="1">
        <v>42113</v>
      </c>
      <c r="U1185">
        <v>-78.916679999999999</v>
      </c>
      <c r="V1185">
        <v>10</v>
      </c>
      <c r="W1185">
        <v>45</v>
      </c>
      <c r="X1185">
        <v>91277</v>
      </c>
      <c r="Y1185">
        <f>cleaneddata[[#This Row],[Unit Price]]-cleaneddata[[#This Row],[Discount]]</f>
        <v>4.1800000000000006</v>
      </c>
      <c r="Z1185" t="str">
        <f>_xlfn.IFS(cleaneddata[[#This Row],[Region]]="Central","Chris",cleaneddata[[#This Row],[Region]]="East","Erin",cleaneddata[[#This Row],[Region]]="South","Sam",cleaneddata[[#This Row],[Region]]="West","William")</f>
        <v>William</v>
      </c>
    </row>
    <row r="1186" spans="1:26" x14ac:dyDescent="0.3">
      <c r="A1186">
        <v>2004</v>
      </c>
      <c r="B1186" t="s">
        <v>2198</v>
      </c>
      <c r="C1186" t="s">
        <v>118</v>
      </c>
      <c r="D1186">
        <v>0.04</v>
      </c>
      <c r="E1186">
        <v>6783.02</v>
      </c>
      <c r="F1186">
        <v>24.49</v>
      </c>
      <c r="G1186" t="s">
        <v>40</v>
      </c>
      <c r="H1186" t="s">
        <v>73</v>
      </c>
      <c r="I1186" t="s">
        <v>42</v>
      </c>
      <c r="J1186" t="s">
        <v>58</v>
      </c>
      <c r="K1186" t="s">
        <v>66</v>
      </c>
      <c r="L1186" t="s">
        <v>316</v>
      </c>
      <c r="M1186">
        <v>0.39</v>
      </c>
      <c r="N1186" t="s">
        <v>34</v>
      </c>
      <c r="O1186" t="s">
        <v>61</v>
      </c>
      <c r="P1186" t="s">
        <v>279</v>
      </c>
      <c r="Q1186" t="s">
        <v>918</v>
      </c>
      <c r="R1186">
        <v>59715</v>
      </c>
      <c r="S1186" s="1">
        <v>42111</v>
      </c>
      <c r="T1186" s="1">
        <v>42113</v>
      </c>
      <c r="U1186">
        <v>-13562.637408000001</v>
      </c>
      <c r="V1186">
        <v>1</v>
      </c>
      <c r="W1186">
        <v>6569.07</v>
      </c>
      <c r="X1186">
        <v>91277</v>
      </c>
      <c r="Y1186">
        <f>cleaneddata[[#This Row],[Unit Price]]-cleaneddata[[#This Row],[Discount]]</f>
        <v>6782.9800000000005</v>
      </c>
      <c r="Z1186" t="str">
        <f>_xlfn.IFS(cleaneddata[[#This Row],[Region]]="Central","Chris",cleaneddata[[#This Row],[Region]]="East","Erin",cleaneddata[[#This Row],[Region]]="South","Sam",cleaneddata[[#This Row],[Region]]="West","William")</f>
        <v>William</v>
      </c>
    </row>
    <row r="1187" spans="1:26" x14ac:dyDescent="0.3">
      <c r="A1187">
        <v>507</v>
      </c>
      <c r="B1187" t="s">
        <v>2199</v>
      </c>
      <c r="C1187" t="s">
        <v>27</v>
      </c>
      <c r="D1187">
        <v>0.01</v>
      </c>
      <c r="E1187">
        <v>55.98</v>
      </c>
      <c r="F1187">
        <v>4.8600000000000003</v>
      </c>
      <c r="G1187" t="s">
        <v>89</v>
      </c>
      <c r="H1187" t="s">
        <v>96</v>
      </c>
      <c r="I1187" t="s">
        <v>50</v>
      </c>
      <c r="J1187" t="s">
        <v>90</v>
      </c>
      <c r="K1187" t="s">
        <v>75</v>
      </c>
      <c r="L1187" t="s">
        <v>1717</v>
      </c>
      <c r="M1187">
        <v>0.36</v>
      </c>
      <c r="N1187" t="s">
        <v>34</v>
      </c>
      <c r="O1187" t="s">
        <v>35</v>
      </c>
      <c r="P1187" t="s">
        <v>390</v>
      </c>
      <c r="Q1187" t="s">
        <v>2200</v>
      </c>
      <c r="R1187">
        <v>42104</v>
      </c>
      <c r="S1187" s="1">
        <v>42112</v>
      </c>
      <c r="T1187" s="1">
        <v>42114</v>
      </c>
      <c r="U1187">
        <v>32.940899999999999</v>
      </c>
      <c r="V1187">
        <v>11</v>
      </c>
      <c r="W1187">
        <v>646.97</v>
      </c>
      <c r="X1187">
        <v>87357</v>
      </c>
      <c r="Y1187">
        <f>cleaneddata[[#This Row],[Unit Price]]-cleaneddata[[#This Row],[Discount]]</f>
        <v>55.97</v>
      </c>
      <c r="Z1187" t="str">
        <f>_xlfn.IFS(cleaneddata[[#This Row],[Region]]="Central","Chris",cleaneddata[[#This Row],[Region]]="East","Erin",cleaneddata[[#This Row],[Region]]="South","Sam",cleaneddata[[#This Row],[Region]]="West","William")</f>
        <v>Sam</v>
      </c>
    </row>
    <row r="1188" spans="1:26" x14ac:dyDescent="0.3">
      <c r="A1188">
        <v>507</v>
      </c>
      <c r="B1188" t="s">
        <v>2199</v>
      </c>
      <c r="C1188" t="s">
        <v>27</v>
      </c>
      <c r="D1188">
        <v>0.04</v>
      </c>
      <c r="E1188">
        <v>65.989999999999995</v>
      </c>
      <c r="F1188">
        <v>8.99</v>
      </c>
      <c r="G1188" t="s">
        <v>40</v>
      </c>
      <c r="H1188" t="s">
        <v>96</v>
      </c>
      <c r="I1188" t="s">
        <v>42</v>
      </c>
      <c r="J1188" t="s">
        <v>137</v>
      </c>
      <c r="K1188" t="s">
        <v>75</v>
      </c>
      <c r="L1188" t="s">
        <v>1866</v>
      </c>
      <c r="M1188">
        <v>0.56000000000000005</v>
      </c>
      <c r="N1188" t="s">
        <v>34</v>
      </c>
      <c r="O1188" t="s">
        <v>35</v>
      </c>
      <c r="P1188" t="s">
        <v>390</v>
      </c>
      <c r="Q1188" t="s">
        <v>2200</v>
      </c>
      <c r="R1188">
        <v>42104</v>
      </c>
      <c r="S1188" s="1">
        <v>42112</v>
      </c>
      <c r="T1188" s="1">
        <v>42113</v>
      </c>
      <c r="U1188">
        <v>131.334</v>
      </c>
      <c r="V1188">
        <v>17</v>
      </c>
      <c r="W1188">
        <v>946.29</v>
      </c>
      <c r="X1188">
        <v>87357</v>
      </c>
      <c r="Y1188">
        <f>cleaneddata[[#This Row],[Unit Price]]-cleaneddata[[#This Row],[Discount]]</f>
        <v>65.949999999999989</v>
      </c>
      <c r="Z1188" t="str">
        <f>_xlfn.IFS(cleaneddata[[#This Row],[Region]]="Central","Chris",cleaneddata[[#This Row],[Region]]="East","Erin",cleaneddata[[#This Row],[Region]]="South","Sam",cleaneddata[[#This Row],[Region]]="West","William")</f>
        <v>Sam</v>
      </c>
    </row>
    <row r="1189" spans="1:26" x14ac:dyDescent="0.3">
      <c r="A1189">
        <v>665</v>
      </c>
      <c r="B1189" t="s">
        <v>553</v>
      </c>
      <c r="C1189" t="s">
        <v>27</v>
      </c>
      <c r="D1189">
        <v>0.02</v>
      </c>
      <c r="E1189">
        <v>130.97999999999999</v>
      </c>
      <c r="F1189">
        <v>30</v>
      </c>
      <c r="G1189" t="s">
        <v>28</v>
      </c>
      <c r="H1189" t="s">
        <v>96</v>
      </c>
      <c r="I1189" t="s">
        <v>30</v>
      </c>
      <c r="J1189" t="s">
        <v>111</v>
      </c>
      <c r="K1189" t="s">
        <v>59</v>
      </c>
      <c r="L1189" t="s">
        <v>2201</v>
      </c>
      <c r="M1189">
        <v>0.78</v>
      </c>
      <c r="N1189" t="s">
        <v>34</v>
      </c>
      <c r="O1189" t="s">
        <v>35</v>
      </c>
      <c r="P1189" t="s">
        <v>402</v>
      </c>
      <c r="Q1189" t="s">
        <v>554</v>
      </c>
      <c r="R1189">
        <v>37130</v>
      </c>
      <c r="S1189" s="1">
        <v>42112</v>
      </c>
      <c r="T1189" s="1">
        <v>42113</v>
      </c>
      <c r="U1189">
        <v>90.762</v>
      </c>
      <c r="V1189">
        <v>6</v>
      </c>
      <c r="W1189">
        <v>793.39</v>
      </c>
      <c r="X1189">
        <v>88678</v>
      </c>
      <c r="Y1189">
        <f>cleaneddata[[#This Row],[Unit Price]]-cleaneddata[[#This Row],[Discount]]</f>
        <v>130.95999999999998</v>
      </c>
      <c r="Z1189" t="str">
        <f>_xlfn.IFS(cleaneddata[[#This Row],[Region]]="Central","Chris",cleaneddata[[#This Row],[Region]]="East","Erin",cleaneddata[[#This Row],[Region]]="South","Sam",cleaneddata[[#This Row],[Region]]="West","William")</f>
        <v>Sam</v>
      </c>
    </row>
    <row r="1190" spans="1:26" x14ac:dyDescent="0.3">
      <c r="A1190">
        <v>1959</v>
      </c>
      <c r="B1190" t="s">
        <v>711</v>
      </c>
      <c r="C1190" t="s">
        <v>49</v>
      </c>
      <c r="D1190">
        <v>0.02</v>
      </c>
      <c r="E1190">
        <v>9.99</v>
      </c>
      <c r="F1190">
        <v>11.59</v>
      </c>
      <c r="G1190" t="s">
        <v>40</v>
      </c>
      <c r="H1190" t="s">
        <v>73</v>
      </c>
      <c r="I1190" t="s">
        <v>50</v>
      </c>
      <c r="J1190" t="s">
        <v>90</v>
      </c>
      <c r="K1190" t="s">
        <v>75</v>
      </c>
      <c r="L1190" t="s">
        <v>2202</v>
      </c>
      <c r="M1190">
        <v>0.4</v>
      </c>
      <c r="N1190" t="s">
        <v>34</v>
      </c>
      <c r="O1190" t="s">
        <v>35</v>
      </c>
      <c r="P1190" t="s">
        <v>125</v>
      </c>
      <c r="Q1190" t="s">
        <v>130</v>
      </c>
      <c r="R1190">
        <v>33916</v>
      </c>
      <c r="S1190" s="1">
        <v>42112</v>
      </c>
      <c r="T1190" s="1">
        <v>42121</v>
      </c>
      <c r="U1190">
        <v>-171.15770000000001</v>
      </c>
      <c r="V1190">
        <v>43</v>
      </c>
      <c r="W1190">
        <v>475.42</v>
      </c>
      <c r="X1190">
        <v>26342</v>
      </c>
      <c r="Y1190">
        <f>cleaneddata[[#This Row],[Unit Price]]-cleaneddata[[#This Row],[Discount]]</f>
        <v>9.9700000000000006</v>
      </c>
      <c r="Z1190" t="str">
        <f>_xlfn.IFS(cleaneddata[[#This Row],[Region]]="Central","Chris",cleaneddata[[#This Row],[Region]]="East","Erin",cleaneddata[[#This Row],[Region]]="South","Sam",cleaneddata[[#This Row],[Region]]="West","William")</f>
        <v>Sam</v>
      </c>
    </row>
    <row r="1191" spans="1:26" x14ac:dyDescent="0.3">
      <c r="A1191">
        <v>1959</v>
      </c>
      <c r="B1191" t="s">
        <v>711</v>
      </c>
      <c r="C1191" t="s">
        <v>49</v>
      </c>
      <c r="D1191">
        <v>0.02</v>
      </c>
      <c r="E1191">
        <v>48.04</v>
      </c>
      <c r="F1191">
        <v>5.79</v>
      </c>
      <c r="G1191" t="s">
        <v>40</v>
      </c>
      <c r="H1191" t="s">
        <v>73</v>
      </c>
      <c r="I1191" t="s">
        <v>50</v>
      </c>
      <c r="J1191" t="s">
        <v>90</v>
      </c>
      <c r="K1191" t="s">
        <v>75</v>
      </c>
      <c r="L1191" t="s">
        <v>2203</v>
      </c>
      <c r="M1191">
        <v>0.37</v>
      </c>
      <c r="N1191" t="s">
        <v>34</v>
      </c>
      <c r="O1191" t="s">
        <v>35</v>
      </c>
      <c r="P1191" t="s">
        <v>125</v>
      </c>
      <c r="Q1191" t="s">
        <v>130</v>
      </c>
      <c r="R1191">
        <v>33916</v>
      </c>
      <c r="S1191" s="1">
        <v>42112</v>
      </c>
      <c r="T1191" s="1">
        <v>42117</v>
      </c>
      <c r="U1191">
        <v>624.23900000000003</v>
      </c>
      <c r="V1191">
        <v>74</v>
      </c>
      <c r="W1191">
        <v>3598.82</v>
      </c>
      <c r="X1191">
        <v>26342</v>
      </c>
      <c r="Y1191">
        <f>cleaneddata[[#This Row],[Unit Price]]-cleaneddata[[#This Row],[Discount]]</f>
        <v>48.019999999999996</v>
      </c>
      <c r="Z1191" t="str">
        <f>_xlfn.IFS(cleaneddata[[#This Row],[Region]]="Central","Chris",cleaneddata[[#This Row],[Region]]="East","Erin",cleaneddata[[#This Row],[Region]]="South","Sam",cleaneddata[[#This Row],[Region]]="West","William")</f>
        <v>Sam</v>
      </c>
    </row>
    <row r="1192" spans="1:26" x14ac:dyDescent="0.3">
      <c r="A1192">
        <v>1959</v>
      </c>
      <c r="B1192" t="s">
        <v>711</v>
      </c>
      <c r="C1192" t="s">
        <v>49</v>
      </c>
      <c r="D1192">
        <v>0.04</v>
      </c>
      <c r="E1192">
        <v>6.68</v>
      </c>
      <c r="F1192">
        <v>4.91</v>
      </c>
      <c r="G1192" t="s">
        <v>40</v>
      </c>
      <c r="H1192" t="s">
        <v>73</v>
      </c>
      <c r="I1192" t="s">
        <v>50</v>
      </c>
      <c r="J1192" t="s">
        <v>90</v>
      </c>
      <c r="K1192" t="s">
        <v>75</v>
      </c>
      <c r="L1192" t="s">
        <v>278</v>
      </c>
      <c r="M1192">
        <v>0.37</v>
      </c>
      <c r="N1192" t="s">
        <v>34</v>
      </c>
      <c r="O1192" t="s">
        <v>35</v>
      </c>
      <c r="P1192" t="s">
        <v>125</v>
      </c>
      <c r="Q1192" t="s">
        <v>130</v>
      </c>
      <c r="R1192">
        <v>33916</v>
      </c>
      <c r="S1192" s="1">
        <v>42112</v>
      </c>
      <c r="T1192" s="1">
        <v>42119</v>
      </c>
      <c r="U1192">
        <v>-14.3241</v>
      </c>
      <c r="V1192">
        <v>5</v>
      </c>
      <c r="W1192">
        <v>41.22</v>
      </c>
      <c r="X1192">
        <v>26342</v>
      </c>
      <c r="Y1192">
        <f>cleaneddata[[#This Row],[Unit Price]]-cleaneddata[[#This Row],[Discount]]</f>
        <v>6.64</v>
      </c>
      <c r="Z1192" t="str">
        <f>_xlfn.IFS(cleaneddata[[#This Row],[Region]]="Central","Chris",cleaneddata[[#This Row],[Region]]="East","Erin",cleaneddata[[#This Row],[Region]]="South","Sam",cleaneddata[[#This Row],[Region]]="West","William")</f>
        <v>Sam</v>
      </c>
    </row>
    <row r="1193" spans="1:26" x14ac:dyDescent="0.3">
      <c r="A1193">
        <v>1962</v>
      </c>
      <c r="B1193" t="s">
        <v>2204</v>
      </c>
      <c r="C1193" t="s">
        <v>49</v>
      </c>
      <c r="D1193">
        <v>0.02</v>
      </c>
      <c r="E1193">
        <v>48.04</v>
      </c>
      <c r="F1193">
        <v>5.79</v>
      </c>
      <c r="G1193" t="s">
        <v>40</v>
      </c>
      <c r="H1193" t="s">
        <v>73</v>
      </c>
      <c r="I1193" t="s">
        <v>50</v>
      </c>
      <c r="J1193" t="s">
        <v>90</v>
      </c>
      <c r="K1193" t="s">
        <v>75</v>
      </c>
      <c r="L1193" t="s">
        <v>2203</v>
      </c>
      <c r="M1193">
        <v>0.37</v>
      </c>
      <c r="N1193" t="s">
        <v>34</v>
      </c>
      <c r="O1193" t="s">
        <v>54</v>
      </c>
      <c r="P1193" t="s">
        <v>291</v>
      </c>
      <c r="Q1193" t="s">
        <v>2205</v>
      </c>
      <c r="R1193">
        <v>48601</v>
      </c>
      <c r="S1193" s="1">
        <v>42112</v>
      </c>
      <c r="T1193" s="1">
        <v>42117</v>
      </c>
      <c r="U1193">
        <v>604.01909999999998</v>
      </c>
      <c r="V1193">
        <v>18</v>
      </c>
      <c r="W1193">
        <v>875.39</v>
      </c>
      <c r="X1193">
        <v>88857</v>
      </c>
      <c r="Y1193">
        <f>cleaneddata[[#This Row],[Unit Price]]-cleaneddata[[#This Row],[Discount]]</f>
        <v>48.019999999999996</v>
      </c>
      <c r="Z1193" t="str">
        <f>_xlfn.IFS(cleaneddata[[#This Row],[Region]]="Central","Chris",cleaneddata[[#This Row],[Region]]="East","Erin",cleaneddata[[#This Row],[Region]]="South","Sam",cleaneddata[[#This Row],[Region]]="West","William")</f>
        <v>Chris</v>
      </c>
    </row>
    <row r="1194" spans="1:26" x14ac:dyDescent="0.3">
      <c r="A1194">
        <v>1962</v>
      </c>
      <c r="B1194" t="s">
        <v>2204</v>
      </c>
      <c r="C1194" t="s">
        <v>49</v>
      </c>
      <c r="D1194">
        <v>0.04</v>
      </c>
      <c r="E1194">
        <v>6.68</v>
      </c>
      <c r="F1194">
        <v>4.91</v>
      </c>
      <c r="G1194" t="s">
        <v>40</v>
      </c>
      <c r="H1194" t="s">
        <v>73</v>
      </c>
      <c r="I1194" t="s">
        <v>50</v>
      </c>
      <c r="J1194" t="s">
        <v>90</v>
      </c>
      <c r="K1194" t="s">
        <v>75</v>
      </c>
      <c r="L1194" t="s">
        <v>278</v>
      </c>
      <c r="M1194">
        <v>0.37</v>
      </c>
      <c r="N1194" t="s">
        <v>34</v>
      </c>
      <c r="O1194" t="s">
        <v>54</v>
      </c>
      <c r="P1194" t="s">
        <v>291</v>
      </c>
      <c r="Q1194" t="s">
        <v>2205</v>
      </c>
      <c r="R1194">
        <v>48601</v>
      </c>
      <c r="S1194" s="1">
        <v>42112</v>
      </c>
      <c r="T1194" s="1">
        <v>42119</v>
      </c>
      <c r="U1194">
        <v>-11.631600000000001</v>
      </c>
      <c r="V1194">
        <v>1</v>
      </c>
      <c r="W1194">
        <v>8.24</v>
      </c>
      <c r="X1194">
        <v>88857</v>
      </c>
      <c r="Y1194">
        <f>cleaneddata[[#This Row],[Unit Price]]-cleaneddata[[#This Row],[Discount]]</f>
        <v>6.64</v>
      </c>
      <c r="Z1194" t="str">
        <f>_xlfn.IFS(cleaneddata[[#This Row],[Region]]="Central","Chris",cleaneddata[[#This Row],[Region]]="East","Erin",cleaneddata[[#This Row],[Region]]="South","Sam",cleaneddata[[#This Row],[Region]]="West","William")</f>
        <v>Chris</v>
      </c>
    </row>
    <row r="1195" spans="1:26" x14ac:dyDescent="0.3">
      <c r="A1195">
        <v>1826</v>
      </c>
      <c r="B1195" t="s">
        <v>2206</v>
      </c>
      <c r="C1195" t="s">
        <v>118</v>
      </c>
      <c r="D1195">
        <v>0.1</v>
      </c>
      <c r="E1195">
        <v>52.99</v>
      </c>
      <c r="F1195">
        <v>19.989999999999998</v>
      </c>
      <c r="G1195" t="s">
        <v>89</v>
      </c>
      <c r="H1195" t="s">
        <v>96</v>
      </c>
      <c r="I1195" t="s">
        <v>50</v>
      </c>
      <c r="J1195" t="s">
        <v>80</v>
      </c>
      <c r="K1195" t="s">
        <v>75</v>
      </c>
      <c r="L1195" t="s">
        <v>2207</v>
      </c>
      <c r="M1195">
        <v>0.81</v>
      </c>
      <c r="N1195" t="s">
        <v>34</v>
      </c>
      <c r="O1195" t="s">
        <v>54</v>
      </c>
      <c r="P1195" t="s">
        <v>215</v>
      </c>
      <c r="Q1195" t="s">
        <v>2208</v>
      </c>
      <c r="R1195">
        <v>52722</v>
      </c>
      <c r="S1195" s="1">
        <v>42112</v>
      </c>
      <c r="T1195" s="1">
        <v>42113</v>
      </c>
      <c r="U1195">
        <v>-517.16999999999996</v>
      </c>
      <c r="V1195">
        <v>7</v>
      </c>
      <c r="W1195">
        <v>337.59</v>
      </c>
      <c r="X1195">
        <v>86958</v>
      </c>
      <c r="Y1195">
        <f>cleaneddata[[#This Row],[Unit Price]]-cleaneddata[[#This Row],[Discount]]</f>
        <v>52.89</v>
      </c>
      <c r="Z1195" t="str">
        <f>_xlfn.IFS(cleaneddata[[#This Row],[Region]]="Central","Chris",cleaneddata[[#This Row],[Region]]="East","Erin",cleaneddata[[#This Row],[Region]]="South","Sam",cleaneddata[[#This Row],[Region]]="West","William")</f>
        <v>Chris</v>
      </c>
    </row>
    <row r="1196" spans="1:26" x14ac:dyDescent="0.3">
      <c r="A1196">
        <v>1827</v>
      </c>
      <c r="B1196" t="s">
        <v>1268</v>
      </c>
      <c r="C1196" t="s">
        <v>118</v>
      </c>
      <c r="D1196">
        <v>7.0000000000000007E-2</v>
      </c>
      <c r="E1196">
        <v>100.98</v>
      </c>
      <c r="F1196">
        <v>57.38</v>
      </c>
      <c r="G1196" t="s">
        <v>28</v>
      </c>
      <c r="H1196" t="s">
        <v>96</v>
      </c>
      <c r="I1196" t="s">
        <v>30</v>
      </c>
      <c r="J1196" t="s">
        <v>119</v>
      </c>
      <c r="K1196" t="s">
        <v>32</v>
      </c>
      <c r="L1196" t="s">
        <v>2209</v>
      </c>
      <c r="M1196">
        <v>0.78</v>
      </c>
      <c r="N1196" t="s">
        <v>34</v>
      </c>
      <c r="O1196" t="s">
        <v>54</v>
      </c>
      <c r="P1196" t="s">
        <v>215</v>
      </c>
      <c r="Q1196" t="s">
        <v>930</v>
      </c>
      <c r="R1196">
        <v>52601</v>
      </c>
      <c r="S1196" s="1">
        <v>42112</v>
      </c>
      <c r="T1196" s="1">
        <v>42115</v>
      </c>
      <c r="U1196">
        <v>-429.86</v>
      </c>
      <c r="V1196">
        <v>2</v>
      </c>
      <c r="W1196">
        <v>215.32</v>
      </c>
      <c r="X1196">
        <v>86958</v>
      </c>
      <c r="Y1196">
        <f>cleaneddata[[#This Row],[Unit Price]]-cleaneddata[[#This Row],[Discount]]</f>
        <v>100.91000000000001</v>
      </c>
      <c r="Z1196" t="str">
        <f>_xlfn.IFS(cleaneddata[[#This Row],[Region]]="Central","Chris",cleaneddata[[#This Row],[Region]]="East","Erin",cleaneddata[[#This Row],[Region]]="South","Sam",cleaneddata[[#This Row],[Region]]="West","William")</f>
        <v>Chris</v>
      </c>
    </row>
    <row r="1197" spans="1:26" x14ac:dyDescent="0.3">
      <c r="A1197">
        <v>1827</v>
      </c>
      <c r="B1197" t="s">
        <v>1268</v>
      </c>
      <c r="C1197" t="s">
        <v>118</v>
      </c>
      <c r="D1197">
        <v>0.03</v>
      </c>
      <c r="E1197">
        <v>85.99</v>
      </c>
      <c r="F1197">
        <v>0.99</v>
      </c>
      <c r="G1197" t="s">
        <v>40</v>
      </c>
      <c r="H1197" t="s">
        <v>96</v>
      </c>
      <c r="I1197" t="s">
        <v>42</v>
      </c>
      <c r="J1197" t="s">
        <v>137</v>
      </c>
      <c r="K1197" t="s">
        <v>52</v>
      </c>
      <c r="L1197" t="s">
        <v>1178</v>
      </c>
      <c r="M1197">
        <v>0.55000000000000004</v>
      </c>
      <c r="N1197" t="s">
        <v>34</v>
      </c>
      <c r="O1197" t="s">
        <v>54</v>
      </c>
      <c r="P1197" t="s">
        <v>215</v>
      </c>
      <c r="Q1197" t="s">
        <v>930</v>
      </c>
      <c r="R1197">
        <v>52601</v>
      </c>
      <c r="S1197" s="1">
        <v>42112</v>
      </c>
      <c r="T1197" s="1">
        <v>42114</v>
      </c>
      <c r="U1197">
        <v>264.16649999999998</v>
      </c>
      <c r="V1197">
        <v>5</v>
      </c>
      <c r="W1197">
        <v>382.85</v>
      </c>
      <c r="X1197">
        <v>86958</v>
      </c>
      <c r="Y1197">
        <f>cleaneddata[[#This Row],[Unit Price]]-cleaneddata[[#This Row],[Discount]]</f>
        <v>85.96</v>
      </c>
      <c r="Z1197" t="str">
        <f>_xlfn.IFS(cleaneddata[[#This Row],[Region]]="Central","Chris",cleaneddata[[#This Row],[Region]]="East","Erin",cleaneddata[[#This Row],[Region]]="South","Sam",cleaneddata[[#This Row],[Region]]="West","William")</f>
        <v>Chris</v>
      </c>
    </row>
    <row r="1198" spans="1:26" x14ac:dyDescent="0.3">
      <c r="A1198">
        <v>2097</v>
      </c>
      <c r="B1198" t="s">
        <v>2210</v>
      </c>
      <c r="C1198" t="s">
        <v>118</v>
      </c>
      <c r="D1198">
        <v>0.1</v>
      </c>
      <c r="E1198">
        <v>300.97000000000003</v>
      </c>
      <c r="F1198">
        <v>7.18</v>
      </c>
      <c r="G1198" t="s">
        <v>40</v>
      </c>
      <c r="H1198" t="s">
        <v>73</v>
      </c>
      <c r="I1198" t="s">
        <v>42</v>
      </c>
      <c r="J1198" t="s">
        <v>43</v>
      </c>
      <c r="K1198" t="s">
        <v>75</v>
      </c>
      <c r="L1198" t="s">
        <v>2211</v>
      </c>
      <c r="M1198">
        <v>0.48</v>
      </c>
      <c r="N1198" t="s">
        <v>34</v>
      </c>
      <c r="O1198" t="s">
        <v>35</v>
      </c>
      <c r="P1198" t="s">
        <v>273</v>
      </c>
      <c r="Q1198" t="s">
        <v>274</v>
      </c>
      <c r="R1198">
        <v>29915</v>
      </c>
      <c r="S1198" s="1">
        <v>42112</v>
      </c>
      <c r="T1198" s="1">
        <v>42113</v>
      </c>
      <c r="U1198">
        <v>138.018</v>
      </c>
      <c r="V1198">
        <v>4</v>
      </c>
      <c r="W1198">
        <v>1094.33</v>
      </c>
      <c r="X1198">
        <v>87889</v>
      </c>
      <c r="Y1198">
        <f>cleaneddata[[#This Row],[Unit Price]]-cleaneddata[[#This Row],[Discount]]</f>
        <v>300.87</v>
      </c>
      <c r="Z1198" t="str">
        <f>_xlfn.IFS(cleaneddata[[#This Row],[Region]]="Central","Chris",cleaneddata[[#This Row],[Region]]="East","Erin",cleaneddata[[#This Row],[Region]]="South","Sam",cleaneddata[[#This Row],[Region]]="West","William")</f>
        <v>Sam</v>
      </c>
    </row>
    <row r="1199" spans="1:26" x14ac:dyDescent="0.3">
      <c r="A1199">
        <v>2098</v>
      </c>
      <c r="B1199" t="s">
        <v>2212</v>
      </c>
      <c r="C1199" t="s">
        <v>118</v>
      </c>
      <c r="D1199">
        <v>0.06</v>
      </c>
      <c r="E1199">
        <v>39.89</v>
      </c>
      <c r="F1199">
        <v>3.04</v>
      </c>
      <c r="G1199" t="s">
        <v>40</v>
      </c>
      <c r="H1199" t="s">
        <v>73</v>
      </c>
      <c r="I1199" t="s">
        <v>30</v>
      </c>
      <c r="J1199" t="s">
        <v>128</v>
      </c>
      <c r="K1199" t="s">
        <v>52</v>
      </c>
      <c r="L1199" t="s">
        <v>2213</v>
      </c>
      <c r="M1199">
        <v>0.53</v>
      </c>
      <c r="N1199" t="s">
        <v>34</v>
      </c>
      <c r="O1199" t="s">
        <v>35</v>
      </c>
      <c r="P1199" t="s">
        <v>273</v>
      </c>
      <c r="Q1199" t="s">
        <v>2214</v>
      </c>
      <c r="R1199">
        <v>29464</v>
      </c>
      <c r="S1199" s="1">
        <v>42112</v>
      </c>
      <c r="T1199" s="1">
        <v>42114</v>
      </c>
      <c r="U1199">
        <v>38.874000000000002</v>
      </c>
      <c r="V1199">
        <v>10</v>
      </c>
      <c r="W1199">
        <v>389.97</v>
      </c>
      <c r="X1199">
        <v>87889</v>
      </c>
      <c r="Y1199">
        <f>cleaneddata[[#This Row],[Unit Price]]-cleaneddata[[#This Row],[Discount]]</f>
        <v>39.83</v>
      </c>
      <c r="Z1199" t="str">
        <f>_xlfn.IFS(cleaneddata[[#This Row],[Region]]="Central","Chris",cleaneddata[[#This Row],[Region]]="East","Erin",cleaneddata[[#This Row],[Region]]="South","Sam",cleaneddata[[#This Row],[Region]]="West","William")</f>
        <v>Sam</v>
      </c>
    </row>
    <row r="1200" spans="1:26" x14ac:dyDescent="0.3">
      <c r="A1200">
        <v>2655</v>
      </c>
      <c r="B1200" t="s">
        <v>2078</v>
      </c>
      <c r="C1200" t="s">
        <v>118</v>
      </c>
      <c r="D1200">
        <v>0.09</v>
      </c>
      <c r="E1200">
        <v>89.99</v>
      </c>
      <c r="F1200">
        <v>42</v>
      </c>
      <c r="G1200" t="s">
        <v>28</v>
      </c>
      <c r="H1200" t="s">
        <v>41</v>
      </c>
      <c r="I1200" t="s">
        <v>30</v>
      </c>
      <c r="J1200" t="s">
        <v>111</v>
      </c>
      <c r="K1200" t="s">
        <v>59</v>
      </c>
      <c r="L1200" t="s">
        <v>1213</v>
      </c>
      <c r="M1200">
        <v>0.66</v>
      </c>
      <c r="N1200" t="s">
        <v>34</v>
      </c>
      <c r="O1200" t="s">
        <v>35</v>
      </c>
      <c r="P1200" t="s">
        <v>77</v>
      </c>
      <c r="Q1200" t="s">
        <v>363</v>
      </c>
      <c r="R1200">
        <v>30318</v>
      </c>
      <c r="S1200" s="1">
        <v>42112</v>
      </c>
      <c r="T1200" s="1">
        <v>42112</v>
      </c>
      <c r="U1200">
        <v>223.416</v>
      </c>
      <c r="V1200">
        <v>6</v>
      </c>
      <c r="W1200">
        <v>511.25</v>
      </c>
      <c r="X1200">
        <v>86063</v>
      </c>
      <c r="Y1200">
        <f>cleaneddata[[#This Row],[Unit Price]]-cleaneddata[[#This Row],[Discount]]</f>
        <v>89.899999999999991</v>
      </c>
      <c r="Z1200" t="str">
        <f>_xlfn.IFS(cleaneddata[[#This Row],[Region]]="Central","Chris",cleaneddata[[#This Row],[Region]]="East","Erin",cleaneddata[[#This Row],[Region]]="South","Sam",cleaneddata[[#This Row],[Region]]="West","William")</f>
        <v>Sam</v>
      </c>
    </row>
    <row r="1201" spans="1:26" x14ac:dyDescent="0.3">
      <c r="A1201">
        <v>3155</v>
      </c>
      <c r="B1201" t="s">
        <v>644</v>
      </c>
      <c r="C1201" t="s">
        <v>27</v>
      </c>
      <c r="D1201">
        <v>0.05</v>
      </c>
      <c r="E1201">
        <v>159.99</v>
      </c>
      <c r="F1201">
        <v>5.5</v>
      </c>
      <c r="G1201" t="s">
        <v>40</v>
      </c>
      <c r="H1201" t="s">
        <v>41</v>
      </c>
      <c r="I1201" t="s">
        <v>42</v>
      </c>
      <c r="J1201" t="s">
        <v>43</v>
      </c>
      <c r="K1201" t="s">
        <v>75</v>
      </c>
      <c r="L1201" t="s">
        <v>2215</v>
      </c>
      <c r="M1201">
        <v>0.49</v>
      </c>
      <c r="N1201" t="s">
        <v>34</v>
      </c>
      <c r="O1201" t="s">
        <v>35</v>
      </c>
      <c r="P1201" t="s">
        <v>125</v>
      </c>
      <c r="Q1201" t="s">
        <v>334</v>
      </c>
      <c r="R1201">
        <v>32771</v>
      </c>
      <c r="S1201" s="1">
        <v>42113</v>
      </c>
      <c r="T1201" s="1">
        <v>42115</v>
      </c>
      <c r="U1201">
        <v>12.263999999999999</v>
      </c>
      <c r="V1201">
        <v>23</v>
      </c>
      <c r="W1201">
        <v>3600.65</v>
      </c>
      <c r="X1201">
        <v>86902</v>
      </c>
      <c r="Y1201">
        <f>cleaneddata[[#This Row],[Unit Price]]-cleaneddata[[#This Row],[Discount]]</f>
        <v>159.94</v>
      </c>
      <c r="Z1201" t="str">
        <f>_xlfn.IFS(cleaneddata[[#This Row],[Region]]="Central","Chris",cleaneddata[[#This Row],[Region]]="East","Erin",cleaneddata[[#This Row],[Region]]="South","Sam",cleaneddata[[#This Row],[Region]]="West","William")</f>
        <v>Sam</v>
      </c>
    </row>
    <row r="1202" spans="1:26" x14ac:dyDescent="0.3">
      <c r="A1202">
        <v>1836</v>
      </c>
      <c r="B1202" t="s">
        <v>2216</v>
      </c>
      <c r="C1202" t="s">
        <v>39</v>
      </c>
      <c r="D1202">
        <v>0.01</v>
      </c>
      <c r="E1202">
        <v>155.99</v>
      </c>
      <c r="F1202">
        <v>8.99</v>
      </c>
      <c r="G1202" t="s">
        <v>89</v>
      </c>
      <c r="H1202" t="s">
        <v>96</v>
      </c>
      <c r="I1202" t="s">
        <v>42</v>
      </c>
      <c r="J1202" t="s">
        <v>137</v>
      </c>
      <c r="K1202" t="s">
        <v>75</v>
      </c>
      <c r="L1202" t="s">
        <v>1299</v>
      </c>
      <c r="M1202">
        <v>0.57999999999999996</v>
      </c>
      <c r="N1202" t="s">
        <v>34</v>
      </c>
      <c r="O1202" t="s">
        <v>61</v>
      </c>
      <c r="P1202" t="s">
        <v>92</v>
      </c>
      <c r="Q1202" t="s">
        <v>943</v>
      </c>
      <c r="R1202">
        <v>94110</v>
      </c>
      <c r="S1202" s="1">
        <v>42113</v>
      </c>
      <c r="T1202" s="1">
        <v>42114</v>
      </c>
      <c r="U1202">
        <v>-219.07908</v>
      </c>
      <c r="V1202">
        <v>5</v>
      </c>
      <c r="W1202">
        <v>675.83</v>
      </c>
      <c r="X1202">
        <v>86600</v>
      </c>
      <c r="Y1202">
        <f>cleaneddata[[#This Row],[Unit Price]]-cleaneddata[[#This Row],[Discount]]</f>
        <v>155.98000000000002</v>
      </c>
      <c r="Z1202" t="str">
        <f>_xlfn.IFS(cleaneddata[[#This Row],[Region]]="Central","Chris",cleaneddata[[#This Row],[Region]]="East","Erin",cleaneddata[[#This Row],[Region]]="South","Sam",cleaneddata[[#This Row],[Region]]="West","William")</f>
        <v>William</v>
      </c>
    </row>
    <row r="1203" spans="1:26" x14ac:dyDescent="0.3">
      <c r="A1203">
        <v>1837</v>
      </c>
      <c r="B1203" t="s">
        <v>2217</v>
      </c>
      <c r="C1203" t="s">
        <v>39</v>
      </c>
      <c r="D1203">
        <v>0.01</v>
      </c>
      <c r="E1203">
        <v>5.98</v>
      </c>
      <c r="F1203">
        <v>5.46</v>
      </c>
      <c r="G1203" t="s">
        <v>40</v>
      </c>
      <c r="H1203" t="s">
        <v>96</v>
      </c>
      <c r="I1203" t="s">
        <v>50</v>
      </c>
      <c r="J1203" t="s">
        <v>90</v>
      </c>
      <c r="K1203" t="s">
        <v>75</v>
      </c>
      <c r="L1203" t="s">
        <v>1158</v>
      </c>
      <c r="M1203">
        <v>0.36</v>
      </c>
      <c r="N1203" t="s">
        <v>34</v>
      </c>
      <c r="O1203" t="s">
        <v>61</v>
      </c>
      <c r="P1203" t="s">
        <v>92</v>
      </c>
      <c r="Q1203" t="s">
        <v>2218</v>
      </c>
      <c r="R1203">
        <v>91776</v>
      </c>
      <c r="S1203" s="1">
        <v>42113</v>
      </c>
      <c r="T1203" s="1">
        <v>42115</v>
      </c>
      <c r="U1203">
        <v>-18.878399999999999</v>
      </c>
      <c r="V1203">
        <v>4</v>
      </c>
      <c r="W1203">
        <v>28</v>
      </c>
      <c r="X1203">
        <v>86600</v>
      </c>
      <c r="Y1203">
        <f>cleaneddata[[#This Row],[Unit Price]]-cleaneddata[[#This Row],[Discount]]</f>
        <v>5.9700000000000006</v>
      </c>
      <c r="Z1203" t="str">
        <f>_xlfn.IFS(cleaneddata[[#This Row],[Region]]="Central","Chris",cleaneddata[[#This Row],[Region]]="East","Erin",cleaneddata[[#This Row],[Region]]="South","Sam",cleaneddata[[#This Row],[Region]]="West","William")</f>
        <v>William</v>
      </c>
    </row>
    <row r="1204" spans="1:26" x14ac:dyDescent="0.3">
      <c r="A1204">
        <v>2212</v>
      </c>
      <c r="B1204" t="s">
        <v>2219</v>
      </c>
      <c r="C1204" t="s">
        <v>39</v>
      </c>
      <c r="D1204">
        <v>0.09</v>
      </c>
      <c r="E1204">
        <v>199.99</v>
      </c>
      <c r="F1204">
        <v>24.49</v>
      </c>
      <c r="G1204" t="s">
        <v>89</v>
      </c>
      <c r="H1204" t="s">
        <v>73</v>
      </c>
      <c r="I1204" t="s">
        <v>42</v>
      </c>
      <c r="J1204" t="s">
        <v>65</v>
      </c>
      <c r="K1204" t="s">
        <v>66</v>
      </c>
      <c r="L1204" t="s">
        <v>749</v>
      </c>
      <c r="M1204">
        <v>0.46</v>
      </c>
      <c r="N1204" t="s">
        <v>34</v>
      </c>
      <c r="O1204" t="s">
        <v>113</v>
      </c>
      <c r="P1204" t="s">
        <v>420</v>
      </c>
      <c r="Q1204" t="s">
        <v>2220</v>
      </c>
      <c r="R1204">
        <v>21228</v>
      </c>
      <c r="S1204" s="1">
        <v>42113</v>
      </c>
      <c r="T1204" s="1">
        <v>42115</v>
      </c>
      <c r="U1204">
        <v>631.33000000000004</v>
      </c>
      <c r="V1204">
        <v>5</v>
      </c>
      <c r="W1204">
        <v>990.25</v>
      </c>
      <c r="X1204">
        <v>88029</v>
      </c>
      <c r="Y1204">
        <f>cleaneddata[[#This Row],[Unit Price]]-cleaneddata[[#This Row],[Discount]]</f>
        <v>199.9</v>
      </c>
      <c r="Z1204" t="str">
        <f>_xlfn.IFS(cleaneddata[[#This Row],[Region]]="Central","Chris",cleaneddata[[#This Row],[Region]]="East","Erin",cleaneddata[[#This Row],[Region]]="South","Sam",cleaneddata[[#This Row],[Region]]="West","William")</f>
        <v>Erin</v>
      </c>
    </row>
    <row r="1205" spans="1:26" x14ac:dyDescent="0.3">
      <c r="A1205">
        <v>152</v>
      </c>
      <c r="B1205" t="s">
        <v>507</v>
      </c>
      <c r="C1205" t="s">
        <v>49</v>
      </c>
      <c r="D1205">
        <v>0.01</v>
      </c>
      <c r="E1205">
        <v>79.52</v>
      </c>
      <c r="F1205">
        <v>48.2</v>
      </c>
      <c r="G1205" t="s">
        <v>40</v>
      </c>
      <c r="H1205" t="s">
        <v>73</v>
      </c>
      <c r="I1205" t="s">
        <v>30</v>
      </c>
      <c r="J1205" t="s">
        <v>128</v>
      </c>
      <c r="K1205" t="s">
        <v>146</v>
      </c>
      <c r="L1205" t="s">
        <v>2221</v>
      </c>
      <c r="M1205">
        <v>0.74</v>
      </c>
      <c r="N1205" t="s">
        <v>34</v>
      </c>
      <c r="O1205" t="s">
        <v>35</v>
      </c>
      <c r="P1205" t="s">
        <v>402</v>
      </c>
      <c r="Q1205" t="s">
        <v>509</v>
      </c>
      <c r="R1205">
        <v>37918</v>
      </c>
      <c r="S1205" s="1">
        <v>42113</v>
      </c>
      <c r="T1205" s="1">
        <v>42120</v>
      </c>
      <c r="U1205">
        <v>-40.683999999999997</v>
      </c>
      <c r="V1205">
        <v>8</v>
      </c>
      <c r="W1205">
        <v>667.84</v>
      </c>
      <c r="X1205">
        <v>89522</v>
      </c>
      <c r="Y1205">
        <f>cleaneddata[[#This Row],[Unit Price]]-cleaneddata[[#This Row],[Discount]]</f>
        <v>79.509999999999991</v>
      </c>
      <c r="Z1205" t="str">
        <f>_xlfn.IFS(cleaneddata[[#This Row],[Region]]="Central","Chris",cleaneddata[[#This Row],[Region]]="East","Erin",cleaneddata[[#This Row],[Region]]="South","Sam",cleaneddata[[#This Row],[Region]]="West","William")</f>
        <v>Sam</v>
      </c>
    </row>
    <row r="1206" spans="1:26" x14ac:dyDescent="0.3">
      <c r="A1206">
        <v>1933</v>
      </c>
      <c r="B1206" t="s">
        <v>2222</v>
      </c>
      <c r="C1206" t="s">
        <v>49</v>
      </c>
      <c r="D1206">
        <v>0.06</v>
      </c>
      <c r="E1206">
        <v>3.58</v>
      </c>
      <c r="F1206">
        <v>1.63</v>
      </c>
      <c r="G1206" t="s">
        <v>40</v>
      </c>
      <c r="H1206" t="s">
        <v>96</v>
      </c>
      <c r="I1206" t="s">
        <v>50</v>
      </c>
      <c r="J1206" t="s">
        <v>178</v>
      </c>
      <c r="K1206" t="s">
        <v>52</v>
      </c>
      <c r="L1206" t="s">
        <v>2223</v>
      </c>
      <c r="M1206">
        <v>0.36</v>
      </c>
      <c r="N1206" t="s">
        <v>34</v>
      </c>
      <c r="O1206" t="s">
        <v>54</v>
      </c>
      <c r="P1206" t="s">
        <v>189</v>
      </c>
      <c r="Q1206" t="s">
        <v>2224</v>
      </c>
      <c r="R1206">
        <v>75043</v>
      </c>
      <c r="S1206" s="1">
        <v>42113</v>
      </c>
      <c r="T1206" s="1">
        <v>42117</v>
      </c>
      <c r="U1206">
        <v>14</v>
      </c>
      <c r="V1206">
        <v>10</v>
      </c>
      <c r="W1206">
        <v>34.76</v>
      </c>
      <c r="X1206">
        <v>86687</v>
      </c>
      <c r="Y1206">
        <f>cleaneddata[[#This Row],[Unit Price]]-cleaneddata[[#This Row],[Discount]]</f>
        <v>3.52</v>
      </c>
      <c r="Z1206" t="str">
        <f>_xlfn.IFS(cleaneddata[[#This Row],[Region]]="Central","Chris",cleaneddata[[#This Row],[Region]]="East","Erin",cleaneddata[[#This Row],[Region]]="South","Sam",cleaneddata[[#This Row],[Region]]="West","William")</f>
        <v>Chris</v>
      </c>
    </row>
    <row r="1207" spans="1:26" x14ac:dyDescent="0.3">
      <c r="A1207">
        <v>1940</v>
      </c>
      <c r="B1207" t="s">
        <v>1797</v>
      </c>
      <c r="C1207" t="s">
        <v>49</v>
      </c>
      <c r="D1207">
        <v>0</v>
      </c>
      <c r="E1207">
        <v>78.650000000000006</v>
      </c>
      <c r="F1207">
        <v>13.99</v>
      </c>
      <c r="G1207" t="s">
        <v>40</v>
      </c>
      <c r="H1207" t="s">
        <v>96</v>
      </c>
      <c r="I1207" t="s">
        <v>50</v>
      </c>
      <c r="J1207" t="s">
        <v>97</v>
      </c>
      <c r="K1207" t="s">
        <v>146</v>
      </c>
      <c r="L1207" t="s">
        <v>1716</v>
      </c>
      <c r="M1207">
        <v>0.52</v>
      </c>
      <c r="N1207" t="s">
        <v>34</v>
      </c>
      <c r="O1207" t="s">
        <v>61</v>
      </c>
      <c r="P1207" t="s">
        <v>148</v>
      </c>
      <c r="Q1207" t="s">
        <v>149</v>
      </c>
      <c r="R1207">
        <v>84020</v>
      </c>
      <c r="S1207" s="1">
        <v>42113</v>
      </c>
      <c r="T1207" s="1">
        <v>42120</v>
      </c>
      <c r="U1207">
        <v>386.00670000000002</v>
      </c>
      <c r="V1207">
        <v>7</v>
      </c>
      <c r="W1207">
        <v>559.42999999999995</v>
      </c>
      <c r="X1207">
        <v>88871</v>
      </c>
      <c r="Y1207">
        <f>cleaneddata[[#This Row],[Unit Price]]-cleaneddata[[#This Row],[Discount]]</f>
        <v>78.650000000000006</v>
      </c>
      <c r="Z1207" t="str">
        <f>_xlfn.IFS(cleaneddata[[#This Row],[Region]]="Central","Chris",cleaneddata[[#This Row],[Region]]="East","Erin",cleaneddata[[#This Row],[Region]]="South","Sam",cleaneddata[[#This Row],[Region]]="West","William")</f>
        <v>William</v>
      </c>
    </row>
    <row r="1208" spans="1:26" x14ac:dyDescent="0.3">
      <c r="A1208">
        <v>1940</v>
      </c>
      <c r="B1208" t="s">
        <v>1797</v>
      </c>
      <c r="C1208" t="s">
        <v>49</v>
      </c>
      <c r="D1208">
        <v>0.08</v>
      </c>
      <c r="E1208">
        <v>122.99</v>
      </c>
      <c r="F1208">
        <v>70.2</v>
      </c>
      <c r="G1208" t="s">
        <v>28</v>
      </c>
      <c r="H1208" t="s">
        <v>96</v>
      </c>
      <c r="I1208" t="s">
        <v>30</v>
      </c>
      <c r="J1208" t="s">
        <v>111</v>
      </c>
      <c r="K1208" t="s">
        <v>59</v>
      </c>
      <c r="L1208" t="s">
        <v>806</v>
      </c>
      <c r="M1208">
        <v>0.74</v>
      </c>
      <c r="N1208" t="s">
        <v>34</v>
      </c>
      <c r="O1208" t="s">
        <v>61</v>
      </c>
      <c r="P1208" t="s">
        <v>148</v>
      </c>
      <c r="Q1208" t="s">
        <v>149</v>
      </c>
      <c r="R1208">
        <v>84020</v>
      </c>
      <c r="S1208" s="1">
        <v>42113</v>
      </c>
      <c r="T1208" s="1">
        <v>42118</v>
      </c>
      <c r="U1208">
        <v>-1867.97</v>
      </c>
      <c r="V1208">
        <v>10</v>
      </c>
      <c r="W1208">
        <v>1216.52</v>
      </c>
      <c r="X1208">
        <v>88871</v>
      </c>
      <c r="Y1208">
        <f>cleaneddata[[#This Row],[Unit Price]]-cleaneddata[[#This Row],[Discount]]</f>
        <v>122.91</v>
      </c>
      <c r="Z1208" t="str">
        <f>_xlfn.IFS(cleaneddata[[#This Row],[Region]]="Central","Chris",cleaneddata[[#This Row],[Region]]="East","Erin",cleaneddata[[#This Row],[Region]]="South","Sam",cleaneddata[[#This Row],[Region]]="West","William")</f>
        <v>William</v>
      </c>
    </row>
    <row r="1209" spans="1:26" x14ac:dyDescent="0.3">
      <c r="A1209">
        <v>2066</v>
      </c>
      <c r="B1209" t="s">
        <v>1874</v>
      </c>
      <c r="C1209" t="s">
        <v>49</v>
      </c>
      <c r="D1209">
        <v>0.1</v>
      </c>
      <c r="E1209">
        <v>4.24</v>
      </c>
      <c r="F1209">
        <v>5.41</v>
      </c>
      <c r="G1209" t="s">
        <v>40</v>
      </c>
      <c r="H1209" t="s">
        <v>96</v>
      </c>
      <c r="I1209" t="s">
        <v>50</v>
      </c>
      <c r="J1209" t="s">
        <v>74</v>
      </c>
      <c r="K1209" t="s">
        <v>75</v>
      </c>
      <c r="L1209" t="s">
        <v>1673</v>
      </c>
      <c r="M1209">
        <v>0.35</v>
      </c>
      <c r="N1209" t="s">
        <v>34</v>
      </c>
      <c r="O1209" t="s">
        <v>35</v>
      </c>
      <c r="P1209" t="s">
        <v>99</v>
      </c>
      <c r="Q1209" t="s">
        <v>1876</v>
      </c>
      <c r="R1209">
        <v>28079</v>
      </c>
      <c r="S1209" s="1">
        <v>42113</v>
      </c>
      <c r="T1209" s="1">
        <v>42117</v>
      </c>
      <c r="U1209">
        <v>-61.6</v>
      </c>
      <c r="V1209">
        <v>8</v>
      </c>
      <c r="W1209">
        <v>34.159999999999997</v>
      </c>
      <c r="X1209">
        <v>85835</v>
      </c>
      <c r="Y1209">
        <f>cleaneddata[[#This Row],[Unit Price]]-cleaneddata[[#This Row],[Discount]]</f>
        <v>4.1400000000000006</v>
      </c>
      <c r="Z1209" t="str">
        <f>_xlfn.IFS(cleaneddata[[#This Row],[Region]]="Central","Chris",cleaneddata[[#This Row],[Region]]="East","Erin",cleaneddata[[#This Row],[Region]]="South","Sam",cleaneddata[[#This Row],[Region]]="West","William")</f>
        <v>Sam</v>
      </c>
    </row>
    <row r="1210" spans="1:26" x14ac:dyDescent="0.3">
      <c r="A1210">
        <v>2547</v>
      </c>
      <c r="B1210" t="s">
        <v>2225</v>
      </c>
      <c r="C1210" t="s">
        <v>49</v>
      </c>
      <c r="D1210">
        <v>7.0000000000000007E-2</v>
      </c>
      <c r="E1210">
        <v>6.48</v>
      </c>
      <c r="F1210">
        <v>9.5399999999999991</v>
      </c>
      <c r="G1210" t="s">
        <v>40</v>
      </c>
      <c r="H1210" t="s">
        <v>29</v>
      </c>
      <c r="I1210" t="s">
        <v>50</v>
      </c>
      <c r="J1210" t="s">
        <v>90</v>
      </c>
      <c r="K1210" t="s">
        <v>75</v>
      </c>
      <c r="L1210" t="s">
        <v>2226</v>
      </c>
      <c r="M1210">
        <v>0.37</v>
      </c>
      <c r="N1210" t="s">
        <v>34</v>
      </c>
      <c r="O1210" t="s">
        <v>35</v>
      </c>
      <c r="P1210" t="s">
        <v>244</v>
      </c>
      <c r="Q1210" t="s">
        <v>2227</v>
      </c>
      <c r="R1210">
        <v>23464</v>
      </c>
      <c r="S1210" s="1">
        <v>42113</v>
      </c>
      <c r="T1210" s="1">
        <v>42113</v>
      </c>
      <c r="U1210">
        <v>2.2320000000000002</v>
      </c>
      <c r="V1210">
        <v>1</v>
      </c>
      <c r="W1210">
        <v>10.86</v>
      </c>
      <c r="X1210">
        <v>87916</v>
      </c>
      <c r="Y1210">
        <f>cleaneddata[[#This Row],[Unit Price]]-cleaneddata[[#This Row],[Discount]]</f>
        <v>6.41</v>
      </c>
      <c r="Z1210" t="str">
        <f>_xlfn.IFS(cleaneddata[[#This Row],[Region]]="Central","Chris",cleaneddata[[#This Row],[Region]]="East","Erin",cleaneddata[[#This Row],[Region]]="South","Sam",cleaneddata[[#This Row],[Region]]="West","William")</f>
        <v>Sam</v>
      </c>
    </row>
    <row r="1211" spans="1:26" x14ac:dyDescent="0.3">
      <c r="A1211">
        <v>3380</v>
      </c>
      <c r="B1211" t="s">
        <v>2228</v>
      </c>
      <c r="C1211" t="s">
        <v>27</v>
      </c>
      <c r="D1211">
        <v>0.03</v>
      </c>
      <c r="E1211">
        <v>315.98</v>
      </c>
      <c r="F1211">
        <v>19.989999999999998</v>
      </c>
      <c r="G1211" t="s">
        <v>40</v>
      </c>
      <c r="H1211" t="s">
        <v>73</v>
      </c>
      <c r="I1211" t="s">
        <v>50</v>
      </c>
      <c r="J1211" t="s">
        <v>74</v>
      </c>
      <c r="K1211" t="s">
        <v>75</v>
      </c>
      <c r="L1211" t="s">
        <v>2229</v>
      </c>
      <c r="M1211">
        <v>0.38</v>
      </c>
      <c r="N1211" t="s">
        <v>34</v>
      </c>
      <c r="O1211" t="s">
        <v>35</v>
      </c>
      <c r="P1211" t="s">
        <v>77</v>
      </c>
      <c r="Q1211" t="s">
        <v>2230</v>
      </c>
      <c r="R1211">
        <v>30240</v>
      </c>
      <c r="S1211" s="1">
        <v>42114</v>
      </c>
      <c r="T1211" s="1">
        <v>42116</v>
      </c>
      <c r="U1211">
        <v>-4.4800000000000004</v>
      </c>
      <c r="V1211">
        <v>18</v>
      </c>
      <c r="W1211">
        <v>5572.18</v>
      </c>
      <c r="X1211">
        <v>88838</v>
      </c>
      <c r="Y1211">
        <f>cleaneddata[[#This Row],[Unit Price]]-cleaneddata[[#This Row],[Discount]]</f>
        <v>315.95000000000005</v>
      </c>
      <c r="Z1211" t="str">
        <f>_xlfn.IFS(cleaneddata[[#This Row],[Region]]="Central","Chris",cleaneddata[[#This Row],[Region]]="East","Erin",cleaneddata[[#This Row],[Region]]="South","Sam",cleaneddata[[#This Row],[Region]]="West","William")</f>
        <v>Sam</v>
      </c>
    </row>
    <row r="1212" spans="1:26" x14ac:dyDescent="0.3">
      <c r="A1212">
        <v>3380</v>
      </c>
      <c r="B1212" t="s">
        <v>2228</v>
      </c>
      <c r="C1212" t="s">
        <v>27</v>
      </c>
      <c r="D1212">
        <v>0.03</v>
      </c>
      <c r="E1212">
        <v>63.94</v>
      </c>
      <c r="F1212">
        <v>14.48</v>
      </c>
      <c r="G1212" t="s">
        <v>40</v>
      </c>
      <c r="H1212" t="s">
        <v>73</v>
      </c>
      <c r="I1212" t="s">
        <v>30</v>
      </c>
      <c r="J1212" t="s">
        <v>128</v>
      </c>
      <c r="K1212" t="s">
        <v>75</v>
      </c>
      <c r="L1212" t="s">
        <v>1996</v>
      </c>
      <c r="M1212">
        <v>0.46</v>
      </c>
      <c r="N1212" t="s">
        <v>34</v>
      </c>
      <c r="O1212" t="s">
        <v>35</v>
      </c>
      <c r="P1212" t="s">
        <v>77</v>
      </c>
      <c r="Q1212" t="s">
        <v>2230</v>
      </c>
      <c r="R1212">
        <v>30240</v>
      </c>
      <c r="S1212" s="1">
        <v>42114</v>
      </c>
      <c r="T1212" s="1">
        <v>42115</v>
      </c>
      <c r="U1212">
        <v>43.691699999999997</v>
      </c>
      <c r="V1212">
        <v>8</v>
      </c>
      <c r="W1212">
        <v>522.46</v>
      </c>
      <c r="X1212">
        <v>88838</v>
      </c>
      <c r="Y1212">
        <f>cleaneddata[[#This Row],[Unit Price]]-cleaneddata[[#This Row],[Discount]]</f>
        <v>63.91</v>
      </c>
      <c r="Z1212" t="str">
        <f>_xlfn.IFS(cleaneddata[[#This Row],[Region]]="Central","Chris",cleaneddata[[#This Row],[Region]]="East","Erin",cleaneddata[[#This Row],[Region]]="South","Sam",cleaneddata[[#This Row],[Region]]="West","William")</f>
        <v>Sam</v>
      </c>
    </row>
    <row r="1213" spans="1:26" x14ac:dyDescent="0.3">
      <c r="A1213">
        <v>151</v>
      </c>
      <c r="B1213" t="s">
        <v>705</v>
      </c>
      <c r="C1213" t="s">
        <v>39</v>
      </c>
      <c r="D1213">
        <v>0.09</v>
      </c>
      <c r="E1213">
        <v>5.98</v>
      </c>
      <c r="F1213">
        <v>2.5</v>
      </c>
      <c r="G1213" t="s">
        <v>40</v>
      </c>
      <c r="H1213" t="s">
        <v>73</v>
      </c>
      <c r="I1213" t="s">
        <v>50</v>
      </c>
      <c r="J1213" t="s">
        <v>347</v>
      </c>
      <c r="K1213" t="s">
        <v>75</v>
      </c>
      <c r="L1213" t="s">
        <v>1272</v>
      </c>
      <c r="M1213">
        <v>0.36</v>
      </c>
      <c r="N1213" t="s">
        <v>34</v>
      </c>
      <c r="O1213" t="s">
        <v>35</v>
      </c>
      <c r="P1213" t="s">
        <v>402</v>
      </c>
      <c r="Q1213" t="s">
        <v>707</v>
      </c>
      <c r="R1213">
        <v>37664</v>
      </c>
      <c r="S1213" s="1">
        <v>42114</v>
      </c>
      <c r="T1213" s="1">
        <v>42116</v>
      </c>
      <c r="U1213">
        <v>13.896000000000001</v>
      </c>
      <c r="V1213">
        <v>5</v>
      </c>
      <c r="W1213">
        <v>28.11</v>
      </c>
      <c r="X1213">
        <v>89523</v>
      </c>
      <c r="Y1213">
        <f>cleaneddata[[#This Row],[Unit Price]]-cleaneddata[[#This Row],[Discount]]</f>
        <v>5.8900000000000006</v>
      </c>
      <c r="Z1213" t="str">
        <f>_xlfn.IFS(cleaneddata[[#This Row],[Region]]="Central","Chris",cleaneddata[[#This Row],[Region]]="East","Erin",cleaneddata[[#This Row],[Region]]="South","Sam",cleaneddata[[#This Row],[Region]]="West","William")</f>
        <v>Sam</v>
      </c>
    </row>
    <row r="1214" spans="1:26" x14ac:dyDescent="0.3">
      <c r="A1214">
        <v>1259</v>
      </c>
      <c r="B1214" t="s">
        <v>2231</v>
      </c>
      <c r="C1214" t="s">
        <v>39</v>
      </c>
      <c r="D1214">
        <v>0.03</v>
      </c>
      <c r="E1214">
        <v>3.69</v>
      </c>
      <c r="F1214">
        <v>2.5</v>
      </c>
      <c r="G1214" t="s">
        <v>89</v>
      </c>
      <c r="H1214" t="s">
        <v>73</v>
      </c>
      <c r="I1214" t="s">
        <v>50</v>
      </c>
      <c r="J1214" t="s">
        <v>347</v>
      </c>
      <c r="K1214" t="s">
        <v>75</v>
      </c>
      <c r="L1214" t="s">
        <v>2232</v>
      </c>
      <c r="M1214">
        <v>0.39</v>
      </c>
      <c r="N1214" t="s">
        <v>34</v>
      </c>
      <c r="O1214" t="s">
        <v>35</v>
      </c>
      <c r="P1214" t="s">
        <v>390</v>
      </c>
      <c r="Q1214" t="s">
        <v>1588</v>
      </c>
      <c r="R1214">
        <v>40422</v>
      </c>
      <c r="S1214" s="1">
        <v>42114</v>
      </c>
      <c r="T1214" s="1">
        <v>42114</v>
      </c>
      <c r="U1214">
        <v>-2196.6840000000002</v>
      </c>
      <c r="V1214">
        <v>9</v>
      </c>
      <c r="W1214">
        <v>38.65</v>
      </c>
      <c r="X1214">
        <v>86534</v>
      </c>
      <c r="Y1214">
        <f>cleaneddata[[#This Row],[Unit Price]]-cleaneddata[[#This Row],[Discount]]</f>
        <v>3.66</v>
      </c>
      <c r="Z1214" t="str">
        <f>_xlfn.IFS(cleaneddata[[#This Row],[Region]]="Central","Chris",cleaneddata[[#This Row],[Region]]="East","Erin",cleaneddata[[#This Row],[Region]]="South","Sam",cleaneddata[[#This Row],[Region]]="West","William")</f>
        <v>Sam</v>
      </c>
    </row>
    <row r="1215" spans="1:26" x14ac:dyDescent="0.3">
      <c r="A1215">
        <v>2117</v>
      </c>
      <c r="B1215" t="s">
        <v>2233</v>
      </c>
      <c r="C1215" t="s">
        <v>39</v>
      </c>
      <c r="D1215">
        <v>0.03</v>
      </c>
      <c r="E1215">
        <v>320.98</v>
      </c>
      <c r="F1215">
        <v>24.49</v>
      </c>
      <c r="G1215" t="s">
        <v>40</v>
      </c>
      <c r="H1215" t="s">
        <v>73</v>
      </c>
      <c r="I1215" t="s">
        <v>30</v>
      </c>
      <c r="J1215" t="s">
        <v>111</v>
      </c>
      <c r="K1215" t="s">
        <v>66</v>
      </c>
      <c r="L1215" t="s">
        <v>2234</v>
      </c>
      <c r="M1215">
        <v>0.55000000000000004</v>
      </c>
      <c r="N1215" t="s">
        <v>34</v>
      </c>
      <c r="O1215" t="s">
        <v>54</v>
      </c>
      <c r="P1215" t="s">
        <v>189</v>
      </c>
      <c r="Q1215" t="s">
        <v>1029</v>
      </c>
      <c r="R1215">
        <v>75401</v>
      </c>
      <c r="S1215" s="1">
        <v>42114</v>
      </c>
      <c r="T1215" s="1">
        <v>42116</v>
      </c>
      <c r="U1215">
        <v>4554.4346999999998</v>
      </c>
      <c r="V1215">
        <v>20</v>
      </c>
      <c r="W1215">
        <v>6600.63</v>
      </c>
      <c r="X1215">
        <v>90891</v>
      </c>
      <c r="Y1215">
        <f>cleaneddata[[#This Row],[Unit Price]]-cleaneddata[[#This Row],[Discount]]</f>
        <v>320.95000000000005</v>
      </c>
      <c r="Z1215" t="str">
        <f>_xlfn.IFS(cleaneddata[[#This Row],[Region]]="Central","Chris",cleaneddata[[#This Row],[Region]]="East","Erin",cleaneddata[[#This Row],[Region]]="South","Sam",cleaneddata[[#This Row],[Region]]="West","William")</f>
        <v>Chris</v>
      </c>
    </row>
    <row r="1216" spans="1:26" x14ac:dyDescent="0.3">
      <c r="A1216">
        <v>2117</v>
      </c>
      <c r="B1216" t="s">
        <v>2233</v>
      </c>
      <c r="C1216" t="s">
        <v>39</v>
      </c>
      <c r="D1216">
        <v>0.06</v>
      </c>
      <c r="E1216">
        <v>125.99</v>
      </c>
      <c r="F1216">
        <v>8.8000000000000007</v>
      </c>
      <c r="G1216" t="s">
        <v>40</v>
      </c>
      <c r="H1216" t="s">
        <v>73</v>
      </c>
      <c r="I1216" t="s">
        <v>42</v>
      </c>
      <c r="J1216" t="s">
        <v>137</v>
      </c>
      <c r="K1216" t="s">
        <v>75</v>
      </c>
      <c r="L1216" t="s">
        <v>2235</v>
      </c>
      <c r="M1216">
        <v>0.59</v>
      </c>
      <c r="N1216" t="s">
        <v>34</v>
      </c>
      <c r="O1216" t="s">
        <v>54</v>
      </c>
      <c r="P1216" t="s">
        <v>189</v>
      </c>
      <c r="Q1216" t="s">
        <v>1029</v>
      </c>
      <c r="R1216">
        <v>75401</v>
      </c>
      <c r="S1216" s="1">
        <v>42114</v>
      </c>
      <c r="T1216" s="1">
        <v>42115</v>
      </c>
      <c r="U1216">
        <v>618.19308000000001</v>
      </c>
      <c r="V1216">
        <v>18</v>
      </c>
      <c r="W1216">
        <v>1811.99</v>
      </c>
      <c r="X1216">
        <v>90891</v>
      </c>
      <c r="Y1216">
        <f>cleaneddata[[#This Row],[Unit Price]]-cleaneddata[[#This Row],[Discount]]</f>
        <v>125.92999999999999</v>
      </c>
      <c r="Z1216" t="str">
        <f>_xlfn.IFS(cleaneddata[[#This Row],[Region]]="Central","Chris",cleaneddata[[#This Row],[Region]]="East","Erin",cleaneddata[[#This Row],[Region]]="South","Sam",cleaneddata[[#This Row],[Region]]="West","William")</f>
        <v>Chris</v>
      </c>
    </row>
    <row r="1217" spans="1:26" x14ac:dyDescent="0.3">
      <c r="A1217">
        <v>3084</v>
      </c>
      <c r="B1217" t="s">
        <v>2236</v>
      </c>
      <c r="C1217" t="s">
        <v>39</v>
      </c>
      <c r="D1217">
        <v>0</v>
      </c>
      <c r="E1217">
        <v>65.989999999999995</v>
      </c>
      <c r="F1217">
        <v>5.99</v>
      </c>
      <c r="G1217" t="s">
        <v>89</v>
      </c>
      <c r="H1217" t="s">
        <v>29</v>
      </c>
      <c r="I1217" t="s">
        <v>42</v>
      </c>
      <c r="J1217" t="s">
        <v>137</v>
      </c>
      <c r="K1217" t="s">
        <v>75</v>
      </c>
      <c r="L1217" t="s">
        <v>300</v>
      </c>
      <c r="M1217">
        <v>0.57999999999999996</v>
      </c>
      <c r="N1217" t="s">
        <v>34</v>
      </c>
      <c r="O1217" t="s">
        <v>61</v>
      </c>
      <c r="P1217" t="s">
        <v>68</v>
      </c>
      <c r="Q1217" t="s">
        <v>489</v>
      </c>
      <c r="R1217">
        <v>98503</v>
      </c>
      <c r="S1217" s="1">
        <v>42114</v>
      </c>
      <c r="T1217" s="1">
        <v>42116</v>
      </c>
      <c r="U1217">
        <v>313.81200000000001</v>
      </c>
      <c r="V1217">
        <v>14</v>
      </c>
      <c r="W1217">
        <v>798.89</v>
      </c>
      <c r="X1217">
        <v>89879</v>
      </c>
      <c r="Y1217">
        <f>cleaneddata[[#This Row],[Unit Price]]-cleaneddata[[#This Row],[Discount]]</f>
        <v>65.989999999999995</v>
      </c>
      <c r="Z1217" t="str">
        <f>_xlfn.IFS(cleaneddata[[#This Row],[Region]]="Central","Chris",cleaneddata[[#This Row],[Region]]="East","Erin",cleaneddata[[#This Row],[Region]]="South","Sam",cleaneddata[[#This Row],[Region]]="West","William")</f>
        <v>William</v>
      </c>
    </row>
    <row r="1218" spans="1:26" x14ac:dyDescent="0.3">
      <c r="A1218">
        <v>56</v>
      </c>
      <c r="B1218" t="s">
        <v>2237</v>
      </c>
      <c r="C1218" t="s">
        <v>118</v>
      </c>
      <c r="D1218">
        <v>0.06</v>
      </c>
      <c r="E1218">
        <v>3.8</v>
      </c>
      <c r="F1218">
        <v>1.49</v>
      </c>
      <c r="G1218" t="s">
        <v>40</v>
      </c>
      <c r="H1218" t="s">
        <v>41</v>
      </c>
      <c r="I1218" t="s">
        <v>50</v>
      </c>
      <c r="J1218" t="s">
        <v>74</v>
      </c>
      <c r="K1218" t="s">
        <v>75</v>
      </c>
      <c r="L1218" t="s">
        <v>1194</v>
      </c>
      <c r="M1218">
        <v>0.38</v>
      </c>
      <c r="N1218" t="s">
        <v>34</v>
      </c>
      <c r="O1218" t="s">
        <v>113</v>
      </c>
      <c r="P1218" t="s">
        <v>114</v>
      </c>
      <c r="Q1218" t="s">
        <v>2238</v>
      </c>
      <c r="R1218">
        <v>14150</v>
      </c>
      <c r="S1218" s="1">
        <v>42114</v>
      </c>
      <c r="T1218" s="1">
        <v>42115</v>
      </c>
      <c r="U1218">
        <v>19.6282</v>
      </c>
      <c r="V1218">
        <v>20</v>
      </c>
      <c r="W1218">
        <v>73.55</v>
      </c>
      <c r="X1218">
        <v>88075</v>
      </c>
      <c r="Y1218">
        <f>cleaneddata[[#This Row],[Unit Price]]-cleaneddata[[#This Row],[Discount]]</f>
        <v>3.7399999999999998</v>
      </c>
      <c r="Z1218" t="str">
        <f>_xlfn.IFS(cleaneddata[[#This Row],[Region]]="Central","Chris",cleaneddata[[#This Row],[Region]]="East","Erin",cleaneddata[[#This Row],[Region]]="South","Sam",cleaneddata[[#This Row],[Region]]="West","William")</f>
        <v>Erin</v>
      </c>
    </row>
    <row r="1219" spans="1:26" x14ac:dyDescent="0.3">
      <c r="A1219">
        <v>56</v>
      </c>
      <c r="B1219" t="s">
        <v>2237</v>
      </c>
      <c r="C1219" t="s">
        <v>118</v>
      </c>
      <c r="D1219">
        <v>0.06</v>
      </c>
      <c r="E1219">
        <v>1.76</v>
      </c>
      <c r="F1219">
        <v>0.7</v>
      </c>
      <c r="G1219" t="s">
        <v>40</v>
      </c>
      <c r="H1219" t="s">
        <v>41</v>
      </c>
      <c r="I1219" t="s">
        <v>50</v>
      </c>
      <c r="J1219" t="s">
        <v>51</v>
      </c>
      <c r="K1219" t="s">
        <v>52</v>
      </c>
      <c r="L1219" t="s">
        <v>1665</v>
      </c>
      <c r="M1219">
        <v>0.56000000000000005</v>
      </c>
      <c r="N1219" t="s">
        <v>34</v>
      </c>
      <c r="O1219" t="s">
        <v>113</v>
      </c>
      <c r="P1219" t="s">
        <v>114</v>
      </c>
      <c r="Q1219" t="s">
        <v>2238</v>
      </c>
      <c r="R1219">
        <v>14150</v>
      </c>
      <c r="S1219" s="1">
        <v>42114</v>
      </c>
      <c r="T1219" s="1">
        <v>42115</v>
      </c>
      <c r="U1219">
        <v>-1.6524000000000001</v>
      </c>
      <c r="V1219">
        <v>17</v>
      </c>
      <c r="W1219">
        <v>29.57</v>
      </c>
      <c r="X1219">
        <v>88075</v>
      </c>
      <c r="Y1219">
        <f>cleaneddata[[#This Row],[Unit Price]]-cleaneddata[[#This Row],[Discount]]</f>
        <v>1.7</v>
      </c>
      <c r="Z1219" t="str">
        <f>_xlfn.IFS(cleaneddata[[#This Row],[Region]]="Central","Chris",cleaneddata[[#This Row],[Region]]="East","Erin",cleaneddata[[#This Row],[Region]]="South","Sam",cleaneddata[[#This Row],[Region]]="West","William")</f>
        <v>Erin</v>
      </c>
    </row>
    <row r="1220" spans="1:26" x14ac:dyDescent="0.3">
      <c r="A1220">
        <v>240</v>
      </c>
      <c r="B1220" t="s">
        <v>2239</v>
      </c>
      <c r="C1220" t="s">
        <v>118</v>
      </c>
      <c r="D1220">
        <v>0.1</v>
      </c>
      <c r="E1220">
        <v>19.98</v>
      </c>
      <c r="F1220">
        <v>5.77</v>
      </c>
      <c r="G1220" t="s">
        <v>89</v>
      </c>
      <c r="H1220" t="s">
        <v>29</v>
      </c>
      <c r="I1220" t="s">
        <v>50</v>
      </c>
      <c r="J1220" t="s">
        <v>90</v>
      </c>
      <c r="K1220" t="s">
        <v>75</v>
      </c>
      <c r="L1220" t="s">
        <v>2240</v>
      </c>
      <c r="M1220">
        <v>0.38</v>
      </c>
      <c r="N1220" t="s">
        <v>34</v>
      </c>
      <c r="O1220" t="s">
        <v>61</v>
      </c>
      <c r="P1220" t="s">
        <v>62</v>
      </c>
      <c r="Q1220" t="s">
        <v>2241</v>
      </c>
      <c r="R1220">
        <v>80817</v>
      </c>
      <c r="S1220" s="1">
        <v>42114</v>
      </c>
      <c r="T1220" s="1">
        <v>42114</v>
      </c>
      <c r="U1220">
        <v>35.090000000000003</v>
      </c>
      <c r="V1220">
        <v>3</v>
      </c>
      <c r="W1220">
        <v>57.41</v>
      </c>
      <c r="X1220">
        <v>90479</v>
      </c>
      <c r="Y1220">
        <f>cleaneddata[[#This Row],[Unit Price]]-cleaneddata[[#This Row],[Discount]]</f>
        <v>19.88</v>
      </c>
      <c r="Z1220" t="str">
        <f>_xlfn.IFS(cleaneddata[[#This Row],[Region]]="Central","Chris",cleaneddata[[#This Row],[Region]]="East","Erin",cleaneddata[[#This Row],[Region]]="South","Sam",cleaneddata[[#This Row],[Region]]="West","William")</f>
        <v>William</v>
      </c>
    </row>
    <row r="1221" spans="1:26" x14ac:dyDescent="0.3">
      <c r="A1221">
        <v>241</v>
      </c>
      <c r="B1221" t="s">
        <v>2242</v>
      </c>
      <c r="C1221" t="s">
        <v>118</v>
      </c>
      <c r="D1221">
        <v>0.06</v>
      </c>
      <c r="E1221">
        <v>259.70999999999998</v>
      </c>
      <c r="F1221">
        <v>66.67</v>
      </c>
      <c r="G1221" t="s">
        <v>28</v>
      </c>
      <c r="H1221" t="s">
        <v>29</v>
      </c>
      <c r="I1221" t="s">
        <v>30</v>
      </c>
      <c r="J1221" t="s">
        <v>31</v>
      </c>
      <c r="K1221" t="s">
        <v>32</v>
      </c>
      <c r="L1221" t="s">
        <v>1028</v>
      </c>
      <c r="M1221">
        <v>0.61</v>
      </c>
      <c r="N1221" t="s">
        <v>34</v>
      </c>
      <c r="O1221" t="s">
        <v>61</v>
      </c>
      <c r="P1221" t="s">
        <v>62</v>
      </c>
      <c r="Q1221" t="s">
        <v>2243</v>
      </c>
      <c r="R1221">
        <v>81503</v>
      </c>
      <c r="S1221" s="1">
        <v>42114</v>
      </c>
      <c r="T1221" s="1">
        <v>42115</v>
      </c>
      <c r="U1221">
        <v>785.63</v>
      </c>
      <c r="V1221">
        <v>11</v>
      </c>
      <c r="W1221">
        <v>2809.87</v>
      </c>
      <c r="X1221">
        <v>90479</v>
      </c>
      <c r="Y1221">
        <f>cleaneddata[[#This Row],[Unit Price]]-cleaneddata[[#This Row],[Discount]]</f>
        <v>259.64999999999998</v>
      </c>
      <c r="Z1221" t="str">
        <f>_xlfn.IFS(cleaneddata[[#This Row],[Region]]="Central","Chris",cleaneddata[[#This Row],[Region]]="East","Erin",cleaneddata[[#This Row],[Region]]="South","Sam",cleaneddata[[#This Row],[Region]]="West","William")</f>
        <v>William</v>
      </c>
    </row>
    <row r="1222" spans="1:26" x14ac:dyDescent="0.3">
      <c r="A1222">
        <v>970</v>
      </c>
      <c r="B1222" t="s">
        <v>2244</v>
      </c>
      <c r="C1222" t="s">
        <v>118</v>
      </c>
      <c r="D1222">
        <v>0</v>
      </c>
      <c r="E1222">
        <v>170.98</v>
      </c>
      <c r="F1222">
        <v>35.89</v>
      </c>
      <c r="G1222" t="s">
        <v>28</v>
      </c>
      <c r="H1222" t="s">
        <v>41</v>
      </c>
      <c r="I1222" t="s">
        <v>30</v>
      </c>
      <c r="J1222" t="s">
        <v>119</v>
      </c>
      <c r="K1222" t="s">
        <v>32</v>
      </c>
      <c r="L1222" t="s">
        <v>1471</v>
      </c>
      <c r="M1222">
        <v>0.66</v>
      </c>
      <c r="N1222" t="s">
        <v>34</v>
      </c>
      <c r="O1222" t="s">
        <v>35</v>
      </c>
      <c r="P1222" t="s">
        <v>244</v>
      </c>
      <c r="Q1222" t="s">
        <v>2245</v>
      </c>
      <c r="R1222">
        <v>24281</v>
      </c>
      <c r="S1222" s="1">
        <v>42114</v>
      </c>
      <c r="T1222" s="1">
        <v>42115</v>
      </c>
      <c r="U1222">
        <v>-102.66200000000001</v>
      </c>
      <c r="V1222">
        <v>8</v>
      </c>
      <c r="W1222">
        <v>1452.18</v>
      </c>
      <c r="X1222">
        <v>86173</v>
      </c>
      <c r="Y1222">
        <f>cleaneddata[[#This Row],[Unit Price]]-cleaneddata[[#This Row],[Discount]]</f>
        <v>170.98</v>
      </c>
      <c r="Z1222" t="str">
        <f>_xlfn.IFS(cleaneddata[[#This Row],[Region]]="Central","Chris",cleaneddata[[#This Row],[Region]]="East","Erin",cleaneddata[[#This Row],[Region]]="South","Sam",cleaneddata[[#This Row],[Region]]="West","William")</f>
        <v>Sam</v>
      </c>
    </row>
    <row r="1223" spans="1:26" x14ac:dyDescent="0.3">
      <c r="A1223">
        <v>3283</v>
      </c>
      <c r="B1223" t="s">
        <v>2246</v>
      </c>
      <c r="C1223" t="s">
        <v>27</v>
      </c>
      <c r="D1223">
        <v>0.05</v>
      </c>
      <c r="E1223">
        <v>363.25</v>
      </c>
      <c r="F1223">
        <v>19.989999999999998</v>
      </c>
      <c r="G1223" t="s">
        <v>89</v>
      </c>
      <c r="H1223" t="s">
        <v>96</v>
      </c>
      <c r="I1223" t="s">
        <v>50</v>
      </c>
      <c r="J1223" t="s">
        <v>97</v>
      </c>
      <c r="K1223" t="s">
        <v>75</v>
      </c>
      <c r="L1223" t="s">
        <v>201</v>
      </c>
      <c r="M1223">
        <v>0.56999999999999995</v>
      </c>
      <c r="N1223" t="s">
        <v>34</v>
      </c>
      <c r="O1223" t="s">
        <v>35</v>
      </c>
      <c r="P1223" t="s">
        <v>125</v>
      </c>
      <c r="Q1223" t="s">
        <v>2247</v>
      </c>
      <c r="R1223">
        <v>33156</v>
      </c>
      <c r="S1223" s="1">
        <v>42115</v>
      </c>
      <c r="T1223" s="1">
        <v>42115</v>
      </c>
      <c r="U1223">
        <v>-269.75549999999998</v>
      </c>
      <c r="V1223">
        <v>5</v>
      </c>
      <c r="W1223">
        <v>1867.04</v>
      </c>
      <c r="X1223">
        <v>90752</v>
      </c>
      <c r="Y1223">
        <f>cleaneddata[[#This Row],[Unit Price]]-cleaneddata[[#This Row],[Discount]]</f>
        <v>363.2</v>
      </c>
      <c r="Z1223" t="str">
        <f>_xlfn.IFS(cleaneddata[[#This Row],[Region]]="Central","Chris",cleaneddata[[#This Row],[Region]]="East","Erin",cleaneddata[[#This Row],[Region]]="South","Sam",cleaneddata[[#This Row],[Region]]="West","William")</f>
        <v>Sam</v>
      </c>
    </row>
    <row r="1224" spans="1:26" x14ac:dyDescent="0.3">
      <c r="A1224">
        <v>2038</v>
      </c>
      <c r="B1224" t="s">
        <v>2248</v>
      </c>
      <c r="C1224" t="s">
        <v>39</v>
      </c>
      <c r="D1224">
        <v>0.06</v>
      </c>
      <c r="E1224">
        <v>40.99</v>
      </c>
      <c r="F1224">
        <v>17.48</v>
      </c>
      <c r="G1224" t="s">
        <v>40</v>
      </c>
      <c r="H1224" t="s">
        <v>29</v>
      </c>
      <c r="I1224" t="s">
        <v>50</v>
      </c>
      <c r="J1224" t="s">
        <v>90</v>
      </c>
      <c r="K1224" t="s">
        <v>75</v>
      </c>
      <c r="L1224" t="s">
        <v>1400</v>
      </c>
      <c r="M1224">
        <v>0.36</v>
      </c>
      <c r="N1224" t="s">
        <v>34</v>
      </c>
      <c r="O1224" t="s">
        <v>113</v>
      </c>
      <c r="P1224" t="s">
        <v>114</v>
      </c>
      <c r="Q1224" t="s">
        <v>69</v>
      </c>
      <c r="R1224">
        <v>10550</v>
      </c>
      <c r="S1224" s="1">
        <v>42115</v>
      </c>
      <c r="T1224" s="1">
        <v>42115</v>
      </c>
      <c r="U1224">
        <v>109.16</v>
      </c>
      <c r="V1224">
        <v>7</v>
      </c>
      <c r="W1224">
        <v>277.12</v>
      </c>
      <c r="X1224">
        <v>89334</v>
      </c>
      <c r="Y1224">
        <f>cleaneddata[[#This Row],[Unit Price]]-cleaneddata[[#This Row],[Discount]]</f>
        <v>40.93</v>
      </c>
      <c r="Z1224" t="str">
        <f>_xlfn.IFS(cleaneddata[[#This Row],[Region]]="Central","Chris",cleaneddata[[#This Row],[Region]]="East","Erin",cleaneddata[[#This Row],[Region]]="South","Sam",cleaneddata[[#This Row],[Region]]="West","William")</f>
        <v>Erin</v>
      </c>
    </row>
    <row r="1225" spans="1:26" x14ac:dyDescent="0.3">
      <c r="A1225">
        <v>2260</v>
      </c>
      <c r="B1225" t="s">
        <v>1198</v>
      </c>
      <c r="C1225" t="s">
        <v>39</v>
      </c>
      <c r="D1225">
        <v>0.08</v>
      </c>
      <c r="E1225">
        <v>4.9800000000000004</v>
      </c>
      <c r="F1225">
        <v>0.49</v>
      </c>
      <c r="G1225" t="s">
        <v>40</v>
      </c>
      <c r="H1225" t="s">
        <v>96</v>
      </c>
      <c r="I1225" t="s">
        <v>50</v>
      </c>
      <c r="J1225" t="s">
        <v>154</v>
      </c>
      <c r="K1225" t="s">
        <v>75</v>
      </c>
      <c r="L1225" t="s">
        <v>1105</v>
      </c>
      <c r="M1225">
        <v>0.39</v>
      </c>
      <c r="N1225" t="s">
        <v>34</v>
      </c>
      <c r="O1225" t="s">
        <v>35</v>
      </c>
      <c r="P1225" t="s">
        <v>77</v>
      </c>
      <c r="Q1225" t="s">
        <v>1199</v>
      </c>
      <c r="R1225">
        <v>30161</v>
      </c>
      <c r="S1225" s="1">
        <v>42115</v>
      </c>
      <c r="T1225" s="1">
        <v>42116</v>
      </c>
      <c r="U1225">
        <v>4949.9160000000002</v>
      </c>
      <c r="V1225">
        <v>1</v>
      </c>
      <c r="W1225">
        <v>4.95</v>
      </c>
      <c r="X1225">
        <v>89602</v>
      </c>
      <c r="Y1225">
        <f>cleaneddata[[#This Row],[Unit Price]]-cleaneddata[[#This Row],[Discount]]</f>
        <v>4.9000000000000004</v>
      </c>
      <c r="Z1225" t="str">
        <f>_xlfn.IFS(cleaneddata[[#This Row],[Region]]="Central","Chris",cleaneddata[[#This Row],[Region]]="East","Erin",cleaneddata[[#This Row],[Region]]="South","Sam",cleaneddata[[#This Row],[Region]]="West","William")</f>
        <v>Sam</v>
      </c>
    </row>
    <row r="1226" spans="1:26" x14ac:dyDescent="0.3">
      <c r="A1226">
        <v>2260</v>
      </c>
      <c r="B1226" t="s">
        <v>1198</v>
      </c>
      <c r="C1226" t="s">
        <v>39</v>
      </c>
      <c r="D1226">
        <v>0.09</v>
      </c>
      <c r="E1226">
        <v>119.99</v>
      </c>
      <c r="F1226">
        <v>14</v>
      </c>
      <c r="G1226" t="s">
        <v>28</v>
      </c>
      <c r="H1226" t="s">
        <v>96</v>
      </c>
      <c r="I1226" t="s">
        <v>42</v>
      </c>
      <c r="J1226" t="s">
        <v>58</v>
      </c>
      <c r="K1226" t="s">
        <v>59</v>
      </c>
      <c r="L1226" t="s">
        <v>2153</v>
      </c>
      <c r="M1226">
        <v>0.36</v>
      </c>
      <c r="N1226" t="s">
        <v>34</v>
      </c>
      <c r="O1226" t="s">
        <v>35</v>
      </c>
      <c r="P1226" t="s">
        <v>77</v>
      </c>
      <c r="Q1226" t="s">
        <v>1199</v>
      </c>
      <c r="R1226">
        <v>30161</v>
      </c>
      <c r="S1226" s="1">
        <v>42115</v>
      </c>
      <c r="T1226" s="1">
        <v>42117</v>
      </c>
      <c r="U1226">
        <v>1055.604</v>
      </c>
      <c r="V1226">
        <v>4</v>
      </c>
      <c r="W1226">
        <v>461.24</v>
      </c>
      <c r="X1226">
        <v>89602</v>
      </c>
      <c r="Y1226">
        <f>cleaneddata[[#This Row],[Unit Price]]-cleaneddata[[#This Row],[Discount]]</f>
        <v>119.89999999999999</v>
      </c>
      <c r="Z1226" t="str">
        <f>_xlfn.IFS(cleaneddata[[#This Row],[Region]]="Central","Chris",cleaneddata[[#This Row],[Region]]="East","Erin",cleaneddata[[#This Row],[Region]]="South","Sam",cleaneddata[[#This Row],[Region]]="West","William")</f>
        <v>Sam</v>
      </c>
    </row>
    <row r="1227" spans="1:26" x14ac:dyDescent="0.3">
      <c r="A1227">
        <v>2964</v>
      </c>
      <c r="B1227" t="s">
        <v>2249</v>
      </c>
      <c r="C1227" t="s">
        <v>39</v>
      </c>
      <c r="D1227">
        <v>0.06</v>
      </c>
      <c r="E1227">
        <v>42.98</v>
      </c>
      <c r="F1227">
        <v>4.62</v>
      </c>
      <c r="G1227" t="s">
        <v>40</v>
      </c>
      <c r="H1227" t="s">
        <v>41</v>
      </c>
      <c r="I1227" t="s">
        <v>50</v>
      </c>
      <c r="J1227" t="s">
        <v>97</v>
      </c>
      <c r="K1227" t="s">
        <v>75</v>
      </c>
      <c r="L1227" t="s">
        <v>282</v>
      </c>
      <c r="M1227">
        <v>0.56000000000000005</v>
      </c>
      <c r="N1227" t="s">
        <v>34</v>
      </c>
      <c r="O1227" t="s">
        <v>113</v>
      </c>
      <c r="P1227" t="s">
        <v>319</v>
      </c>
      <c r="Q1227" t="s">
        <v>69</v>
      </c>
      <c r="R1227">
        <v>43050</v>
      </c>
      <c r="S1227" s="1">
        <v>42115</v>
      </c>
      <c r="T1227" s="1">
        <v>42117</v>
      </c>
      <c r="U1227">
        <v>-24.63</v>
      </c>
      <c r="V1227">
        <v>1</v>
      </c>
      <c r="W1227">
        <v>47.04</v>
      </c>
      <c r="X1227">
        <v>88610</v>
      </c>
      <c r="Y1227">
        <f>cleaneddata[[#This Row],[Unit Price]]-cleaneddata[[#This Row],[Discount]]</f>
        <v>42.919999999999995</v>
      </c>
      <c r="Z1227" t="str">
        <f>_xlfn.IFS(cleaneddata[[#This Row],[Region]]="Central","Chris",cleaneddata[[#This Row],[Region]]="East","Erin",cleaneddata[[#This Row],[Region]]="South","Sam",cleaneddata[[#This Row],[Region]]="West","William")</f>
        <v>Erin</v>
      </c>
    </row>
    <row r="1228" spans="1:26" x14ac:dyDescent="0.3">
      <c r="A1228">
        <v>535</v>
      </c>
      <c r="B1228" t="s">
        <v>2250</v>
      </c>
      <c r="C1228" t="s">
        <v>49</v>
      </c>
      <c r="D1228">
        <v>0</v>
      </c>
      <c r="E1228">
        <v>15.99</v>
      </c>
      <c r="F1228">
        <v>13.18</v>
      </c>
      <c r="G1228" t="s">
        <v>40</v>
      </c>
      <c r="H1228" t="s">
        <v>96</v>
      </c>
      <c r="I1228" t="s">
        <v>50</v>
      </c>
      <c r="J1228" t="s">
        <v>74</v>
      </c>
      <c r="K1228" t="s">
        <v>75</v>
      </c>
      <c r="L1228" t="s">
        <v>297</v>
      </c>
      <c r="M1228">
        <v>0.37</v>
      </c>
      <c r="N1228" t="s">
        <v>34</v>
      </c>
      <c r="O1228" t="s">
        <v>35</v>
      </c>
      <c r="P1228" t="s">
        <v>244</v>
      </c>
      <c r="Q1228" t="s">
        <v>1503</v>
      </c>
      <c r="R1228">
        <v>22025</v>
      </c>
      <c r="S1228" s="1">
        <v>42115</v>
      </c>
      <c r="T1228" s="1">
        <v>42119</v>
      </c>
      <c r="U1228">
        <v>46.488</v>
      </c>
      <c r="V1228">
        <v>23</v>
      </c>
      <c r="W1228">
        <v>403.25</v>
      </c>
      <c r="X1228">
        <v>88511</v>
      </c>
      <c r="Y1228">
        <f>cleaneddata[[#This Row],[Unit Price]]-cleaneddata[[#This Row],[Discount]]</f>
        <v>15.99</v>
      </c>
      <c r="Z1228" t="str">
        <f>_xlfn.IFS(cleaneddata[[#This Row],[Region]]="Central","Chris",cleaneddata[[#This Row],[Region]]="East","Erin",cleaneddata[[#This Row],[Region]]="South","Sam",cleaneddata[[#This Row],[Region]]="West","William")</f>
        <v>Sam</v>
      </c>
    </row>
    <row r="1229" spans="1:26" x14ac:dyDescent="0.3">
      <c r="A1229">
        <v>2548</v>
      </c>
      <c r="B1229" t="s">
        <v>1986</v>
      </c>
      <c r="C1229" t="s">
        <v>49</v>
      </c>
      <c r="D1229">
        <v>0.05</v>
      </c>
      <c r="E1229">
        <v>30.98</v>
      </c>
      <c r="F1229">
        <v>9.18</v>
      </c>
      <c r="G1229" t="s">
        <v>89</v>
      </c>
      <c r="H1229" t="s">
        <v>29</v>
      </c>
      <c r="I1229" t="s">
        <v>50</v>
      </c>
      <c r="J1229" t="s">
        <v>90</v>
      </c>
      <c r="K1229" t="s">
        <v>75</v>
      </c>
      <c r="L1229" t="s">
        <v>2251</v>
      </c>
      <c r="M1229">
        <v>0.4</v>
      </c>
      <c r="N1229" t="s">
        <v>34</v>
      </c>
      <c r="O1229" t="s">
        <v>61</v>
      </c>
      <c r="P1229" t="s">
        <v>92</v>
      </c>
      <c r="Q1229" t="s">
        <v>102</v>
      </c>
      <c r="R1229">
        <v>90068</v>
      </c>
      <c r="S1229" s="1">
        <v>42115</v>
      </c>
      <c r="T1229" s="1">
        <v>42115</v>
      </c>
      <c r="U1229">
        <v>61.47</v>
      </c>
      <c r="V1229">
        <v>12</v>
      </c>
      <c r="W1229">
        <v>382.29</v>
      </c>
      <c r="X1229">
        <v>40997</v>
      </c>
      <c r="Y1229">
        <f>cleaneddata[[#This Row],[Unit Price]]-cleaneddata[[#This Row],[Discount]]</f>
        <v>30.93</v>
      </c>
      <c r="Z1229" t="str">
        <f>_xlfn.IFS(cleaneddata[[#This Row],[Region]]="Central","Chris",cleaneddata[[#This Row],[Region]]="East","Erin",cleaneddata[[#This Row],[Region]]="South","Sam",cleaneddata[[#This Row],[Region]]="West","William")</f>
        <v>William</v>
      </c>
    </row>
    <row r="1230" spans="1:26" x14ac:dyDescent="0.3">
      <c r="A1230">
        <v>2548</v>
      </c>
      <c r="B1230" t="s">
        <v>1986</v>
      </c>
      <c r="C1230" t="s">
        <v>49</v>
      </c>
      <c r="D1230">
        <v>0.05</v>
      </c>
      <c r="E1230">
        <v>22.99</v>
      </c>
      <c r="F1230">
        <v>8.99</v>
      </c>
      <c r="G1230" t="s">
        <v>40</v>
      </c>
      <c r="H1230" t="s">
        <v>29</v>
      </c>
      <c r="I1230" t="s">
        <v>50</v>
      </c>
      <c r="J1230" t="s">
        <v>51</v>
      </c>
      <c r="K1230" t="s">
        <v>44</v>
      </c>
      <c r="L1230" t="s">
        <v>2252</v>
      </c>
      <c r="M1230">
        <v>0.56999999999999995</v>
      </c>
      <c r="N1230" t="s">
        <v>34</v>
      </c>
      <c r="O1230" t="s">
        <v>61</v>
      </c>
      <c r="P1230" t="s">
        <v>92</v>
      </c>
      <c r="Q1230" t="s">
        <v>102</v>
      </c>
      <c r="R1230">
        <v>90068</v>
      </c>
      <c r="S1230" s="1">
        <v>42115</v>
      </c>
      <c r="T1230" s="1">
        <v>42122</v>
      </c>
      <c r="U1230">
        <v>18.27</v>
      </c>
      <c r="V1230">
        <v>37</v>
      </c>
      <c r="W1230">
        <v>881.74</v>
      </c>
      <c r="X1230">
        <v>40997</v>
      </c>
      <c r="Y1230">
        <f>cleaneddata[[#This Row],[Unit Price]]-cleaneddata[[#This Row],[Discount]]</f>
        <v>22.939999999999998</v>
      </c>
      <c r="Z1230" t="str">
        <f>_xlfn.IFS(cleaneddata[[#This Row],[Region]]="Central","Chris",cleaneddata[[#This Row],[Region]]="East","Erin",cleaneddata[[#This Row],[Region]]="South","Sam",cleaneddata[[#This Row],[Region]]="West","William")</f>
        <v>William</v>
      </c>
    </row>
    <row r="1231" spans="1:26" x14ac:dyDescent="0.3">
      <c r="A1231">
        <v>2548</v>
      </c>
      <c r="B1231" t="s">
        <v>1986</v>
      </c>
      <c r="C1231" t="s">
        <v>49</v>
      </c>
      <c r="D1231">
        <v>0.04</v>
      </c>
      <c r="E1231">
        <v>212.6</v>
      </c>
      <c r="F1231">
        <v>110.2</v>
      </c>
      <c r="G1231" t="s">
        <v>28</v>
      </c>
      <c r="H1231" t="s">
        <v>29</v>
      </c>
      <c r="I1231" t="s">
        <v>30</v>
      </c>
      <c r="J1231" t="s">
        <v>31</v>
      </c>
      <c r="K1231" t="s">
        <v>32</v>
      </c>
      <c r="L1231" t="s">
        <v>165</v>
      </c>
      <c r="M1231">
        <v>0.73</v>
      </c>
      <c r="N1231" t="s">
        <v>34</v>
      </c>
      <c r="O1231" t="s">
        <v>61</v>
      </c>
      <c r="P1231" t="s">
        <v>92</v>
      </c>
      <c r="Q1231" t="s">
        <v>102</v>
      </c>
      <c r="R1231">
        <v>90068</v>
      </c>
      <c r="S1231" s="1">
        <v>42115</v>
      </c>
      <c r="T1231" s="1">
        <v>42119</v>
      </c>
      <c r="U1231">
        <v>-513.79042000000004</v>
      </c>
      <c r="V1231">
        <v>33</v>
      </c>
      <c r="W1231">
        <v>7384.18</v>
      </c>
      <c r="X1231">
        <v>40997</v>
      </c>
      <c r="Y1231">
        <f>cleaneddata[[#This Row],[Unit Price]]-cleaneddata[[#This Row],[Discount]]</f>
        <v>212.56</v>
      </c>
      <c r="Z1231" t="str">
        <f>_xlfn.IFS(cleaneddata[[#This Row],[Region]]="Central","Chris",cleaneddata[[#This Row],[Region]]="East","Erin",cleaneddata[[#This Row],[Region]]="South","Sam",cleaneddata[[#This Row],[Region]]="West","William")</f>
        <v>William</v>
      </c>
    </row>
    <row r="1232" spans="1:26" x14ac:dyDescent="0.3">
      <c r="A1232">
        <v>2549</v>
      </c>
      <c r="B1232" t="s">
        <v>2253</v>
      </c>
      <c r="C1232" t="s">
        <v>49</v>
      </c>
      <c r="D1232">
        <v>0.05</v>
      </c>
      <c r="E1232">
        <v>30.98</v>
      </c>
      <c r="F1232">
        <v>9.18</v>
      </c>
      <c r="G1232" t="s">
        <v>89</v>
      </c>
      <c r="H1232" t="s">
        <v>29</v>
      </c>
      <c r="I1232" t="s">
        <v>50</v>
      </c>
      <c r="J1232" t="s">
        <v>90</v>
      </c>
      <c r="K1232" t="s">
        <v>75</v>
      </c>
      <c r="L1232" t="s">
        <v>2251</v>
      </c>
      <c r="M1232">
        <v>0.4</v>
      </c>
      <c r="N1232" t="s">
        <v>34</v>
      </c>
      <c r="O1232" t="s">
        <v>113</v>
      </c>
      <c r="P1232" t="s">
        <v>319</v>
      </c>
      <c r="Q1232" t="s">
        <v>2254</v>
      </c>
      <c r="R1232">
        <v>43213</v>
      </c>
      <c r="S1232" s="1">
        <v>42115</v>
      </c>
      <c r="T1232" s="1">
        <v>42115</v>
      </c>
      <c r="U1232">
        <v>61.47</v>
      </c>
      <c r="V1232">
        <v>3</v>
      </c>
      <c r="W1232">
        <v>95.57</v>
      </c>
      <c r="X1232">
        <v>88657</v>
      </c>
      <c r="Y1232">
        <f>cleaneddata[[#This Row],[Unit Price]]-cleaneddata[[#This Row],[Discount]]</f>
        <v>30.93</v>
      </c>
      <c r="Z1232" t="str">
        <f>_xlfn.IFS(cleaneddata[[#This Row],[Region]]="Central","Chris",cleaneddata[[#This Row],[Region]]="East","Erin",cleaneddata[[#This Row],[Region]]="South","Sam",cleaneddata[[#This Row],[Region]]="West","William")</f>
        <v>Erin</v>
      </c>
    </row>
    <row r="1233" spans="1:26" x14ac:dyDescent="0.3">
      <c r="A1233">
        <v>2549</v>
      </c>
      <c r="B1233" t="s">
        <v>2253</v>
      </c>
      <c r="C1233" t="s">
        <v>49</v>
      </c>
      <c r="D1233">
        <v>0.05</v>
      </c>
      <c r="E1233">
        <v>22.99</v>
      </c>
      <c r="F1233">
        <v>8.99</v>
      </c>
      <c r="G1233" t="s">
        <v>40</v>
      </c>
      <c r="H1233" t="s">
        <v>29</v>
      </c>
      <c r="I1233" t="s">
        <v>50</v>
      </c>
      <c r="J1233" t="s">
        <v>51</v>
      </c>
      <c r="K1233" t="s">
        <v>44</v>
      </c>
      <c r="L1233" t="s">
        <v>2252</v>
      </c>
      <c r="M1233">
        <v>0.56999999999999995</v>
      </c>
      <c r="N1233" t="s">
        <v>34</v>
      </c>
      <c r="O1233" t="s">
        <v>113</v>
      </c>
      <c r="P1233" t="s">
        <v>319</v>
      </c>
      <c r="Q1233" t="s">
        <v>2254</v>
      </c>
      <c r="R1233">
        <v>43213</v>
      </c>
      <c r="S1233" s="1">
        <v>42115</v>
      </c>
      <c r="T1233" s="1">
        <v>42122</v>
      </c>
      <c r="U1233">
        <v>18.27</v>
      </c>
      <c r="V1233">
        <v>9</v>
      </c>
      <c r="W1233">
        <v>214.48</v>
      </c>
      <c r="X1233">
        <v>88657</v>
      </c>
      <c r="Y1233">
        <f>cleaneddata[[#This Row],[Unit Price]]-cleaneddata[[#This Row],[Discount]]</f>
        <v>22.939999999999998</v>
      </c>
      <c r="Z1233" t="str">
        <f>_xlfn.IFS(cleaneddata[[#This Row],[Region]]="Central","Chris",cleaneddata[[#This Row],[Region]]="East","Erin",cleaneddata[[#This Row],[Region]]="South","Sam",cleaneddata[[#This Row],[Region]]="West","William")</f>
        <v>Erin</v>
      </c>
    </row>
    <row r="1234" spans="1:26" x14ac:dyDescent="0.3">
      <c r="A1234">
        <v>2549</v>
      </c>
      <c r="B1234" t="s">
        <v>2253</v>
      </c>
      <c r="C1234" t="s">
        <v>49</v>
      </c>
      <c r="D1234">
        <v>0.04</v>
      </c>
      <c r="E1234">
        <v>212.6</v>
      </c>
      <c r="F1234">
        <v>110.2</v>
      </c>
      <c r="G1234" t="s">
        <v>28</v>
      </c>
      <c r="H1234" t="s">
        <v>29</v>
      </c>
      <c r="I1234" t="s">
        <v>30</v>
      </c>
      <c r="J1234" t="s">
        <v>31</v>
      </c>
      <c r="K1234" t="s">
        <v>32</v>
      </c>
      <c r="L1234" t="s">
        <v>165</v>
      </c>
      <c r="M1234">
        <v>0.73</v>
      </c>
      <c r="N1234" t="s">
        <v>34</v>
      </c>
      <c r="O1234" t="s">
        <v>113</v>
      </c>
      <c r="P1234" t="s">
        <v>319</v>
      </c>
      <c r="Q1234" t="s">
        <v>2254</v>
      </c>
      <c r="R1234">
        <v>43213</v>
      </c>
      <c r="S1234" s="1">
        <v>42115</v>
      </c>
      <c r="T1234" s="1">
        <v>42119</v>
      </c>
      <c r="U1234">
        <v>-513.79042000000004</v>
      </c>
      <c r="V1234">
        <v>8</v>
      </c>
      <c r="W1234">
        <v>1790.1</v>
      </c>
      <c r="X1234">
        <v>88657</v>
      </c>
      <c r="Y1234">
        <f>cleaneddata[[#This Row],[Unit Price]]-cleaneddata[[#This Row],[Discount]]</f>
        <v>212.56</v>
      </c>
      <c r="Z1234" t="str">
        <f>_xlfn.IFS(cleaneddata[[#This Row],[Region]]="Central","Chris",cleaneddata[[#This Row],[Region]]="East","Erin",cleaneddata[[#This Row],[Region]]="South","Sam",cleaneddata[[#This Row],[Region]]="West","William")</f>
        <v>Erin</v>
      </c>
    </row>
    <row r="1235" spans="1:26" x14ac:dyDescent="0.3">
      <c r="A1235">
        <v>627</v>
      </c>
      <c r="B1235" t="s">
        <v>2255</v>
      </c>
      <c r="C1235" t="s">
        <v>118</v>
      </c>
      <c r="D1235">
        <v>0.02</v>
      </c>
      <c r="E1235">
        <v>419.19</v>
      </c>
      <c r="F1235">
        <v>19.989999999999998</v>
      </c>
      <c r="G1235" t="s">
        <v>40</v>
      </c>
      <c r="H1235" t="s">
        <v>96</v>
      </c>
      <c r="I1235" t="s">
        <v>50</v>
      </c>
      <c r="J1235" t="s">
        <v>80</v>
      </c>
      <c r="K1235" t="s">
        <v>75</v>
      </c>
      <c r="L1235" t="s">
        <v>2194</v>
      </c>
      <c r="M1235">
        <v>0.57999999999999996</v>
      </c>
      <c r="N1235" t="s">
        <v>34</v>
      </c>
      <c r="O1235" t="s">
        <v>113</v>
      </c>
      <c r="P1235" t="s">
        <v>319</v>
      </c>
      <c r="Q1235" t="s">
        <v>2256</v>
      </c>
      <c r="R1235">
        <v>43952</v>
      </c>
      <c r="S1235" s="1">
        <v>42115</v>
      </c>
      <c r="T1235" s="1">
        <v>42116</v>
      </c>
      <c r="U1235">
        <v>6610.2</v>
      </c>
      <c r="V1235">
        <v>22</v>
      </c>
      <c r="W1235">
        <v>9580</v>
      </c>
      <c r="X1235">
        <v>90469</v>
      </c>
      <c r="Y1235">
        <f>cleaneddata[[#This Row],[Unit Price]]-cleaneddata[[#This Row],[Discount]]</f>
        <v>419.17</v>
      </c>
      <c r="Z1235" t="str">
        <f>_xlfn.IFS(cleaneddata[[#This Row],[Region]]="Central","Chris",cleaneddata[[#This Row],[Region]]="East","Erin",cleaneddata[[#This Row],[Region]]="South","Sam",cleaneddata[[#This Row],[Region]]="West","William")</f>
        <v>Erin</v>
      </c>
    </row>
    <row r="1236" spans="1:26" x14ac:dyDescent="0.3">
      <c r="A1236">
        <v>2668</v>
      </c>
      <c r="B1236" t="s">
        <v>1898</v>
      </c>
      <c r="C1236" t="s">
        <v>72</v>
      </c>
      <c r="D1236">
        <v>0.06</v>
      </c>
      <c r="E1236">
        <v>3.93</v>
      </c>
      <c r="F1236">
        <v>0.99</v>
      </c>
      <c r="G1236" t="s">
        <v>40</v>
      </c>
      <c r="H1236" t="s">
        <v>73</v>
      </c>
      <c r="I1236" t="s">
        <v>50</v>
      </c>
      <c r="J1236" t="s">
        <v>178</v>
      </c>
      <c r="K1236" t="s">
        <v>52</v>
      </c>
      <c r="L1236" t="s">
        <v>2257</v>
      </c>
      <c r="M1236">
        <v>0.39</v>
      </c>
      <c r="N1236" t="s">
        <v>34</v>
      </c>
      <c r="O1236" t="s">
        <v>54</v>
      </c>
      <c r="P1236" t="s">
        <v>1073</v>
      </c>
      <c r="Q1236" t="s">
        <v>1900</v>
      </c>
      <c r="R1236">
        <v>57701</v>
      </c>
      <c r="S1236" s="1">
        <v>42115</v>
      </c>
      <c r="T1236" s="1">
        <v>42117</v>
      </c>
      <c r="U1236">
        <v>10.782400000000001</v>
      </c>
      <c r="V1236">
        <v>6</v>
      </c>
      <c r="W1236">
        <v>24.18</v>
      </c>
      <c r="X1236">
        <v>87832</v>
      </c>
      <c r="Y1236">
        <f>cleaneddata[[#This Row],[Unit Price]]-cleaneddata[[#This Row],[Discount]]</f>
        <v>3.87</v>
      </c>
      <c r="Z1236" t="str">
        <f>_xlfn.IFS(cleaneddata[[#This Row],[Region]]="Central","Chris",cleaneddata[[#This Row],[Region]]="East","Erin",cleaneddata[[#This Row],[Region]]="South","Sam",cleaneddata[[#This Row],[Region]]="West","William")</f>
        <v>Chris</v>
      </c>
    </row>
    <row r="1237" spans="1:26" x14ac:dyDescent="0.3">
      <c r="A1237">
        <v>2932</v>
      </c>
      <c r="B1237" t="s">
        <v>2258</v>
      </c>
      <c r="C1237" t="s">
        <v>39</v>
      </c>
      <c r="D1237">
        <v>0.01</v>
      </c>
      <c r="E1237">
        <v>35.44</v>
      </c>
      <c r="F1237">
        <v>19.989999999999998</v>
      </c>
      <c r="G1237" t="s">
        <v>40</v>
      </c>
      <c r="H1237" t="s">
        <v>29</v>
      </c>
      <c r="I1237" t="s">
        <v>50</v>
      </c>
      <c r="J1237" t="s">
        <v>90</v>
      </c>
      <c r="K1237" t="s">
        <v>75</v>
      </c>
      <c r="L1237" t="s">
        <v>2259</v>
      </c>
      <c r="M1237">
        <v>0.38</v>
      </c>
      <c r="N1237" t="s">
        <v>34</v>
      </c>
      <c r="O1237" t="s">
        <v>113</v>
      </c>
      <c r="P1237" t="s">
        <v>250</v>
      </c>
      <c r="Q1237" t="s">
        <v>1657</v>
      </c>
      <c r="R1237">
        <v>6614</v>
      </c>
      <c r="S1237" s="1">
        <v>42116</v>
      </c>
      <c r="T1237" s="1">
        <v>42117</v>
      </c>
      <c r="U1237">
        <v>-52.822800000000001</v>
      </c>
      <c r="V1237">
        <v>1</v>
      </c>
      <c r="W1237">
        <v>55.43</v>
      </c>
      <c r="X1237">
        <v>87620</v>
      </c>
      <c r="Y1237">
        <f>cleaneddata[[#This Row],[Unit Price]]-cleaneddata[[#This Row],[Discount]]</f>
        <v>35.43</v>
      </c>
      <c r="Z1237" t="str">
        <f>_xlfn.IFS(cleaneddata[[#This Row],[Region]]="Central","Chris",cleaneddata[[#This Row],[Region]]="East","Erin",cleaneddata[[#This Row],[Region]]="South","Sam",cleaneddata[[#This Row],[Region]]="West","William")</f>
        <v>Erin</v>
      </c>
    </row>
    <row r="1238" spans="1:26" x14ac:dyDescent="0.3">
      <c r="A1238">
        <v>2938</v>
      </c>
      <c r="B1238" t="s">
        <v>2260</v>
      </c>
      <c r="C1238" t="s">
        <v>39</v>
      </c>
      <c r="D1238">
        <v>0.03</v>
      </c>
      <c r="E1238">
        <v>47.9</v>
      </c>
      <c r="F1238">
        <v>5.86</v>
      </c>
      <c r="G1238" t="s">
        <v>40</v>
      </c>
      <c r="H1238" t="s">
        <v>29</v>
      </c>
      <c r="I1238" t="s">
        <v>50</v>
      </c>
      <c r="J1238" t="s">
        <v>90</v>
      </c>
      <c r="K1238" t="s">
        <v>75</v>
      </c>
      <c r="L1238" t="s">
        <v>1311</v>
      </c>
      <c r="M1238">
        <v>0.37</v>
      </c>
      <c r="N1238" t="s">
        <v>34</v>
      </c>
      <c r="O1238" t="s">
        <v>113</v>
      </c>
      <c r="P1238" t="s">
        <v>405</v>
      </c>
      <c r="Q1238" t="s">
        <v>2261</v>
      </c>
      <c r="R1238">
        <v>2180</v>
      </c>
      <c r="S1238" s="1">
        <v>42116</v>
      </c>
      <c r="T1238" s="1">
        <v>42119</v>
      </c>
      <c r="U1238">
        <v>642.99030000000005</v>
      </c>
      <c r="V1238">
        <v>20</v>
      </c>
      <c r="W1238">
        <v>931.87</v>
      </c>
      <c r="X1238">
        <v>87620</v>
      </c>
      <c r="Y1238">
        <f>cleaneddata[[#This Row],[Unit Price]]-cleaneddata[[#This Row],[Discount]]</f>
        <v>47.87</v>
      </c>
      <c r="Z1238" t="str">
        <f>_xlfn.IFS(cleaneddata[[#This Row],[Region]]="Central","Chris",cleaneddata[[#This Row],[Region]]="East","Erin",cleaneddata[[#This Row],[Region]]="South","Sam",cleaneddata[[#This Row],[Region]]="West","William")</f>
        <v>Erin</v>
      </c>
    </row>
    <row r="1239" spans="1:26" x14ac:dyDescent="0.3">
      <c r="A1239">
        <v>666</v>
      </c>
      <c r="B1239" t="s">
        <v>2262</v>
      </c>
      <c r="C1239" t="s">
        <v>49</v>
      </c>
      <c r="D1239">
        <v>0.02</v>
      </c>
      <c r="E1239">
        <v>4.57</v>
      </c>
      <c r="F1239">
        <v>5.42</v>
      </c>
      <c r="G1239" t="s">
        <v>40</v>
      </c>
      <c r="H1239" t="s">
        <v>96</v>
      </c>
      <c r="I1239" t="s">
        <v>50</v>
      </c>
      <c r="J1239" t="s">
        <v>74</v>
      </c>
      <c r="K1239" t="s">
        <v>75</v>
      </c>
      <c r="L1239" t="s">
        <v>2263</v>
      </c>
      <c r="M1239">
        <v>0.37</v>
      </c>
      <c r="N1239" t="s">
        <v>34</v>
      </c>
      <c r="O1239" t="s">
        <v>35</v>
      </c>
      <c r="P1239" t="s">
        <v>402</v>
      </c>
      <c r="Q1239" t="s">
        <v>2264</v>
      </c>
      <c r="R1239">
        <v>37211</v>
      </c>
      <c r="S1239" s="1">
        <v>42116</v>
      </c>
      <c r="T1239" s="1">
        <v>42120</v>
      </c>
      <c r="U1239">
        <v>-352.81400000000002</v>
      </c>
      <c r="V1239">
        <v>11</v>
      </c>
      <c r="W1239">
        <v>54.04</v>
      </c>
      <c r="X1239">
        <v>88679</v>
      </c>
      <c r="Y1239">
        <f>cleaneddata[[#This Row],[Unit Price]]-cleaneddata[[#This Row],[Discount]]</f>
        <v>4.5500000000000007</v>
      </c>
      <c r="Z1239" t="str">
        <f>_xlfn.IFS(cleaneddata[[#This Row],[Region]]="Central","Chris",cleaneddata[[#This Row],[Region]]="East","Erin",cleaneddata[[#This Row],[Region]]="South","Sam",cleaneddata[[#This Row],[Region]]="West","William")</f>
        <v>Sam</v>
      </c>
    </row>
    <row r="1240" spans="1:26" x14ac:dyDescent="0.3">
      <c r="A1240">
        <v>667</v>
      </c>
      <c r="B1240" t="s">
        <v>555</v>
      </c>
      <c r="C1240" t="s">
        <v>49</v>
      </c>
      <c r="D1240">
        <v>0.02</v>
      </c>
      <c r="E1240">
        <v>4.57</v>
      </c>
      <c r="F1240">
        <v>5.42</v>
      </c>
      <c r="G1240" t="s">
        <v>40</v>
      </c>
      <c r="H1240" t="s">
        <v>96</v>
      </c>
      <c r="I1240" t="s">
        <v>50</v>
      </c>
      <c r="J1240" t="s">
        <v>74</v>
      </c>
      <c r="K1240" t="s">
        <v>75</v>
      </c>
      <c r="L1240" t="s">
        <v>2263</v>
      </c>
      <c r="M1240">
        <v>0.37</v>
      </c>
      <c r="N1240" t="s">
        <v>34</v>
      </c>
      <c r="O1240" t="s">
        <v>54</v>
      </c>
      <c r="P1240" t="s">
        <v>189</v>
      </c>
      <c r="Q1240" t="s">
        <v>556</v>
      </c>
      <c r="R1240">
        <v>75203</v>
      </c>
      <c r="S1240" s="1">
        <v>42116</v>
      </c>
      <c r="T1240" s="1">
        <v>42120</v>
      </c>
      <c r="U1240">
        <v>-124.2805</v>
      </c>
      <c r="V1240">
        <v>45</v>
      </c>
      <c r="W1240">
        <v>221.06</v>
      </c>
      <c r="X1240">
        <v>48257</v>
      </c>
      <c r="Y1240">
        <f>cleaneddata[[#This Row],[Unit Price]]-cleaneddata[[#This Row],[Discount]]</f>
        <v>4.5500000000000007</v>
      </c>
      <c r="Z1240" t="str">
        <f>_xlfn.IFS(cleaneddata[[#This Row],[Region]]="Central","Chris",cleaneddata[[#This Row],[Region]]="East","Erin",cleaneddata[[#This Row],[Region]]="South","Sam",cleaneddata[[#This Row],[Region]]="West","William")</f>
        <v>Chris</v>
      </c>
    </row>
    <row r="1241" spans="1:26" x14ac:dyDescent="0.3">
      <c r="A1241">
        <v>1777</v>
      </c>
      <c r="B1241" t="s">
        <v>174</v>
      </c>
      <c r="C1241" t="s">
        <v>49</v>
      </c>
      <c r="D1241">
        <v>7.0000000000000007E-2</v>
      </c>
      <c r="E1241">
        <v>5.43</v>
      </c>
      <c r="F1241">
        <v>0.95</v>
      </c>
      <c r="G1241" t="s">
        <v>40</v>
      </c>
      <c r="H1241" t="s">
        <v>41</v>
      </c>
      <c r="I1241" t="s">
        <v>50</v>
      </c>
      <c r="J1241" t="s">
        <v>90</v>
      </c>
      <c r="K1241" t="s">
        <v>52</v>
      </c>
      <c r="L1241" t="s">
        <v>2265</v>
      </c>
      <c r="M1241">
        <v>0.36</v>
      </c>
      <c r="N1241" t="s">
        <v>34</v>
      </c>
      <c r="O1241" t="s">
        <v>54</v>
      </c>
      <c r="P1241" t="s">
        <v>55</v>
      </c>
      <c r="Q1241" t="s">
        <v>176</v>
      </c>
      <c r="R1241">
        <v>46383</v>
      </c>
      <c r="S1241" s="1">
        <v>42116</v>
      </c>
      <c r="T1241" s="1">
        <v>42120</v>
      </c>
      <c r="U1241">
        <v>26.5029</v>
      </c>
      <c r="V1241">
        <v>7</v>
      </c>
      <c r="W1241">
        <v>38.409999999999997</v>
      </c>
      <c r="X1241">
        <v>89939</v>
      </c>
      <c r="Y1241">
        <f>cleaneddata[[#This Row],[Unit Price]]-cleaneddata[[#This Row],[Discount]]</f>
        <v>5.3599999999999994</v>
      </c>
      <c r="Z1241" t="str">
        <f>_xlfn.IFS(cleaneddata[[#This Row],[Region]]="Central","Chris",cleaneddata[[#This Row],[Region]]="East","Erin",cleaneddata[[#This Row],[Region]]="South","Sam",cleaneddata[[#This Row],[Region]]="West","William")</f>
        <v>Chris</v>
      </c>
    </row>
    <row r="1242" spans="1:26" x14ac:dyDescent="0.3">
      <c r="A1242">
        <v>678</v>
      </c>
      <c r="B1242" t="s">
        <v>2266</v>
      </c>
      <c r="C1242" t="s">
        <v>118</v>
      </c>
      <c r="D1242">
        <v>0.04</v>
      </c>
      <c r="E1242">
        <v>15.42</v>
      </c>
      <c r="F1242">
        <v>10.68</v>
      </c>
      <c r="G1242" t="s">
        <v>89</v>
      </c>
      <c r="H1242" t="s">
        <v>96</v>
      </c>
      <c r="I1242" t="s">
        <v>50</v>
      </c>
      <c r="J1242" t="s">
        <v>80</v>
      </c>
      <c r="K1242" t="s">
        <v>75</v>
      </c>
      <c r="L1242" t="s">
        <v>2267</v>
      </c>
      <c r="M1242">
        <v>0.57999999999999996</v>
      </c>
      <c r="N1242" t="s">
        <v>34</v>
      </c>
      <c r="O1242" t="s">
        <v>35</v>
      </c>
      <c r="P1242" t="s">
        <v>244</v>
      </c>
      <c r="Q1242" t="s">
        <v>2245</v>
      </c>
      <c r="R1242">
        <v>24281</v>
      </c>
      <c r="S1242" s="1">
        <v>42116</v>
      </c>
      <c r="T1242" s="1">
        <v>42117</v>
      </c>
      <c r="U1242">
        <v>-109.70399999999999</v>
      </c>
      <c r="V1242">
        <v>5</v>
      </c>
      <c r="W1242">
        <v>81.14</v>
      </c>
      <c r="X1242">
        <v>88889</v>
      </c>
      <c r="Y1242">
        <f>cleaneddata[[#This Row],[Unit Price]]-cleaneddata[[#This Row],[Discount]]</f>
        <v>15.38</v>
      </c>
      <c r="Z1242" t="str">
        <f>_xlfn.IFS(cleaneddata[[#This Row],[Region]]="Central","Chris",cleaneddata[[#This Row],[Region]]="East","Erin",cleaneddata[[#This Row],[Region]]="South","Sam",cleaneddata[[#This Row],[Region]]="West","William")</f>
        <v>Sam</v>
      </c>
    </row>
    <row r="1243" spans="1:26" x14ac:dyDescent="0.3">
      <c r="A1243">
        <v>2760</v>
      </c>
      <c r="B1243" t="s">
        <v>2268</v>
      </c>
      <c r="C1243" t="s">
        <v>118</v>
      </c>
      <c r="D1243">
        <v>0.08</v>
      </c>
      <c r="E1243">
        <v>22.01</v>
      </c>
      <c r="F1243">
        <v>5.53</v>
      </c>
      <c r="G1243" t="s">
        <v>40</v>
      </c>
      <c r="H1243" t="s">
        <v>96</v>
      </c>
      <c r="I1243" t="s">
        <v>50</v>
      </c>
      <c r="J1243" t="s">
        <v>51</v>
      </c>
      <c r="K1243" t="s">
        <v>44</v>
      </c>
      <c r="L1243" t="s">
        <v>498</v>
      </c>
      <c r="M1243">
        <v>0.59</v>
      </c>
      <c r="N1243" t="s">
        <v>34</v>
      </c>
      <c r="O1243" t="s">
        <v>113</v>
      </c>
      <c r="P1243" t="s">
        <v>250</v>
      </c>
      <c r="Q1243" t="s">
        <v>2269</v>
      </c>
      <c r="R1243">
        <v>6708</v>
      </c>
      <c r="S1243" s="1">
        <v>42116</v>
      </c>
      <c r="T1243" s="1">
        <v>42118</v>
      </c>
      <c r="U1243">
        <v>105.7</v>
      </c>
      <c r="V1243">
        <v>11</v>
      </c>
      <c r="W1243">
        <v>241.97</v>
      </c>
      <c r="X1243">
        <v>90724</v>
      </c>
      <c r="Y1243">
        <f>cleaneddata[[#This Row],[Unit Price]]-cleaneddata[[#This Row],[Discount]]</f>
        <v>21.930000000000003</v>
      </c>
      <c r="Z1243" t="str">
        <f>_xlfn.IFS(cleaneddata[[#This Row],[Region]]="Central","Chris",cleaneddata[[#This Row],[Region]]="East","Erin",cleaneddata[[#This Row],[Region]]="South","Sam",cleaneddata[[#This Row],[Region]]="West","William")</f>
        <v>Erin</v>
      </c>
    </row>
    <row r="1244" spans="1:26" x14ac:dyDescent="0.3">
      <c r="A1244">
        <v>2764</v>
      </c>
      <c r="B1244" t="s">
        <v>2270</v>
      </c>
      <c r="C1244" t="s">
        <v>118</v>
      </c>
      <c r="D1244">
        <v>0.02</v>
      </c>
      <c r="E1244">
        <v>29.74</v>
      </c>
      <c r="F1244">
        <v>6.64</v>
      </c>
      <c r="G1244" t="s">
        <v>40</v>
      </c>
      <c r="H1244" t="s">
        <v>96</v>
      </c>
      <c r="I1244" t="s">
        <v>50</v>
      </c>
      <c r="J1244" t="s">
        <v>80</v>
      </c>
      <c r="K1244" t="s">
        <v>75</v>
      </c>
      <c r="L1244" t="s">
        <v>2271</v>
      </c>
      <c r="M1244">
        <v>0.7</v>
      </c>
      <c r="N1244" t="s">
        <v>34</v>
      </c>
      <c r="O1244" t="s">
        <v>113</v>
      </c>
      <c r="P1244" t="s">
        <v>399</v>
      </c>
      <c r="Q1244" t="s">
        <v>2007</v>
      </c>
      <c r="R1244">
        <v>7601</v>
      </c>
      <c r="S1244" s="1">
        <v>42116</v>
      </c>
      <c r="T1244" s="1">
        <v>42116</v>
      </c>
      <c r="U1244">
        <v>-21.06</v>
      </c>
      <c r="V1244">
        <v>4</v>
      </c>
      <c r="W1244">
        <v>120.81</v>
      </c>
      <c r="X1244">
        <v>90724</v>
      </c>
      <c r="Y1244">
        <f>cleaneddata[[#This Row],[Unit Price]]-cleaneddata[[#This Row],[Discount]]</f>
        <v>29.72</v>
      </c>
      <c r="Z1244" t="str">
        <f>_xlfn.IFS(cleaneddata[[#This Row],[Region]]="Central","Chris",cleaneddata[[#This Row],[Region]]="East","Erin",cleaneddata[[#This Row],[Region]]="South","Sam",cleaneddata[[#This Row],[Region]]="West","William")</f>
        <v>Erin</v>
      </c>
    </row>
    <row r="1245" spans="1:26" x14ac:dyDescent="0.3">
      <c r="A1245">
        <v>2737</v>
      </c>
      <c r="B1245" t="s">
        <v>2272</v>
      </c>
      <c r="C1245" t="s">
        <v>72</v>
      </c>
      <c r="D1245">
        <v>0.05</v>
      </c>
      <c r="E1245">
        <v>100.98</v>
      </c>
      <c r="F1245">
        <v>7.18</v>
      </c>
      <c r="G1245" t="s">
        <v>40</v>
      </c>
      <c r="H1245" t="s">
        <v>29</v>
      </c>
      <c r="I1245" t="s">
        <v>42</v>
      </c>
      <c r="J1245" t="s">
        <v>43</v>
      </c>
      <c r="K1245" t="s">
        <v>75</v>
      </c>
      <c r="L1245" t="s">
        <v>671</v>
      </c>
      <c r="M1245">
        <v>0.4</v>
      </c>
      <c r="N1245" t="s">
        <v>34</v>
      </c>
      <c r="O1245" t="s">
        <v>113</v>
      </c>
      <c r="P1245" t="s">
        <v>635</v>
      </c>
      <c r="Q1245" t="s">
        <v>1948</v>
      </c>
      <c r="R1245">
        <v>5701</v>
      </c>
      <c r="S1245" s="1">
        <v>42116</v>
      </c>
      <c r="T1245" s="1">
        <v>42118</v>
      </c>
      <c r="U1245">
        <v>566.60730000000001</v>
      </c>
      <c r="V1245">
        <v>8</v>
      </c>
      <c r="W1245">
        <v>821.17</v>
      </c>
      <c r="X1245">
        <v>89018</v>
      </c>
      <c r="Y1245">
        <f>cleaneddata[[#This Row],[Unit Price]]-cleaneddata[[#This Row],[Discount]]</f>
        <v>100.93</v>
      </c>
      <c r="Z1245" t="str">
        <f>_xlfn.IFS(cleaneddata[[#This Row],[Region]]="Central","Chris",cleaneddata[[#This Row],[Region]]="East","Erin",cleaneddata[[#This Row],[Region]]="South","Sam",cleaneddata[[#This Row],[Region]]="West","William")</f>
        <v>Erin</v>
      </c>
    </row>
    <row r="1246" spans="1:26" x14ac:dyDescent="0.3">
      <c r="A1246">
        <v>2114</v>
      </c>
      <c r="B1246" t="s">
        <v>1377</v>
      </c>
      <c r="C1246" t="s">
        <v>27</v>
      </c>
      <c r="D1246">
        <v>0.08</v>
      </c>
      <c r="E1246">
        <v>2.89</v>
      </c>
      <c r="F1246">
        <v>0.49</v>
      </c>
      <c r="G1246" t="s">
        <v>40</v>
      </c>
      <c r="H1246" t="s">
        <v>96</v>
      </c>
      <c r="I1246" t="s">
        <v>50</v>
      </c>
      <c r="J1246" t="s">
        <v>154</v>
      </c>
      <c r="K1246" t="s">
        <v>75</v>
      </c>
      <c r="L1246" t="s">
        <v>2273</v>
      </c>
      <c r="M1246">
        <v>0.38</v>
      </c>
      <c r="N1246" t="s">
        <v>34</v>
      </c>
      <c r="O1246" t="s">
        <v>35</v>
      </c>
      <c r="P1246" t="s">
        <v>244</v>
      </c>
      <c r="Q1246" t="s">
        <v>1379</v>
      </c>
      <c r="R1246">
        <v>23518</v>
      </c>
      <c r="S1246" s="1">
        <v>42117</v>
      </c>
      <c r="T1246" s="1">
        <v>42117</v>
      </c>
      <c r="U1246">
        <v>38.405999999999999</v>
      </c>
      <c r="V1246">
        <v>1</v>
      </c>
      <c r="W1246">
        <v>3.07</v>
      </c>
      <c r="X1246">
        <v>88404</v>
      </c>
      <c r="Y1246">
        <f>cleaneddata[[#This Row],[Unit Price]]-cleaneddata[[#This Row],[Discount]]</f>
        <v>2.81</v>
      </c>
      <c r="Z1246" t="str">
        <f>_xlfn.IFS(cleaneddata[[#This Row],[Region]]="Central","Chris",cleaneddata[[#This Row],[Region]]="East","Erin",cleaneddata[[#This Row],[Region]]="South","Sam",cleaneddata[[#This Row],[Region]]="West","William")</f>
        <v>Sam</v>
      </c>
    </row>
    <row r="1247" spans="1:26" x14ac:dyDescent="0.3">
      <c r="A1247">
        <v>1253</v>
      </c>
      <c r="B1247" t="s">
        <v>2274</v>
      </c>
      <c r="C1247" t="s">
        <v>49</v>
      </c>
      <c r="D1247">
        <v>0.02</v>
      </c>
      <c r="E1247">
        <v>46.89</v>
      </c>
      <c r="F1247">
        <v>5.0999999999999996</v>
      </c>
      <c r="G1247" t="s">
        <v>40</v>
      </c>
      <c r="H1247" t="s">
        <v>73</v>
      </c>
      <c r="I1247" t="s">
        <v>50</v>
      </c>
      <c r="J1247" t="s">
        <v>97</v>
      </c>
      <c r="K1247" t="s">
        <v>146</v>
      </c>
      <c r="L1247" t="s">
        <v>1845</v>
      </c>
      <c r="M1247">
        <v>0.46</v>
      </c>
      <c r="N1247" t="s">
        <v>34</v>
      </c>
      <c r="O1247" t="s">
        <v>54</v>
      </c>
      <c r="P1247" t="s">
        <v>189</v>
      </c>
      <c r="Q1247" t="s">
        <v>2275</v>
      </c>
      <c r="R1247">
        <v>78613</v>
      </c>
      <c r="S1247" s="1">
        <v>42117</v>
      </c>
      <c r="T1247" s="1">
        <v>42117</v>
      </c>
      <c r="U1247">
        <v>421.3485</v>
      </c>
      <c r="V1247">
        <v>13</v>
      </c>
      <c r="W1247">
        <v>610.65</v>
      </c>
      <c r="X1247">
        <v>89981</v>
      </c>
      <c r="Y1247">
        <f>cleaneddata[[#This Row],[Unit Price]]-cleaneddata[[#This Row],[Discount]]</f>
        <v>46.87</v>
      </c>
      <c r="Z1247" t="str">
        <f>_xlfn.IFS(cleaneddata[[#This Row],[Region]]="Central","Chris",cleaneddata[[#This Row],[Region]]="East","Erin",cleaneddata[[#This Row],[Region]]="South","Sam",cleaneddata[[#This Row],[Region]]="West","William")</f>
        <v>Chris</v>
      </c>
    </row>
    <row r="1248" spans="1:26" x14ac:dyDescent="0.3">
      <c r="A1248">
        <v>1253</v>
      </c>
      <c r="B1248" t="s">
        <v>2274</v>
      </c>
      <c r="C1248" t="s">
        <v>49</v>
      </c>
      <c r="D1248">
        <v>0.05</v>
      </c>
      <c r="E1248">
        <v>140.97999999999999</v>
      </c>
      <c r="F1248">
        <v>36.090000000000003</v>
      </c>
      <c r="G1248" t="s">
        <v>28</v>
      </c>
      <c r="H1248" t="s">
        <v>73</v>
      </c>
      <c r="I1248" t="s">
        <v>30</v>
      </c>
      <c r="J1248" t="s">
        <v>119</v>
      </c>
      <c r="K1248" t="s">
        <v>32</v>
      </c>
      <c r="L1248" t="s">
        <v>1864</v>
      </c>
      <c r="M1248">
        <v>0.77</v>
      </c>
      <c r="N1248" t="s">
        <v>34</v>
      </c>
      <c r="O1248" t="s">
        <v>54</v>
      </c>
      <c r="P1248" t="s">
        <v>189</v>
      </c>
      <c r="Q1248" t="s">
        <v>2275</v>
      </c>
      <c r="R1248">
        <v>78613</v>
      </c>
      <c r="S1248" s="1">
        <v>42117</v>
      </c>
      <c r="T1248" s="1">
        <v>42119</v>
      </c>
      <c r="U1248">
        <v>-373.09</v>
      </c>
      <c r="V1248">
        <v>5</v>
      </c>
      <c r="W1248">
        <v>699.24</v>
      </c>
      <c r="X1248">
        <v>89981</v>
      </c>
      <c r="Y1248">
        <f>cleaneddata[[#This Row],[Unit Price]]-cleaneddata[[#This Row],[Discount]]</f>
        <v>140.92999999999998</v>
      </c>
      <c r="Z1248" t="str">
        <f>_xlfn.IFS(cleaneddata[[#This Row],[Region]]="Central","Chris",cleaneddata[[#This Row],[Region]]="East","Erin",cleaneddata[[#This Row],[Region]]="South","Sam",cleaneddata[[#This Row],[Region]]="West","William")</f>
        <v>Chris</v>
      </c>
    </row>
    <row r="1249" spans="1:26" x14ac:dyDescent="0.3">
      <c r="A1249">
        <v>1253</v>
      </c>
      <c r="B1249" t="s">
        <v>2274</v>
      </c>
      <c r="C1249" t="s">
        <v>49</v>
      </c>
      <c r="D1249">
        <v>0.1</v>
      </c>
      <c r="E1249">
        <v>212.6</v>
      </c>
      <c r="F1249">
        <v>110.2</v>
      </c>
      <c r="G1249" t="s">
        <v>28</v>
      </c>
      <c r="H1249" t="s">
        <v>73</v>
      </c>
      <c r="I1249" t="s">
        <v>30</v>
      </c>
      <c r="J1249" t="s">
        <v>31</v>
      </c>
      <c r="K1249" t="s">
        <v>32</v>
      </c>
      <c r="L1249" t="s">
        <v>165</v>
      </c>
      <c r="M1249">
        <v>0.73</v>
      </c>
      <c r="N1249" t="s">
        <v>34</v>
      </c>
      <c r="O1249" t="s">
        <v>54</v>
      </c>
      <c r="P1249" t="s">
        <v>189</v>
      </c>
      <c r="Q1249" t="s">
        <v>2275</v>
      </c>
      <c r="R1249">
        <v>78613</v>
      </c>
      <c r="S1249" s="1">
        <v>42117</v>
      </c>
      <c r="T1249" s="1">
        <v>42119</v>
      </c>
      <c r="U1249">
        <v>-3465.0720000000001</v>
      </c>
      <c r="V1249">
        <v>12</v>
      </c>
      <c r="W1249">
        <v>2346.0300000000002</v>
      </c>
      <c r="X1249">
        <v>89981</v>
      </c>
      <c r="Y1249">
        <f>cleaneddata[[#This Row],[Unit Price]]-cleaneddata[[#This Row],[Discount]]</f>
        <v>212.5</v>
      </c>
      <c r="Z1249" t="str">
        <f>_xlfn.IFS(cleaneddata[[#This Row],[Region]]="Central","Chris",cleaneddata[[#This Row],[Region]]="East","Erin",cleaneddata[[#This Row],[Region]]="South","Sam",cleaneddata[[#This Row],[Region]]="West","William")</f>
        <v>Chris</v>
      </c>
    </row>
    <row r="1250" spans="1:26" x14ac:dyDescent="0.3">
      <c r="A1250">
        <v>146</v>
      </c>
      <c r="B1250" t="s">
        <v>1602</v>
      </c>
      <c r="C1250" t="s">
        <v>118</v>
      </c>
      <c r="D1250">
        <v>0.06</v>
      </c>
      <c r="E1250">
        <v>180.98</v>
      </c>
      <c r="F1250">
        <v>26.2</v>
      </c>
      <c r="G1250" t="s">
        <v>28</v>
      </c>
      <c r="H1250" t="s">
        <v>96</v>
      </c>
      <c r="I1250" t="s">
        <v>30</v>
      </c>
      <c r="J1250" t="s">
        <v>111</v>
      </c>
      <c r="K1250" t="s">
        <v>59</v>
      </c>
      <c r="L1250" t="s">
        <v>2276</v>
      </c>
      <c r="M1250">
        <v>0.59</v>
      </c>
      <c r="N1250" t="s">
        <v>34</v>
      </c>
      <c r="O1250" t="s">
        <v>54</v>
      </c>
      <c r="P1250" t="s">
        <v>189</v>
      </c>
      <c r="Q1250" t="s">
        <v>1604</v>
      </c>
      <c r="R1250">
        <v>76148</v>
      </c>
      <c r="S1250" s="1">
        <v>42117</v>
      </c>
      <c r="T1250" s="1">
        <v>42118</v>
      </c>
      <c r="U1250">
        <v>251.4084</v>
      </c>
      <c r="V1250">
        <v>5</v>
      </c>
      <c r="W1250">
        <v>929.57</v>
      </c>
      <c r="X1250">
        <v>91090</v>
      </c>
      <c r="Y1250">
        <f>cleaneddata[[#This Row],[Unit Price]]-cleaneddata[[#This Row],[Discount]]</f>
        <v>180.92</v>
      </c>
      <c r="Z1250" t="str">
        <f>_xlfn.IFS(cleaneddata[[#This Row],[Region]]="Central","Chris",cleaneddata[[#This Row],[Region]]="East","Erin",cleaneddata[[#This Row],[Region]]="South","Sam",cleaneddata[[#This Row],[Region]]="West","William")</f>
        <v>Chris</v>
      </c>
    </row>
    <row r="1251" spans="1:26" x14ac:dyDescent="0.3">
      <c r="A1251">
        <v>699</v>
      </c>
      <c r="B1251" t="s">
        <v>863</v>
      </c>
      <c r="C1251" t="s">
        <v>118</v>
      </c>
      <c r="D1251">
        <v>0.03</v>
      </c>
      <c r="E1251">
        <v>5.28</v>
      </c>
      <c r="F1251">
        <v>5.61</v>
      </c>
      <c r="G1251" t="s">
        <v>40</v>
      </c>
      <c r="H1251" t="s">
        <v>41</v>
      </c>
      <c r="I1251" t="s">
        <v>50</v>
      </c>
      <c r="J1251" t="s">
        <v>90</v>
      </c>
      <c r="K1251" t="s">
        <v>75</v>
      </c>
      <c r="L1251" t="s">
        <v>2277</v>
      </c>
      <c r="M1251">
        <v>0.4</v>
      </c>
      <c r="N1251" t="s">
        <v>34</v>
      </c>
      <c r="O1251" t="s">
        <v>61</v>
      </c>
      <c r="P1251" t="s">
        <v>92</v>
      </c>
      <c r="Q1251" t="s">
        <v>102</v>
      </c>
      <c r="R1251">
        <v>90041</v>
      </c>
      <c r="S1251" s="1">
        <v>42117</v>
      </c>
      <c r="T1251" s="1">
        <v>42118</v>
      </c>
      <c r="U1251">
        <v>-16.670000000000002</v>
      </c>
      <c r="V1251">
        <v>5</v>
      </c>
      <c r="W1251">
        <v>32.5</v>
      </c>
      <c r="X1251">
        <v>44517</v>
      </c>
      <c r="Y1251">
        <f>cleaneddata[[#This Row],[Unit Price]]-cleaneddata[[#This Row],[Discount]]</f>
        <v>5.25</v>
      </c>
      <c r="Z1251" t="str">
        <f>_xlfn.IFS(cleaneddata[[#This Row],[Region]]="Central","Chris",cleaneddata[[#This Row],[Region]]="East","Erin",cleaneddata[[#This Row],[Region]]="South","Sam",cleaneddata[[#This Row],[Region]]="West","William")</f>
        <v>William</v>
      </c>
    </row>
    <row r="1252" spans="1:26" x14ac:dyDescent="0.3">
      <c r="A1252">
        <v>702</v>
      </c>
      <c r="B1252" t="s">
        <v>2278</v>
      </c>
      <c r="C1252" t="s">
        <v>118</v>
      </c>
      <c r="D1252">
        <v>0.03</v>
      </c>
      <c r="E1252">
        <v>5.28</v>
      </c>
      <c r="F1252">
        <v>5.61</v>
      </c>
      <c r="G1252" t="s">
        <v>40</v>
      </c>
      <c r="H1252" t="s">
        <v>41</v>
      </c>
      <c r="I1252" t="s">
        <v>50</v>
      </c>
      <c r="J1252" t="s">
        <v>90</v>
      </c>
      <c r="K1252" t="s">
        <v>75</v>
      </c>
      <c r="L1252" t="s">
        <v>2277</v>
      </c>
      <c r="M1252">
        <v>0.4</v>
      </c>
      <c r="N1252" t="s">
        <v>34</v>
      </c>
      <c r="O1252" t="s">
        <v>61</v>
      </c>
      <c r="P1252" t="s">
        <v>92</v>
      </c>
      <c r="Q1252" t="s">
        <v>2279</v>
      </c>
      <c r="R1252">
        <v>95404</v>
      </c>
      <c r="S1252" s="1">
        <v>42117</v>
      </c>
      <c r="T1252" s="1">
        <v>42118</v>
      </c>
      <c r="U1252">
        <v>-16.670000000000002</v>
      </c>
      <c r="V1252">
        <v>1</v>
      </c>
      <c r="W1252">
        <v>6.5</v>
      </c>
      <c r="X1252">
        <v>87977</v>
      </c>
      <c r="Y1252">
        <f>cleaneddata[[#This Row],[Unit Price]]-cleaneddata[[#This Row],[Discount]]</f>
        <v>5.25</v>
      </c>
      <c r="Z1252" t="str">
        <f>_xlfn.IFS(cleaneddata[[#This Row],[Region]]="Central","Chris",cleaneddata[[#This Row],[Region]]="East","Erin",cleaneddata[[#This Row],[Region]]="South","Sam",cleaneddata[[#This Row],[Region]]="West","William")</f>
        <v>William</v>
      </c>
    </row>
    <row r="1253" spans="1:26" x14ac:dyDescent="0.3">
      <c r="A1253">
        <v>1304</v>
      </c>
      <c r="B1253" t="s">
        <v>2280</v>
      </c>
      <c r="C1253" t="s">
        <v>118</v>
      </c>
      <c r="D1253">
        <v>0.08</v>
      </c>
      <c r="E1253">
        <v>2.88</v>
      </c>
      <c r="F1253">
        <v>0.5</v>
      </c>
      <c r="G1253" t="s">
        <v>40</v>
      </c>
      <c r="H1253" t="s">
        <v>41</v>
      </c>
      <c r="I1253" t="s">
        <v>50</v>
      </c>
      <c r="J1253" t="s">
        <v>154</v>
      </c>
      <c r="K1253" t="s">
        <v>75</v>
      </c>
      <c r="L1253" t="s">
        <v>2281</v>
      </c>
      <c r="M1253">
        <v>0.39</v>
      </c>
      <c r="N1253" t="s">
        <v>34</v>
      </c>
      <c r="O1253" t="s">
        <v>61</v>
      </c>
      <c r="P1253" t="s">
        <v>148</v>
      </c>
      <c r="Q1253" t="s">
        <v>2282</v>
      </c>
      <c r="R1253">
        <v>84084</v>
      </c>
      <c r="S1253" s="1">
        <v>42117</v>
      </c>
      <c r="T1253" s="1">
        <v>42118</v>
      </c>
      <c r="U1253">
        <v>6.0305999999999997</v>
      </c>
      <c r="V1253">
        <v>3</v>
      </c>
      <c r="W1253">
        <v>8.74</v>
      </c>
      <c r="X1253">
        <v>87004</v>
      </c>
      <c r="Y1253">
        <f>cleaneddata[[#This Row],[Unit Price]]-cleaneddata[[#This Row],[Discount]]</f>
        <v>2.8</v>
      </c>
      <c r="Z1253" t="str">
        <f>_xlfn.IFS(cleaneddata[[#This Row],[Region]]="Central","Chris",cleaneddata[[#This Row],[Region]]="East","Erin",cleaneddata[[#This Row],[Region]]="South","Sam",cleaneddata[[#This Row],[Region]]="West","William")</f>
        <v>William</v>
      </c>
    </row>
    <row r="1254" spans="1:26" x14ac:dyDescent="0.3">
      <c r="A1254">
        <v>483</v>
      </c>
      <c r="B1254" t="s">
        <v>817</v>
      </c>
      <c r="C1254" t="s">
        <v>72</v>
      </c>
      <c r="D1254">
        <v>0.06</v>
      </c>
      <c r="E1254">
        <v>3.36</v>
      </c>
      <c r="F1254">
        <v>6.27</v>
      </c>
      <c r="G1254" t="s">
        <v>40</v>
      </c>
      <c r="H1254" t="s">
        <v>96</v>
      </c>
      <c r="I1254" t="s">
        <v>50</v>
      </c>
      <c r="J1254" t="s">
        <v>74</v>
      </c>
      <c r="K1254" t="s">
        <v>75</v>
      </c>
      <c r="L1254" t="s">
        <v>188</v>
      </c>
      <c r="M1254">
        <v>0.4</v>
      </c>
      <c r="N1254" t="s">
        <v>34</v>
      </c>
      <c r="O1254" t="s">
        <v>54</v>
      </c>
      <c r="P1254" t="s">
        <v>105</v>
      </c>
      <c r="Q1254" t="s">
        <v>819</v>
      </c>
      <c r="R1254">
        <v>60543</v>
      </c>
      <c r="S1254" s="1">
        <v>42117</v>
      </c>
      <c r="T1254" s="1">
        <v>42118</v>
      </c>
      <c r="U1254">
        <v>-24.057539999999999</v>
      </c>
      <c r="V1254">
        <v>2</v>
      </c>
      <c r="W1254">
        <v>8.82</v>
      </c>
      <c r="X1254">
        <v>90354</v>
      </c>
      <c r="Y1254">
        <f>cleaneddata[[#This Row],[Unit Price]]-cleaneddata[[#This Row],[Discount]]</f>
        <v>3.3</v>
      </c>
      <c r="Z1254" t="str">
        <f>_xlfn.IFS(cleaneddata[[#This Row],[Region]]="Central","Chris",cleaneddata[[#This Row],[Region]]="East","Erin",cleaneddata[[#This Row],[Region]]="South","Sam",cleaneddata[[#This Row],[Region]]="West","William")</f>
        <v>Chris</v>
      </c>
    </row>
    <row r="1255" spans="1:26" x14ac:dyDescent="0.3">
      <c r="A1255">
        <v>483</v>
      </c>
      <c r="B1255" t="s">
        <v>817</v>
      </c>
      <c r="C1255" t="s">
        <v>72</v>
      </c>
      <c r="D1255">
        <v>7.0000000000000007E-2</v>
      </c>
      <c r="E1255">
        <v>699.99</v>
      </c>
      <c r="F1255">
        <v>24.49</v>
      </c>
      <c r="G1255" t="s">
        <v>40</v>
      </c>
      <c r="H1255" t="s">
        <v>96</v>
      </c>
      <c r="I1255" t="s">
        <v>42</v>
      </c>
      <c r="J1255" t="s">
        <v>65</v>
      </c>
      <c r="K1255" t="s">
        <v>66</v>
      </c>
      <c r="L1255" t="s">
        <v>315</v>
      </c>
      <c r="M1255">
        <v>0.41</v>
      </c>
      <c r="N1255" t="s">
        <v>34</v>
      </c>
      <c r="O1255" t="s">
        <v>54</v>
      </c>
      <c r="P1255" t="s">
        <v>105</v>
      </c>
      <c r="Q1255" t="s">
        <v>819</v>
      </c>
      <c r="R1255">
        <v>60543</v>
      </c>
      <c r="S1255" s="1">
        <v>42117</v>
      </c>
      <c r="T1255" s="1">
        <v>42119</v>
      </c>
      <c r="U1255">
        <v>2583.5614799999998</v>
      </c>
      <c r="V1255">
        <v>9</v>
      </c>
      <c r="W1255">
        <v>5976.09</v>
      </c>
      <c r="X1255">
        <v>90354</v>
      </c>
      <c r="Y1255">
        <f>cleaneddata[[#This Row],[Unit Price]]-cleaneddata[[#This Row],[Discount]]</f>
        <v>699.92</v>
      </c>
      <c r="Z1255" t="str">
        <f>_xlfn.IFS(cleaneddata[[#This Row],[Region]]="Central","Chris",cleaneddata[[#This Row],[Region]]="East","Erin",cleaneddata[[#This Row],[Region]]="South","Sam",cleaneddata[[#This Row],[Region]]="West","William")</f>
        <v>Chris</v>
      </c>
    </row>
    <row r="1256" spans="1:26" x14ac:dyDescent="0.3">
      <c r="A1256">
        <v>1257</v>
      </c>
      <c r="B1256" t="s">
        <v>2283</v>
      </c>
      <c r="C1256" t="s">
        <v>27</v>
      </c>
      <c r="D1256">
        <v>0.04</v>
      </c>
      <c r="E1256">
        <v>2.52</v>
      </c>
      <c r="F1256">
        <v>1.92</v>
      </c>
      <c r="G1256" t="s">
        <v>40</v>
      </c>
      <c r="H1256" t="s">
        <v>73</v>
      </c>
      <c r="I1256" t="s">
        <v>50</v>
      </c>
      <c r="J1256" t="s">
        <v>570</v>
      </c>
      <c r="K1256" t="s">
        <v>52</v>
      </c>
      <c r="L1256" t="s">
        <v>2284</v>
      </c>
      <c r="M1256">
        <v>0.82</v>
      </c>
      <c r="N1256" t="s">
        <v>34</v>
      </c>
      <c r="O1256" t="s">
        <v>61</v>
      </c>
      <c r="P1256" t="s">
        <v>62</v>
      </c>
      <c r="Q1256" t="s">
        <v>1125</v>
      </c>
      <c r="R1256">
        <v>80013</v>
      </c>
      <c r="S1256" s="1">
        <v>42118</v>
      </c>
      <c r="T1256" s="1">
        <v>42118</v>
      </c>
      <c r="U1256">
        <v>-8.2080000000000002</v>
      </c>
      <c r="V1256">
        <v>1</v>
      </c>
      <c r="W1256">
        <v>3.13</v>
      </c>
      <c r="X1256">
        <v>86536</v>
      </c>
      <c r="Y1256">
        <f>cleaneddata[[#This Row],[Unit Price]]-cleaneddata[[#This Row],[Discount]]</f>
        <v>2.48</v>
      </c>
      <c r="Z1256" t="str">
        <f>_xlfn.IFS(cleaneddata[[#This Row],[Region]]="Central","Chris",cleaneddata[[#This Row],[Region]]="East","Erin",cleaneddata[[#This Row],[Region]]="South","Sam",cleaneddata[[#This Row],[Region]]="West","William")</f>
        <v>William</v>
      </c>
    </row>
    <row r="1257" spans="1:26" x14ac:dyDescent="0.3">
      <c r="A1257">
        <v>3325</v>
      </c>
      <c r="B1257" t="s">
        <v>2285</v>
      </c>
      <c r="C1257" t="s">
        <v>27</v>
      </c>
      <c r="D1257">
        <v>7.0000000000000007E-2</v>
      </c>
      <c r="E1257">
        <v>5.58</v>
      </c>
      <c r="F1257">
        <v>1.99</v>
      </c>
      <c r="G1257" t="s">
        <v>40</v>
      </c>
      <c r="H1257" t="s">
        <v>41</v>
      </c>
      <c r="I1257" t="s">
        <v>50</v>
      </c>
      <c r="J1257" t="s">
        <v>51</v>
      </c>
      <c r="K1257" t="s">
        <v>52</v>
      </c>
      <c r="L1257" t="s">
        <v>2286</v>
      </c>
      <c r="M1257">
        <v>0.46</v>
      </c>
      <c r="N1257" t="s">
        <v>34</v>
      </c>
      <c r="O1257" t="s">
        <v>61</v>
      </c>
      <c r="P1257" t="s">
        <v>141</v>
      </c>
      <c r="Q1257" t="s">
        <v>2287</v>
      </c>
      <c r="R1257">
        <v>97420</v>
      </c>
      <c r="S1257" s="1">
        <v>42118</v>
      </c>
      <c r="T1257" s="1">
        <v>42120</v>
      </c>
      <c r="U1257">
        <v>23.045999999999999</v>
      </c>
      <c r="V1257">
        <v>23</v>
      </c>
      <c r="W1257">
        <v>121.46</v>
      </c>
      <c r="X1257">
        <v>90987</v>
      </c>
      <c r="Y1257">
        <f>cleaneddata[[#This Row],[Unit Price]]-cleaneddata[[#This Row],[Discount]]</f>
        <v>5.51</v>
      </c>
      <c r="Z1257" t="str">
        <f>_xlfn.IFS(cleaneddata[[#This Row],[Region]]="Central","Chris",cleaneddata[[#This Row],[Region]]="East","Erin",cleaneddata[[#This Row],[Region]]="South","Sam",cleaneddata[[#This Row],[Region]]="West","William")</f>
        <v>William</v>
      </c>
    </row>
    <row r="1258" spans="1:26" x14ac:dyDescent="0.3">
      <c r="A1258">
        <v>1085</v>
      </c>
      <c r="B1258" t="s">
        <v>233</v>
      </c>
      <c r="C1258" t="s">
        <v>39</v>
      </c>
      <c r="D1258">
        <v>0.04</v>
      </c>
      <c r="E1258">
        <v>9.06</v>
      </c>
      <c r="F1258">
        <v>9.86</v>
      </c>
      <c r="G1258" t="s">
        <v>40</v>
      </c>
      <c r="H1258" t="s">
        <v>73</v>
      </c>
      <c r="I1258" t="s">
        <v>50</v>
      </c>
      <c r="J1258" t="s">
        <v>90</v>
      </c>
      <c r="K1258" t="s">
        <v>75</v>
      </c>
      <c r="L1258" t="s">
        <v>2288</v>
      </c>
      <c r="M1258">
        <v>0.4</v>
      </c>
      <c r="N1258" t="s">
        <v>34</v>
      </c>
      <c r="O1258" t="s">
        <v>113</v>
      </c>
      <c r="P1258" t="s">
        <v>114</v>
      </c>
      <c r="Q1258" t="s">
        <v>235</v>
      </c>
      <c r="R1258">
        <v>11729</v>
      </c>
      <c r="S1258" s="1">
        <v>42118</v>
      </c>
      <c r="T1258" s="1">
        <v>42119</v>
      </c>
      <c r="U1258">
        <v>-53.25</v>
      </c>
      <c r="V1258">
        <v>3</v>
      </c>
      <c r="W1258">
        <v>30.87</v>
      </c>
      <c r="X1258">
        <v>86123</v>
      </c>
      <c r="Y1258">
        <f>cleaneddata[[#This Row],[Unit Price]]-cleaneddata[[#This Row],[Discount]]</f>
        <v>9.0200000000000014</v>
      </c>
      <c r="Z1258" t="str">
        <f>_xlfn.IFS(cleaneddata[[#This Row],[Region]]="Central","Chris",cleaneddata[[#This Row],[Region]]="East","Erin",cleaneddata[[#This Row],[Region]]="South","Sam",cleaneddata[[#This Row],[Region]]="West","William")</f>
        <v>Erin</v>
      </c>
    </row>
    <row r="1259" spans="1:26" x14ac:dyDescent="0.3">
      <c r="A1259">
        <v>1086</v>
      </c>
      <c r="B1259" t="s">
        <v>2289</v>
      </c>
      <c r="C1259" t="s">
        <v>39</v>
      </c>
      <c r="D1259">
        <v>0.04</v>
      </c>
      <c r="E1259">
        <v>14.27</v>
      </c>
      <c r="F1259">
        <v>7.27</v>
      </c>
      <c r="G1259" t="s">
        <v>40</v>
      </c>
      <c r="H1259" t="s">
        <v>73</v>
      </c>
      <c r="I1259" t="s">
        <v>50</v>
      </c>
      <c r="J1259" t="s">
        <v>74</v>
      </c>
      <c r="K1259" t="s">
        <v>75</v>
      </c>
      <c r="L1259" t="s">
        <v>2290</v>
      </c>
      <c r="M1259">
        <v>0.38</v>
      </c>
      <c r="N1259" t="s">
        <v>34</v>
      </c>
      <c r="O1259" t="s">
        <v>113</v>
      </c>
      <c r="P1259" t="s">
        <v>114</v>
      </c>
      <c r="Q1259" t="s">
        <v>2291</v>
      </c>
      <c r="R1259">
        <v>11746</v>
      </c>
      <c r="S1259" s="1">
        <v>42118</v>
      </c>
      <c r="T1259" s="1">
        <v>42119</v>
      </c>
      <c r="U1259">
        <v>2.125</v>
      </c>
      <c r="V1259">
        <v>3</v>
      </c>
      <c r="W1259">
        <v>45.24</v>
      </c>
      <c r="X1259">
        <v>86123</v>
      </c>
      <c r="Y1259">
        <f>cleaneddata[[#This Row],[Unit Price]]-cleaneddata[[#This Row],[Discount]]</f>
        <v>14.23</v>
      </c>
      <c r="Z1259" t="str">
        <f>_xlfn.IFS(cleaneddata[[#This Row],[Region]]="Central","Chris",cleaneddata[[#This Row],[Region]]="East","Erin",cleaneddata[[#This Row],[Region]]="South","Sam",cleaneddata[[#This Row],[Region]]="West","William")</f>
        <v>Erin</v>
      </c>
    </row>
    <row r="1260" spans="1:26" x14ac:dyDescent="0.3">
      <c r="A1260">
        <v>1670</v>
      </c>
      <c r="B1260" t="s">
        <v>2292</v>
      </c>
      <c r="C1260" t="s">
        <v>49</v>
      </c>
      <c r="D1260">
        <v>0.03</v>
      </c>
      <c r="E1260">
        <v>35.409999999999997</v>
      </c>
      <c r="F1260">
        <v>1.99</v>
      </c>
      <c r="G1260" t="s">
        <v>40</v>
      </c>
      <c r="H1260" t="s">
        <v>29</v>
      </c>
      <c r="I1260" t="s">
        <v>42</v>
      </c>
      <c r="J1260" t="s">
        <v>43</v>
      </c>
      <c r="K1260" t="s">
        <v>44</v>
      </c>
      <c r="L1260" t="s">
        <v>2293</v>
      </c>
      <c r="M1260">
        <v>0.43</v>
      </c>
      <c r="N1260" t="s">
        <v>34</v>
      </c>
      <c r="O1260" t="s">
        <v>35</v>
      </c>
      <c r="P1260" t="s">
        <v>244</v>
      </c>
      <c r="Q1260" t="s">
        <v>2175</v>
      </c>
      <c r="R1260">
        <v>24060</v>
      </c>
      <c r="S1260" s="1">
        <v>42118</v>
      </c>
      <c r="T1260" s="1">
        <v>42120</v>
      </c>
      <c r="U1260">
        <v>1912.422</v>
      </c>
      <c r="V1260">
        <v>10</v>
      </c>
      <c r="W1260">
        <v>367.52</v>
      </c>
      <c r="X1260">
        <v>86722</v>
      </c>
      <c r="Y1260">
        <f>cleaneddata[[#This Row],[Unit Price]]-cleaneddata[[#This Row],[Discount]]</f>
        <v>35.379999999999995</v>
      </c>
      <c r="Z1260" t="str">
        <f>_xlfn.IFS(cleaneddata[[#This Row],[Region]]="Central","Chris",cleaneddata[[#This Row],[Region]]="East","Erin",cleaneddata[[#This Row],[Region]]="South","Sam",cleaneddata[[#This Row],[Region]]="West","William")</f>
        <v>Sam</v>
      </c>
    </row>
    <row r="1261" spans="1:26" x14ac:dyDescent="0.3">
      <c r="A1261">
        <v>1670</v>
      </c>
      <c r="B1261" t="s">
        <v>2292</v>
      </c>
      <c r="C1261" t="s">
        <v>49</v>
      </c>
      <c r="D1261">
        <v>0</v>
      </c>
      <c r="E1261">
        <v>142.86000000000001</v>
      </c>
      <c r="F1261">
        <v>19.989999999999998</v>
      </c>
      <c r="G1261" t="s">
        <v>40</v>
      </c>
      <c r="H1261" t="s">
        <v>29</v>
      </c>
      <c r="I1261" t="s">
        <v>50</v>
      </c>
      <c r="J1261" t="s">
        <v>80</v>
      </c>
      <c r="K1261" t="s">
        <v>75</v>
      </c>
      <c r="L1261" t="s">
        <v>1958</v>
      </c>
      <c r="M1261">
        <v>0.56000000000000005</v>
      </c>
      <c r="N1261" t="s">
        <v>34</v>
      </c>
      <c r="O1261" t="s">
        <v>35</v>
      </c>
      <c r="P1261" t="s">
        <v>244</v>
      </c>
      <c r="Q1261" t="s">
        <v>2175</v>
      </c>
      <c r="R1261">
        <v>24060</v>
      </c>
      <c r="S1261" s="1">
        <v>42118</v>
      </c>
      <c r="T1261" s="1">
        <v>42127</v>
      </c>
      <c r="U1261">
        <v>-739.32600000000002</v>
      </c>
      <c r="V1261">
        <v>11</v>
      </c>
      <c r="W1261">
        <v>1576.35</v>
      </c>
      <c r="X1261">
        <v>86722</v>
      </c>
      <c r="Y1261">
        <f>cleaneddata[[#This Row],[Unit Price]]-cleaneddata[[#This Row],[Discount]]</f>
        <v>142.86000000000001</v>
      </c>
      <c r="Z1261" t="str">
        <f>_xlfn.IFS(cleaneddata[[#This Row],[Region]]="Central","Chris",cleaneddata[[#This Row],[Region]]="East","Erin",cleaneddata[[#This Row],[Region]]="South","Sam",cleaneddata[[#This Row],[Region]]="West","William")</f>
        <v>Sam</v>
      </c>
    </row>
    <row r="1262" spans="1:26" x14ac:dyDescent="0.3">
      <c r="A1262">
        <v>1391</v>
      </c>
      <c r="B1262" t="s">
        <v>2294</v>
      </c>
      <c r="C1262" t="s">
        <v>72</v>
      </c>
      <c r="D1262">
        <v>0</v>
      </c>
      <c r="E1262">
        <v>2.88</v>
      </c>
      <c r="F1262">
        <v>0.7</v>
      </c>
      <c r="G1262" t="s">
        <v>89</v>
      </c>
      <c r="H1262" t="s">
        <v>41</v>
      </c>
      <c r="I1262" t="s">
        <v>50</v>
      </c>
      <c r="J1262" t="s">
        <v>51</v>
      </c>
      <c r="K1262" t="s">
        <v>52</v>
      </c>
      <c r="L1262" t="s">
        <v>641</v>
      </c>
      <c r="M1262">
        <v>0.56000000000000005</v>
      </c>
      <c r="N1262" t="s">
        <v>34</v>
      </c>
      <c r="O1262" t="s">
        <v>61</v>
      </c>
      <c r="P1262" t="s">
        <v>92</v>
      </c>
      <c r="Q1262" t="s">
        <v>2295</v>
      </c>
      <c r="R1262">
        <v>94086</v>
      </c>
      <c r="S1262" s="1">
        <v>42118</v>
      </c>
      <c r="T1262" s="1">
        <v>42118</v>
      </c>
      <c r="U1262">
        <v>-0.11</v>
      </c>
      <c r="V1262">
        <v>1</v>
      </c>
      <c r="W1262">
        <v>7.96</v>
      </c>
      <c r="X1262">
        <v>88727</v>
      </c>
      <c r="Y1262">
        <f>cleaneddata[[#This Row],[Unit Price]]-cleaneddata[[#This Row],[Discount]]</f>
        <v>2.88</v>
      </c>
      <c r="Z1262" t="str">
        <f>_xlfn.IFS(cleaneddata[[#This Row],[Region]]="Central","Chris",cleaneddata[[#This Row],[Region]]="East","Erin",cleaneddata[[#This Row],[Region]]="South","Sam",cleaneddata[[#This Row],[Region]]="West","William")</f>
        <v>William</v>
      </c>
    </row>
    <row r="1263" spans="1:26" x14ac:dyDescent="0.3">
      <c r="A1263">
        <v>2570</v>
      </c>
      <c r="B1263" t="s">
        <v>2296</v>
      </c>
      <c r="C1263" t="s">
        <v>27</v>
      </c>
      <c r="D1263">
        <v>0</v>
      </c>
      <c r="E1263">
        <v>4.37</v>
      </c>
      <c r="F1263">
        <v>5.15</v>
      </c>
      <c r="G1263" t="s">
        <v>40</v>
      </c>
      <c r="H1263" t="s">
        <v>41</v>
      </c>
      <c r="I1263" t="s">
        <v>50</v>
      </c>
      <c r="J1263" t="s">
        <v>97</v>
      </c>
      <c r="K1263" t="s">
        <v>75</v>
      </c>
      <c r="L1263" t="s">
        <v>1297</v>
      </c>
      <c r="M1263">
        <v>0.59</v>
      </c>
      <c r="N1263" t="s">
        <v>34</v>
      </c>
      <c r="O1263" t="s">
        <v>61</v>
      </c>
      <c r="P1263" t="s">
        <v>92</v>
      </c>
      <c r="Q1263" t="s">
        <v>2297</v>
      </c>
      <c r="R1263">
        <v>95616</v>
      </c>
      <c r="S1263" s="1">
        <v>42119</v>
      </c>
      <c r="T1263" s="1">
        <v>42121</v>
      </c>
      <c r="U1263">
        <v>-150.2604</v>
      </c>
      <c r="V1263">
        <v>19</v>
      </c>
      <c r="W1263">
        <v>87.85</v>
      </c>
      <c r="X1263">
        <v>90327</v>
      </c>
      <c r="Y1263">
        <f>cleaneddata[[#This Row],[Unit Price]]-cleaneddata[[#This Row],[Discount]]</f>
        <v>4.37</v>
      </c>
      <c r="Z1263" t="str">
        <f>_xlfn.IFS(cleaneddata[[#This Row],[Region]]="Central","Chris",cleaneddata[[#This Row],[Region]]="East","Erin",cleaneddata[[#This Row],[Region]]="South","Sam",cleaneddata[[#This Row],[Region]]="West","William")</f>
        <v>William</v>
      </c>
    </row>
    <row r="1264" spans="1:26" x14ac:dyDescent="0.3">
      <c r="A1264">
        <v>2570</v>
      </c>
      <c r="B1264" t="s">
        <v>2296</v>
      </c>
      <c r="C1264" t="s">
        <v>27</v>
      </c>
      <c r="D1264">
        <v>0.01</v>
      </c>
      <c r="E1264">
        <v>500.98</v>
      </c>
      <c r="F1264">
        <v>56</v>
      </c>
      <c r="G1264" t="s">
        <v>28</v>
      </c>
      <c r="H1264" t="s">
        <v>41</v>
      </c>
      <c r="I1264" t="s">
        <v>30</v>
      </c>
      <c r="J1264" t="s">
        <v>111</v>
      </c>
      <c r="K1264" t="s">
        <v>59</v>
      </c>
      <c r="L1264" t="s">
        <v>2298</v>
      </c>
      <c r="M1264">
        <v>0.6</v>
      </c>
      <c r="N1264" t="s">
        <v>34</v>
      </c>
      <c r="O1264" t="s">
        <v>61</v>
      </c>
      <c r="P1264" t="s">
        <v>92</v>
      </c>
      <c r="Q1264" t="s">
        <v>2297</v>
      </c>
      <c r="R1264">
        <v>95616</v>
      </c>
      <c r="S1264" s="1">
        <v>42119</v>
      </c>
      <c r="T1264" s="1">
        <v>42120</v>
      </c>
      <c r="U1264">
        <v>4899.1288000000004</v>
      </c>
      <c r="V1264">
        <v>14</v>
      </c>
      <c r="W1264">
        <v>7429.63</v>
      </c>
      <c r="X1264">
        <v>90327</v>
      </c>
      <c r="Y1264">
        <f>cleaneddata[[#This Row],[Unit Price]]-cleaneddata[[#This Row],[Discount]]</f>
        <v>500.97</v>
      </c>
      <c r="Z1264" t="str">
        <f>_xlfn.IFS(cleaneddata[[#This Row],[Region]]="Central","Chris",cleaneddata[[#This Row],[Region]]="East","Erin",cleaneddata[[#This Row],[Region]]="South","Sam",cleaneddata[[#This Row],[Region]]="West","William")</f>
        <v>William</v>
      </c>
    </row>
    <row r="1265" spans="1:26" x14ac:dyDescent="0.3">
      <c r="A1265">
        <v>2570</v>
      </c>
      <c r="B1265" t="s">
        <v>2296</v>
      </c>
      <c r="C1265" t="s">
        <v>27</v>
      </c>
      <c r="D1265">
        <v>0.02</v>
      </c>
      <c r="E1265">
        <v>12.58</v>
      </c>
      <c r="F1265">
        <v>5.16</v>
      </c>
      <c r="G1265" t="s">
        <v>40</v>
      </c>
      <c r="H1265" t="s">
        <v>41</v>
      </c>
      <c r="I1265" t="s">
        <v>30</v>
      </c>
      <c r="J1265" t="s">
        <v>128</v>
      </c>
      <c r="K1265" t="s">
        <v>75</v>
      </c>
      <c r="L1265" t="s">
        <v>2299</v>
      </c>
      <c r="M1265">
        <v>0.43</v>
      </c>
      <c r="N1265" t="s">
        <v>34</v>
      </c>
      <c r="O1265" t="s">
        <v>61</v>
      </c>
      <c r="P1265" t="s">
        <v>92</v>
      </c>
      <c r="Q1265" t="s">
        <v>2297</v>
      </c>
      <c r="R1265">
        <v>95616</v>
      </c>
      <c r="S1265" s="1">
        <v>42119</v>
      </c>
      <c r="T1265" s="1">
        <v>42119</v>
      </c>
      <c r="U1265">
        <v>44.712000000000003</v>
      </c>
      <c r="V1265">
        <v>18</v>
      </c>
      <c r="W1265">
        <v>224.29</v>
      </c>
      <c r="X1265">
        <v>90327</v>
      </c>
      <c r="Y1265">
        <f>cleaneddata[[#This Row],[Unit Price]]-cleaneddata[[#This Row],[Discount]]</f>
        <v>12.56</v>
      </c>
      <c r="Z1265" t="str">
        <f>_xlfn.IFS(cleaneddata[[#This Row],[Region]]="Central","Chris",cleaneddata[[#This Row],[Region]]="East","Erin",cleaneddata[[#This Row],[Region]]="South","Sam",cleaneddata[[#This Row],[Region]]="West","William")</f>
        <v>William</v>
      </c>
    </row>
    <row r="1266" spans="1:26" x14ac:dyDescent="0.3">
      <c r="A1266">
        <v>2570</v>
      </c>
      <c r="B1266" t="s">
        <v>2296</v>
      </c>
      <c r="C1266" t="s">
        <v>27</v>
      </c>
      <c r="D1266">
        <v>0.1</v>
      </c>
      <c r="E1266">
        <v>7.7</v>
      </c>
      <c r="F1266">
        <v>3.68</v>
      </c>
      <c r="G1266" t="s">
        <v>40</v>
      </c>
      <c r="H1266" t="s">
        <v>41</v>
      </c>
      <c r="I1266" t="s">
        <v>30</v>
      </c>
      <c r="J1266" t="s">
        <v>128</v>
      </c>
      <c r="K1266" t="s">
        <v>52</v>
      </c>
      <c r="L1266" t="s">
        <v>2300</v>
      </c>
      <c r="M1266">
        <v>0.52</v>
      </c>
      <c r="N1266" t="s">
        <v>34</v>
      </c>
      <c r="O1266" t="s">
        <v>61</v>
      </c>
      <c r="P1266" t="s">
        <v>92</v>
      </c>
      <c r="Q1266" t="s">
        <v>2297</v>
      </c>
      <c r="R1266">
        <v>95616</v>
      </c>
      <c r="S1266" s="1">
        <v>42119</v>
      </c>
      <c r="T1266" s="1">
        <v>42120</v>
      </c>
      <c r="U1266">
        <v>-22.626000000000001</v>
      </c>
      <c r="V1266">
        <v>7</v>
      </c>
      <c r="W1266">
        <v>51.2</v>
      </c>
      <c r="X1266">
        <v>90327</v>
      </c>
      <c r="Y1266">
        <f>cleaneddata[[#This Row],[Unit Price]]-cleaneddata[[#This Row],[Discount]]</f>
        <v>7.6000000000000005</v>
      </c>
      <c r="Z1266" t="str">
        <f>_xlfn.IFS(cleaneddata[[#This Row],[Region]]="Central","Chris",cleaneddata[[#This Row],[Region]]="East","Erin",cleaneddata[[#This Row],[Region]]="South","Sam",cleaneddata[[#This Row],[Region]]="West","William")</f>
        <v>William</v>
      </c>
    </row>
    <row r="1267" spans="1:26" x14ac:dyDescent="0.3">
      <c r="A1267">
        <v>2571</v>
      </c>
      <c r="B1267" t="s">
        <v>2301</v>
      </c>
      <c r="C1267" t="s">
        <v>27</v>
      </c>
      <c r="D1267">
        <v>0.01</v>
      </c>
      <c r="E1267">
        <v>500.98</v>
      </c>
      <c r="F1267">
        <v>56</v>
      </c>
      <c r="G1267" t="s">
        <v>28</v>
      </c>
      <c r="H1267" t="s">
        <v>41</v>
      </c>
      <c r="I1267" t="s">
        <v>30</v>
      </c>
      <c r="J1267" t="s">
        <v>111</v>
      </c>
      <c r="K1267" t="s">
        <v>59</v>
      </c>
      <c r="L1267" t="s">
        <v>2298</v>
      </c>
      <c r="M1267">
        <v>0.6</v>
      </c>
      <c r="N1267" t="s">
        <v>34</v>
      </c>
      <c r="O1267" t="s">
        <v>113</v>
      </c>
      <c r="P1267" t="s">
        <v>114</v>
      </c>
      <c r="Q1267" t="s">
        <v>115</v>
      </c>
      <c r="R1267">
        <v>10165</v>
      </c>
      <c r="S1267" s="1">
        <v>42119</v>
      </c>
      <c r="T1267" s="1">
        <v>42120</v>
      </c>
      <c r="U1267">
        <v>4260.1120000000001</v>
      </c>
      <c r="V1267">
        <v>56</v>
      </c>
      <c r="W1267">
        <v>29718.53</v>
      </c>
      <c r="X1267">
        <v>50656</v>
      </c>
      <c r="Y1267">
        <f>cleaneddata[[#This Row],[Unit Price]]-cleaneddata[[#This Row],[Discount]]</f>
        <v>500.97</v>
      </c>
      <c r="Z1267" t="str">
        <f>_xlfn.IFS(cleaneddata[[#This Row],[Region]]="Central","Chris",cleaneddata[[#This Row],[Region]]="East","Erin",cleaneddata[[#This Row],[Region]]="South","Sam",cleaneddata[[#This Row],[Region]]="West","William")</f>
        <v>Erin</v>
      </c>
    </row>
    <row r="1268" spans="1:26" x14ac:dyDescent="0.3">
      <c r="A1268">
        <v>2571</v>
      </c>
      <c r="B1268" t="s">
        <v>2301</v>
      </c>
      <c r="C1268" t="s">
        <v>27</v>
      </c>
      <c r="D1268">
        <v>0.1</v>
      </c>
      <c r="E1268">
        <v>7.7</v>
      </c>
      <c r="F1268">
        <v>3.68</v>
      </c>
      <c r="G1268" t="s">
        <v>40</v>
      </c>
      <c r="H1268" t="s">
        <v>41</v>
      </c>
      <c r="I1268" t="s">
        <v>30</v>
      </c>
      <c r="J1268" t="s">
        <v>128</v>
      </c>
      <c r="K1268" t="s">
        <v>52</v>
      </c>
      <c r="L1268" t="s">
        <v>2300</v>
      </c>
      <c r="M1268">
        <v>0.52</v>
      </c>
      <c r="N1268" t="s">
        <v>34</v>
      </c>
      <c r="O1268" t="s">
        <v>113</v>
      </c>
      <c r="P1268" t="s">
        <v>114</v>
      </c>
      <c r="Q1268" t="s">
        <v>115</v>
      </c>
      <c r="R1268">
        <v>10165</v>
      </c>
      <c r="S1268" s="1">
        <v>42119</v>
      </c>
      <c r="T1268" s="1">
        <v>42120</v>
      </c>
      <c r="U1268">
        <v>-25.14</v>
      </c>
      <c r="V1268">
        <v>27</v>
      </c>
      <c r="W1268">
        <v>197.48</v>
      </c>
      <c r="X1268">
        <v>50656</v>
      </c>
      <c r="Y1268">
        <f>cleaneddata[[#This Row],[Unit Price]]-cleaneddata[[#This Row],[Discount]]</f>
        <v>7.6000000000000005</v>
      </c>
      <c r="Z1268" t="str">
        <f>_xlfn.IFS(cleaneddata[[#This Row],[Region]]="Central","Chris",cleaneddata[[#This Row],[Region]]="East","Erin",cleaneddata[[#This Row],[Region]]="South","Sam",cleaneddata[[#This Row],[Region]]="West","William")</f>
        <v>Erin</v>
      </c>
    </row>
    <row r="1269" spans="1:26" x14ac:dyDescent="0.3">
      <c r="A1269">
        <v>3379</v>
      </c>
      <c r="B1269" t="s">
        <v>1871</v>
      </c>
      <c r="C1269" t="s">
        <v>27</v>
      </c>
      <c r="D1269">
        <v>0.05</v>
      </c>
      <c r="E1269">
        <v>3.14</v>
      </c>
      <c r="F1269">
        <v>1.92</v>
      </c>
      <c r="G1269" t="s">
        <v>89</v>
      </c>
      <c r="H1269" t="s">
        <v>73</v>
      </c>
      <c r="I1269" t="s">
        <v>50</v>
      </c>
      <c r="J1269" t="s">
        <v>570</v>
      </c>
      <c r="K1269" t="s">
        <v>52</v>
      </c>
      <c r="L1269" t="s">
        <v>1442</v>
      </c>
      <c r="M1269">
        <v>0.84</v>
      </c>
      <c r="N1269" t="s">
        <v>34</v>
      </c>
      <c r="O1269" t="s">
        <v>35</v>
      </c>
      <c r="P1269" t="s">
        <v>77</v>
      </c>
      <c r="Q1269" t="s">
        <v>1873</v>
      </c>
      <c r="R1269">
        <v>30144</v>
      </c>
      <c r="S1269" s="1">
        <v>42119</v>
      </c>
      <c r="T1269" s="1">
        <v>42120</v>
      </c>
      <c r="U1269">
        <v>1628.37</v>
      </c>
      <c r="V1269">
        <v>18</v>
      </c>
      <c r="W1269">
        <v>59.22</v>
      </c>
      <c r="X1269">
        <v>88839</v>
      </c>
      <c r="Y1269">
        <f>cleaneddata[[#This Row],[Unit Price]]-cleaneddata[[#This Row],[Discount]]</f>
        <v>3.0900000000000003</v>
      </c>
      <c r="Z1269" t="str">
        <f>_xlfn.IFS(cleaneddata[[#This Row],[Region]]="Central","Chris",cleaneddata[[#This Row],[Region]]="East","Erin",cleaneddata[[#This Row],[Region]]="South","Sam",cleaneddata[[#This Row],[Region]]="West","William")</f>
        <v>Sam</v>
      </c>
    </row>
    <row r="1270" spans="1:26" x14ac:dyDescent="0.3">
      <c r="A1270">
        <v>731</v>
      </c>
      <c r="B1270" t="s">
        <v>2302</v>
      </c>
      <c r="C1270" t="s">
        <v>39</v>
      </c>
      <c r="D1270">
        <v>0.09</v>
      </c>
      <c r="E1270">
        <v>101.41</v>
      </c>
      <c r="F1270">
        <v>35</v>
      </c>
      <c r="G1270" t="s">
        <v>40</v>
      </c>
      <c r="H1270" t="s">
        <v>41</v>
      </c>
      <c r="I1270" t="s">
        <v>50</v>
      </c>
      <c r="J1270" t="s">
        <v>80</v>
      </c>
      <c r="K1270" t="s">
        <v>66</v>
      </c>
      <c r="L1270" t="s">
        <v>768</v>
      </c>
      <c r="M1270">
        <v>0.82</v>
      </c>
      <c r="N1270" t="s">
        <v>34</v>
      </c>
      <c r="O1270" t="s">
        <v>113</v>
      </c>
      <c r="P1270" t="s">
        <v>405</v>
      </c>
      <c r="Q1270" t="s">
        <v>930</v>
      </c>
      <c r="R1270">
        <v>1803</v>
      </c>
      <c r="S1270" s="1">
        <v>42120</v>
      </c>
      <c r="T1270" s="1">
        <v>42121</v>
      </c>
      <c r="U1270">
        <v>-801.15480000000002</v>
      </c>
      <c r="V1270">
        <v>12</v>
      </c>
      <c r="W1270">
        <v>1178.32</v>
      </c>
      <c r="X1270">
        <v>90362</v>
      </c>
      <c r="Y1270">
        <f>cleaneddata[[#This Row],[Unit Price]]-cleaneddata[[#This Row],[Discount]]</f>
        <v>101.32</v>
      </c>
      <c r="Z1270" t="str">
        <f>_xlfn.IFS(cleaneddata[[#This Row],[Region]]="Central","Chris",cleaneddata[[#This Row],[Region]]="East","Erin",cleaneddata[[#This Row],[Region]]="South","Sam",cleaneddata[[#This Row],[Region]]="West","William")</f>
        <v>Erin</v>
      </c>
    </row>
    <row r="1271" spans="1:26" x14ac:dyDescent="0.3">
      <c r="A1271">
        <v>1893</v>
      </c>
      <c r="B1271" t="s">
        <v>2303</v>
      </c>
      <c r="C1271" t="s">
        <v>49</v>
      </c>
      <c r="D1271">
        <v>0.03</v>
      </c>
      <c r="E1271">
        <v>180.98</v>
      </c>
      <c r="F1271">
        <v>26.2</v>
      </c>
      <c r="G1271" t="s">
        <v>28</v>
      </c>
      <c r="H1271" t="s">
        <v>41</v>
      </c>
      <c r="I1271" t="s">
        <v>30</v>
      </c>
      <c r="J1271" t="s">
        <v>111</v>
      </c>
      <c r="K1271" t="s">
        <v>59</v>
      </c>
      <c r="L1271" t="s">
        <v>2276</v>
      </c>
      <c r="M1271">
        <v>0.59</v>
      </c>
      <c r="N1271" t="s">
        <v>34</v>
      </c>
      <c r="O1271" t="s">
        <v>54</v>
      </c>
      <c r="P1271" t="s">
        <v>82</v>
      </c>
      <c r="Q1271" t="s">
        <v>2304</v>
      </c>
      <c r="R1271">
        <v>63119</v>
      </c>
      <c r="S1271" s="1">
        <v>42120</v>
      </c>
      <c r="T1271" s="1">
        <v>42124</v>
      </c>
      <c r="U1271">
        <v>588.54</v>
      </c>
      <c r="V1271">
        <v>5</v>
      </c>
      <c r="W1271">
        <v>928.92</v>
      </c>
      <c r="X1271">
        <v>91262</v>
      </c>
      <c r="Y1271">
        <f>cleaneddata[[#This Row],[Unit Price]]-cleaneddata[[#This Row],[Discount]]</f>
        <v>180.95</v>
      </c>
      <c r="Z1271" t="str">
        <f>_xlfn.IFS(cleaneddata[[#This Row],[Region]]="Central","Chris",cleaneddata[[#This Row],[Region]]="East","Erin",cleaneddata[[#This Row],[Region]]="South","Sam",cleaneddata[[#This Row],[Region]]="West","William")</f>
        <v>Chris</v>
      </c>
    </row>
    <row r="1272" spans="1:26" x14ac:dyDescent="0.3">
      <c r="A1272">
        <v>2491</v>
      </c>
      <c r="B1272" t="s">
        <v>459</v>
      </c>
      <c r="C1272" t="s">
        <v>49</v>
      </c>
      <c r="D1272">
        <v>0.06</v>
      </c>
      <c r="E1272">
        <v>4.28</v>
      </c>
      <c r="F1272">
        <v>0.94</v>
      </c>
      <c r="G1272" t="s">
        <v>40</v>
      </c>
      <c r="H1272" t="s">
        <v>41</v>
      </c>
      <c r="I1272" t="s">
        <v>50</v>
      </c>
      <c r="J1272" t="s">
        <v>51</v>
      </c>
      <c r="K1272" t="s">
        <v>52</v>
      </c>
      <c r="L1272" t="s">
        <v>483</v>
      </c>
      <c r="M1272">
        <v>0.56000000000000005</v>
      </c>
      <c r="N1272" t="s">
        <v>34</v>
      </c>
      <c r="O1272" t="s">
        <v>61</v>
      </c>
      <c r="P1272" t="s">
        <v>92</v>
      </c>
      <c r="Q1272" t="s">
        <v>102</v>
      </c>
      <c r="R1272">
        <v>90045</v>
      </c>
      <c r="S1272" s="1">
        <v>42120</v>
      </c>
      <c r="T1272" s="1">
        <v>42122</v>
      </c>
      <c r="U1272">
        <v>0.37</v>
      </c>
      <c r="V1272">
        <v>9</v>
      </c>
      <c r="W1272">
        <v>38.96</v>
      </c>
      <c r="X1272">
        <v>11712</v>
      </c>
      <c r="Y1272">
        <f>cleaneddata[[#This Row],[Unit Price]]-cleaneddata[[#This Row],[Discount]]</f>
        <v>4.2200000000000006</v>
      </c>
      <c r="Z1272" t="str">
        <f>_xlfn.IFS(cleaneddata[[#This Row],[Region]]="Central","Chris",cleaneddata[[#This Row],[Region]]="East","Erin",cleaneddata[[#This Row],[Region]]="South","Sam",cleaneddata[[#This Row],[Region]]="West","William")</f>
        <v>William</v>
      </c>
    </row>
    <row r="1273" spans="1:26" x14ac:dyDescent="0.3">
      <c r="A1273">
        <v>2495</v>
      </c>
      <c r="B1273" t="s">
        <v>2305</v>
      </c>
      <c r="C1273" t="s">
        <v>49</v>
      </c>
      <c r="D1273">
        <v>0.06</v>
      </c>
      <c r="E1273">
        <v>4.28</v>
      </c>
      <c r="F1273">
        <v>0.94</v>
      </c>
      <c r="G1273" t="s">
        <v>40</v>
      </c>
      <c r="H1273" t="s">
        <v>41</v>
      </c>
      <c r="I1273" t="s">
        <v>50</v>
      </c>
      <c r="J1273" t="s">
        <v>51</v>
      </c>
      <c r="K1273" t="s">
        <v>52</v>
      </c>
      <c r="L1273" t="s">
        <v>483</v>
      </c>
      <c r="M1273">
        <v>0.56000000000000005</v>
      </c>
      <c r="N1273" t="s">
        <v>34</v>
      </c>
      <c r="O1273" t="s">
        <v>61</v>
      </c>
      <c r="P1273" t="s">
        <v>1062</v>
      </c>
      <c r="Q1273" t="s">
        <v>1663</v>
      </c>
      <c r="R1273">
        <v>82901</v>
      </c>
      <c r="S1273" s="1">
        <v>42120</v>
      </c>
      <c r="T1273" s="1">
        <v>42122</v>
      </c>
      <c r="U1273">
        <v>0.37</v>
      </c>
      <c r="V1273">
        <v>2</v>
      </c>
      <c r="W1273">
        <v>8.66</v>
      </c>
      <c r="X1273">
        <v>86885</v>
      </c>
      <c r="Y1273">
        <f>cleaneddata[[#This Row],[Unit Price]]-cleaneddata[[#This Row],[Discount]]</f>
        <v>4.2200000000000006</v>
      </c>
      <c r="Z1273" t="str">
        <f>_xlfn.IFS(cleaneddata[[#This Row],[Region]]="Central","Chris",cleaneddata[[#This Row],[Region]]="East","Erin",cleaneddata[[#This Row],[Region]]="South","Sam",cleaneddata[[#This Row],[Region]]="West","William")</f>
        <v>William</v>
      </c>
    </row>
    <row r="1274" spans="1:26" x14ac:dyDescent="0.3">
      <c r="A1274">
        <v>2489</v>
      </c>
      <c r="B1274" t="s">
        <v>453</v>
      </c>
      <c r="C1274" t="s">
        <v>118</v>
      </c>
      <c r="D1274">
        <v>0.04</v>
      </c>
      <c r="E1274">
        <v>419.19</v>
      </c>
      <c r="F1274">
        <v>19.989999999999998</v>
      </c>
      <c r="G1274" t="s">
        <v>40</v>
      </c>
      <c r="H1274" t="s">
        <v>73</v>
      </c>
      <c r="I1274" t="s">
        <v>50</v>
      </c>
      <c r="J1274" t="s">
        <v>80</v>
      </c>
      <c r="K1274" t="s">
        <v>75</v>
      </c>
      <c r="L1274" t="s">
        <v>2194</v>
      </c>
      <c r="M1274">
        <v>0.57999999999999996</v>
      </c>
      <c r="N1274" t="s">
        <v>34</v>
      </c>
      <c r="O1274" t="s">
        <v>61</v>
      </c>
      <c r="P1274" t="s">
        <v>92</v>
      </c>
      <c r="Q1274" t="s">
        <v>455</v>
      </c>
      <c r="R1274">
        <v>94521</v>
      </c>
      <c r="S1274" s="1">
        <v>42120</v>
      </c>
      <c r="T1274" s="1">
        <v>42121</v>
      </c>
      <c r="U1274">
        <v>1388.3559</v>
      </c>
      <c r="V1274">
        <v>5</v>
      </c>
      <c r="W1274">
        <v>2012.11</v>
      </c>
      <c r="X1274">
        <v>86885</v>
      </c>
      <c r="Y1274">
        <f>cleaneddata[[#This Row],[Unit Price]]-cleaneddata[[#This Row],[Discount]]</f>
        <v>419.15</v>
      </c>
      <c r="Z1274" t="str">
        <f>_xlfn.IFS(cleaneddata[[#This Row],[Region]]="Central","Chris",cleaneddata[[#This Row],[Region]]="East","Erin",cleaneddata[[#This Row],[Region]]="South","Sam",cleaneddata[[#This Row],[Region]]="West","William")</f>
        <v>William</v>
      </c>
    </row>
    <row r="1275" spans="1:26" x14ac:dyDescent="0.3">
      <c r="A1275">
        <v>2491</v>
      </c>
      <c r="B1275" t="s">
        <v>459</v>
      </c>
      <c r="C1275" t="s">
        <v>118</v>
      </c>
      <c r="D1275">
        <v>0.04</v>
      </c>
      <c r="E1275">
        <v>419.19</v>
      </c>
      <c r="F1275">
        <v>19.989999999999998</v>
      </c>
      <c r="G1275" t="s">
        <v>40</v>
      </c>
      <c r="H1275" t="s">
        <v>73</v>
      </c>
      <c r="I1275" t="s">
        <v>50</v>
      </c>
      <c r="J1275" t="s">
        <v>80</v>
      </c>
      <c r="K1275" t="s">
        <v>75</v>
      </c>
      <c r="L1275" t="s">
        <v>2194</v>
      </c>
      <c r="M1275">
        <v>0.57999999999999996</v>
      </c>
      <c r="N1275" t="s">
        <v>34</v>
      </c>
      <c r="O1275" t="s">
        <v>61</v>
      </c>
      <c r="P1275" t="s">
        <v>92</v>
      </c>
      <c r="Q1275" t="s">
        <v>102</v>
      </c>
      <c r="R1275">
        <v>90045</v>
      </c>
      <c r="S1275" s="1">
        <v>42120</v>
      </c>
      <c r="T1275" s="1">
        <v>42121</v>
      </c>
      <c r="U1275">
        <v>1947.67</v>
      </c>
      <c r="V1275">
        <v>20</v>
      </c>
      <c r="W1275">
        <v>8048.45</v>
      </c>
      <c r="X1275">
        <v>23042</v>
      </c>
      <c r="Y1275">
        <f>cleaneddata[[#This Row],[Unit Price]]-cleaneddata[[#This Row],[Discount]]</f>
        <v>419.15</v>
      </c>
      <c r="Z1275" t="str">
        <f>_xlfn.IFS(cleaneddata[[#This Row],[Region]]="Central","Chris",cleaneddata[[#This Row],[Region]]="East","Erin",cleaneddata[[#This Row],[Region]]="South","Sam",cleaneddata[[#This Row],[Region]]="West","William")</f>
        <v>William</v>
      </c>
    </row>
    <row r="1276" spans="1:26" x14ac:dyDescent="0.3">
      <c r="A1276">
        <v>2380</v>
      </c>
      <c r="B1276" t="s">
        <v>2306</v>
      </c>
      <c r="C1276" t="s">
        <v>72</v>
      </c>
      <c r="D1276">
        <v>7.0000000000000007E-2</v>
      </c>
      <c r="E1276">
        <v>3.38</v>
      </c>
      <c r="F1276">
        <v>0.85</v>
      </c>
      <c r="G1276" t="s">
        <v>40</v>
      </c>
      <c r="H1276" t="s">
        <v>29</v>
      </c>
      <c r="I1276" t="s">
        <v>50</v>
      </c>
      <c r="J1276" t="s">
        <v>51</v>
      </c>
      <c r="K1276" t="s">
        <v>52</v>
      </c>
      <c r="L1276" t="s">
        <v>938</v>
      </c>
      <c r="M1276">
        <v>0.48</v>
      </c>
      <c r="N1276" t="s">
        <v>34</v>
      </c>
      <c r="O1276" t="s">
        <v>54</v>
      </c>
      <c r="P1276" t="s">
        <v>291</v>
      </c>
      <c r="Q1276" t="s">
        <v>2307</v>
      </c>
      <c r="R1276">
        <v>49505</v>
      </c>
      <c r="S1276" s="1">
        <v>42120</v>
      </c>
      <c r="T1276" s="1">
        <v>42122</v>
      </c>
      <c r="U1276">
        <v>19.04</v>
      </c>
      <c r="V1276">
        <v>9</v>
      </c>
      <c r="W1276">
        <v>29.08</v>
      </c>
      <c r="X1276">
        <v>86654</v>
      </c>
      <c r="Y1276">
        <f>cleaneddata[[#This Row],[Unit Price]]-cleaneddata[[#This Row],[Discount]]</f>
        <v>3.31</v>
      </c>
      <c r="Z1276" t="str">
        <f>_xlfn.IFS(cleaneddata[[#This Row],[Region]]="Central","Chris",cleaneddata[[#This Row],[Region]]="East","Erin",cleaneddata[[#This Row],[Region]]="South","Sam",cleaneddata[[#This Row],[Region]]="West","William")</f>
        <v>Chris</v>
      </c>
    </row>
    <row r="1277" spans="1:26" x14ac:dyDescent="0.3">
      <c r="A1277">
        <v>2382</v>
      </c>
      <c r="B1277" t="s">
        <v>2308</v>
      </c>
      <c r="C1277" t="s">
        <v>72</v>
      </c>
      <c r="D1277">
        <v>7.0000000000000007E-2</v>
      </c>
      <c r="E1277">
        <v>3.38</v>
      </c>
      <c r="F1277">
        <v>0.85</v>
      </c>
      <c r="G1277" t="s">
        <v>40</v>
      </c>
      <c r="H1277" t="s">
        <v>29</v>
      </c>
      <c r="I1277" t="s">
        <v>50</v>
      </c>
      <c r="J1277" t="s">
        <v>51</v>
      </c>
      <c r="K1277" t="s">
        <v>52</v>
      </c>
      <c r="L1277" t="s">
        <v>938</v>
      </c>
      <c r="M1277">
        <v>0.48</v>
      </c>
      <c r="N1277" t="s">
        <v>34</v>
      </c>
      <c r="O1277" t="s">
        <v>113</v>
      </c>
      <c r="P1277" t="s">
        <v>114</v>
      </c>
      <c r="Q1277" t="s">
        <v>115</v>
      </c>
      <c r="R1277">
        <v>10024</v>
      </c>
      <c r="S1277" s="1">
        <v>42120</v>
      </c>
      <c r="T1277" s="1">
        <v>42122</v>
      </c>
      <c r="U1277">
        <v>19.04</v>
      </c>
      <c r="V1277">
        <v>34</v>
      </c>
      <c r="W1277">
        <v>109.86</v>
      </c>
      <c r="X1277">
        <v>13606</v>
      </c>
      <c r="Y1277">
        <f>cleaneddata[[#This Row],[Unit Price]]-cleaneddata[[#This Row],[Discount]]</f>
        <v>3.31</v>
      </c>
      <c r="Z1277" t="str">
        <f>_xlfn.IFS(cleaneddata[[#This Row],[Region]]="Central","Chris",cleaneddata[[#This Row],[Region]]="East","Erin",cleaneddata[[#This Row],[Region]]="South","Sam",cleaneddata[[#This Row],[Region]]="West","William")</f>
        <v>Erin</v>
      </c>
    </row>
    <row r="1278" spans="1:26" x14ac:dyDescent="0.3">
      <c r="A1278">
        <v>2468</v>
      </c>
      <c r="B1278" t="s">
        <v>1613</v>
      </c>
      <c r="C1278" t="s">
        <v>27</v>
      </c>
      <c r="D1278">
        <v>0.09</v>
      </c>
      <c r="E1278">
        <v>58.1</v>
      </c>
      <c r="F1278">
        <v>1.49</v>
      </c>
      <c r="G1278" t="s">
        <v>89</v>
      </c>
      <c r="H1278" t="s">
        <v>73</v>
      </c>
      <c r="I1278" t="s">
        <v>50</v>
      </c>
      <c r="J1278" t="s">
        <v>74</v>
      </c>
      <c r="K1278" t="s">
        <v>75</v>
      </c>
      <c r="L1278" t="s">
        <v>624</v>
      </c>
      <c r="M1278">
        <v>0.38</v>
      </c>
      <c r="N1278" t="s">
        <v>34</v>
      </c>
      <c r="O1278" t="s">
        <v>35</v>
      </c>
      <c r="P1278" t="s">
        <v>99</v>
      </c>
      <c r="Q1278" t="s">
        <v>1615</v>
      </c>
      <c r="R1278">
        <v>28144</v>
      </c>
      <c r="S1278" s="1">
        <v>42121</v>
      </c>
      <c r="T1278" s="1">
        <v>42123</v>
      </c>
      <c r="U1278">
        <v>765.75</v>
      </c>
      <c r="V1278">
        <v>3</v>
      </c>
      <c r="W1278">
        <v>169.46</v>
      </c>
      <c r="X1278">
        <v>88135</v>
      </c>
      <c r="Y1278">
        <f>cleaneddata[[#This Row],[Unit Price]]-cleaneddata[[#This Row],[Discount]]</f>
        <v>58.01</v>
      </c>
      <c r="Z1278" t="str">
        <f>_xlfn.IFS(cleaneddata[[#This Row],[Region]]="Central","Chris",cleaneddata[[#This Row],[Region]]="East","Erin",cleaneddata[[#This Row],[Region]]="South","Sam",cleaneddata[[#This Row],[Region]]="West","William")</f>
        <v>Sam</v>
      </c>
    </row>
    <row r="1279" spans="1:26" x14ac:dyDescent="0.3">
      <c r="A1279">
        <v>983</v>
      </c>
      <c r="B1279" t="s">
        <v>2309</v>
      </c>
      <c r="C1279" t="s">
        <v>49</v>
      </c>
      <c r="D1279">
        <v>0.09</v>
      </c>
      <c r="E1279">
        <v>300.97000000000003</v>
      </c>
      <c r="F1279">
        <v>7.18</v>
      </c>
      <c r="G1279" t="s">
        <v>40</v>
      </c>
      <c r="H1279" t="s">
        <v>96</v>
      </c>
      <c r="I1279" t="s">
        <v>42</v>
      </c>
      <c r="J1279" t="s">
        <v>43</v>
      </c>
      <c r="K1279" t="s">
        <v>75</v>
      </c>
      <c r="L1279" t="s">
        <v>2211</v>
      </c>
      <c r="M1279">
        <v>0.48</v>
      </c>
      <c r="N1279" t="s">
        <v>34</v>
      </c>
      <c r="O1279" t="s">
        <v>35</v>
      </c>
      <c r="P1279" t="s">
        <v>46</v>
      </c>
      <c r="Q1279" t="s">
        <v>2310</v>
      </c>
      <c r="R1279">
        <v>72143</v>
      </c>
      <c r="S1279" s="1">
        <v>42121</v>
      </c>
      <c r="T1279" s="1">
        <v>42121</v>
      </c>
      <c r="U1279">
        <v>17.771999999999998</v>
      </c>
      <c r="V1279">
        <v>10</v>
      </c>
      <c r="W1279">
        <v>2848.38</v>
      </c>
      <c r="X1279">
        <v>90201</v>
      </c>
      <c r="Y1279">
        <f>cleaneddata[[#This Row],[Unit Price]]-cleaneddata[[#This Row],[Discount]]</f>
        <v>300.88000000000005</v>
      </c>
      <c r="Z1279" t="str">
        <f>_xlfn.IFS(cleaneddata[[#This Row],[Region]]="Central","Chris",cleaneddata[[#This Row],[Region]]="East","Erin",cleaneddata[[#This Row],[Region]]="South","Sam",cleaneddata[[#This Row],[Region]]="West","William")</f>
        <v>Sam</v>
      </c>
    </row>
    <row r="1280" spans="1:26" x14ac:dyDescent="0.3">
      <c r="A1280">
        <v>202</v>
      </c>
      <c r="B1280" t="s">
        <v>550</v>
      </c>
      <c r="C1280" t="s">
        <v>72</v>
      </c>
      <c r="D1280">
        <v>0.09</v>
      </c>
      <c r="E1280">
        <v>12.28</v>
      </c>
      <c r="F1280">
        <v>4.8600000000000003</v>
      </c>
      <c r="G1280" t="s">
        <v>40</v>
      </c>
      <c r="H1280" t="s">
        <v>96</v>
      </c>
      <c r="I1280" t="s">
        <v>50</v>
      </c>
      <c r="J1280" t="s">
        <v>90</v>
      </c>
      <c r="K1280" t="s">
        <v>75</v>
      </c>
      <c r="L1280" t="s">
        <v>1862</v>
      </c>
      <c r="M1280">
        <v>0.38</v>
      </c>
      <c r="N1280" t="s">
        <v>34</v>
      </c>
      <c r="O1280" t="s">
        <v>54</v>
      </c>
      <c r="P1280" t="s">
        <v>209</v>
      </c>
      <c r="Q1280" t="s">
        <v>552</v>
      </c>
      <c r="R1280">
        <v>74006</v>
      </c>
      <c r="S1280" s="1">
        <v>42121</v>
      </c>
      <c r="T1280" s="1">
        <v>42122</v>
      </c>
      <c r="U1280">
        <v>1.73</v>
      </c>
      <c r="V1280">
        <v>3</v>
      </c>
      <c r="W1280">
        <v>34.65</v>
      </c>
      <c r="X1280">
        <v>88971</v>
      </c>
      <c r="Y1280">
        <f>cleaneddata[[#This Row],[Unit Price]]-cleaneddata[[#This Row],[Discount]]</f>
        <v>12.19</v>
      </c>
      <c r="Z1280" t="str">
        <f>_xlfn.IFS(cleaneddata[[#This Row],[Region]]="Central","Chris",cleaneddata[[#This Row],[Region]]="East","Erin",cleaneddata[[#This Row],[Region]]="South","Sam",cleaneddata[[#This Row],[Region]]="West","William")</f>
        <v>Chris</v>
      </c>
    </row>
    <row r="1281" spans="1:26" x14ac:dyDescent="0.3">
      <c r="A1281">
        <v>762</v>
      </c>
      <c r="B1281" t="s">
        <v>2311</v>
      </c>
      <c r="C1281" t="s">
        <v>72</v>
      </c>
      <c r="D1281">
        <v>0</v>
      </c>
      <c r="E1281">
        <v>125.99</v>
      </c>
      <c r="F1281">
        <v>8.99</v>
      </c>
      <c r="G1281" t="s">
        <v>40</v>
      </c>
      <c r="H1281" t="s">
        <v>29</v>
      </c>
      <c r="I1281" t="s">
        <v>42</v>
      </c>
      <c r="J1281" t="s">
        <v>137</v>
      </c>
      <c r="K1281" t="s">
        <v>75</v>
      </c>
      <c r="L1281" t="s">
        <v>777</v>
      </c>
      <c r="M1281">
        <v>0.56999999999999995</v>
      </c>
      <c r="N1281" t="s">
        <v>34</v>
      </c>
      <c r="O1281" t="s">
        <v>61</v>
      </c>
      <c r="P1281" t="s">
        <v>68</v>
      </c>
      <c r="Q1281" t="s">
        <v>2312</v>
      </c>
      <c r="R1281">
        <v>98661</v>
      </c>
      <c r="S1281" s="1">
        <v>42121</v>
      </c>
      <c r="T1281" s="1">
        <v>42123</v>
      </c>
      <c r="U1281">
        <v>613.89576</v>
      </c>
      <c r="V1281">
        <v>12</v>
      </c>
      <c r="W1281">
        <v>1362.2</v>
      </c>
      <c r="X1281">
        <v>87525</v>
      </c>
      <c r="Y1281">
        <f>cleaneddata[[#This Row],[Unit Price]]-cleaneddata[[#This Row],[Discount]]</f>
        <v>125.99</v>
      </c>
      <c r="Z1281" t="str">
        <f>_xlfn.IFS(cleaneddata[[#This Row],[Region]]="Central","Chris",cleaneddata[[#This Row],[Region]]="East","Erin",cleaneddata[[#This Row],[Region]]="South","Sam",cleaneddata[[#This Row],[Region]]="West","William")</f>
        <v>William</v>
      </c>
    </row>
    <row r="1282" spans="1:26" x14ac:dyDescent="0.3">
      <c r="A1282">
        <v>3320</v>
      </c>
      <c r="B1282" t="s">
        <v>2313</v>
      </c>
      <c r="C1282" t="s">
        <v>72</v>
      </c>
      <c r="D1282">
        <v>0.08</v>
      </c>
      <c r="E1282">
        <v>3.28</v>
      </c>
      <c r="F1282">
        <v>3.97</v>
      </c>
      <c r="G1282" t="s">
        <v>40</v>
      </c>
      <c r="H1282" t="s">
        <v>29</v>
      </c>
      <c r="I1282" t="s">
        <v>50</v>
      </c>
      <c r="J1282" t="s">
        <v>51</v>
      </c>
      <c r="K1282" t="s">
        <v>52</v>
      </c>
      <c r="L1282" t="s">
        <v>247</v>
      </c>
      <c r="M1282">
        <v>0.56000000000000005</v>
      </c>
      <c r="N1282" t="s">
        <v>34</v>
      </c>
      <c r="O1282" t="s">
        <v>35</v>
      </c>
      <c r="P1282" t="s">
        <v>402</v>
      </c>
      <c r="Q1282" t="s">
        <v>2118</v>
      </c>
      <c r="R1282">
        <v>38301</v>
      </c>
      <c r="S1282" s="1">
        <v>42121</v>
      </c>
      <c r="T1282" s="1">
        <v>42122</v>
      </c>
      <c r="U1282">
        <v>0.42659999999999998</v>
      </c>
      <c r="V1282">
        <v>18</v>
      </c>
      <c r="W1282">
        <v>57.24</v>
      </c>
      <c r="X1282">
        <v>90103</v>
      </c>
      <c r="Y1282">
        <f>cleaneddata[[#This Row],[Unit Price]]-cleaneddata[[#This Row],[Discount]]</f>
        <v>3.1999999999999997</v>
      </c>
      <c r="Z1282" t="str">
        <f>_xlfn.IFS(cleaneddata[[#This Row],[Region]]="Central","Chris",cleaneddata[[#This Row],[Region]]="East","Erin",cleaneddata[[#This Row],[Region]]="South","Sam",cleaneddata[[#This Row],[Region]]="West","William")</f>
        <v>Sam</v>
      </c>
    </row>
    <row r="1283" spans="1:26" x14ac:dyDescent="0.3">
      <c r="A1283">
        <v>3320</v>
      </c>
      <c r="B1283" t="s">
        <v>2313</v>
      </c>
      <c r="C1283" t="s">
        <v>72</v>
      </c>
      <c r="D1283">
        <v>0.09</v>
      </c>
      <c r="E1283">
        <v>40.97</v>
      </c>
      <c r="F1283">
        <v>8.99</v>
      </c>
      <c r="G1283" t="s">
        <v>89</v>
      </c>
      <c r="H1283" t="s">
        <v>29</v>
      </c>
      <c r="I1283" t="s">
        <v>50</v>
      </c>
      <c r="J1283" t="s">
        <v>51</v>
      </c>
      <c r="K1283" t="s">
        <v>44</v>
      </c>
      <c r="L1283" t="s">
        <v>1737</v>
      </c>
      <c r="M1283">
        <v>0.59</v>
      </c>
      <c r="N1283" t="s">
        <v>34</v>
      </c>
      <c r="O1283" t="s">
        <v>35</v>
      </c>
      <c r="P1283" t="s">
        <v>402</v>
      </c>
      <c r="Q1283" t="s">
        <v>2118</v>
      </c>
      <c r="R1283">
        <v>38301</v>
      </c>
      <c r="S1283" s="1">
        <v>42121</v>
      </c>
      <c r="T1283" s="1">
        <v>42123</v>
      </c>
      <c r="U1283">
        <v>66.215999999999994</v>
      </c>
      <c r="V1283">
        <v>22</v>
      </c>
      <c r="W1283">
        <v>824.7</v>
      </c>
      <c r="X1283">
        <v>90103</v>
      </c>
      <c r="Y1283">
        <f>cleaneddata[[#This Row],[Unit Price]]-cleaneddata[[#This Row],[Discount]]</f>
        <v>40.879999999999995</v>
      </c>
      <c r="Z1283" t="str">
        <f>_xlfn.IFS(cleaneddata[[#This Row],[Region]]="Central","Chris",cleaneddata[[#This Row],[Region]]="East","Erin",cleaneddata[[#This Row],[Region]]="South","Sam",cleaneddata[[#This Row],[Region]]="West","William")</f>
        <v>Sam</v>
      </c>
    </row>
    <row r="1284" spans="1:26" x14ac:dyDescent="0.3">
      <c r="A1284">
        <v>1439</v>
      </c>
      <c r="B1284" t="s">
        <v>2314</v>
      </c>
      <c r="C1284" t="s">
        <v>27</v>
      </c>
      <c r="D1284">
        <v>0.05</v>
      </c>
      <c r="E1284">
        <v>6.48</v>
      </c>
      <c r="F1284">
        <v>6.22</v>
      </c>
      <c r="G1284" t="s">
        <v>40</v>
      </c>
      <c r="H1284" t="s">
        <v>96</v>
      </c>
      <c r="I1284" t="s">
        <v>50</v>
      </c>
      <c r="J1284" t="s">
        <v>90</v>
      </c>
      <c r="K1284" t="s">
        <v>75</v>
      </c>
      <c r="L1284" t="s">
        <v>1080</v>
      </c>
      <c r="M1284">
        <v>0.37</v>
      </c>
      <c r="N1284" t="s">
        <v>34</v>
      </c>
      <c r="O1284" t="s">
        <v>113</v>
      </c>
      <c r="P1284" t="s">
        <v>319</v>
      </c>
      <c r="Q1284" t="s">
        <v>2315</v>
      </c>
      <c r="R1284">
        <v>44117</v>
      </c>
      <c r="S1284" s="1">
        <v>42122</v>
      </c>
      <c r="T1284" s="1">
        <v>42123</v>
      </c>
      <c r="U1284">
        <v>-29.07</v>
      </c>
      <c r="V1284">
        <v>3</v>
      </c>
      <c r="W1284">
        <v>21.46</v>
      </c>
      <c r="X1284">
        <v>90121</v>
      </c>
      <c r="Y1284">
        <f>cleaneddata[[#This Row],[Unit Price]]-cleaneddata[[#This Row],[Discount]]</f>
        <v>6.4300000000000006</v>
      </c>
      <c r="Z1284" t="str">
        <f>_xlfn.IFS(cleaneddata[[#This Row],[Region]]="Central","Chris",cleaneddata[[#This Row],[Region]]="East","Erin",cleaneddata[[#This Row],[Region]]="South","Sam",cleaneddata[[#This Row],[Region]]="West","William")</f>
        <v>Erin</v>
      </c>
    </row>
    <row r="1285" spans="1:26" x14ac:dyDescent="0.3">
      <c r="A1285">
        <v>3011</v>
      </c>
      <c r="B1285" t="s">
        <v>2316</v>
      </c>
      <c r="C1285" t="s">
        <v>27</v>
      </c>
      <c r="D1285">
        <v>0.03</v>
      </c>
      <c r="E1285">
        <v>300.64999999999998</v>
      </c>
      <c r="F1285">
        <v>24.49</v>
      </c>
      <c r="G1285" t="s">
        <v>40</v>
      </c>
      <c r="H1285" t="s">
        <v>96</v>
      </c>
      <c r="I1285" t="s">
        <v>50</v>
      </c>
      <c r="J1285" t="s">
        <v>97</v>
      </c>
      <c r="K1285" t="s">
        <v>66</v>
      </c>
      <c r="L1285" t="s">
        <v>2317</v>
      </c>
      <c r="M1285">
        <v>0.52</v>
      </c>
      <c r="N1285" t="s">
        <v>34</v>
      </c>
      <c r="O1285" t="s">
        <v>113</v>
      </c>
      <c r="P1285" t="s">
        <v>405</v>
      </c>
      <c r="Q1285" t="s">
        <v>790</v>
      </c>
      <c r="R1285">
        <v>2113</v>
      </c>
      <c r="S1285" s="1">
        <v>42122</v>
      </c>
      <c r="T1285" s="1">
        <v>42124</v>
      </c>
      <c r="U1285">
        <v>1282.4960000000001</v>
      </c>
      <c r="V1285">
        <v>32</v>
      </c>
      <c r="W1285">
        <v>9705.4599999999991</v>
      </c>
      <c r="X1285">
        <v>7623</v>
      </c>
      <c r="Y1285">
        <f>cleaneddata[[#This Row],[Unit Price]]-cleaneddata[[#This Row],[Discount]]</f>
        <v>300.62</v>
      </c>
      <c r="Z1285" t="str">
        <f>_xlfn.IFS(cleaneddata[[#This Row],[Region]]="Central","Chris",cleaneddata[[#This Row],[Region]]="East","Erin",cleaneddata[[#This Row],[Region]]="South","Sam",cleaneddata[[#This Row],[Region]]="West","William")</f>
        <v>Erin</v>
      </c>
    </row>
    <row r="1286" spans="1:26" x14ac:dyDescent="0.3">
      <c r="A1286">
        <v>3011</v>
      </c>
      <c r="B1286" t="s">
        <v>2316</v>
      </c>
      <c r="C1286" t="s">
        <v>27</v>
      </c>
      <c r="D1286">
        <v>0.06</v>
      </c>
      <c r="E1286">
        <v>49.99</v>
      </c>
      <c r="F1286">
        <v>19.989999999999998</v>
      </c>
      <c r="G1286" t="s">
        <v>40</v>
      </c>
      <c r="H1286" t="s">
        <v>96</v>
      </c>
      <c r="I1286" t="s">
        <v>42</v>
      </c>
      <c r="J1286" t="s">
        <v>43</v>
      </c>
      <c r="K1286" t="s">
        <v>75</v>
      </c>
      <c r="L1286" t="s">
        <v>891</v>
      </c>
      <c r="M1286">
        <v>0.45</v>
      </c>
      <c r="N1286" t="s">
        <v>34</v>
      </c>
      <c r="O1286" t="s">
        <v>113</v>
      </c>
      <c r="P1286" t="s">
        <v>405</v>
      </c>
      <c r="Q1286" t="s">
        <v>790</v>
      </c>
      <c r="R1286">
        <v>2113</v>
      </c>
      <c r="S1286" s="1">
        <v>42122</v>
      </c>
      <c r="T1286" s="1">
        <v>42124</v>
      </c>
      <c r="U1286">
        <v>17.2</v>
      </c>
      <c r="V1286">
        <v>67</v>
      </c>
      <c r="W1286">
        <v>3247.54</v>
      </c>
      <c r="X1286">
        <v>7623</v>
      </c>
      <c r="Y1286">
        <f>cleaneddata[[#This Row],[Unit Price]]-cleaneddata[[#This Row],[Discount]]</f>
        <v>49.93</v>
      </c>
      <c r="Z1286" t="str">
        <f>_xlfn.IFS(cleaneddata[[#This Row],[Region]]="Central","Chris",cleaneddata[[#This Row],[Region]]="East","Erin",cleaneddata[[#This Row],[Region]]="South","Sam",cleaneddata[[#This Row],[Region]]="West","William")</f>
        <v>Erin</v>
      </c>
    </row>
    <row r="1287" spans="1:26" x14ac:dyDescent="0.3">
      <c r="A1287">
        <v>3011</v>
      </c>
      <c r="B1287" t="s">
        <v>2316</v>
      </c>
      <c r="C1287" t="s">
        <v>27</v>
      </c>
      <c r="D1287">
        <v>0.1</v>
      </c>
      <c r="E1287">
        <v>104.85</v>
      </c>
      <c r="F1287">
        <v>4.6500000000000004</v>
      </c>
      <c r="G1287" t="s">
        <v>40</v>
      </c>
      <c r="H1287" t="s">
        <v>96</v>
      </c>
      <c r="I1287" t="s">
        <v>50</v>
      </c>
      <c r="J1287" t="s">
        <v>90</v>
      </c>
      <c r="K1287" t="s">
        <v>75</v>
      </c>
      <c r="L1287" t="s">
        <v>2318</v>
      </c>
      <c r="M1287">
        <v>0.37</v>
      </c>
      <c r="N1287" t="s">
        <v>34</v>
      </c>
      <c r="O1287" t="s">
        <v>113</v>
      </c>
      <c r="P1287" t="s">
        <v>405</v>
      </c>
      <c r="Q1287" t="s">
        <v>790</v>
      </c>
      <c r="R1287">
        <v>2113</v>
      </c>
      <c r="S1287" s="1">
        <v>42122</v>
      </c>
      <c r="T1287" s="1">
        <v>42123</v>
      </c>
      <c r="U1287">
        <v>1184.1199999999999</v>
      </c>
      <c r="V1287">
        <v>58</v>
      </c>
      <c r="W1287">
        <v>5582.63</v>
      </c>
      <c r="X1287">
        <v>7623</v>
      </c>
      <c r="Y1287">
        <f>cleaneddata[[#This Row],[Unit Price]]-cleaneddata[[#This Row],[Discount]]</f>
        <v>104.75</v>
      </c>
      <c r="Z1287" t="str">
        <f>_xlfn.IFS(cleaneddata[[#This Row],[Region]]="Central","Chris",cleaneddata[[#This Row],[Region]]="East","Erin",cleaneddata[[#This Row],[Region]]="South","Sam",cleaneddata[[#This Row],[Region]]="West","William")</f>
        <v>Erin</v>
      </c>
    </row>
    <row r="1288" spans="1:26" x14ac:dyDescent="0.3">
      <c r="A1288">
        <v>3012</v>
      </c>
      <c r="B1288" t="s">
        <v>2319</v>
      </c>
      <c r="C1288" t="s">
        <v>27</v>
      </c>
      <c r="D1288">
        <v>0.03</v>
      </c>
      <c r="E1288">
        <v>300.64999999999998</v>
      </c>
      <c r="F1288">
        <v>24.49</v>
      </c>
      <c r="G1288" t="s">
        <v>40</v>
      </c>
      <c r="H1288" t="s">
        <v>96</v>
      </c>
      <c r="I1288" t="s">
        <v>50</v>
      </c>
      <c r="J1288" t="s">
        <v>97</v>
      </c>
      <c r="K1288" t="s">
        <v>66</v>
      </c>
      <c r="L1288" t="s">
        <v>2317</v>
      </c>
      <c r="M1288">
        <v>0.52</v>
      </c>
      <c r="N1288" t="s">
        <v>34</v>
      </c>
      <c r="O1288" t="s">
        <v>113</v>
      </c>
      <c r="P1288" t="s">
        <v>114</v>
      </c>
      <c r="Q1288" t="s">
        <v>2320</v>
      </c>
      <c r="R1288">
        <v>14609</v>
      </c>
      <c r="S1288" s="1">
        <v>42122</v>
      </c>
      <c r="T1288" s="1">
        <v>42124</v>
      </c>
      <c r="U1288">
        <v>1474.8704</v>
      </c>
      <c r="V1288">
        <v>8</v>
      </c>
      <c r="W1288">
        <v>2426.36</v>
      </c>
      <c r="X1288">
        <v>86346</v>
      </c>
      <c r="Y1288">
        <f>cleaneddata[[#This Row],[Unit Price]]-cleaneddata[[#This Row],[Discount]]</f>
        <v>300.62</v>
      </c>
      <c r="Z1288" t="str">
        <f>_xlfn.IFS(cleaneddata[[#This Row],[Region]]="Central","Chris",cleaneddata[[#This Row],[Region]]="East","Erin",cleaneddata[[#This Row],[Region]]="South","Sam",cleaneddata[[#This Row],[Region]]="West","William")</f>
        <v>Erin</v>
      </c>
    </row>
    <row r="1289" spans="1:26" x14ac:dyDescent="0.3">
      <c r="A1289">
        <v>3012</v>
      </c>
      <c r="B1289" t="s">
        <v>2319</v>
      </c>
      <c r="C1289" t="s">
        <v>27</v>
      </c>
      <c r="D1289">
        <v>0.06</v>
      </c>
      <c r="E1289">
        <v>49.99</v>
      </c>
      <c r="F1289">
        <v>19.989999999999998</v>
      </c>
      <c r="G1289" t="s">
        <v>40</v>
      </c>
      <c r="H1289" t="s">
        <v>96</v>
      </c>
      <c r="I1289" t="s">
        <v>42</v>
      </c>
      <c r="J1289" t="s">
        <v>43</v>
      </c>
      <c r="K1289" t="s">
        <v>75</v>
      </c>
      <c r="L1289" t="s">
        <v>891</v>
      </c>
      <c r="M1289">
        <v>0.45</v>
      </c>
      <c r="N1289" t="s">
        <v>34</v>
      </c>
      <c r="O1289" t="s">
        <v>113</v>
      </c>
      <c r="P1289" t="s">
        <v>114</v>
      </c>
      <c r="Q1289" t="s">
        <v>2320</v>
      </c>
      <c r="R1289">
        <v>14609</v>
      </c>
      <c r="S1289" s="1">
        <v>42122</v>
      </c>
      <c r="T1289" s="1">
        <v>42124</v>
      </c>
      <c r="U1289">
        <v>19.78</v>
      </c>
      <c r="V1289">
        <v>17</v>
      </c>
      <c r="W1289">
        <v>824</v>
      </c>
      <c r="X1289">
        <v>86346</v>
      </c>
      <c r="Y1289">
        <f>cleaneddata[[#This Row],[Unit Price]]-cleaneddata[[#This Row],[Discount]]</f>
        <v>49.93</v>
      </c>
      <c r="Z1289" t="str">
        <f>_xlfn.IFS(cleaneddata[[#This Row],[Region]]="Central","Chris",cleaneddata[[#This Row],[Region]]="East","Erin",cleaneddata[[#This Row],[Region]]="South","Sam",cleaneddata[[#This Row],[Region]]="West","William")</f>
        <v>Erin</v>
      </c>
    </row>
    <row r="1290" spans="1:26" x14ac:dyDescent="0.3">
      <c r="A1290">
        <v>3012</v>
      </c>
      <c r="B1290" t="s">
        <v>2319</v>
      </c>
      <c r="C1290" t="s">
        <v>27</v>
      </c>
      <c r="D1290">
        <v>0.1</v>
      </c>
      <c r="E1290">
        <v>104.85</v>
      </c>
      <c r="F1290">
        <v>4.6500000000000004</v>
      </c>
      <c r="G1290" t="s">
        <v>40</v>
      </c>
      <c r="H1290" t="s">
        <v>96</v>
      </c>
      <c r="I1290" t="s">
        <v>50</v>
      </c>
      <c r="J1290" t="s">
        <v>90</v>
      </c>
      <c r="K1290" t="s">
        <v>75</v>
      </c>
      <c r="L1290" t="s">
        <v>2318</v>
      </c>
      <c r="M1290">
        <v>0.37</v>
      </c>
      <c r="N1290" t="s">
        <v>34</v>
      </c>
      <c r="O1290" t="s">
        <v>113</v>
      </c>
      <c r="P1290" t="s">
        <v>114</v>
      </c>
      <c r="Q1290" t="s">
        <v>2320</v>
      </c>
      <c r="R1290">
        <v>14609</v>
      </c>
      <c r="S1290" s="1">
        <v>42122</v>
      </c>
      <c r="T1290" s="1">
        <v>42123</v>
      </c>
      <c r="U1290">
        <v>929.79570000000001</v>
      </c>
      <c r="V1290">
        <v>14</v>
      </c>
      <c r="W1290">
        <v>1347.53</v>
      </c>
      <c r="X1290">
        <v>86346</v>
      </c>
      <c r="Y1290">
        <f>cleaneddata[[#This Row],[Unit Price]]-cleaneddata[[#This Row],[Discount]]</f>
        <v>104.75</v>
      </c>
      <c r="Z1290" t="str">
        <f>_xlfn.IFS(cleaneddata[[#This Row],[Region]]="Central","Chris",cleaneddata[[#This Row],[Region]]="East","Erin",cleaneddata[[#This Row],[Region]]="South","Sam",cleaneddata[[#This Row],[Region]]="West","William")</f>
        <v>Erin</v>
      </c>
    </row>
    <row r="1291" spans="1:26" x14ac:dyDescent="0.3">
      <c r="A1291">
        <v>2254</v>
      </c>
      <c r="B1291" t="s">
        <v>827</v>
      </c>
      <c r="C1291" t="s">
        <v>39</v>
      </c>
      <c r="D1291">
        <v>0.1</v>
      </c>
      <c r="E1291">
        <v>48.91</v>
      </c>
      <c r="F1291">
        <v>5.97</v>
      </c>
      <c r="G1291" t="s">
        <v>40</v>
      </c>
      <c r="H1291" t="s">
        <v>96</v>
      </c>
      <c r="I1291" t="s">
        <v>50</v>
      </c>
      <c r="J1291" t="s">
        <v>90</v>
      </c>
      <c r="K1291" t="s">
        <v>75</v>
      </c>
      <c r="L1291" t="s">
        <v>2321</v>
      </c>
      <c r="M1291">
        <v>0.38</v>
      </c>
      <c r="N1291" t="s">
        <v>34</v>
      </c>
      <c r="O1291" t="s">
        <v>35</v>
      </c>
      <c r="P1291" t="s">
        <v>390</v>
      </c>
      <c r="Q1291" t="s">
        <v>829</v>
      </c>
      <c r="R1291">
        <v>42003</v>
      </c>
      <c r="S1291" s="1">
        <v>42122</v>
      </c>
      <c r="T1291" s="1">
        <v>42124</v>
      </c>
      <c r="U1291">
        <v>156.74340000000001</v>
      </c>
      <c r="V1291">
        <v>14</v>
      </c>
      <c r="W1291">
        <v>618.96</v>
      </c>
      <c r="X1291">
        <v>89279</v>
      </c>
      <c r="Y1291">
        <f>cleaneddata[[#This Row],[Unit Price]]-cleaneddata[[#This Row],[Discount]]</f>
        <v>48.809999999999995</v>
      </c>
      <c r="Z1291" t="str">
        <f>_xlfn.IFS(cleaneddata[[#This Row],[Region]]="Central","Chris",cleaneddata[[#This Row],[Region]]="East","Erin",cleaneddata[[#This Row],[Region]]="South","Sam",cleaneddata[[#This Row],[Region]]="West","William")</f>
        <v>Sam</v>
      </c>
    </row>
    <row r="1292" spans="1:26" x14ac:dyDescent="0.3">
      <c r="A1292">
        <v>2254</v>
      </c>
      <c r="B1292" t="s">
        <v>827</v>
      </c>
      <c r="C1292" t="s">
        <v>39</v>
      </c>
      <c r="D1292">
        <v>0.08</v>
      </c>
      <c r="E1292">
        <v>5.98</v>
      </c>
      <c r="F1292">
        <v>5.46</v>
      </c>
      <c r="G1292" t="s">
        <v>40</v>
      </c>
      <c r="H1292" t="s">
        <v>96</v>
      </c>
      <c r="I1292" t="s">
        <v>50</v>
      </c>
      <c r="J1292" t="s">
        <v>90</v>
      </c>
      <c r="K1292" t="s">
        <v>75</v>
      </c>
      <c r="L1292" t="s">
        <v>1158</v>
      </c>
      <c r="M1292">
        <v>0.36</v>
      </c>
      <c r="N1292" t="s">
        <v>34</v>
      </c>
      <c r="O1292" t="s">
        <v>35</v>
      </c>
      <c r="P1292" t="s">
        <v>390</v>
      </c>
      <c r="Q1292" t="s">
        <v>829</v>
      </c>
      <c r="R1292">
        <v>42003</v>
      </c>
      <c r="S1292" s="1">
        <v>42122</v>
      </c>
      <c r="T1292" s="1">
        <v>42122</v>
      </c>
      <c r="U1292">
        <v>110.11799999999999</v>
      </c>
      <c r="V1292">
        <v>13</v>
      </c>
      <c r="W1292">
        <v>77.540000000000006</v>
      </c>
      <c r="X1292">
        <v>89279</v>
      </c>
      <c r="Y1292">
        <f>cleaneddata[[#This Row],[Unit Price]]-cleaneddata[[#This Row],[Discount]]</f>
        <v>5.9</v>
      </c>
      <c r="Z1292" t="str">
        <f>_xlfn.IFS(cleaneddata[[#This Row],[Region]]="Central","Chris",cleaneddata[[#This Row],[Region]]="East","Erin",cleaneddata[[#This Row],[Region]]="South","Sam",cleaneddata[[#This Row],[Region]]="West","William")</f>
        <v>Sam</v>
      </c>
    </row>
    <row r="1293" spans="1:26" x14ac:dyDescent="0.3">
      <c r="A1293">
        <v>2912</v>
      </c>
      <c r="B1293" t="s">
        <v>2322</v>
      </c>
      <c r="C1293" t="s">
        <v>39</v>
      </c>
      <c r="D1293">
        <v>0.04</v>
      </c>
      <c r="E1293">
        <v>4.13</v>
      </c>
      <c r="F1293">
        <v>0.99</v>
      </c>
      <c r="G1293" t="s">
        <v>89</v>
      </c>
      <c r="H1293" t="s">
        <v>73</v>
      </c>
      <c r="I1293" t="s">
        <v>50</v>
      </c>
      <c r="J1293" t="s">
        <v>154</v>
      </c>
      <c r="K1293" t="s">
        <v>75</v>
      </c>
      <c r="L1293" t="s">
        <v>328</v>
      </c>
      <c r="M1293">
        <v>0.39</v>
      </c>
      <c r="N1293" t="s">
        <v>34</v>
      </c>
      <c r="O1293" t="s">
        <v>54</v>
      </c>
      <c r="P1293" t="s">
        <v>567</v>
      </c>
      <c r="Q1293" t="s">
        <v>2323</v>
      </c>
      <c r="R1293">
        <v>58201</v>
      </c>
      <c r="S1293" s="1">
        <v>42122</v>
      </c>
      <c r="T1293" s="1">
        <v>42124</v>
      </c>
      <c r="U1293">
        <v>22.307700000000001</v>
      </c>
      <c r="V1293">
        <v>7</v>
      </c>
      <c r="W1293">
        <v>32.33</v>
      </c>
      <c r="X1293">
        <v>87396</v>
      </c>
      <c r="Y1293">
        <f>cleaneddata[[#This Row],[Unit Price]]-cleaneddata[[#This Row],[Discount]]</f>
        <v>4.09</v>
      </c>
      <c r="Z1293" t="str">
        <f>_xlfn.IFS(cleaneddata[[#This Row],[Region]]="Central","Chris",cleaneddata[[#This Row],[Region]]="East","Erin",cleaneddata[[#This Row],[Region]]="South","Sam",cleaneddata[[#This Row],[Region]]="West","William")</f>
        <v>Chris</v>
      </c>
    </row>
    <row r="1294" spans="1:26" x14ac:dyDescent="0.3">
      <c r="A1294">
        <v>2912</v>
      </c>
      <c r="B1294" t="s">
        <v>2322</v>
      </c>
      <c r="C1294" t="s">
        <v>39</v>
      </c>
      <c r="D1294">
        <v>0.06</v>
      </c>
      <c r="E1294">
        <v>55.48</v>
      </c>
      <c r="F1294">
        <v>14.3</v>
      </c>
      <c r="G1294" t="s">
        <v>40</v>
      </c>
      <c r="H1294" t="s">
        <v>73</v>
      </c>
      <c r="I1294" t="s">
        <v>50</v>
      </c>
      <c r="J1294" t="s">
        <v>90</v>
      </c>
      <c r="K1294" t="s">
        <v>75</v>
      </c>
      <c r="L1294" t="s">
        <v>849</v>
      </c>
      <c r="M1294">
        <v>0.37</v>
      </c>
      <c r="N1294" t="s">
        <v>34</v>
      </c>
      <c r="O1294" t="s">
        <v>54</v>
      </c>
      <c r="P1294" t="s">
        <v>567</v>
      </c>
      <c r="Q1294" t="s">
        <v>2323</v>
      </c>
      <c r="R1294">
        <v>58201</v>
      </c>
      <c r="S1294" s="1">
        <v>42122</v>
      </c>
      <c r="T1294" s="1">
        <v>42124</v>
      </c>
      <c r="U1294">
        <v>443.02140000000003</v>
      </c>
      <c r="V1294">
        <v>12</v>
      </c>
      <c r="W1294">
        <v>642.05999999999995</v>
      </c>
      <c r="X1294">
        <v>87396</v>
      </c>
      <c r="Y1294">
        <f>cleaneddata[[#This Row],[Unit Price]]-cleaneddata[[#This Row],[Discount]]</f>
        <v>55.419999999999995</v>
      </c>
      <c r="Z1294" t="str">
        <f>_xlfn.IFS(cleaneddata[[#This Row],[Region]]="Central","Chris",cleaneddata[[#This Row],[Region]]="East","Erin",cleaneddata[[#This Row],[Region]]="South","Sam",cleaneddata[[#This Row],[Region]]="West","William")</f>
        <v>Chris</v>
      </c>
    </row>
    <row r="1295" spans="1:26" x14ac:dyDescent="0.3">
      <c r="A1295">
        <v>3359</v>
      </c>
      <c r="B1295" t="s">
        <v>2324</v>
      </c>
      <c r="C1295" t="s">
        <v>39</v>
      </c>
      <c r="D1295">
        <v>0.09</v>
      </c>
      <c r="E1295">
        <v>28.53</v>
      </c>
      <c r="F1295">
        <v>1.49</v>
      </c>
      <c r="G1295" t="s">
        <v>40</v>
      </c>
      <c r="H1295" t="s">
        <v>73</v>
      </c>
      <c r="I1295" t="s">
        <v>50</v>
      </c>
      <c r="J1295" t="s">
        <v>74</v>
      </c>
      <c r="K1295" t="s">
        <v>75</v>
      </c>
      <c r="L1295" t="s">
        <v>1834</v>
      </c>
      <c r="M1295">
        <v>0.38</v>
      </c>
      <c r="N1295" t="s">
        <v>34</v>
      </c>
      <c r="O1295" t="s">
        <v>54</v>
      </c>
      <c r="P1295" t="s">
        <v>359</v>
      </c>
      <c r="Q1295" t="s">
        <v>2325</v>
      </c>
      <c r="R1295">
        <v>53213</v>
      </c>
      <c r="S1295" s="1">
        <v>42122</v>
      </c>
      <c r="T1295" s="1">
        <v>42124</v>
      </c>
      <c r="U1295">
        <v>107.45462000000001</v>
      </c>
      <c r="V1295">
        <v>6</v>
      </c>
      <c r="W1295">
        <v>157.33000000000001</v>
      </c>
      <c r="X1295">
        <v>91437</v>
      </c>
      <c r="Y1295">
        <f>cleaneddata[[#This Row],[Unit Price]]-cleaneddata[[#This Row],[Discount]]</f>
        <v>28.44</v>
      </c>
      <c r="Z1295" t="str">
        <f>_xlfn.IFS(cleaneddata[[#This Row],[Region]]="Central","Chris",cleaneddata[[#This Row],[Region]]="East","Erin",cleaneddata[[#This Row],[Region]]="South","Sam",cleaneddata[[#This Row],[Region]]="West","William")</f>
        <v>Chris</v>
      </c>
    </row>
    <row r="1296" spans="1:26" x14ac:dyDescent="0.3">
      <c r="A1296">
        <v>234</v>
      </c>
      <c r="B1296" t="s">
        <v>987</v>
      </c>
      <c r="C1296" t="s">
        <v>49</v>
      </c>
      <c r="D1296">
        <v>0.06</v>
      </c>
      <c r="E1296">
        <v>3.34</v>
      </c>
      <c r="F1296">
        <v>7.49</v>
      </c>
      <c r="G1296" t="s">
        <v>89</v>
      </c>
      <c r="H1296" t="s">
        <v>29</v>
      </c>
      <c r="I1296" t="s">
        <v>50</v>
      </c>
      <c r="J1296" t="s">
        <v>51</v>
      </c>
      <c r="K1296" t="s">
        <v>52</v>
      </c>
      <c r="L1296" t="s">
        <v>2326</v>
      </c>
      <c r="M1296">
        <v>0.54</v>
      </c>
      <c r="N1296" t="s">
        <v>34</v>
      </c>
      <c r="O1296" t="s">
        <v>54</v>
      </c>
      <c r="P1296" t="s">
        <v>215</v>
      </c>
      <c r="Q1296" t="s">
        <v>739</v>
      </c>
      <c r="R1296">
        <v>50208</v>
      </c>
      <c r="S1296" s="1">
        <v>42122</v>
      </c>
      <c r="T1296" s="1">
        <v>42124</v>
      </c>
      <c r="U1296">
        <v>-175.86</v>
      </c>
      <c r="V1296">
        <v>8</v>
      </c>
      <c r="W1296">
        <v>27.45</v>
      </c>
      <c r="X1296">
        <v>90239</v>
      </c>
      <c r="Y1296">
        <f>cleaneddata[[#This Row],[Unit Price]]-cleaneddata[[#This Row],[Discount]]</f>
        <v>3.28</v>
      </c>
      <c r="Z1296" t="str">
        <f>_xlfn.IFS(cleaneddata[[#This Row],[Region]]="Central","Chris",cleaneddata[[#This Row],[Region]]="East","Erin",cleaneddata[[#This Row],[Region]]="South","Sam",cleaneddata[[#This Row],[Region]]="West","William")</f>
        <v>Chris</v>
      </c>
    </row>
    <row r="1297" spans="1:26" x14ac:dyDescent="0.3">
      <c r="A1297">
        <v>1217</v>
      </c>
      <c r="B1297" t="s">
        <v>2327</v>
      </c>
      <c r="C1297" t="s">
        <v>118</v>
      </c>
      <c r="D1297">
        <v>0.09</v>
      </c>
      <c r="E1297">
        <v>130.97999999999999</v>
      </c>
      <c r="F1297">
        <v>30</v>
      </c>
      <c r="G1297" t="s">
        <v>28</v>
      </c>
      <c r="H1297" t="s">
        <v>29</v>
      </c>
      <c r="I1297" t="s">
        <v>30</v>
      </c>
      <c r="J1297" t="s">
        <v>111</v>
      </c>
      <c r="K1297" t="s">
        <v>59</v>
      </c>
      <c r="L1297" t="s">
        <v>2201</v>
      </c>
      <c r="M1297">
        <v>0.78</v>
      </c>
      <c r="N1297" t="s">
        <v>34</v>
      </c>
      <c r="O1297" t="s">
        <v>113</v>
      </c>
      <c r="P1297" t="s">
        <v>405</v>
      </c>
      <c r="Q1297" t="s">
        <v>790</v>
      </c>
      <c r="R1297">
        <v>2112</v>
      </c>
      <c r="S1297" s="1">
        <v>42122</v>
      </c>
      <c r="T1297" s="1">
        <v>42125</v>
      </c>
      <c r="U1297">
        <v>-421.76</v>
      </c>
      <c r="V1297">
        <v>41</v>
      </c>
      <c r="W1297">
        <v>5258.94</v>
      </c>
      <c r="X1297">
        <v>54595</v>
      </c>
      <c r="Y1297">
        <f>cleaneddata[[#This Row],[Unit Price]]-cleaneddata[[#This Row],[Discount]]</f>
        <v>130.88999999999999</v>
      </c>
      <c r="Z1297" t="str">
        <f>_xlfn.IFS(cleaneddata[[#This Row],[Region]]="Central","Chris",cleaneddata[[#This Row],[Region]]="East","Erin",cleaneddata[[#This Row],[Region]]="South","Sam",cleaneddata[[#This Row],[Region]]="West","William")</f>
        <v>Erin</v>
      </c>
    </row>
    <row r="1298" spans="1:26" x14ac:dyDescent="0.3">
      <c r="A1298">
        <v>1226</v>
      </c>
      <c r="B1298" t="s">
        <v>2328</v>
      </c>
      <c r="C1298" t="s">
        <v>118</v>
      </c>
      <c r="D1298">
        <v>0.02</v>
      </c>
      <c r="E1298">
        <v>8.34</v>
      </c>
      <c r="F1298">
        <v>2.64</v>
      </c>
      <c r="G1298" t="s">
        <v>40</v>
      </c>
      <c r="H1298" t="s">
        <v>29</v>
      </c>
      <c r="I1298" t="s">
        <v>50</v>
      </c>
      <c r="J1298" t="s">
        <v>570</v>
      </c>
      <c r="K1298" t="s">
        <v>44</v>
      </c>
      <c r="L1298" t="s">
        <v>885</v>
      </c>
      <c r="M1298">
        <v>0.59</v>
      </c>
      <c r="N1298" t="s">
        <v>34</v>
      </c>
      <c r="O1298" t="s">
        <v>113</v>
      </c>
      <c r="P1298" t="s">
        <v>586</v>
      </c>
      <c r="Q1298" t="s">
        <v>2329</v>
      </c>
      <c r="R1298">
        <v>2861</v>
      </c>
      <c r="S1298" s="1">
        <v>42122</v>
      </c>
      <c r="T1298" s="1">
        <v>42124</v>
      </c>
      <c r="U1298">
        <v>6.79</v>
      </c>
      <c r="V1298">
        <v>8</v>
      </c>
      <c r="W1298">
        <v>66.739999999999995</v>
      </c>
      <c r="X1298">
        <v>90800</v>
      </c>
      <c r="Y1298">
        <f>cleaneddata[[#This Row],[Unit Price]]-cleaneddata[[#This Row],[Discount]]</f>
        <v>8.32</v>
      </c>
      <c r="Z1298" t="str">
        <f>_xlfn.IFS(cleaneddata[[#This Row],[Region]]="Central","Chris",cleaneddata[[#This Row],[Region]]="East","Erin",cleaneddata[[#This Row],[Region]]="South","Sam",cleaneddata[[#This Row],[Region]]="West","William")</f>
        <v>Erin</v>
      </c>
    </row>
    <row r="1299" spans="1:26" x14ac:dyDescent="0.3">
      <c r="A1299">
        <v>1227</v>
      </c>
      <c r="B1299" t="s">
        <v>2330</v>
      </c>
      <c r="C1299" t="s">
        <v>118</v>
      </c>
      <c r="D1299">
        <v>0.09</v>
      </c>
      <c r="E1299">
        <v>130.97999999999999</v>
      </c>
      <c r="F1299">
        <v>30</v>
      </c>
      <c r="G1299" t="s">
        <v>28</v>
      </c>
      <c r="H1299" t="s">
        <v>29</v>
      </c>
      <c r="I1299" t="s">
        <v>30</v>
      </c>
      <c r="J1299" t="s">
        <v>111</v>
      </c>
      <c r="K1299" t="s">
        <v>59</v>
      </c>
      <c r="L1299" t="s">
        <v>2201</v>
      </c>
      <c r="M1299">
        <v>0.78</v>
      </c>
      <c r="N1299" t="s">
        <v>34</v>
      </c>
      <c r="O1299" t="s">
        <v>113</v>
      </c>
      <c r="P1299" t="s">
        <v>635</v>
      </c>
      <c r="Q1299" t="s">
        <v>636</v>
      </c>
      <c r="R1299">
        <v>5403</v>
      </c>
      <c r="S1299" s="1">
        <v>42122</v>
      </c>
      <c r="T1299" s="1">
        <v>42125</v>
      </c>
      <c r="U1299">
        <v>-421.76</v>
      </c>
      <c r="V1299">
        <v>10</v>
      </c>
      <c r="W1299">
        <v>1282.67</v>
      </c>
      <c r="X1299">
        <v>90800</v>
      </c>
      <c r="Y1299">
        <f>cleaneddata[[#This Row],[Unit Price]]-cleaneddata[[#This Row],[Discount]]</f>
        <v>130.88999999999999</v>
      </c>
      <c r="Z1299" t="str">
        <f>_xlfn.IFS(cleaneddata[[#This Row],[Region]]="Central","Chris",cleaneddata[[#This Row],[Region]]="East","Erin",cleaneddata[[#This Row],[Region]]="South","Sam",cleaneddata[[#This Row],[Region]]="West","William")</f>
        <v>Erin</v>
      </c>
    </row>
    <row r="1300" spans="1:26" x14ac:dyDescent="0.3">
      <c r="A1300">
        <v>2353</v>
      </c>
      <c r="B1300" t="s">
        <v>2331</v>
      </c>
      <c r="C1300" t="s">
        <v>27</v>
      </c>
      <c r="D1300">
        <v>0.04</v>
      </c>
      <c r="E1300">
        <v>5.98</v>
      </c>
      <c r="F1300">
        <v>0.96</v>
      </c>
      <c r="G1300" t="s">
        <v>40</v>
      </c>
      <c r="H1300" t="s">
        <v>96</v>
      </c>
      <c r="I1300" t="s">
        <v>50</v>
      </c>
      <c r="J1300" t="s">
        <v>51</v>
      </c>
      <c r="K1300" t="s">
        <v>52</v>
      </c>
      <c r="L1300" t="s">
        <v>1269</v>
      </c>
      <c r="M1300">
        <v>0.6</v>
      </c>
      <c r="N1300" t="s">
        <v>34</v>
      </c>
      <c r="O1300" t="s">
        <v>113</v>
      </c>
      <c r="P1300" t="s">
        <v>420</v>
      </c>
      <c r="Q1300" t="s">
        <v>2332</v>
      </c>
      <c r="R1300">
        <v>21040</v>
      </c>
      <c r="S1300" s="1">
        <v>42123</v>
      </c>
      <c r="T1300" s="1">
        <v>42124</v>
      </c>
      <c r="U1300">
        <v>52.697600000000001</v>
      </c>
      <c r="V1300">
        <v>22</v>
      </c>
      <c r="W1300">
        <v>131.79</v>
      </c>
      <c r="X1300">
        <v>86164</v>
      </c>
      <c r="Y1300">
        <f>cleaneddata[[#This Row],[Unit Price]]-cleaneddata[[#This Row],[Discount]]</f>
        <v>5.94</v>
      </c>
      <c r="Z1300" t="str">
        <f>_xlfn.IFS(cleaneddata[[#This Row],[Region]]="Central","Chris",cleaneddata[[#This Row],[Region]]="East","Erin",cleaneddata[[#This Row],[Region]]="South","Sam",cleaneddata[[#This Row],[Region]]="West","William")</f>
        <v>Erin</v>
      </c>
    </row>
    <row r="1301" spans="1:26" x14ac:dyDescent="0.3">
      <c r="A1301">
        <v>2353</v>
      </c>
      <c r="B1301" t="s">
        <v>2331</v>
      </c>
      <c r="C1301" t="s">
        <v>27</v>
      </c>
      <c r="D1301">
        <v>0.01</v>
      </c>
      <c r="E1301">
        <v>20.99</v>
      </c>
      <c r="F1301">
        <v>0.99</v>
      </c>
      <c r="G1301" t="s">
        <v>40</v>
      </c>
      <c r="H1301" t="s">
        <v>96</v>
      </c>
      <c r="I1301" t="s">
        <v>42</v>
      </c>
      <c r="J1301" t="s">
        <v>137</v>
      </c>
      <c r="K1301" t="s">
        <v>52</v>
      </c>
      <c r="L1301" t="s">
        <v>2333</v>
      </c>
      <c r="M1301">
        <v>0.56999999999999995</v>
      </c>
      <c r="N1301" t="s">
        <v>34</v>
      </c>
      <c r="O1301" t="s">
        <v>113</v>
      </c>
      <c r="P1301" t="s">
        <v>420</v>
      </c>
      <c r="Q1301" t="s">
        <v>2332</v>
      </c>
      <c r="R1301">
        <v>21040</v>
      </c>
      <c r="S1301" s="1">
        <v>42123</v>
      </c>
      <c r="T1301" s="1">
        <v>42124</v>
      </c>
      <c r="U1301">
        <v>-78.194159999999997</v>
      </c>
      <c r="V1301">
        <v>2</v>
      </c>
      <c r="W1301">
        <v>35.33</v>
      </c>
      <c r="X1301">
        <v>86164</v>
      </c>
      <c r="Y1301">
        <f>cleaneddata[[#This Row],[Unit Price]]-cleaneddata[[#This Row],[Discount]]</f>
        <v>20.979999999999997</v>
      </c>
      <c r="Z1301" t="str">
        <f>_xlfn.IFS(cleaneddata[[#This Row],[Region]]="Central","Chris",cleaneddata[[#This Row],[Region]]="East","Erin",cleaneddata[[#This Row],[Region]]="South","Sam",cleaneddata[[#This Row],[Region]]="West","William")</f>
        <v>Erin</v>
      </c>
    </row>
    <row r="1302" spans="1:26" x14ac:dyDescent="0.3">
      <c r="A1302">
        <v>782</v>
      </c>
      <c r="B1302" t="s">
        <v>2334</v>
      </c>
      <c r="C1302" t="s">
        <v>39</v>
      </c>
      <c r="D1302">
        <v>0.04</v>
      </c>
      <c r="E1302">
        <v>34.76</v>
      </c>
      <c r="F1302">
        <v>5.49</v>
      </c>
      <c r="G1302" t="s">
        <v>40</v>
      </c>
      <c r="H1302" t="s">
        <v>29</v>
      </c>
      <c r="I1302" t="s">
        <v>50</v>
      </c>
      <c r="J1302" t="s">
        <v>80</v>
      </c>
      <c r="K1302" t="s">
        <v>75</v>
      </c>
      <c r="L1302" t="s">
        <v>2335</v>
      </c>
      <c r="M1302">
        <v>0.6</v>
      </c>
      <c r="N1302" t="s">
        <v>34</v>
      </c>
      <c r="O1302" t="s">
        <v>61</v>
      </c>
      <c r="P1302" t="s">
        <v>92</v>
      </c>
      <c r="Q1302" t="s">
        <v>2336</v>
      </c>
      <c r="R1302">
        <v>90604</v>
      </c>
      <c r="S1302" s="1">
        <v>42123</v>
      </c>
      <c r="T1302" s="1">
        <v>42124</v>
      </c>
      <c r="U1302">
        <v>192.51689999999999</v>
      </c>
      <c r="V1302">
        <v>8</v>
      </c>
      <c r="W1302">
        <v>279.01</v>
      </c>
      <c r="X1302">
        <v>90962</v>
      </c>
      <c r="Y1302">
        <f>cleaneddata[[#This Row],[Unit Price]]-cleaneddata[[#This Row],[Discount]]</f>
        <v>34.72</v>
      </c>
      <c r="Z1302" t="str">
        <f>_xlfn.IFS(cleaneddata[[#This Row],[Region]]="Central","Chris",cleaneddata[[#This Row],[Region]]="East","Erin",cleaneddata[[#This Row],[Region]]="South","Sam",cleaneddata[[#This Row],[Region]]="West","William")</f>
        <v>William</v>
      </c>
    </row>
    <row r="1303" spans="1:26" x14ac:dyDescent="0.3">
      <c r="A1303">
        <v>803</v>
      </c>
      <c r="B1303" t="s">
        <v>2337</v>
      </c>
      <c r="C1303" t="s">
        <v>118</v>
      </c>
      <c r="D1303">
        <v>0.03</v>
      </c>
      <c r="E1303">
        <v>35.99</v>
      </c>
      <c r="F1303">
        <v>5</v>
      </c>
      <c r="G1303" t="s">
        <v>40</v>
      </c>
      <c r="H1303" t="s">
        <v>29</v>
      </c>
      <c r="I1303" t="s">
        <v>42</v>
      </c>
      <c r="J1303" t="s">
        <v>137</v>
      </c>
      <c r="K1303" t="s">
        <v>75</v>
      </c>
      <c r="L1303" t="s">
        <v>953</v>
      </c>
      <c r="M1303">
        <v>0.85</v>
      </c>
      <c r="N1303" t="s">
        <v>34</v>
      </c>
      <c r="O1303" t="s">
        <v>35</v>
      </c>
      <c r="P1303" t="s">
        <v>125</v>
      </c>
      <c r="Q1303" t="s">
        <v>2338</v>
      </c>
      <c r="R1303">
        <v>32168</v>
      </c>
      <c r="S1303" s="1">
        <v>42123</v>
      </c>
      <c r="T1303" s="1">
        <v>42124</v>
      </c>
      <c r="U1303">
        <v>-184.548</v>
      </c>
      <c r="V1303">
        <v>3</v>
      </c>
      <c r="W1303">
        <v>93.82</v>
      </c>
      <c r="X1303">
        <v>90048</v>
      </c>
      <c r="Y1303">
        <f>cleaneddata[[#This Row],[Unit Price]]-cleaneddata[[#This Row],[Discount]]</f>
        <v>35.96</v>
      </c>
      <c r="Z1303" t="str">
        <f>_xlfn.IFS(cleaneddata[[#This Row],[Region]]="Central","Chris",cleaneddata[[#This Row],[Region]]="East","Erin",cleaneddata[[#This Row],[Region]]="South","Sam",cleaneddata[[#This Row],[Region]]="West","William")</f>
        <v>Sam</v>
      </c>
    </row>
    <row r="1304" spans="1:26" x14ac:dyDescent="0.3">
      <c r="A1304">
        <v>2115</v>
      </c>
      <c r="B1304" t="s">
        <v>2339</v>
      </c>
      <c r="C1304" t="s">
        <v>118</v>
      </c>
      <c r="D1304">
        <v>0.02</v>
      </c>
      <c r="E1304">
        <v>95.95</v>
      </c>
      <c r="F1304">
        <v>74.349999999999994</v>
      </c>
      <c r="G1304" t="s">
        <v>28</v>
      </c>
      <c r="H1304" t="s">
        <v>96</v>
      </c>
      <c r="I1304" t="s">
        <v>30</v>
      </c>
      <c r="J1304" t="s">
        <v>111</v>
      </c>
      <c r="K1304" t="s">
        <v>59</v>
      </c>
      <c r="L1304" t="s">
        <v>2340</v>
      </c>
      <c r="M1304">
        <v>0.56999999999999995</v>
      </c>
      <c r="N1304" t="s">
        <v>34</v>
      </c>
      <c r="O1304" t="s">
        <v>35</v>
      </c>
      <c r="P1304" t="s">
        <v>244</v>
      </c>
      <c r="Q1304" t="s">
        <v>1637</v>
      </c>
      <c r="R1304">
        <v>22124</v>
      </c>
      <c r="S1304" s="1">
        <v>42123</v>
      </c>
      <c r="T1304" s="1">
        <v>42125</v>
      </c>
      <c r="U1304">
        <v>636.52200000000005</v>
      </c>
      <c r="V1304">
        <v>14</v>
      </c>
      <c r="W1304">
        <v>1377.46</v>
      </c>
      <c r="X1304">
        <v>88406</v>
      </c>
      <c r="Y1304">
        <f>cleaneddata[[#This Row],[Unit Price]]-cleaneddata[[#This Row],[Discount]]</f>
        <v>95.93</v>
      </c>
      <c r="Z1304" t="str">
        <f>_xlfn.IFS(cleaneddata[[#This Row],[Region]]="Central","Chris",cleaneddata[[#This Row],[Region]]="East","Erin",cleaneddata[[#This Row],[Region]]="South","Sam",cleaneddata[[#This Row],[Region]]="West","William")</f>
        <v>Sam</v>
      </c>
    </row>
    <row r="1305" spans="1:26" x14ac:dyDescent="0.3">
      <c r="A1305">
        <v>3381</v>
      </c>
      <c r="B1305" t="s">
        <v>1813</v>
      </c>
      <c r="C1305" t="s">
        <v>118</v>
      </c>
      <c r="D1305">
        <v>0.02</v>
      </c>
      <c r="E1305">
        <v>28.53</v>
      </c>
      <c r="F1305">
        <v>1.49</v>
      </c>
      <c r="G1305" t="s">
        <v>40</v>
      </c>
      <c r="H1305" t="s">
        <v>73</v>
      </c>
      <c r="I1305" t="s">
        <v>50</v>
      </c>
      <c r="J1305" t="s">
        <v>74</v>
      </c>
      <c r="K1305" t="s">
        <v>75</v>
      </c>
      <c r="L1305" t="s">
        <v>1834</v>
      </c>
      <c r="M1305">
        <v>0.38</v>
      </c>
      <c r="N1305" t="s">
        <v>34</v>
      </c>
      <c r="O1305" t="s">
        <v>35</v>
      </c>
      <c r="P1305" t="s">
        <v>77</v>
      </c>
      <c r="Q1305" t="s">
        <v>1815</v>
      </c>
      <c r="R1305">
        <v>31204</v>
      </c>
      <c r="S1305" s="1">
        <v>42123</v>
      </c>
      <c r="T1305" s="1">
        <v>42123</v>
      </c>
      <c r="U1305">
        <v>1.992</v>
      </c>
      <c r="V1305">
        <v>18</v>
      </c>
      <c r="W1305">
        <v>513.33000000000004</v>
      </c>
      <c r="X1305">
        <v>88840</v>
      </c>
      <c r="Y1305">
        <f>cleaneddata[[#This Row],[Unit Price]]-cleaneddata[[#This Row],[Discount]]</f>
        <v>28.51</v>
      </c>
      <c r="Z1305" t="str">
        <f>_xlfn.IFS(cleaneddata[[#This Row],[Region]]="Central","Chris",cleaneddata[[#This Row],[Region]]="East","Erin",cleaneddata[[#This Row],[Region]]="South","Sam",cleaneddata[[#This Row],[Region]]="West","William")</f>
        <v>Sam</v>
      </c>
    </row>
    <row r="1306" spans="1:26" x14ac:dyDescent="0.3">
      <c r="A1306">
        <v>3393</v>
      </c>
      <c r="B1306" t="s">
        <v>1173</v>
      </c>
      <c r="C1306" t="s">
        <v>118</v>
      </c>
      <c r="D1306">
        <v>0.08</v>
      </c>
      <c r="E1306">
        <v>125.99</v>
      </c>
      <c r="F1306">
        <v>7.69</v>
      </c>
      <c r="G1306" t="s">
        <v>40</v>
      </c>
      <c r="H1306" t="s">
        <v>41</v>
      </c>
      <c r="I1306" t="s">
        <v>42</v>
      </c>
      <c r="J1306" t="s">
        <v>137</v>
      </c>
      <c r="K1306" t="s">
        <v>75</v>
      </c>
      <c r="L1306" t="s">
        <v>647</v>
      </c>
      <c r="M1306">
        <v>0.59</v>
      </c>
      <c r="N1306" t="s">
        <v>34</v>
      </c>
      <c r="O1306" t="s">
        <v>61</v>
      </c>
      <c r="P1306" t="s">
        <v>68</v>
      </c>
      <c r="Q1306" t="s">
        <v>1174</v>
      </c>
      <c r="R1306">
        <v>99163</v>
      </c>
      <c r="S1306" s="1">
        <v>42123</v>
      </c>
      <c r="T1306" s="1">
        <v>42124</v>
      </c>
      <c r="U1306">
        <v>374.625</v>
      </c>
      <c r="V1306">
        <v>7</v>
      </c>
      <c r="W1306">
        <v>710.36</v>
      </c>
      <c r="X1306">
        <v>87908</v>
      </c>
      <c r="Y1306">
        <f>cleaneddata[[#This Row],[Unit Price]]-cleaneddata[[#This Row],[Discount]]</f>
        <v>125.91</v>
      </c>
      <c r="Z1306" t="str">
        <f>_xlfn.IFS(cleaneddata[[#This Row],[Region]]="Central","Chris",cleaneddata[[#This Row],[Region]]="East","Erin",cleaneddata[[#This Row],[Region]]="South","Sam",cleaneddata[[#This Row],[Region]]="West","William")</f>
        <v>William</v>
      </c>
    </row>
    <row r="1307" spans="1:26" x14ac:dyDescent="0.3">
      <c r="A1307">
        <v>617</v>
      </c>
      <c r="B1307" t="s">
        <v>2341</v>
      </c>
      <c r="C1307" t="s">
        <v>72</v>
      </c>
      <c r="D1307">
        <v>0.02</v>
      </c>
      <c r="E1307">
        <v>15.57</v>
      </c>
      <c r="F1307">
        <v>1.39</v>
      </c>
      <c r="G1307" t="s">
        <v>40</v>
      </c>
      <c r="H1307" t="s">
        <v>41</v>
      </c>
      <c r="I1307" t="s">
        <v>50</v>
      </c>
      <c r="J1307" t="s">
        <v>347</v>
      </c>
      <c r="K1307" t="s">
        <v>75</v>
      </c>
      <c r="L1307" t="s">
        <v>2342</v>
      </c>
      <c r="M1307">
        <v>0.38</v>
      </c>
      <c r="N1307" t="s">
        <v>34</v>
      </c>
      <c r="O1307" t="s">
        <v>61</v>
      </c>
      <c r="P1307" t="s">
        <v>62</v>
      </c>
      <c r="Q1307" t="s">
        <v>954</v>
      </c>
      <c r="R1307">
        <v>81001</v>
      </c>
      <c r="S1307" s="1">
        <v>42123</v>
      </c>
      <c r="T1307" s="1">
        <v>42124</v>
      </c>
      <c r="U1307">
        <v>23.5428</v>
      </c>
      <c r="V1307">
        <v>3</v>
      </c>
      <c r="W1307">
        <v>46.23</v>
      </c>
      <c r="X1307">
        <v>88198</v>
      </c>
      <c r="Y1307">
        <f>cleaneddata[[#This Row],[Unit Price]]-cleaneddata[[#This Row],[Discount]]</f>
        <v>15.55</v>
      </c>
      <c r="Z1307" t="str">
        <f>_xlfn.IFS(cleaneddata[[#This Row],[Region]]="Central","Chris",cleaneddata[[#This Row],[Region]]="East","Erin",cleaneddata[[#This Row],[Region]]="South","Sam",cleaneddata[[#This Row],[Region]]="West","William")</f>
        <v>William</v>
      </c>
    </row>
    <row r="1308" spans="1:26" x14ac:dyDescent="0.3">
      <c r="A1308">
        <v>617</v>
      </c>
      <c r="B1308" t="s">
        <v>2341</v>
      </c>
      <c r="C1308" t="s">
        <v>72</v>
      </c>
      <c r="D1308">
        <v>0.02</v>
      </c>
      <c r="E1308">
        <v>20.89</v>
      </c>
      <c r="F1308">
        <v>11.52</v>
      </c>
      <c r="G1308" t="s">
        <v>40</v>
      </c>
      <c r="H1308" t="s">
        <v>41</v>
      </c>
      <c r="I1308" t="s">
        <v>50</v>
      </c>
      <c r="J1308" t="s">
        <v>80</v>
      </c>
      <c r="K1308" t="s">
        <v>75</v>
      </c>
      <c r="L1308" t="s">
        <v>1875</v>
      </c>
      <c r="M1308">
        <v>0.83</v>
      </c>
      <c r="N1308" t="s">
        <v>34</v>
      </c>
      <c r="O1308" t="s">
        <v>61</v>
      </c>
      <c r="P1308" t="s">
        <v>62</v>
      </c>
      <c r="Q1308" t="s">
        <v>954</v>
      </c>
      <c r="R1308">
        <v>81001</v>
      </c>
      <c r="S1308" s="1">
        <v>42123</v>
      </c>
      <c r="T1308" s="1">
        <v>42124</v>
      </c>
      <c r="U1308">
        <v>-276.11279999999999</v>
      </c>
      <c r="V1308">
        <v>13</v>
      </c>
      <c r="W1308">
        <v>279.27999999999997</v>
      </c>
      <c r="X1308">
        <v>88198</v>
      </c>
      <c r="Y1308">
        <f>cleaneddata[[#This Row],[Unit Price]]-cleaneddata[[#This Row],[Discount]]</f>
        <v>20.87</v>
      </c>
      <c r="Z1308" t="str">
        <f>_xlfn.IFS(cleaneddata[[#This Row],[Region]]="Central","Chris",cleaneddata[[#This Row],[Region]]="East","Erin",cleaneddata[[#This Row],[Region]]="South","Sam",cleaneddata[[#This Row],[Region]]="West","William")</f>
        <v>William</v>
      </c>
    </row>
    <row r="1309" spans="1:26" x14ac:dyDescent="0.3">
      <c r="A1309">
        <v>618</v>
      </c>
      <c r="B1309" t="s">
        <v>1816</v>
      </c>
      <c r="C1309" t="s">
        <v>72</v>
      </c>
      <c r="D1309">
        <v>0.06</v>
      </c>
      <c r="E1309">
        <v>5.38</v>
      </c>
      <c r="F1309">
        <v>5.24</v>
      </c>
      <c r="G1309" t="s">
        <v>89</v>
      </c>
      <c r="H1309" t="s">
        <v>41</v>
      </c>
      <c r="I1309" t="s">
        <v>50</v>
      </c>
      <c r="J1309" t="s">
        <v>74</v>
      </c>
      <c r="K1309" t="s">
        <v>75</v>
      </c>
      <c r="L1309" t="s">
        <v>2343</v>
      </c>
      <c r="M1309">
        <v>0.36</v>
      </c>
      <c r="N1309" t="s">
        <v>34</v>
      </c>
      <c r="O1309" t="s">
        <v>61</v>
      </c>
      <c r="P1309" t="s">
        <v>62</v>
      </c>
      <c r="Q1309" t="s">
        <v>1817</v>
      </c>
      <c r="R1309">
        <v>81007</v>
      </c>
      <c r="S1309" s="1">
        <v>42123</v>
      </c>
      <c r="T1309" s="1">
        <v>42124</v>
      </c>
      <c r="U1309">
        <v>-64.670940000000002</v>
      </c>
      <c r="V1309">
        <v>14</v>
      </c>
      <c r="W1309">
        <v>81.819999999999993</v>
      </c>
      <c r="X1309">
        <v>88198</v>
      </c>
      <c r="Y1309">
        <f>cleaneddata[[#This Row],[Unit Price]]-cleaneddata[[#This Row],[Discount]]</f>
        <v>5.32</v>
      </c>
      <c r="Z1309" t="str">
        <f>_xlfn.IFS(cleaneddata[[#This Row],[Region]]="Central","Chris",cleaneddata[[#This Row],[Region]]="East","Erin",cleaneddata[[#This Row],[Region]]="South","Sam",cleaneddata[[#This Row],[Region]]="West","William")</f>
        <v>William</v>
      </c>
    </row>
    <row r="1310" spans="1:26" x14ac:dyDescent="0.3">
      <c r="A1310">
        <v>618</v>
      </c>
      <c r="B1310" t="s">
        <v>1816</v>
      </c>
      <c r="C1310" t="s">
        <v>72</v>
      </c>
      <c r="D1310">
        <v>0.03</v>
      </c>
      <c r="E1310">
        <v>7.35</v>
      </c>
      <c r="F1310">
        <v>5.96</v>
      </c>
      <c r="G1310" t="s">
        <v>40</v>
      </c>
      <c r="H1310" t="s">
        <v>41</v>
      </c>
      <c r="I1310" t="s">
        <v>50</v>
      </c>
      <c r="J1310" t="s">
        <v>90</v>
      </c>
      <c r="K1310" t="s">
        <v>75</v>
      </c>
      <c r="L1310" t="s">
        <v>2344</v>
      </c>
      <c r="M1310">
        <v>0.38</v>
      </c>
      <c r="N1310" t="s">
        <v>34</v>
      </c>
      <c r="O1310" t="s">
        <v>61</v>
      </c>
      <c r="P1310" t="s">
        <v>62</v>
      </c>
      <c r="Q1310" t="s">
        <v>1817</v>
      </c>
      <c r="R1310">
        <v>81007</v>
      </c>
      <c r="S1310" s="1">
        <v>42123</v>
      </c>
      <c r="T1310" s="1">
        <v>42124</v>
      </c>
      <c r="U1310">
        <v>-11.113200000000001</v>
      </c>
      <c r="V1310">
        <v>1</v>
      </c>
      <c r="W1310">
        <v>13.16</v>
      </c>
      <c r="X1310">
        <v>88198</v>
      </c>
      <c r="Y1310">
        <f>cleaneddata[[#This Row],[Unit Price]]-cleaneddata[[#This Row],[Discount]]</f>
        <v>7.3199999999999994</v>
      </c>
      <c r="Z1310" t="str">
        <f>_xlfn.IFS(cleaneddata[[#This Row],[Region]]="Central","Chris",cleaneddata[[#This Row],[Region]]="East","Erin",cleaneddata[[#This Row],[Region]]="South","Sam",cleaneddata[[#This Row],[Region]]="West","William")</f>
        <v>William</v>
      </c>
    </row>
    <row r="1311" spans="1:26" x14ac:dyDescent="0.3">
      <c r="A1311">
        <v>638</v>
      </c>
      <c r="B1311" t="s">
        <v>2345</v>
      </c>
      <c r="C1311" t="s">
        <v>27</v>
      </c>
      <c r="D1311">
        <v>0.06</v>
      </c>
      <c r="E1311">
        <v>65.989999999999995</v>
      </c>
      <c r="F1311">
        <v>8.8000000000000007</v>
      </c>
      <c r="G1311" t="s">
        <v>89</v>
      </c>
      <c r="H1311" t="s">
        <v>41</v>
      </c>
      <c r="I1311" t="s">
        <v>42</v>
      </c>
      <c r="J1311" t="s">
        <v>137</v>
      </c>
      <c r="K1311" t="s">
        <v>75</v>
      </c>
      <c r="L1311" t="s">
        <v>454</v>
      </c>
      <c r="M1311">
        <v>0.57999999999999996</v>
      </c>
      <c r="N1311" t="s">
        <v>34</v>
      </c>
      <c r="O1311" t="s">
        <v>61</v>
      </c>
      <c r="P1311" t="s">
        <v>92</v>
      </c>
      <c r="Q1311" t="s">
        <v>2346</v>
      </c>
      <c r="R1311">
        <v>95062</v>
      </c>
      <c r="S1311" s="1">
        <v>42124</v>
      </c>
      <c r="T1311" s="1">
        <v>42125</v>
      </c>
      <c r="U1311">
        <v>288.08999999999997</v>
      </c>
      <c r="V1311">
        <v>9</v>
      </c>
      <c r="W1311">
        <v>506.38</v>
      </c>
      <c r="X1311">
        <v>87954</v>
      </c>
      <c r="Y1311">
        <f>cleaneddata[[#This Row],[Unit Price]]-cleaneddata[[#This Row],[Discount]]</f>
        <v>65.929999999999993</v>
      </c>
      <c r="Z1311" t="str">
        <f>_xlfn.IFS(cleaneddata[[#This Row],[Region]]="Central","Chris",cleaneddata[[#This Row],[Region]]="East","Erin",cleaneddata[[#This Row],[Region]]="South","Sam",cleaneddata[[#This Row],[Region]]="West","William")</f>
        <v>William</v>
      </c>
    </row>
    <row r="1312" spans="1:26" x14ac:dyDescent="0.3">
      <c r="A1312">
        <v>638</v>
      </c>
      <c r="B1312" t="s">
        <v>2345</v>
      </c>
      <c r="C1312" t="s">
        <v>27</v>
      </c>
      <c r="D1312">
        <v>0</v>
      </c>
      <c r="E1312">
        <v>195.99</v>
      </c>
      <c r="F1312">
        <v>4.2</v>
      </c>
      <c r="G1312" t="s">
        <v>89</v>
      </c>
      <c r="H1312" t="s">
        <v>41</v>
      </c>
      <c r="I1312" t="s">
        <v>42</v>
      </c>
      <c r="J1312" t="s">
        <v>137</v>
      </c>
      <c r="K1312" t="s">
        <v>75</v>
      </c>
      <c r="L1312" t="s">
        <v>2347</v>
      </c>
      <c r="M1312">
        <v>0.56999999999999995</v>
      </c>
      <c r="N1312" t="s">
        <v>34</v>
      </c>
      <c r="O1312" t="s">
        <v>61</v>
      </c>
      <c r="P1312" t="s">
        <v>92</v>
      </c>
      <c r="Q1312" t="s">
        <v>2346</v>
      </c>
      <c r="R1312">
        <v>95062</v>
      </c>
      <c r="S1312" s="1">
        <v>42124</v>
      </c>
      <c r="T1312" s="1">
        <v>42126</v>
      </c>
      <c r="U1312">
        <v>719.47680000000003</v>
      </c>
      <c r="V1312">
        <v>6</v>
      </c>
      <c r="W1312">
        <v>1042.72</v>
      </c>
      <c r="X1312">
        <v>87954</v>
      </c>
      <c r="Y1312">
        <f>cleaneddata[[#This Row],[Unit Price]]-cleaneddata[[#This Row],[Discount]]</f>
        <v>195.99</v>
      </c>
      <c r="Z1312" t="str">
        <f>_xlfn.IFS(cleaneddata[[#This Row],[Region]]="Central","Chris",cleaneddata[[#This Row],[Region]]="East","Erin",cleaneddata[[#This Row],[Region]]="South","Sam",cleaneddata[[#This Row],[Region]]="West","William")</f>
        <v>William</v>
      </c>
    </row>
    <row r="1313" spans="1:26" x14ac:dyDescent="0.3">
      <c r="A1313">
        <v>640</v>
      </c>
      <c r="B1313" t="s">
        <v>1187</v>
      </c>
      <c r="C1313" t="s">
        <v>27</v>
      </c>
      <c r="D1313">
        <v>0.06</v>
      </c>
      <c r="E1313">
        <v>65.989999999999995</v>
      </c>
      <c r="F1313">
        <v>8.8000000000000007</v>
      </c>
      <c r="G1313" t="s">
        <v>89</v>
      </c>
      <c r="H1313" t="s">
        <v>41</v>
      </c>
      <c r="I1313" t="s">
        <v>42</v>
      </c>
      <c r="J1313" t="s">
        <v>137</v>
      </c>
      <c r="K1313" t="s">
        <v>75</v>
      </c>
      <c r="L1313" t="s">
        <v>454</v>
      </c>
      <c r="M1313">
        <v>0.57999999999999996</v>
      </c>
      <c r="N1313" t="s">
        <v>34</v>
      </c>
      <c r="O1313" t="s">
        <v>61</v>
      </c>
      <c r="P1313" t="s">
        <v>68</v>
      </c>
      <c r="Q1313" t="s">
        <v>144</v>
      </c>
      <c r="R1313">
        <v>98119</v>
      </c>
      <c r="S1313" s="1">
        <v>42124</v>
      </c>
      <c r="T1313" s="1">
        <v>42125</v>
      </c>
      <c r="U1313">
        <v>288.08999999999997</v>
      </c>
      <c r="V1313">
        <v>34</v>
      </c>
      <c r="W1313">
        <v>1912.98</v>
      </c>
      <c r="X1313">
        <v>45380</v>
      </c>
      <c r="Y1313">
        <f>cleaneddata[[#This Row],[Unit Price]]-cleaneddata[[#This Row],[Discount]]</f>
        <v>65.929999999999993</v>
      </c>
      <c r="Z1313" t="str">
        <f>_xlfn.IFS(cleaneddata[[#This Row],[Region]]="Central","Chris",cleaneddata[[#This Row],[Region]]="East","Erin",cleaneddata[[#This Row],[Region]]="South","Sam",cleaneddata[[#This Row],[Region]]="West","William")</f>
        <v>William</v>
      </c>
    </row>
    <row r="1314" spans="1:26" x14ac:dyDescent="0.3">
      <c r="A1314">
        <v>640</v>
      </c>
      <c r="B1314" t="s">
        <v>1187</v>
      </c>
      <c r="C1314" t="s">
        <v>27</v>
      </c>
      <c r="D1314">
        <v>0</v>
      </c>
      <c r="E1314">
        <v>195.99</v>
      </c>
      <c r="F1314">
        <v>4.2</v>
      </c>
      <c r="G1314" t="s">
        <v>89</v>
      </c>
      <c r="H1314" t="s">
        <v>41</v>
      </c>
      <c r="I1314" t="s">
        <v>42</v>
      </c>
      <c r="J1314" t="s">
        <v>137</v>
      </c>
      <c r="K1314" t="s">
        <v>75</v>
      </c>
      <c r="L1314" t="s">
        <v>2347</v>
      </c>
      <c r="M1314">
        <v>0.56999999999999995</v>
      </c>
      <c r="N1314" t="s">
        <v>34</v>
      </c>
      <c r="O1314" t="s">
        <v>61</v>
      </c>
      <c r="P1314" t="s">
        <v>68</v>
      </c>
      <c r="Q1314" t="s">
        <v>144</v>
      </c>
      <c r="R1314">
        <v>98119</v>
      </c>
      <c r="S1314" s="1">
        <v>42124</v>
      </c>
      <c r="T1314" s="1">
        <v>42126</v>
      </c>
      <c r="U1314">
        <v>1030.509</v>
      </c>
      <c r="V1314">
        <v>24</v>
      </c>
      <c r="W1314">
        <v>4170.87</v>
      </c>
      <c r="X1314">
        <v>45380</v>
      </c>
      <c r="Y1314">
        <f>cleaneddata[[#This Row],[Unit Price]]-cleaneddata[[#This Row],[Discount]]</f>
        <v>195.99</v>
      </c>
      <c r="Z1314" t="str">
        <f>_xlfn.IFS(cleaneddata[[#This Row],[Region]]="Central","Chris",cleaneddata[[#This Row],[Region]]="East","Erin",cleaneddata[[#This Row],[Region]]="South","Sam",cleaneddata[[#This Row],[Region]]="West","William")</f>
        <v>William</v>
      </c>
    </row>
    <row r="1315" spans="1:26" x14ac:dyDescent="0.3">
      <c r="A1315">
        <v>851</v>
      </c>
      <c r="B1315" t="s">
        <v>1366</v>
      </c>
      <c r="C1315" t="s">
        <v>27</v>
      </c>
      <c r="D1315">
        <v>0.06</v>
      </c>
      <c r="E1315">
        <v>1.26</v>
      </c>
      <c r="F1315">
        <v>0.7</v>
      </c>
      <c r="G1315" t="s">
        <v>40</v>
      </c>
      <c r="H1315" t="s">
        <v>96</v>
      </c>
      <c r="I1315" t="s">
        <v>50</v>
      </c>
      <c r="J1315" t="s">
        <v>178</v>
      </c>
      <c r="K1315" t="s">
        <v>52</v>
      </c>
      <c r="L1315" t="s">
        <v>2348</v>
      </c>
      <c r="M1315">
        <v>0.81</v>
      </c>
      <c r="N1315" t="s">
        <v>34</v>
      </c>
      <c r="O1315" t="s">
        <v>61</v>
      </c>
      <c r="P1315" t="s">
        <v>92</v>
      </c>
      <c r="Q1315" t="s">
        <v>1368</v>
      </c>
      <c r="R1315">
        <v>91745</v>
      </c>
      <c r="S1315" s="1">
        <v>42124</v>
      </c>
      <c r="T1315" s="1">
        <v>42124</v>
      </c>
      <c r="U1315">
        <v>-6.6096000000000004</v>
      </c>
      <c r="V1315">
        <v>4</v>
      </c>
      <c r="W1315">
        <v>5.28</v>
      </c>
      <c r="X1315">
        <v>88571</v>
      </c>
      <c r="Y1315">
        <f>cleaneddata[[#This Row],[Unit Price]]-cleaneddata[[#This Row],[Discount]]</f>
        <v>1.2</v>
      </c>
      <c r="Z1315" t="str">
        <f>_xlfn.IFS(cleaneddata[[#This Row],[Region]]="Central","Chris",cleaneddata[[#This Row],[Region]]="East","Erin",cleaneddata[[#This Row],[Region]]="South","Sam",cleaneddata[[#This Row],[Region]]="West","William")</f>
        <v>William</v>
      </c>
    </row>
    <row r="1316" spans="1:26" x14ac:dyDescent="0.3">
      <c r="A1316">
        <v>854</v>
      </c>
      <c r="B1316" t="s">
        <v>2349</v>
      </c>
      <c r="C1316" t="s">
        <v>27</v>
      </c>
      <c r="D1316">
        <v>0.06</v>
      </c>
      <c r="E1316">
        <v>1.76</v>
      </c>
      <c r="F1316">
        <v>0.7</v>
      </c>
      <c r="G1316" t="s">
        <v>40</v>
      </c>
      <c r="H1316" t="s">
        <v>96</v>
      </c>
      <c r="I1316" t="s">
        <v>50</v>
      </c>
      <c r="J1316" t="s">
        <v>51</v>
      </c>
      <c r="K1316" t="s">
        <v>52</v>
      </c>
      <c r="L1316" t="s">
        <v>1665</v>
      </c>
      <c r="M1316">
        <v>0.56000000000000005</v>
      </c>
      <c r="N1316" t="s">
        <v>34</v>
      </c>
      <c r="O1316" t="s">
        <v>113</v>
      </c>
      <c r="P1316" t="s">
        <v>250</v>
      </c>
      <c r="Q1316" t="s">
        <v>2350</v>
      </c>
      <c r="R1316">
        <v>6405</v>
      </c>
      <c r="S1316" s="1">
        <v>42124</v>
      </c>
      <c r="T1316" s="1">
        <v>42126</v>
      </c>
      <c r="U1316">
        <v>1.2236</v>
      </c>
      <c r="V1316">
        <v>22</v>
      </c>
      <c r="W1316">
        <v>39.26</v>
      </c>
      <c r="X1316">
        <v>88571</v>
      </c>
      <c r="Y1316">
        <f>cleaneddata[[#This Row],[Unit Price]]-cleaneddata[[#This Row],[Discount]]</f>
        <v>1.7</v>
      </c>
      <c r="Z1316" t="str">
        <f>_xlfn.IFS(cleaneddata[[#This Row],[Region]]="Central","Chris",cleaneddata[[#This Row],[Region]]="East","Erin",cleaneddata[[#This Row],[Region]]="South","Sam",cleaneddata[[#This Row],[Region]]="West","William")</f>
        <v>Erin</v>
      </c>
    </row>
    <row r="1317" spans="1:26" x14ac:dyDescent="0.3">
      <c r="A1317">
        <v>855</v>
      </c>
      <c r="B1317" t="s">
        <v>2351</v>
      </c>
      <c r="C1317" t="s">
        <v>27</v>
      </c>
      <c r="D1317">
        <v>0.02</v>
      </c>
      <c r="E1317">
        <v>24.98</v>
      </c>
      <c r="F1317">
        <v>8.7899999999999991</v>
      </c>
      <c r="G1317" t="s">
        <v>40</v>
      </c>
      <c r="H1317" t="s">
        <v>96</v>
      </c>
      <c r="I1317" t="s">
        <v>50</v>
      </c>
      <c r="J1317" t="s">
        <v>80</v>
      </c>
      <c r="K1317" t="s">
        <v>75</v>
      </c>
      <c r="L1317" t="s">
        <v>2352</v>
      </c>
      <c r="M1317">
        <v>0.66</v>
      </c>
      <c r="N1317" t="s">
        <v>34</v>
      </c>
      <c r="O1317" t="s">
        <v>113</v>
      </c>
      <c r="P1317" t="s">
        <v>250</v>
      </c>
      <c r="Q1317" t="s">
        <v>2353</v>
      </c>
      <c r="R1317">
        <v>6810</v>
      </c>
      <c r="S1317" s="1">
        <v>42124</v>
      </c>
      <c r="T1317" s="1">
        <v>42125</v>
      </c>
      <c r="U1317">
        <v>4.3148</v>
      </c>
      <c r="V1317">
        <v>23</v>
      </c>
      <c r="W1317">
        <v>606.51</v>
      </c>
      <c r="X1317">
        <v>88571</v>
      </c>
      <c r="Y1317">
        <f>cleaneddata[[#This Row],[Unit Price]]-cleaneddata[[#This Row],[Discount]]</f>
        <v>24.96</v>
      </c>
      <c r="Z1317" t="str">
        <f>_xlfn.IFS(cleaneddata[[#This Row],[Region]]="Central","Chris",cleaneddata[[#This Row],[Region]]="East","Erin",cleaneddata[[#This Row],[Region]]="South","Sam",cleaneddata[[#This Row],[Region]]="West","William")</f>
        <v>Erin</v>
      </c>
    </row>
    <row r="1318" spans="1:26" x14ac:dyDescent="0.3">
      <c r="A1318">
        <v>858</v>
      </c>
      <c r="B1318" t="s">
        <v>2354</v>
      </c>
      <c r="C1318" t="s">
        <v>27</v>
      </c>
      <c r="D1318">
        <v>0.05</v>
      </c>
      <c r="E1318">
        <v>35.99</v>
      </c>
      <c r="F1318">
        <v>5.99</v>
      </c>
      <c r="G1318" t="s">
        <v>89</v>
      </c>
      <c r="H1318" t="s">
        <v>96</v>
      </c>
      <c r="I1318" t="s">
        <v>42</v>
      </c>
      <c r="J1318" t="s">
        <v>137</v>
      </c>
      <c r="K1318" t="s">
        <v>52</v>
      </c>
      <c r="L1318" t="s">
        <v>1374</v>
      </c>
      <c r="M1318">
        <v>0.38</v>
      </c>
      <c r="N1318" t="s">
        <v>34</v>
      </c>
      <c r="O1318" t="s">
        <v>113</v>
      </c>
      <c r="P1318" t="s">
        <v>333</v>
      </c>
      <c r="Q1318" t="s">
        <v>1660</v>
      </c>
      <c r="R1318">
        <v>4240</v>
      </c>
      <c r="S1318" s="1">
        <v>42124</v>
      </c>
      <c r="T1318" s="1">
        <v>42126</v>
      </c>
      <c r="U1318">
        <v>-125.83296</v>
      </c>
      <c r="V1318">
        <v>2</v>
      </c>
      <c r="W1318">
        <v>64.89</v>
      </c>
      <c r="X1318">
        <v>88571</v>
      </c>
      <c r="Y1318">
        <f>cleaneddata[[#This Row],[Unit Price]]-cleaneddata[[#This Row],[Discount]]</f>
        <v>35.940000000000005</v>
      </c>
      <c r="Z1318" t="str">
        <f>_xlfn.IFS(cleaneddata[[#This Row],[Region]]="Central","Chris",cleaneddata[[#This Row],[Region]]="East","Erin",cleaneddata[[#This Row],[Region]]="South","Sam",cleaneddata[[#This Row],[Region]]="West","William")</f>
        <v>Erin</v>
      </c>
    </row>
    <row r="1319" spans="1:26" x14ac:dyDescent="0.3">
      <c r="A1319">
        <v>2704</v>
      </c>
      <c r="B1319" t="s">
        <v>2355</v>
      </c>
      <c r="C1319" t="s">
        <v>27</v>
      </c>
      <c r="D1319">
        <v>0.06</v>
      </c>
      <c r="E1319">
        <v>3.6</v>
      </c>
      <c r="F1319">
        <v>2.2000000000000002</v>
      </c>
      <c r="G1319" t="s">
        <v>40</v>
      </c>
      <c r="H1319" t="s">
        <v>41</v>
      </c>
      <c r="I1319" t="s">
        <v>50</v>
      </c>
      <c r="J1319" t="s">
        <v>90</v>
      </c>
      <c r="K1319" t="s">
        <v>52</v>
      </c>
      <c r="L1319" t="s">
        <v>1386</v>
      </c>
      <c r="M1319">
        <v>0.39</v>
      </c>
      <c r="N1319" t="s">
        <v>34</v>
      </c>
      <c r="O1319" t="s">
        <v>35</v>
      </c>
      <c r="P1319" t="s">
        <v>125</v>
      </c>
      <c r="Q1319" t="s">
        <v>2356</v>
      </c>
      <c r="R1319">
        <v>32503</v>
      </c>
      <c r="S1319" s="1">
        <v>42124</v>
      </c>
      <c r="T1319" s="1">
        <v>42126</v>
      </c>
      <c r="U1319">
        <v>2755.6421999999998</v>
      </c>
      <c r="V1319">
        <v>4</v>
      </c>
      <c r="W1319">
        <v>15.19</v>
      </c>
      <c r="X1319">
        <v>91407</v>
      </c>
      <c r="Y1319">
        <f>cleaneddata[[#This Row],[Unit Price]]-cleaneddata[[#This Row],[Discount]]</f>
        <v>3.54</v>
      </c>
      <c r="Z1319" t="str">
        <f>_xlfn.IFS(cleaneddata[[#This Row],[Region]]="Central","Chris",cleaneddata[[#This Row],[Region]]="East","Erin",cleaneddata[[#This Row],[Region]]="South","Sam",cleaneddata[[#This Row],[Region]]="West","William")</f>
        <v>Sam</v>
      </c>
    </row>
    <row r="1320" spans="1:26" x14ac:dyDescent="0.3">
      <c r="A1320">
        <v>1352</v>
      </c>
      <c r="B1320" t="s">
        <v>2357</v>
      </c>
      <c r="C1320" t="s">
        <v>39</v>
      </c>
      <c r="D1320">
        <v>0.05</v>
      </c>
      <c r="E1320">
        <v>17.670000000000002</v>
      </c>
      <c r="F1320">
        <v>8.99</v>
      </c>
      <c r="G1320" t="s">
        <v>40</v>
      </c>
      <c r="H1320" t="s">
        <v>73</v>
      </c>
      <c r="I1320" t="s">
        <v>30</v>
      </c>
      <c r="J1320" t="s">
        <v>128</v>
      </c>
      <c r="K1320" t="s">
        <v>44</v>
      </c>
      <c r="L1320" t="s">
        <v>2058</v>
      </c>
      <c r="M1320">
        <v>0.47</v>
      </c>
      <c r="N1320" t="s">
        <v>34</v>
      </c>
      <c r="O1320" t="s">
        <v>113</v>
      </c>
      <c r="P1320" t="s">
        <v>420</v>
      </c>
      <c r="Q1320" t="s">
        <v>1703</v>
      </c>
      <c r="R1320">
        <v>20746</v>
      </c>
      <c r="S1320" s="1">
        <v>42124</v>
      </c>
      <c r="T1320" s="1">
        <v>42125</v>
      </c>
      <c r="U1320">
        <v>46.036799999999999</v>
      </c>
      <c r="V1320">
        <v>16</v>
      </c>
      <c r="W1320">
        <v>283.44</v>
      </c>
      <c r="X1320">
        <v>88234</v>
      </c>
      <c r="Y1320">
        <f>cleaneddata[[#This Row],[Unit Price]]-cleaneddata[[#This Row],[Discount]]</f>
        <v>17.62</v>
      </c>
      <c r="Z1320" t="str">
        <f>_xlfn.IFS(cleaneddata[[#This Row],[Region]]="Central","Chris",cleaneddata[[#This Row],[Region]]="East","Erin",cleaneddata[[#This Row],[Region]]="South","Sam",cleaneddata[[#This Row],[Region]]="West","William")</f>
        <v>Erin</v>
      </c>
    </row>
    <row r="1321" spans="1:26" x14ac:dyDescent="0.3">
      <c r="A1321">
        <v>1347</v>
      </c>
      <c r="B1321" t="s">
        <v>2358</v>
      </c>
      <c r="C1321" t="s">
        <v>49</v>
      </c>
      <c r="D1321">
        <v>0.1</v>
      </c>
      <c r="E1321">
        <v>2.62</v>
      </c>
      <c r="F1321">
        <v>0.8</v>
      </c>
      <c r="G1321" t="s">
        <v>40</v>
      </c>
      <c r="H1321" t="s">
        <v>73</v>
      </c>
      <c r="I1321" t="s">
        <v>50</v>
      </c>
      <c r="J1321" t="s">
        <v>178</v>
      </c>
      <c r="K1321" t="s">
        <v>52</v>
      </c>
      <c r="L1321" t="s">
        <v>2126</v>
      </c>
      <c r="M1321">
        <v>0.39</v>
      </c>
      <c r="N1321" t="s">
        <v>34</v>
      </c>
      <c r="O1321" t="s">
        <v>35</v>
      </c>
      <c r="P1321" t="s">
        <v>125</v>
      </c>
      <c r="Q1321" t="s">
        <v>2359</v>
      </c>
      <c r="R1321">
        <v>33511</v>
      </c>
      <c r="S1321" s="1">
        <v>42124</v>
      </c>
      <c r="T1321" s="1">
        <v>42130</v>
      </c>
      <c r="U1321">
        <v>-94.490899999999996</v>
      </c>
      <c r="V1321">
        <v>21</v>
      </c>
      <c r="W1321">
        <v>51.86</v>
      </c>
      <c r="X1321">
        <v>89686</v>
      </c>
      <c r="Y1321">
        <f>cleaneddata[[#This Row],[Unit Price]]-cleaneddata[[#This Row],[Discount]]</f>
        <v>2.52</v>
      </c>
      <c r="Z1321" t="str">
        <f>_xlfn.IFS(cleaneddata[[#This Row],[Region]]="Central","Chris",cleaneddata[[#This Row],[Region]]="East","Erin",cleaneddata[[#This Row],[Region]]="South","Sam",cleaneddata[[#This Row],[Region]]="West","William")</f>
        <v>Sam</v>
      </c>
    </row>
    <row r="1322" spans="1:26" x14ac:dyDescent="0.3">
      <c r="A1322">
        <v>2704</v>
      </c>
      <c r="B1322" t="s">
        <v>2355</v>
      </c>
      <c r="C1322" t="s">
        <v>49</v>
      </c>
      <c r="D1322">
        <v>0.03</v>
      </c>
      <c r="E1322">
        <v>13.48</v>
      </c>
      <c r="F1322">
        <v>4.51</v>
      </c>
      <c r="G1322" t="s">
        <v>89</v>
      </c>
      <c r="H1322" t="s">
        <v>41</v>
      </c>
      <c r="I1322" t="s">
        <v>50</v>
      </c>
      <c r="J1322" t="s">
        <v>80</v>
      </c>
      <c r="K1322" t="s">
        <v>75</v>
      </c>
      <c r="L1322" t="s">
        <v>1783</v>
      </c>
      <c r="M1322">
        <v>0.59</v>
      </c>
      <c r="N1322" t="s">
        <v>34</v>
      </c>
      <c r="O1322" t="s">
        <v>35</v>
      </c>
      <c r="P1322" t="s">
        <v>125</v>
      </c>
      <c r="Q1322" t="s">
        <v>2356</v>
      </c>
      <c r="R1322">
        <v>32503</v>
      </c>
      <c r="S1322" s="1">
        <v>42124</v>
      </c>
      <c r="T1322" s="1">
        <v>42128</v>
      </c>
      <c r="U1322">
        <v>-256.01799999999997</v>
      </c>
      <c r="V1322">
        <v>4</v>
      </c>
      <c r="W1322">
        <v>59.49</v>
      </c>
      <c r="X1322">
        <v>91408</v>
      </c>
      <c r="Y1322">
        <f>cleaneddata[[#This Row],[Unit Price]]-cleaneddata[[#This Row],[Discount]]</f>
        <v>13.450000000000001</v>
      </c>
      <c r="Z1322" t="str">
        <f>_xlfn.IFS(cleaneddata[[#This Row],[Region]]="Central","Chris",cleaneddata[[#This Row],[Region]]="East","Erin",cleaneddata[[#This Row],[Region]]="South","Sam",cleaneddata[[#This Row],[Region]]="West","William")</f>
        <v>Sam</v>
      </c>
    </row>
    <row r="1323" spans="1:26" x14ac:dyDescent="0.3">
      <c r="A1323">
        <v>2823</v>
      </c>
      <c r="B1323" t="s">
        <v>2360</v>
      </c>
      <c r="C1323" t="s">
        <v>49</v>
      </c>
      <c r="D1323">
        <v>0.02</v>
      </c>
      <c r="E1323">
        <v>21.98</v>
      </c>
      <c r="F1323">
        <v>2.87</v>
      </c>
      <c r="G1323" t="s">
        <v>40</v>
      </c>
      <c r="H1323" t="s">
        <v>96</v>
      </c>
      <c r="I1323" t="s">
        <v>50</v>
      </c>
      <c r="J1323" t="s">
        <v>51</v>
      </c>
      <c r="K1323" t="s">
        <v>44</v>
      </c>
      <c r="L1323" t="s">
        <v>1740</v>
      </c>
      <c r="M1323">
        <v>0.55000000000000004</v>
      </c>
      <c r="N1323" t="s">
        <v>34</v>
      </c>
      <c r="O1323" t="s">
        <v>61</v>
      </c>
      <c r="P1323" t="s">
        <v>298</v>
      </c>
      <c r="Q1323" t="s">
        <v>2361</v>
      </c>
      <c r="R1323">
        <v>89031</v>
      </c>
      <c r="S1323" s="1">
        <v>42124</v>
      </c>
      <c r="T1323" s="1">
        <v>42126</v>
      </c>
      <c r="U1323">
        <v>165.6345</v>
      </c>
      <c r="V1323">
        <v>11</v>
      </c>
      <c r="W1323">
        <v>240.05</v>
      </c>
      <c r="X1323">
        <v>87240</v>
      </c>
      <c r="Y1323">
        <f>cleaneddata[[#This Row],[Unit Price]]-cleaneddata[[#This Row],[Discount]]</f>
        <v>21.96</v>
      </c>
      <c r="Z1323" t="str">
        <f>_xlfn.IFS(cleaneddata[[#This Row],[Region]]="Central","Chris",cleaneddata[[#This Row],[Region]]="East","Erin",cleaneddata[[#This Row],[Region]]="South","Sam",cleaneddata[[#This Row],[Region]]="West","William")</f>
        <v>William</v>
      </c>
    </row>
    <row r="1324" spans="1:26" x14ac:dyDescent="0.3">
      <c r="A1324">
        <v>1989</v>
      </c>
      <c r="B1324" t="s">
        <v>695</v>
      </c>
      <c r="C1324" t="s">
        <v>118</v>
      </c>
      <c r="D1324">
        <v>0.1</v>
      </c>
      <c r="E1324">
        <v>1.6</v>
      </c>
      <c r="F1324">
        <v>1.29</v>
      </c>
      <c r="G1324" t="s">
        <v>40</v>
      </c>
      <c r="H1324" t="s">
        <v>73</v>
      </c>
      <c r="I1324" t="s">
        <v>50</v>
      </c>
      <c r="J1324" t="s">
        <v>51</v>
      </c>
      <c r="K1324" t="s">
        <v>52</v>
      </c>
      <c r="L1324" t="s">
        <v>2362</v>
      </c>
      <c r="M1324">
        <v>0.42</v>
      </c>
      <c r="N1324" t="s">
        <v>34</v>
      </c>
      <c r="O1324" t="s">
        <v>61</v>
      </c>
      <c r="P1324" t="s">
        <v>148</v>
      </c>
      <c r="Q1324" t="s">
        <v>697</v>
      </c>
      <c r="R1324">
        <v>84117</v>
      </c>
      <c r="S1324" s="1">
        <v>42124</v>
      </c>
      <c r="T1324" s="1">
        <v>42124</v>
      </c>
      <c r="U1324">
        <v>-14.990399999999999</v>
      </c>
      <c r="V1324">
        <v>11</v>
      </c>
      <c r="W1324">
        <v>16.88</v>
      </c>
      <c r="X1324">
        <v>90003</v>
      </c>
      <c r="Y1324">
        <f>cleaneddata[[#This Row],[Unit Price]]-cleaneddata[[#This Row],[Discount]]</f>
        <v>1.5</v>
      </c>
      <c r="Z1324" t="str">
        <f>_xlfn.IFS(cleaneddata[[#This Row],[Region]]="Central","Chris",cleaneddata[[#This Row],[Region]]="East","Erin",cleaneddata[[#This Row],[Region]]="South","Sam",cleaneddata[[#This Row],[Region]]="West","William")</f>
        <v>William</v>
      </c>
    </row>
    <row r="1325" spans="1:26" x14ac:dyDescent="0.3">
      <c r="A1325">
        <v>2394</v>
      </c>
      <c r="B1325" t="s">
        <v>2363</v>
      </c>
      <c r="C1325" t="s">
        <v>27</v>
      </c>
      <c r="D1325">
        <v>0.01</v>
      </c>
      <c r="E1325">
        <v>11.7</v>
      </c>
      <c r="F1325">
        <v>5.63</v>
      </c>
      <c r="G1325" t="s">
        <v>40</v>
      </c>
      <c r="H1325" t="s">
        <v>96</v>
      </c>
      <c r="I1325" t="s">
        <v>50</v>
      </c>
      <c r="J1325" t="s">
        <v>74</v>
      </c>
      <c r="K1325" t="s">
        <v>75</v>
      </c>
      <c r="L1325" t="s">
        <v>2364</v>
      </c>
      <c r="M1325">
        <v>0.4</v>
      </c>
      <c r="N1325" t="s">
        <v>34</v>
      </c>
      <c r="O1325" t="s">
        <v>35</v>
      </c>
      <c r="P1325" t="s">
        <v>77</v>
      </c>
      <c r="Q1325" t="s">
        <v>2365</v>
      </c>
      <c r="R1325">
        <v>30328</v>
      </c>
      <c r="S1325" s="1">
        <v>42125</v>
      </c>
      <c r="T1325" s="1">
        <v>42127</v>
      </c>
      <c r="U1325">
        <v>39.21</v>
      </c>
      <c r="V1325">
        <v>16</v>
      </c>
      <c r="W1325">
        <v>196.69</v>
      </c>
      <c r="X1325">
        <v>86949</v>
      </c>
      <c r="Y1325">
        <f>cleaneddata[[#This Row],[Unit Price]]-cleaneddata[[#This Row],[Discount]]</f>
        <v>11.69</v>
      </c>
      <c r="Z1325" t="str">
        <f>_xlfn.IFS(cleaneddata[[#This Row],[Region]]="Central","Chris",cleaneddata[[#This Row],[Region]]="East","Erin",cleaneddata[[#This Row],[Region]]="South","Sam",cleaneddata[[#This Row],[Region]]="West","William")</f>
        <v>Sam</v>
      </c>
    </row>
    <row r="1326" spans="1:26" x14ac:dyDescent="0.3">
      <c r="A1326">
        <v>2394</v>
      </c>
      <c r="B1326" t="s">
        <v>2363</v>
      </c>
      <c r="C1326" t="s">
        <v>27</v>
      </c>
      <c r="D1326">
        <v>0.03</v>
      </c>
      <c r="E1326">
        <v>4.55</v>
      </c>
      <c r="F1326">
        <v>1.49</v>
      </c>
      <c r="G1326" t="s">
        <v>40</v>
      </c>
      <c r="H1326" t="s">
        <v>96</v>
      </c>
      <c r="I1326" t="s">
        <v>50</v>
      </c>
      <c r="J1326" t="s">
        <v>74</v>
      </c>
      <c r="K1326" t="s">
        <v>75</v>
      </c>
      <c r="L1326" t="s">
        <v>1505</v>
      </c>
      <c r="M1326">
        <v>0.35</v>
      </c>
      <c r="N1326" t="s">
        <v>34</v>
      </c>
      <c r="O1326" t="s">
        <v>35</v>
      </c>
      <c r="P1326" t="s">
        <v>77</v>
      </c>
      <c r="Q1326" t="s">
        <v>2365</v>
      </c>
      <c r="R1326">
        <v>30328</v>
      </c>
      <c r="S1326" s="1">
        <v>42125</v>
      </c>
      <c r="T1326" s="1">
        <v>42125</v>
      </c>
      <c r="U1326">
        <v>100.38</v>
      </c>
      <c r="V1326">
        <v>9</v>
      </c>
      <c r="W1326">
        <v>40.28</v>
      </c>
      <c r="X1326">
        <v>86949</v>
      </c>
      <c r="Y1326">
        <f>cleaneddata[[#This Row],[Unit Price]]-cleaneddata[[#This Row],[Discount]]</f>
        <v>4.5199999999999996</v>
      </c>
      <c r="Z1326" t="str">
        <f>_xlfn.IFS(cleaneddata[[#This Row],[Region]]="Central","Chris",cleaneddata[[#This Row],[Region]]="East","Erin",cleaneddata[[#This Row],[Region]]="South","Sam",cleaneddata[[#This Row],[Region]]="West","William")</f>
        <v>Sam</v>
      </c>
    </row>
    <row r="1327" spans="1:26" x14ac:dyDescent="0.3">
      <c r="A1327">
        <v>2724</v>
      </c>
      <c r="B1327" t="s">
        <v>2366</v>
      </c>
      <c r="C1327" t="s">
        <v>27</v>
      </c>
      <c r="D1327">
        <v>0.06</v>
      </c>
      <c r="E1327">
        <v>4.9800000000000004</v>
      </c>
      <c r="F1327">
        <v>7.44</v>
      </c>
      <c r="G1327" t="s">
        <v>40</v>
      </c>
      <c r="H1327" t="s">
        <v>73</v>
      </c>
      <c r="I1327" t="s">
        <v>50</v>
      </c>
      <c r="J1327" t="s">
        <v>90</v>
      </c>
      <c r="K1327" t="s">
        <v>75</v>
      </c>
      <c r="L1327" t="s">
        <v>2176</v>
      </c>
      <c r="M1327">
        <v>0.36</v>
      </c>
      <c r="N1327" t="s">
        <v>34</v>
      </c>
      <c r="O1327" t="s">
        <v>35</v>
      </c>
      <c r="P1327" t="s">
        <v>402</v>
      </c>
      <c r="Q1327" t="s">
        <v>2367</v>
      </c>
      <c r="R1327">
        <v>37421</v>
      </c>
      <c r="S1327" s="1">
        <v>42125</v>
      </c>
      <c r="T1327" s="1">
        <v>42126</v>
      </c>
      <c r="U1327">
        <v>-37.561999999999998</v>
      </c>
      <c r="V1327">
        <v>10</v>
      </c>
      <c r="W1327">
        <v>53.21</v>
      </c>
      <c r="X1327">
        <v>88959</v>
      </c>
      <c r="Y1327">
        <f>cleaneddata[[#This Row],[Unit Price]]-cleaneddata[[#This Row],[Discount]]</f>
        <v>4.9200000000000008</v>
      </c>
      <c r="Z1327" t="str">
        <f>_xlfn.IFS(cleaneddata[[#This Row],[Region]]="Central","Chris",cleaneddata[[#This Row],[Region]]="East","Erin",cleaneddata[[#This Row],[Region]]="South","Sam",cleaneddata[[#This Row],[Region]]="West","William")</f>
        <v>Sam</v>
      </c>
    </row>
    <row r="1328" spans="1:26" x14ac:dyDescent="0.3">
      <c r="A1328">
        <v>2724</v>
      </c>
      <c r="B1328" t="s">
        <v>2366</v>
      </c>
      <c r="C1328" t="s">
        <v>27</v>
      </c>
      <c r="D1328">
        <v>0.01</v>
      </c>
      <c r="E1328">
        <v>6.48</v>
      </c>
      <c r="F1328">
        <v>7.37</v>
      </c>
      <c r="G1328" t="s">
        <v>40</v>
      </c>
      <c r="H1328" t="s">
        <v>73</v>
      </c>
      <c r="I1328" t="s">
        <v>50</v>
      </c>
      <c r="J1328" t="s">
        <v>90</v>
      </c>
      <c r="K1328" t="s">
        <v>75</v>
      </c>
      <c r="L1328" t="s">
        <v>1617</v>
      </c>
      <c r="M1328">
        <v>0.37</v>
      </c>
      <c r="N1328" t="s">
        <v>34</v>
      </c>
      <c r="O1328" t="s">
        <v>35</v>
      </c>
      <c r="P1328" t="s">
        <v>402</v>
      </c>
      <c r="Q1328" t="s">
        <v>2367</v>
      </c>
      <c r="R1328">
        <v>37421</v>
      </c>
      <c r="S1328" s="1">
        <v>42125</v>
      </c>
      <c r="T1328" s="1">
        <v>42127</v>
      </c>
      <c r="U1328">
        <v>-449.69400000000002</v>
      </c>
      <c r="V1328">
        <v>18</v>
      </c>
      <c r="W1328">
        <v>122.8</v>
      </c>
      <c r="X1328">
        <v>88959</v>
      </c>
      <c r="Y1328">
        <f>cleaneddata[[#This Row],[Unit Price]]-cleaneddata[[#This Row],[Discount]]</f>
        <v>6.4700000000000006</v>
      </c>
      <c r="Z1328" t="str">
        <f>_xlfn.IFS(cleaneddata[[#This Row],[Region]]="Central","Chris",cleaneddata[[#This Row],[Region]]="East","Erin",cleaneddata[[#This Row],[Region]]="South","Sam",cleaneddata[[#This Row],[Region]]="West","William")</f>
        <v>Sam</v>
      </c>
    </row>
    <row r="1329" spans="1:26" x14ac:dyDescent="0.3">
      <c r="A1329">
        <v>1271</v>
      </c>
      <c r="B1329" t="s">
        <v>2113</v>
      </c>
      <c r="C1329" t="s">
        <v>49</v>
      </c>
      <c r="D1329">
        <v>0.1</v>
      </c>
      <c r="E1329">
        <v>34.229999999999997</v>
      </c>
      <c r="F1329">
        <v>5.0199999999999996</v>
      </c>
      <c r="G1329" t="s">
        <v>40</v>
      </c>
      <c r="H1329" t="s">
        <v>96</v>
      </c>
      <c r="I1329" t="s">
        <v>30</v>
      </c>
      <c r="J1329" t="s">
        <v>128</v>
      </c>
      <c r="K1329" t="s">
        <v>75</v>
      </c>
      <c r="L1329" t="s">
        <v>1320</v>
      </c>
      <c r="M1329">
        <v>0.55000000000000004</v>
      </c>
      <c r="N1329" t="s">
        <v>34</v>
      </c>
      <c r="O1329" t="s">
        <v>61</v>
      </c>
      <c r="P1329" t="s">
        <v>92</v>
      </c>
      <c r="Q1329" t="s">
        <v>2114</v>
      </c>
      <c r="R1329">
        <v>91941</v>
      </c>
      <c r="S1329" s="1">
        <v>42125</v>
      </c>
      <c r="T1329" s="1">
        <v>42130</v>
      </c>
      <c r="U1329">
        <v>151.56540000000001</v>
      </c>
      <c r="V1329">
        <v>7</v>
      </c>
      <c r="W1329">
        <v>219.66</v>
      </c>
      <c r="X1329">
        <v>88411</v>
      </c>
      <c r="Y1329">
        <f>cleaneddata[[#This Row],[Unit Price]]-cleaneddata[[#This Row],[Discount]]</f>
        <v>34.129999999999995</v>
      </c>
      <c r="Z1329" t="str">
        <f>_xlfn.IFS(cleaneddata[[#This Row],[Region]]="Central","Chris",cleaneddata[[#This Row],[Region]]="East","Erin",cleaneddata[[#This Row],[Region]]="South","Sam",cleaneddata[[#This Row],[Region]]="West","William")</f>
        <v>William</v>
      </c>
    </row>
    <row r="1330" spans="1:26" x14ac:dyDescent="0.3">
      <c r="A1330">
        <v>1383</v>
      </c>
      <c r="B1330" t="s">
        <v>2368</v>
      </c>
      <c r="C1330" t="s">
        <v>118</v>
      </c>
      <c r="D1330">
        <v>0.03</v>
      </c>
      <c r="E1330">
        <v>2.23</v>
      </c>
      <c r="F1330">
        <v>4.57</v>
      </c>
      <c r="G1330" t="s">
        <v>40</v>
      </c>
      <c r="H1330" t="s">
        <v>41</v>
      </c>
      <c r="I1330" t="s">
        <v>30</v>
      </c>
      <c r="J1330" t="s">
        <v>128</v>
      </c>
      <c r="K1330" t="s">
        <v>44</v>
      </c>
      <c r="L1330" t="s">
        <v>2369</v>
      </c>
      <c r="M1330">
        <v>0.41</v>
      </c>
      <c r="N1330" t="s">
        <v>34</v>
      </c>
      <c r="O1330" t="s">
        <v>61</v>
      </c>
      <c r="P1330" t="s">
        <v>148</v>
      </c>
      <c r="Q1330" t="s">
        <v>1234</v>
      </c>
      <c r="R1330">
        <v>84120</v>
      </c>
      <c r="S1330" s="1">
        <v>42125</v>
      </c>
      <c r="T1330" s="1">
        <v>42126</v>
      </c>
      <c r="U1330">
        <v>-93.25</v>
      </c>
      <c r="V1330">
        <v>12</v>
      </c>
      <c r="W1330">
        <v>28.66</v>
      </c>
      <c r="X1330">
        <v>89406</v>
      </c>
      <c r="Y1330">
        <f>cleaneddata[[#This Row],[Unit Price]]-cleaneddata[[#This Row],[Discount]]</f>
        <v>2.2000000000000002</v>
      </c>
      <c r="Z1330" t="str">
        <f>_xlfn.IFS(cleaneddata[[#This Row],[Region]]="Central","Chris",cleaneddata[[#This Row],[Region]]="East","Erin",cleaneddata[[#This Row],[Region]]="South","Sam",cleaneddata[[#This Row],[Region]]="West","William")</f>
        <v>William</v>
      </c>
    </row>
    <row r="1331" spans="1:26" x14ac:dyDescent="0.3">
      <c r="A1331">
        <v>381</v>
      </c>
      <c r="B1331" t="s">
        <v>2370</v>
      </c>
      <c r="C1331" t="s">
        <v>72</v>
      </c>
      <c r="D1331">
        <v>7.0000000000000007E-2</v>
      </c>
      <c r="E1331">
        <v>415.88</v>
      </c>
      <c r="F1331">
        <v>11.37</v>
      </c>
      <c r="G1331" t="s">
        <v>40</v>
      </c>
      <c r="H1331" t="s">
        <v>96</v>
      </c>
      <c r="I1331" t="s">
        <v>50</v>
      </c>
      <c r="J1331" t="s">
        <v>80</v>
      </c>
      <c r="K1331" t="s">
        <v>75</v>
      </c>
      <c r="L1331" t="s">
        <v>1383</v>
      </c>
      <c r="M1331">
        <v>0.56999999999999995</v>
      </c>
      <c r="N1331" t="s">
        <v>34</v>
      </c>
      <c r="O1331" t="s">
        <v>54</v>
      </c>
      <c r="P1331" t="s">
        <v>105</v>
      </c>
      <c r="Q1331" t="s">
        <v>1849</v>
      </c>
      <c r="R1331">
        <v>61701</v>
      </c>
      <c r="S1331" s="1">
        <v>42125</v>
      </c>
      <c r="T1331" s="1">
        <v>42125</v>
      </c>
      <c r="U1331">
        <v>-539.59</v>
      </c>
      <c r="V1331">
        <v>1</v>
      </c>
      <c r="W1331">
        <v>394.51</v>
      </c>
      <c r="X1331">
        <v>88929</v>
      </c>
      <c r="Y1331">
        <f>cleaneddata[[#This Row],[Unit Price]]-cleaneddata[[#This Row],[Discount]]</f>
        <v>415.81</v>
      </c>
      <c r="Z1331" t="str">
        <f>_xlfn.IFS(cleaneddata[[#This Row],[Region]]="Central","Chris",cleaneddata[[#This Row],[Region]]="East","Erin",cleaneddata[[#This Row],[Region]]="South","Sam",cleaneddata[[#This Row],[Region]]="West","William")</f>
        <v>Chris</v>
      </c>
    </row>
    <row r="1332" spans="1:26" x14ac:dyDescent="0.3">
      <c r="A1332">
        <v>1193</v>
      </c>
      <c r="B1332" t="s">
        <v>1353</v>
      </c>
      <c r="C1332" t="s">
        <v>72</v>
      </c>
      <c r="D1332">
        <v>0.03</v>
      </c>
      <c r="E1332">
        <v>5.98</v>
      </c>
      <c r="F1332">
        <v>1.49</v>
      </c>
      <c r="G1332" t="s">
        <v>40</v>
      </c>
      <c r="H1332" t="s">
        <v>29</v>
      </c>
      <c r="I1332" t="s">
        <v>50</v>
      </c>
      <c r="J1332" t="s">
        <v>74</v>
      </c>
      <c r="K1332" t="s">
        <v>75</v>
      </c>
      <c r="L1332" t="s">
        <v>1589</v>
      </c>
      <c r="M1332">
        <v>0.39</v>
      </c>
      <c r="N1332" t="s">
        <v>34</v>
      </c>
      <c r="O1332" t="s">
        <v>113</v>
      </c>
      <c r="P1332" t="s">
        <v>376</v>
      </c>
      <c r="Q1332" t="s">
        <v>68</v>
      </c>
      <c r="R1332">
        <v>20016</v>
      </c>
      <c r="S1332" s="1">
        <v>42125</v>
      </c>
      <c r="T1332" s="1">
        <v>42127</v>
      </c>
      <c r="U1332">
        <v>38.08</v>
      </c>
      <c r="V1332">
        <v>85</v>
      </c>
      <c r="W1332">
        <v>517.85</v>
      </c>
      <c r="X1332">
        <v>38852</v>
      </c>
      <c r="Y1332">
        <f>cleaneddata[[#This Row],[Unit Price]]-cleaneddata[[#This Row],[Discount]]</f>
        <v>5.95</v>
      </c>
      <c r="Z1332" t="str">
        <f>_xlfn.IFS(cleaneddata[[#This Row],[Region]]="Central","Chris",cleaneddata[[#This Row],[Region]]="East","Erin",cleaneddata[[#This Row],[Region]]="South","Sam",cleaneddata[[#This Row],[Region]]="West","William")</f>
        <v>Erin</v>
      </c>
    </row>
    <row r="1333" spans="1:26" x14ac:dyDescent="0.3">
      <c r="A1333">
        <v>1194</v>
      </c>
      <c r="B1333" t="s">
        <v>2371</v>
      </c>
      <c r="C1333" t="s">
        <v>72</v>
      </c>
      <c r="D1333">
        <v>0.03</v>
      </c>
      <c r="E1333">
        <v>5.98</v>
      </c>
      <c r="F1333">
        <v>1.49</v>
      </c>
      <c r="G1333" t="s">
        <v>40</v>
      </c>
      <c r="H1333" t="s">
        <v>29</v>
      </c>
      <c r="I1333" t="s">
        <v>50</v>
      </c>
      <c r="J1333" t="s">
        <v>74</v>
      </c>
      <c r="K1333" t="s">
        <v>75</v>
      </c>
      <c r="L1333" t="s">
        <v>1589</v>
      </c>
      <c r="M1333">
        <v>0.39</v>
      </c>
      <c r="N1333" t="s">
        <v>34</v>
      </c>
      <c r="O1333" t="s">
        <v>35</v>
      </c>
      <c r="P1333" t="s">
        <v>125</v>
      </c>
      <c r="Q1333" t="s">
        <v>2372</v>
      </c>
      <c r="R1333">
        <v>34142</v>
      </c>
      <c r="S1333" s="1">
        <v>42125</v>
      </c>
      <c r="T1333" s="1">
        <v>42127</v>
      </c>
      <c r="U1333">
        <v>20.495999999999999</v>
      </c>
      <c r="V1333">
        <v>21</v>
      </c>
      <c r="W1333">
        <v>127.94</v>
      </c>
      <c r="X1333">
        <v>87586</v>
      </c>
      <c r="Y1333">
        <f>cleaneddata[[#This Row],[Unit Price]]-cleaneddata[[#This Row],[Discount]]</f>
        <v>5.95</v>
      </c>
      <c r="Z1333" t="str">
        <f>_xlfn.IFS(cleaneddata[[#This Row],[Region]]="Central","Chris",cleaneddata[[#This Row],[Region]]="East","Erin",cleaneddata[[#This Row],[Region]]="South","Sam",cleaneddata[[#This Row],[Region]]="West","William")</f>
        <v>Sam</v>
      </c>
    </row>
    <row r="1334" spans="1:26" x14ac:dyDescent="0.3">
      <c r="A1334">
        <v>3139</v>
      </c>
      <c r="B1334" t="s">
        <v>2373</v>
      </c>
      <c r="C1334" t="s">
        <v>27</v>
      </c>
      <c r="D1334">
        <v>0.09</v>
      </c>
      <c r="E1334">
        <v>280.98</v>
      </c>
      <c r="F1334">
        <v>57</v>
      </c>
      <c r="G1334" t="s">
        <v>28</v>
      </c>
      <c r="H1334" t="s">
        <v>73</v>
      </c>
      <c r="I1334" t="s">
        <v>30</v>
      </c>
      <c r="J1334" t="s">
        <v>111</v>
      </c>
      <c r="K1334" t="s">
        <v>59</v>
      </c>
      <c r="L1334" t="s">
        <v>864</v>
      </c>
      <c r="M1334">
        <v>0.78</v>
      </c>
      <c r="N1334" t="s">
        <v>34</v>
      </c>
      <c r="O1334" t="s">
        <v>113</v>
      </c>
      <c r="P1334" t="s">
        <v>399</v>
      </c>
      <c r="Q1334" t="s">
        <v>2374</v>
      </c>
      <c r="R1334">
        <v>7016</v>
      </c>
      <c r="S1334" s="1">
        <v>42126</v>
      </c>
      <c r="T1334" s="1">
        <v>42129</v>
      </c>
      <c r="U1334">
        <v>252.488</v>
      </c>
      <c r="V1334">
        <v>31</v>
      </c>
      <c r="W1334">
        <v>7974.21</v>
      </c>
      <c r="X1334">
        <v>86793</v>
      </c>
      <c r="Y1334">
        <f>cleaneddata[[#This Row],[Unit Price]]-cleaneddata[[#This Row],[Discount]]</f>
        <v>280.89000000000004</v>
      </c>
      <c r="Z1334" t="str">
        <f>_xlfn.IFS(cleaneddata[[#This Row],[Region]]="Central","Chris",cleaneddata[[#This Row],[Region]]="East","Erin",cleaneddata[[#This Row],[Region]]="South","Sam",cleaneddata[[#This Row],[Region]]="West","William")</f>
        <v>Erin</v>
      </c>
    </row>
    <row r="1335" spans="1:26" x14ac:dyDescent="0.3">
      <c r="A1335">
        <v>3367</v>
      </c>
      <c r="B1335" t="s">
        <v>2375</v>
      </c>
      <c r="C1335" t="s">
        <v>27</v>
      </c>
      <c r="D1335">
        <v>0.08</v>
      </c>
      <c r="E1335">
        <v>30.97</v>
      </c>
      <c r="F1335">
        <v>4</v>
      </c>
      <c r="G1335" t="s">
        <v>40</v>
      </c>
      <c r="H1335" t="s">
        <v>73</v>
      </c>
      <c r="I1335" t="s">
        <v>42</v>
      </c>
      <c r="J1335" t="s">
        <v>43</v>
      </c>
      <c r="K1335" t="s">
        <v>75</v>
      </c>
      <c r="L1335" t="s">
        <v>2164</v>
      </c>
      <c r="M1335">
        <v>0.74</v>
      </c>
      <c r="N1335" t="s">
        <v>34</v>
      </c>
      <c r="O1335" t="s">
        <v>113</v>
      </c>
      <c r="P1335" t="s">
        <v>319</v>
      </c>
      <c r="Q1335" t="s">
        <v>2376</v>
      </c>
      <c r="R1335">
        <v>43221</v>
      </c>
      <c r="S1335" s="1">
        <v>42126</v>
      </c>
      <c r="T1335" s="1">
        <v>42127</v>
      </c>
      <c r="U1335">
        <v>10.68</v>
      </c>
      <c r="V1335">
        <v>26</v>
      </c>
      <c r="W1335">
        <v>758.97</v>
      </c>
      <c r="X1335">
        <v>90502</v>
      </c>
      <c r="Y1335">
        <f>cleaneddata[[#This Row],[Unit Price]]-cleaneddata[[#This Row],[Discount]]</f>
        <v>30.89</v>
      </c>
      <c r="Z1335" t="str">
        <f>_xlfn.IFS(cleaneddata[[#This Row],[Region]]="Central","Chris",cleaneddata[[#This Row],[Region]]="East","Erin",cleaneddata[[#This Row],[Region]]="South","Sam",cleaneddata[[#This Row],[Region]]="West","William")</f>
        <v>Erin</v>
      </c>
    </row>
    <row r="1336" spans="1:26" x14ac:dyDescent="0.3">
      <c r="A1336">
        <v>3367</v>
      </c>
      <c r="B1336" t="s">
        <v>2375</v>
      </c>
      <c r="C1336" t="s">
        <v>27</v>
      </c>
      <c r="D1336">
        <v>0.1</v>
      </c>
      <c r="E1336">
        <v>4.13</v>
      </c>
      <c r="F1336">
        <v>0.5</v>
      </c>
      <c r="G1336" t="s">
        <v>89</v>
      </c>
      <c r="H1336" t="s">
        <v>73</v>
      </c>
      <c r="I1336" t="s">
        <v>50</v>
      </c>
      <c r="J1336" t="s">
        <v>154</v>
      </c>
      <c r="K1336" t="s">
        <v>75</v>
      </c>
      <c r="L1336" t="s">
        <v>2377</v>
      </c>
      <c r="M1336">
        <v>0.39</v>
      </c>
      <c r="N1336" t="s">
        <v>34</v>
      </c>
      <c r="O1336" t="s">
        <v>113</v>
      </c>
      <c r="P1336" t="s">
        <v>319</v>
      </c>
      <c r="Q1336" t="s">
        <v>2376</v>
      </c>
      <c r="R1336">
        <v>43221</v>
      </c>
      <c r="S1336" s="1">
        <v>42126</v>
      </c>
      <c r="T1336" s="1">
        <v>42128</v>
      </c>
      <c r="U1336">
        <v>58.263599999999997</v>
      </c>
      <c r="V1336">
        <v>18</v>
      </c>
      <c r="W1336">
        <v>84.44</v>
      </c>
      <c r="X1336">
        <v>90502</v>
      </c>
      <c r="Y1336">
        <f>cleaneddata[[#This Row],[Unit Price]]-cleaneddata[[#This Row],[Discount]]</f>
        <v>4.03</v>
      </c>
      <c r="Z1336" t="str">
        <f>_xlfn.IFS(cleaneddata[[#This Row],[Region]]="Central","Chris",cleaneddata[[#This Row],[Region]]="East","Erin",cleaneddata[[#This Row],[Region]]="South","Sam",cleaneddata[[#This Row],[Region]]="West","William")</f>
        <v>Erin</v>
      </c>
    </row>
    <row r="1337" spans="1:26" x14ac:dyDescent="0.3">
      <c r="A1337">
        <v>408</v>
      </c>
      <c r="B1337" t="s">
        <v>2378</v>
      </c>
      <c r="C1337" t="s">
        <v>49</v>
      </c>
      <c r="D1337">
        <v>7.0000000000000007E-2</v>
      </c>
      <c r="E1337">
        <v>29.17</v>
      </c>
      <c r="F1337">
        <v>6.27</v>
      </c>
      <c r="G1337" t="s">
        <v>40</v>
      </c>
      <c r="H1337" t="s">
        <v>96</v>
      </c>
      <c r="I1337" t="s">
        <v>50</v>
      </c>
      <c r="J1337" t="s">
        <v>74</v>
      </c>
      <c r="K1337" t="s">
        <v>75</v>
      </c>
      <c r="L1337" t="s">
        <v>76</v>
      </c>
      <c r="M1337">
        <v>0.37</v>
      </c>
      <c r="N1337" t="s">
        <v>34</v>
      </c>
      <c r="O1337" t="s">
        <v>54</v>
      </c>
      <c r="P1337" t="s">
        <v>189</v>
      </c>
      <c r="Q1337" t="s">
        <v>2379</v>
      </c>
      <c r="R1337">
        <v>78589</v>
      </c>
      <c r="S1337" s="1">
        <v>42126</v>
      </c>
      <c r="T1337" s="1">
        <v>42130</v>
      </c>
      <c r="U1337">
        <v>236.2371</v>
      </c>
      <c r="V1337">
        <v>14</v>
      </c>
      <c r="W1337">
        <v>400.47</v>
      </c>
      <c r="X1337">
        <v>89639</v>
      </c>
      <c r="Y1337">
        <f>cleaneddata[[#This Row],[Unit Price]]-cleaneddata[[#This Row],[Discount]]</f>
        <v>29.1</v>
      </c>
      <c r="Z1337" t="str">
        <f>_xlfn.IFS(cleaneddata[[#This Row],[Region]]="Central","Chris",cleaneddata[[#This Row],[Region]]="East","Erin",cleaneddata[[#This Row],[Region]]="South","Sam",cleaneddata[[#This Row],[Region]]="West","William")</f>
        <v>Chris</v>
      </c>
    </row>
    <row r="1338" spans="1:26" x14ac:dyDescent="0.3">
      <c r="A1338">
        <v>2426</v>
      </c>
      <c r="B1338" t="s">
        <v>1652</v>
      </c>
      <c r="C1338" t="s">
        <v>49</v>
      </c>
      <c r="D1338">
        <v>0.08</v>
      </c>
      <c r="E1338">
        <v>4.4800000000000004</v>
      </c>
      <c r="F1338">
        <v>49</v>
      </c>
      <c r="G1338" t="s">
        <v>40</v>
      </c>
      <c r="H1338" t="s">
        <v>29</v>
      </c>
      <c r="I1338" t="s">
        <v>50</v>
      </c>
      <c r="J1338" t="s">
        <v>97</v>
      </c>
      <c r="K1338" t="s">
        <v>66</v>
      </c>
      <c r="L1338" t="s">
        <v>470</v>
      </c>
      <c r="M1338">
        <v>0.6</v>
      </c>
      <c r="N1338" t="s">
        <v>34</v>
      </c>
      <c r="O1338" t="s">
        <v>54</v>
      </c>
      <c r="P1338" t="s">
        <v>189</v>
      </c>
      <c r="Q1338" t="s">
        <v>1654</v>
      </c>
      <c r="R1338">
        <v>75061</v>
      </c>
      <c r="S1338" s="1">
        <v>42126</v>
      </c>
      <c r="T1338" s="1">
        <v>42126</v>
      </c>
      <c r="U1338">
        <v>139.58009999999999</v>
      </c>
      <c r="V1338">
        <v>37</v>
      </c>
      <c r="W1338">
        <v>202.29</v>
      </c>
      <c r="X1338">
        <v>90861</v>
      </c>
      <c r="Y1338">
        <f>cleaneddata[[#This Row],[Unit Price]]-cleaneddata[[#This Row],[Discount]]</f>
        <v>4.4000000000000004</v>
      </c>
      <c r="Z1338" t="str">
        <f>_xlfn.IFS(cleaneddata[[#This Row],[Region]]="Central","Chris",cleaneddata[[#This Row],[Region]]="East","Erin",cleaneddata[[#This Row],[Region]]="South","Sam",cleaneddata[[#This Row],[Region]]="West","William")</f>
        <v>Chris</v>
      </c>
    </row>
    <row r="1339" spans="1:26" x14ac:dyDescent="0.3">
      <c r="A1339">
        <v>2426</v>
      </c>
      <c r="B1339" t="s">
        <v>1652</v>
      </c>
      <c r="C1339" t="s">
        <v>49</v>
      </c>
      <c r="D1339">
        <v>0</v>
      </c>
      <c r="E1339">
        <v>17.670000000000002</v>
      </c>
      <c r="F1339">
        <v>8.99</v>
      </c>
      <c r="G1339" t="s">
        <v>40</v>
      </c>
      <c r="H1339" t="s">
        <v>29</v>
      </c>
      <c r="I1339" t="s">
        <v>30</v>
      </c>
      <c r="J1339" t="s">
        <v>128</v>
      </c>
      <c r="K1339" t="s">
        <v>44</v>
      </c>
      <c r="L1339" t="s">
        <v>2058</v>
      </c>
      <c r="M1339">
        <v>0.47</v>
      </c>
      <c r="N1339" t="s">
        <v>34</v>
      </c>
      <c r="O1339" t="s">
        <v>54</v>
      </c>
      <c r="P1339" t="s">
        <v>189</v>
      </c>
      <c r="Q1339" t="s">
        <v>1654</v>
      </c>
      <c r="R1339">
        <v>75061</v>
      </c>
      <c r="S1339" s="1">
        <v>42126</v>
      </c>
      <c r="T1339" s="1">
        <v>42133</v>
      </c>
      <c r="U1339">
        <v>109.67</v>
      </c>
      <c r="V1339">
        <v>9</v>
      </c>
      <c r="W1339">
        <v>168.71</v>
      </c>
      <c r="X1339">
        <v>90861</v>
      </c>
      <c r="Y1339">
        <f>cleaneddata[[#This Row],[Unit Price]]-cleaneddata[[#This Row],[Discount]]</f>
        <v>17.670000000000002</v>
      </c>
      <c r="Z1339" t="str">
        <f>_xlfn.IFS(cleaneddata[[#This Row],[Region]]="Central","Chris",cleaneddata[[#This Row],[Region]]="East","Erin",cleaneddata[[#This Row],[Region]]="South","Sam",cleaneddata[[#This Row],[Region]]="West","William")</f>
        <v>Chris</v>
      </c>
    </row>
    <row r="1340" spans="1:26" x14ac:dyDescent="0.3">
      <c r="A1340">
        <v>2578</v>
      </c>
      <c r="B1340" t="s">
        <v>2380</v>
      </c>
      <c r="C1340" t="s">
        <v>49</v>
      </c>
      <c r="D1340">
        <v>0.04</v>
      </c>
      <c r="E1340">
        <v>8.6</v>
      </c>
      <c r="F1340">
        <v>6.19</v>
      </c>
      <c r="G1340" t="s">
        <v>40</v>
      </c>
      <c r="H1340" t="s">
        <v>73</v>
      </c>
      <c r="I1340" t="s">
        <v>50</v>
      </c>
      <c r="J1340" t="s">
        <v>74</v>
      </c>
      <c r="K1340" t="s">
        <v>75</v>
      </c>
      <c r="L1340" t="s">
        <v>534</v>
      </c>
      <c r="M1340">
        <v>0.38</v>
      </c>
      <c r="N1340" t="s">
        <v>34</v>
      </c>
      <c r="O1340" t="s">
        <v>35</v>
      </c>
      <c r="P1340" t="s">
        <v>166</v>
      </c>
      <c r="Q1340" t="s">
        <v>2381</v>
      </c>
      <c r="R1340">
        <v>36801</v>
      </c>
      <c r="S1340" s="1">
        <v>42126</v>
      </c>
      <c r="T1340" s="1">
        <v>42128</v>
      </c>
      <c r="U1340">
        <v>309.71159999999998</v>
      </c>
      <c r="V1340">
        <v>5</v>
      </c>
      <c r="W1340">
        <v>46.85</v>
      </c>
      <c r="X1340">
        <v>88298</v>
      </c>
      <c r="Y1340">
        <f>cleaneddata[[#This Row],[Unit Price]]-cleaneddata[[#This Row],[Discount]]</f>
        <v>8.56</v>
      </c>
      <c r="Z1340" t="str">
        <f>_xlfn.IFS(cleaneddata[[#This Row],[Region]]="Central","Chris",cleaneddata[[#This Row],[Region]]="East","Erin",cleaneddata[[#This Row],[Region]]="South","Sam",cleaneddata[[#This Row],[Region]]="West","William")</f>
        <v>Sam</v>
      </c>
    </row>
    <row r="1341" spans="1:26" x14ac:dyDescent="0.3">
      <c r="A1341">
        <v>2578</v>
      </c>
      <c r="B1341" t="s">
        <v>2380</v>
      </c>
      <c r="C1341" t="s">
        <v>49</v>
      </c>
      <c r="D1341">
        <v>0.01</v>
      </c>
      <c r="E1341">
        <v>3.58</v>
      </c>
      <c r="F1341">
        <v>1.63</v>
      </c>
      <c r="G1341" t="s">
        <v>40</v>
      </c>
      <c r="H1341" t="s">
        <v>73</v>
      </c>
      <c r="I1341" t="s">
        <v>50</v>
      </c>
      <c r="J1341" t="s">
        <v>178</v>
      </c>
      <c r="K1341" t="s">
        <v>52</v>
      </c>
      <c r="L1341" t="s">
        <v>2223</v>
      </c>
      <c r="M1341">
        <v>0.36</v>
      </c>
      <c r="N1341" t="s">
        <v>34</v>
      </c>
      <c r="O1341" t="s">
        <v>35</v>
      </c>
      <c r="P1341" t="s">
        <v>166</v>
      </c>
      <c r="Q1341" t="s">
        <v>2381</v>
      </c>
      <c r="R1341">
        <v>36801</v>
      </c>
      <c r="S1341" s="1">
        <v>42126</v>
      </c>
      <c r="T1341" s="1">
        <v>42130</v>
      </c>
      <c r="U1341">
        <v>-128.85599999999999</v>
      </c>
      <c r="V1341">
        <v>26</v>
      </c>
      <c r="W1341">
        <v>93.57</v>
      </c>
      <c r="X1341">
        <v>88298</v>
      </c>
      <c r="Y1341">
        <f>cleaneddata[[#This Row],[Unit Price]]-cleaneddata[[#This Row],[Discount]]</f>
        <v>3.5700000000000003</v>
      </c>
      <c r="Z1341" t="str">
        <f>_xlfn.IFS(cleaneddata[[#This Row],[Region]]="Central","Chris",cleaneddata[[#This Row],[Region]]="East","Erin",cleaneddata[[#This Row],[Region]]="South","Sam",cleaneddata[[#This Row],[Region]]="West","William")</f>
        <v>Sam</v>
      </c>
    </row>
    <row r="1342" spans="1:26" x14ac:dyDescent="0.3">
      <c r="A1342">
        <v>2578</v>
      </c>
      <c r="B1342" t="s">
        <v>2380</v>
      </c>
      <c r="C1342" t="s">
        <v>49</v>
      </c>
      <c r="D1342">
        <v>0.08</v>
      </c>
      <c r="E1342">
        <v>105.49</v>
      </c>
      <c r="F1342">
        <v>41.64</v>
      </c>
      <c r="G1342" t="s">
        <v>28</v>
      </c>
      <c r="H1342" t="s">
        <v>73</v>
      </c>
      <c r="I1342" t="s">
        <v>30</v>
      </c>
      <c r="J1342" t="s">
        <v>31</v>
      </c>
      <c r="K1342" t="s">
        <v>32</v>
      </c>
      <c r="L1342" t="s">
        <v>2382</v>
      </c>
      <c r="M1342">
        <v>0.75</v>
      </c>
      <c r="N1342" t="s">
        <v>34</v>
      </c>
      <c r="O1342" t="s">
        <v>35</v>
      </c>
      <c r="P1342" t="s">
        <v>166</v>
      </c>
      <c r="Q1342" t="s">
        <v>2381</v>
      </c>
      <c r="R1342">
        <v>36801</v>
      </c>
      <c r="S1342" s="1">
        <v>42126</v>
      </c>
      <c r="T1342" s="1">
        <v>42133</v>
      </c>
      <c r="U1342">
        <v>-36.945999999999998</v>
      </c>
      <c r="V1342">
        <v>34</v>
      </c>
      <c r="W1342">
        <v>2694.49</v>
      </c>
      <c r="X1342">
        <v>88298</v>
      </c>
      <c r="Y1342">
        <f>cleaneddata[[#This Row],[Unit Price]]-cleaneddata[[#This Row],[Discount]]</f>
        <v>105.41</v>
      </c>
      <c r="Z1342" t="str">
        <f>_xlfn.IFS(cleaneddata[[#This Row],[Region]]="Central","Chris",cleaneddata[[#This Row],[Region]]="East","Erin",cleaneddata[[#This Row],[Region]]="South","Sam",cleaneddata[[#This Row],[Region]]="West","William")</f>
        <v>Sam</v>
      </c>
    </row>
    <row r="1343" spans="1:26" x14ac:dyDescent="0.3">
      <c r="A1343">
        <v>2531</v>
      </c>
      <c r="B1343" t="s">
        <v>2383</v>
      </c>
      <c r="C1343" t="s">
        <v>118</v>
      </c>
      <c r="D1343">
        <v>0.08</v>
      </c>
      <c r="E1343">
        <v>4</v>
      </c>
      <c r="F1343">
        <v>1.3</v>
      </c>
      <c r="G1343" t="s">
        <v>40</v>
      </c>
      <c r="H1343" t="s">
        <v>29</v>
      </c>
      <c r="I1343" t="s">
        <v>50</v>
      </c>
      <c r="J1343" t="s">
        <v>90</v>
      </c>
      <c r="K1343" t="s">
        <v>52</v>
      </c>
      <c r="L1343" t="s">
        <v>373</v>
      </c>
      <c r="M1343">
        <v>0.37</v>
      </c>
      <c r="N1343" t="s">
        <v>34</v>
      </c>
      <c r="O1343" t="s">
        <v>61</v>
      </c>
      <c r="P1343" t="s">
        <v>92</v>
      </c>
      <c r="Q1343" t="s">
        <v>2384</v>
      </c>
      <c r="R1343">
        <v>93422</v>
      </c>
      <c r="S1343" s="1">
        <v>42126</v>
      </c>
      <c r="T1343" s="1">
        <v>42128</v>
      </c>
      <c r="U1343">
        <v>28.4</v>
      </c>
      <c r="V1343">
        <v>14</v>
      </c>
      <c r="W1343">
        <v>51.99</v>
      </c>
      <c r="X1343">
        <v>87452</v>
      </c>
      <c r="Y1343">
        <f>cleaneddata[[#This Row],[Unit Price]]-cleaneddata[[#This Row],[Discount]]</f>
        <v>3.92</v>
      </c>
      <c r="Z1343" t="str">
        <f>_xlfn.IFS(cleaneddata[[#This Row],[Region]]="Central","Chris",cleaneddata[[#This Row],[Region]]="East","Erin",cleaneddata[[#This Row],[Region]]="South","Sam",cleaneddata[[#This Row],[Region]]="West","William")</f>
        <v>William</v>
      </c>
    </row>
    <row r="1344" spans="1:26" x14ac:dyDescent="0.3">
      <c r="A1344">
        <v>27</v>
      </c>
      <c r="B1344" t="s">
        <v>2385</v>
      </c>
      <c r="C1344" t="s">
        <v>72</v>
      </c>
      <c r="D1344">
        <v>0.04</v>
      </c>
      <c r="E1344">
        <v>4.1399999999999997</v>
      </c>
      <c r="F1344">
        <v>6.6</v>
      </c>
      <c r="G1344" t="s">
        <v>40</v>
      </c>
      <c r="H1344" t="s">
        <v>96</v>
      </c>
      <c r="I1344" t="s">
        <v>30</v>
      </c>
      <c r="J1344" t="s">
        <v>128</v>
      </c>
      <c r="K1344" t="s">
        <v>75</v>
      </c>
      <c r="L1344" t="s">
        <v>414</v>
      </c>
      <c r="M1344">
        <v>0.49</v>
      </c>
      <c r="N1344" t="s">
        <v>34</v>
      </c>
      <c r="O1344" t="s">
        <v>61</v>
      </c>
      <c r="P1344" t="s">
        <v>92</v>
      </c>
      <c r="Q1344" t="s">
        <v>1965</v>
      </c>
      <c r="R1344">
        <v>90712</v>
      </c>
      <c r="S1344" s="1">
        <v>42126</v>
      </c>
      <c r="T1344" s="1">
        <v>42128</v>
      </c>
      <c r="U1344">
        <v>8.8940000000000001</v>
      </c>
      <c r="V1344">
        <v>12</v>
      </c>
      <c r="W1344">
        <v>54.78</v>
      </c>
      <c r="X1344">
        <v>87652</v>
      </c>
      <c r="Y1344">
        <f>cleaneddata[[#This Row],[Unit Price]]-cleaneddata[[#This Row],[Discount]]</f>
        <v>4.0999999999999996</v>
      </c>
      <c r="Z1344" t="str">
        <f>_xlfn.IFS(cleaneddata[[#This Row],[Region]]="Central","Chris",cleaneddata[[#This Row],[Region]]="East","Erin",cleaneddata[[#This Row],[Region]]="South","Sam",cleaneddata[[#This Row],[Region]]="West","William")</f>
        <v>William</v>
      </c>
    </row>
    <row r="1345" spans="1:26" x14ac:dyDescent="0.3">
      <c r="A1345">
        <v>3386</v>
      </c>
      <c r="B1345" t="s">
        <v>2386</v>
      </c>
      <c r="C1345" t="s">
        <v>27</v>
      </c>
      <c r="D1345">
        <v>0</v>
      </c>
      <c r="E1345">
        <v>2.61</v>
      </c>
      <c r="F1345">
        <v>0.5</v>
      </c>
      <c r="G1345" t="s">
        <v>40</v>
      </c>
      <c r="H1345" t="s">
        <v>96</v>
      </c>
      <c r="I1345" t="s">
        <v>50</v>
      </c>
      <c r="J1345" t="s">
        <v>154</v>
      </c>
      <c r="K1345" t="s">
        <v>75</v>
      </c>
      <c r="L1345" t="s">
        <v>1369</v>
      </c>
      <c r="M1345">
        <v>0.39</v>
      </c>
      <c r="N1345" t="s">
        <v>34</v>
      </c>
      <c r="O1345" t="s">
        <v>113</v>
      </c>
      <c r="P1345" t="s">
        <v>319</v>
      </c>
      <c r="Q1345" t="s">
        <v>2200</v>
      </c>
      <c r="R1345">
        <v>43402</v>
      </c>
      <c r="S1345" s="1">
        <v>42127</v>
      </c>
      <c r="T1345" s="1">
        <v>42129</v>
      </c>
      <c r="U1345">
        <v>19.554600000000001</v>
      </c>
      <c r="V1345">
        <v>10</v>
      </c>
      <c r="W1345">
        <v>28.34</v>
      </c>
      <c r="X1345">
        <v>88746</v>
      </c>
      <c r="Y1345">
        <f>cleaneddata[[#This Row],[Unit Price]]-cleaneddata[[#This Row],[Discount]]</f>
        <v>2.61</v>
      </c>
      <c r="Z1345" t="str">
        <f>_xlfn.IFS(cleaneddata[[#This Row],[Region]]="Central","Chris",cleaneddata[[#This Row],[Region]]="East","Erin",cleaneddata[[#This Row],[Region]]="South","Sam",cleaneddata[[#This Row],[Region]]="West","William")</f>
        <v>Erin</v>
      </c>
    </row>
    <row r="1346" spans="1:26" x14ac:dyDescent="0.3">
      <c r="A1346">
        <v>3386</v>
      </c>
      <c r="B1346" t="s">
        <v>2386</v>
      </c>
      <c r="C1346" t="s">
        <v>27</v>
      </c>
      <c r="D1346">
        <v>0.04</v>
      </c>
      <c r="E1346">
        <v>25.38</v>
      </c>
      <c r="F1346">
        <v>8.99</v>
      </c>
      <c r="G1346" t="s">
        <v>89</v>
      </c>
      <c r="H1346" t="s">
        <v>96</v>
      </c>
      <c r="I1346" t="s">
        <v>30</v>
      </c>
      <c r="J1346" t="s">
        <v>128</v>
      </c>
      <c r="K1346" t="s">
        <v>44</v>
      </c>
      <c r="L1346" t="s">
        <v>2387</v>
      </c>
      <c r="M1346">
        <v>0.5</v>
      </c>
      <c r="N1346" t="s">
        <v>34</v>
      </c>
      <c r="O1346" t="s">
        <v>113</v>
      </c>
      <c r="P1346" t="s">
        <v>319</v>
      </c>
      <c r="Q1346" t="s">
        <v>2200</v>
      </c>
      <c r="R1346">
        <v>43402</v>
      </c>
      <c r="S1346" s="1">
        <v>42127</v>
      </c>
      <c r="T1346" s="1">
        <v>42130</v>
      </c>
      <c r="U1346">
        <v>152.482</v>
      </c>
      <c r="V1346">
        <v>35</v>
      </c>
      <c r="W1346">
        <v>861.3</v>
      </c>
      <c r="X1346">
        <v>88746</v>
      </c>
      <c r="Y1346">
        <f>cleaneddata[[#This Row],[Unit Price]]-cleaneddata[[#This Row],[Discount]]</f>
        <v>25.34</v>
      </c>
      <c r="Z1346" t="str">
        <f>_xlfn.IFS(cleaneddata[[#This Row],[Region]]="Central","Chris",cleaneddata[[#This Row],[Region]]="East","Erin",cleaneddata[[#This Row],[Region]]="South","Sam",cleaneddata[[#This Row],[Region]]="West","William")</f>
        <v>Erin</v>
      </c>
    </row>
    <row r="1347" spans="1:26" x14ac:dyDescent="0.3">
      <c r="A1347">
        <v>2157</v>
      </c>
      <c r="B1347" t="s">
        <v>1683</v>
      </c>
      <c r="C1347" t="s">
        <v>39</v>
      </c>
      <c r="D1347">
        <v>7.0000000000000007E-2</v>
      </c>
      <c r="E1347">
        <v>30.93</v>
      </c>
      <c r="F1347">
        <v>3.92</v>
      </c>
      <c r="G1347" t="s">
        <v>40</v>
      </c>
      <c r="H1347" t="s">
        <v>73</v>
      </c>
      <c r="I1347" t="s">
        <v>30</v>
      </c>
      <c r="J1347" t="s">
        <v>128</v>
      </c>
      <c r="K1347" t="s">
        <v>44</v>
      </c>
      <c r="L1347" t="s">
        <v>1653</v>
      </c>
      <c r="M1347">
        <v>0.44</v>
      </c>
      <c r="N1347" t="s">
        <v>34</v>
      </c>
      <c r="O1347" t="s">
        <v>54</v>
      </c>
      <c r="P1347" t="s">
        <v>291</v>
      </c>
      <c r="Q1347" t="s">
        <v>1685</v>
      </c>
      <c r="R1347">
        <v>48093</v>
      </c>
      <c r="S1347" s="1">
        <v>42127</v>
      </c>
      <c r="T1347" s="1">
        <v>42128</v>
      </c>
      <c r="U1347">
        <v>398.30250000000001</v>
      </c>
      <c r="V1347">
        <v>19</v>
      </c>
      <c r="W1347">
        <v>577.25</v>
      </c>
      <c r="X1347">
        <v>90386</v>
      </c>
      <c r="Y1347">
        <f>cleaneddata[[#This Row],[Unit Price]]-cleaneddata[[#This Row],[Discount]]</f>
        <v>30.86</v>
      </c>
      <c r="Z1347" t="str">
        <f>_xlfn.IFS(cleaneddata[[#This Row],[Region]]="Central","Chris",cleaneddata[[#This Row],[Region]]="East","Erin",cleaneddata[[#This Row],[Region]]="South","Sam",cleaneddata[[#This Row],[Region]]="West","William")</f>
        <v>Chris</v>
      </c>
    </row>
    <row r="1348" spans="1:26" x14ac:dyDescent="0.3">
      <c r="A1348">
        <v>2157</v>
      </c>
      <c r="B1348" t="s">
        <v>1683</v>
      </c>
      <c r="C1348" t="s">
        <v>39</v>
      </c>
      <c r="D1348">
        <v>0.05</v>
      </c>
      <c r="E1348">
        <v>297.48</v>
      </c>
      <c r="F1348">
        <v>18.059999999999999</v>
      </c>
      <c r="G1348" t="s">
        <v>28</v>
      </c>
      <c r="H1348" t="s">
        <v>73</v>
      </c>
      <c r="I1348" t="s">
        <v>42</v>
      </c>
      <c r="J1348" t="s">
        <v>58</v>
      </c>
      <c r="K1348" t="s">
        <v>59</v>
      </c>
      <c r="L1348" t="s">
        <v>389</v>
      </c>
      <c r="M1348">
        <v>0.6</v>
      </c>
      <c r="N1348" t="s">
        <v>34</v>
      </c>
      <c r="O1348" t="s">
        <v>54</v>
      </c>
      <c r="P1348" t="s">
        <v>291</v>
      </c>
      <c r="Q1348" t="s">
        <v>1685</v>
      </c>
      <c r="R1348">
        <v>48093</v>
      </c>
      <c r="S1348" s="1">
        <v>42127</v>
      </c>
      <c r="T1348" s="1">
        <v>42128</v>
      </c>
      <c r="U1348">
        <v>709.85199999999998</v>
      </c>
      <c r="V1348">
        <v>14</v>
      </c>
      <c r="W1348">
        <v>4075.18</v>
      </c>
      <c r="X1348">
        <v>90386</v>
      </c>
      <c r="Y1348">
        <f>cleaneddata[[#This Row],[Unit Price]]-cleaneddata[[#This Row],[Discount]]</f>
        <v>297.43</v>
      </c>
      <c r="Z1348" t="str">
        <f>_xlfn.IFS(cleaneddata[[#This Row],[Region]]="Central","Chris",cleaneddata[[#This Row],[Region]]="East","Erin",cleaneddata[[#This Row],[Region]]="South","Sam",cleaneddata[[#This Row],[Region]]="West","William")</f>
        <v>Chris</v>
      </c>
    </row>
    <row r="1349" spans="1:26" x14ac:dyDescent="0.3">
      <c r="A1349">
        <v>2157</v>
      </c>
      <c r="B1349" t="s">
        <v>1683</v>
      </c>
      <c r="C1349" t="s">
        <v>39</v>
      </c>
      <c r="D1349">
        <v>7.0000000000000007E-2</v>
      </c>
      <c r="E1349">
        <v>296.18</v>
      </c>
      <c r="F1349">
        <v>54.12</v>
      </c>
      <c r="G1349" t="s">
        <v>28</v>
      </c>
      <c r="H1349" t="s">
        <v>73</v>
      </c>
      <c r="I1349" t="s">
        <v>30</v>
      </c>
      <c r="J1349" t="s">
        <v>31</v>
      </c>
      <c r="K1349" t="s">
        <v>32</v>
      </c>
      <c r="L1349" t="s">
        <v>1081</v>
      </c>
      <c r="M1349">
        <v>0.76</v>
      </c>
      <c r="N1349" t="s">
        <v>34</v>
      </c>
      <c r="O1349" t="s">
        <v>54</v>
      </c>
      <c r="P1349" t="s">
        <v>291</v>
      </c>
      <c r="Q1349" t="s">
        <v>1685</v>
      </c>
      <c r="R1349">
        <v>48093</v>
      </c>
      <c r="S1349" s="1">
        <v>42127</v>
      </c>
      <c r="T1349" s="1">
        <v>42129</v>
      </c>
      <c r="U1349">
        <v>80.809200000000004</v>
      </c>
      <c r="V1349">
        <v>6</v>
      </c>
      <c r="W1349">
        <v>1798.23</v>
      </c>
      <c r="X1349">
        <v>90386</v>
      </c>
      <c r="Y1349">
        <f>cleaneddata[[#This Row],[Unit Price]]-cleaneddata[[#This Row],[Discount]]</f>
        <v>296.11</v>
      </c>
      <c r="Z1349" t="str">
        <f>_xlfn.IFS(cleaneddata[[#This Row],[Region]]="Central","Chris",cleaneddata[[#This Row],[Region]]="East","Erin",cleaneddata[[#This Row],[Region]]="South","Sam",cleaneddata[[#This Row],[Region]]="West","William")</f>
        <v>Chris</v>
      </c>
    </row>
    <row r="1350" spans="1:26" x14ac:dyDescent="0.3">
      <c r="A1350">
        <v>1391</v>
      </c>
      <c r="B1350" t="s">
        <v>2294</v>
      </c>
      <c r="C1350" t="s">
        <v>49</v>
      </c>
      <c r="D1350">
        <v>7.0000000000000007E-2</v>
      </c>
      <c r="E1350">
        <v>12.28</v>
      </c>
      <c r="F1350">
        <v>6.13</v>
      </c>
      <c r="G1350" t="s">
        <v>40</v>
      </c>
      <c r="H1350" t="s">
        <v>29</v>
      </c>
      <c r="I1350" t="s">
        <v>50</v>
      </c>
      <c r="J1350" t="s">
        <v>80</v>
      </c>
      <c r="K1350" t="s">
        <v>75</v>
      </c>
      <c r="L1350" t="s">
        <v>2388</v>
      </c>
      <c r="M1350">
        <v>0.56999999999999995</v>
      </c>
      <c r="N1350" t="s">
        <v>34</v>
      </c>
      <c r="O1350" t="s">
        <v>61</v>
      </c>
      <c r="P1350" t="s">
        <v>92</v>
      </c>
      <c r="Q1350" t="s">
        <v>2295</v>
      </c>
      <c r="R1350">
        <v>94086</v>
      </c>
      <c r="S1350" s="1">
        <v>42127</v>
      </c>
      <c r="T1350" s="1">
        <v>42134</v>
      </c>
      <c r="U1350">
        <v>15.236000000000001</v>
      </c>
      <c r="V1350">
        <v>33</v>
      </c>
      <c r="W1350">
        <v>389.59</v>
      </c>
      <c r="X1350">
        <v>88730</v>
      </c>
      <c r="Y1350">
        <f>cleaneddata[[#This Row],[Unit Price]]-cleaneddata[[#This Row],[Discount]]</f>
        <v>12.209999999999999</v>
      </c>
      <c r="Z1350" t="str">
        <f>_xlfn.IFS(cleaneddata[[#This Row],[Region]]="Central","Chris",cleaneddata[[#This Row],[Region]]="East","Erin",cleaneddata[[#This Row],[Region]]="South","Sam",cleaneddata[[#This Row],[Region]]="West","William")</f>
        <v>William</v>
      </c>
    </row>
    <row r="1351" spans="1:26" x14ac:dyDescent="0.3">
      <c r="A1351">
        <v>1680</v>
      </c>
      <c r="B1351" t="s">
        <v>2389</v>
      </c>
      <c r="C1351" t="s">
        <v>49</v>
      </c>
      <c r="D1351">
        <v>0.09</v>
      </c>
      <c r="E1351">
        <v>30.98</v>
      </c>
      <c r="F1351">
        <v>19.510000000000002</v>
      </c>
      <c r="G1351" t="s">
        <v>40</v>
      </c>
      <c r="H1351" t="s">
        <v>41</v>
      </c>
      <c r="I1351" t="s">
        <v>50</v>
      </c>
      <c r="J1351" t="s">
        <v>347</v>
      </c>
      <c r="K1351" t="s">
        <v>75</v>
      </c>
      <c r="L1351" t="s">
        <v>2390</v>
      </c>
      <c r="M1351">
        <v>0.36</v>
      </c>
      <c r="N1351" t="s">
        <v>34</v>
      </c>
      <c r="O1351" t="s">
        <v>113</v>
      </c>
      <c r="P1351" t="s">
        <v>319</v>
      </c>
      <c r="Q1351" t="s">
        <v>766</v>
      </c>
      <c r="R1351">
        <v>45014</v>
      </c>
      <c r="S1351" s="1">
        <v>42127</v>
      </c>
      <c r="T1351" s="1">
        <v>42129</v>
      </c>
      <c r="U1351">
        <v>-163.53</v>
      </c>
      <c r="V1351">
        <v>18</v>
      </c>
      <c r="W1351">
        <v>514.62</v>
      </c>
      <c r="X1351">
        <v>86645</v>
      </c>
      <c r="Y1351">
        <f>cleaneddata[[#This Row],[Unit Price]]-cleaneddata[[#This Row],[Discount]]</f>
        <v>30.89</v>
      </c>
      <c r="Z1351" t="str">
        <f>_xlfn.IFS(cleaneddata[[#This Row],[Region]]="Central","Chris",cleaneddata[[#This Row],[Region]]="East","Erin",cleaneddata[[#This Row],[Region]]="South","Sam",cleaneddata[[#This Row],[Region]]="West","William")</f>
        <v>Erin</v>
      </c>
    </row>
    <row r="1352" spans="1:26" x14ac:dyDescent="0.3">
      <c r="A1352">
        <v>1680</v>
      </c>
      <c r="B1352" t="s">
        <v>2389</v>
      </c>
      <c r="C1352" t="s">
        <v>49</v>
      </c>
      <c r="D1352">
        <v>0.03</v>
      </c>
      <c r="E1352">
        <v>49.34</v>
      </c>
      <c r="F1352">
        <v>10.25</v>
      </c>
      <c r="G1352" t="s">
        <v>40</v>
      </c>
      <c r="H1352" t="s">
        <v>41</v>
      </c>
      <c r="I1352" t="s">
        <v>30</v>
      </c>
      <c r="J1352" t="s">
        <v>128</v>
      </c>
      <c r="K1352" t="s">
        <v>66</v>
      </c>
      <c r="L1352" t="s">
        <v>2391</v>
      </c>
      <c r="M1352">
        <v>0.56999999999999995</v>
      </c>
      <c r="N1352" t="s">
        <v>34</v>
      </c>
      <c r="O1352" t="s">
        <v>113</v>
      </c>
      <c r="P1352" t="s">
        <v>319</v>
      </c>
      <c r="Q1352" t="s">
        <v>766</v>
      </c>
      <c r="R1352">
        <v>45014</v>
      </c>
      <c r="S1352" s="1">
        <v>42127</v>
      </c>
      <c r="T1352" s="1">
        <v>42129</v>
      </c>
      <c r="U1352">
        <v>554.77</v>
      </c>
      <c r="V1352">
        <v>17</v>
      </c>
      <c r="W1352">
        <v>817.32</v>
      </c>
      <c r="X1352">
        <v>86645</v>
      </c>
      <c r="Y1352">
        <f>cleaneddata[[#This Row],[Unit Price]]-cleaneddata[[#This Row],[Discount]]</f>
        <v>49.31</v>
      </c>
      <c r="Z1352" t="str">
        <f>_xlfn.IFS(cleaneddata[[#This Row],[Region]]="Central","Chris",cleaneddata[[#This Row],[Region]]="East","Erin",cleaneddata[[#This Row],[Region]]="South","Sam",cleaneddata[[#This Row],[Region]]="West","William")</f>
        <v>Erin</v>
      </c>
    </row>
    <row r="1353" spans="1:26" x14ac:dyDescent="0.3">
      <c r="A1353">
        <v>94</v>
      </c>
      <c r="B1353" t="s">
        <v>2392</v>
      </c>
      <c r="C1353" t="s">
        <v>72</v>
      </c>
      <c r="D1353">
        <v>0.04</v>
      </c>
      <c r="E1353">
        <v>160.97999999999999</v>
      </c>
      <c r="F1353">
        <v>30</v>
      </c>
      <c r="G1353" t="s">
        <v>28</v>
      </c>
      <c r="H1353" t="s">
        <v>73</v>
      </c>
      <c r="I1353" t="s">
        <v>30</v>
      </c>
      <c r="J1353" t="s">
        <v>111</v>
      </c>
      <c r="K1353" t="s">
        <v>59</v>
      </c>
      <c r="L1353" t="s">
        <v>894</v>
      </c>
      <c r="M1353">
        <v>0.62</v>
      </c>
      <c r="N1353" t="s">
        <v>34</v>
      </c>
      <c r="O1353" t="s">
        <v>54</v>
      </c>
      <c r="P1353" t="s">
        <v>105</v>
      </c>
      <c r="Q1353" t="s">
        <v>535</v>
      </c>
      <c r="R1353">
        <v>60601</v>
      </c>
      <c r="S1353" s="1">
        <v>42127</v>
      </c>
      <c r="T1353" s="1">
        <v>42129</v>
      </c>
      <c r="U1353">
        <v>116.1</v>
      </c>
      <c r="V1353">
        <v>37</v>
      </c>
      <c r="W1353">
        <v>6276.34</v>
      </c>
      <c r="X1353">
        <v>44231</v>
      </c>
      <c r="Y1353">
        <f>cleaneddata[[#This Row],[Unit Price]]-cleaneddata[[#This Row],[Discount]]</f>
        <v>160.94</v>
      </c>
      <c r="Z1353" t="str">
        <f>_xlfn.IFS(cleaneddata[[#This Row],[Region]]="Central","Chris",cleaneddata[[#This Row],[Region]]="East","Erin",cleaneddata[[#This Row],[Region]]="South","Sam",cleaneddata[[#This Row],[Region]]="West","William")</f>
        <v>Chris</v>
      </c>
    </row>
    <row r="1354" spans="1:26" x14ac:dyDescent="0.3">
      <c r="A1354">
        <v>94</v>
      </c>
      <c r="B1354" t="s">
        <v>2392</v>
      </c>
      <c r="C1354" t="s">
        <v>72</v>
      </c>
      <c r="D1354">
        <v>0.01</v>
      </c>
      <c r="E1354">
        <v>17.98</v>
      </c>
      <c r="F1354">
        <v>4</v>
      </c>
      <c r="G1354" t="s">
        <v>40</v>
      </c>
      <c r="H1354" t="s">
        <v>73</v>
      </c>
      <c r="I1354" t="s">
        <v>42</v>
      </c>
      <c r="J1354" t="s">
        <v>43</v>
      </c>
      <c r="K1354" t="s">
        <v>75</v>
      </c>
      <c r="L1354" t="s">
        <v>1659</v>
      </c>
      <c r="M1354">
        <v>0.79</v>
      </c>
      <c r="N1354" t="s">
        <v>34</v>
      </c>
      <c r="O1354" t="s">
        <v>54</v>
      </c>
      <c r="P1354" t="s">
        <v>105</v>
      </c>
      <c r="Q1354" t="s">
        <v>535</v>
      </c>
      <c r="R1354">
        <v>60601</v>
      </c>
      <c r="S1354" s="1">
        <v>42127</v>
      </c>
      <c r="T1354" s="1">
        <v>42129</v>
      </c>
      <c r="U1354">
        <v>-87.96</v>
      </c>
      <c r="V1354">
        <v>146</v>
      </c>
      <c r="W1354">
        <v>2664.4</v>
      </c>
      <c r="X1354">
        <v>44231</v>
      </c>
      <c r="Y1354">
        <f>cleaneddata[[#This Row],[Unit Price]]-cleaneddata[[#This Row],[Discount]]</f>
        <v>17.97</v>
      </c>
      <c r="Z1354" t="str">
        <f>_xlfn.IFS(cleaneddata[[#This Row],[Region]]="Central","Chris",cleaneddata[[#This Row],[Region]]="East","Erin",cleaneddata[[#This Row],[Region]]="South","Sam",cleaneddata[[#This Row],[Region]]="West","William")</f>
        <v>Chris</v>
      </c>
    </row>
    <row r="1355" spans="1:26" x14ac:dyDescent="0.3">
      <c r="A1355">
        <v>97</v>
      </c>
      <c r="B1355" t="s">
        <v>2393</v>
      </c>
      <c r="C1355" t="s">
        <v>72</v>
      </c>
      <c r="D1355">
        <v>0.04</v>
      </c>
      <c r="E1355">
        <v>160.97999999999999</v>
      </c>
      <c r="F1355">
        <v>30</v>
      </c>
      <c r="G1355" t="s">
        <v>28</v>
      </c>
      <c r="H1355" t="s">
        <v>73</v>
      </c>
      <c r="I1355" t="s">
        <v>30</v>
      </c>
      <c r="J1355" t="s">
        <v>111</v>
      </c>
      <c r="K1355" t="s">
        <v>59</v>
      </c>
      <c r="L1355" t="s">
        <v>894</v>
      </c>
      <c r="M1355">
        <v>0.62</v>
      </c>
      <c r="N1355" t="s">
        <v>34</v>
      </c>
      <c r="O1355" t="s">
        <v>54</v>
      </c>
      <c r="P1355" t="s">
        <v>539</v>
      </c>
      <c r="Q1355" t="s">
        <v>2394</v>
      </c>
      <c r="R1355">
        <v>66502</v>
      </c>
      <c r="S1355" s="1">
        <v>42127</v>
      </c>
      <c r="T1355" s="1">
        <v>42129</v>
      </c>
      <c r="U1355">
        <v>255.42</v>
      </c>
      <c r="V1355">
        <v>9</v>
      </c>
      <c r="W1355">
        <v>1526.68</v>
      </c>
      <c r="X1355">
        <v>87306</v>
      </c>
      <c r="Y1355">
        <f>cleaneddata[[#This Row],[Unit Price]]-cleaneddata[[#This Row],[Discount]]</f>
        <v>160.94</v>
      </c>
      <c r="Z1355" t="str">
        <f>_xlfn.IFS(cleaneddata[[#This Row],[Region]]="Central","Chris",cleaneddata[[#This Row],[Region]]="East","Erin",cleaneddata[[#This Row],[Region]]="South","Sam",cleaneddata[[#This Row],[Region]]="West","William")</f>
        <v>Chris</v>
      </c>
    </row>
    <row r="1356" spans="1:26" x14ac:dyDescent="0.3">
      <c r="A1356">
        <v>97</v>
      </c>
      <c r="B1356" t="s">
        <v>2393</v>
      </c>
      <c r="C1356" t="s">
        <v>72</v>
      </c>
      <c r="D1356">
        <v>0.06</v>
      </c>
      <c r="E1356">
        <v>115.99</v>
      </c>
      <c r="F1356">
        <v>8.99</v>
      </c>
      <c r="G1356" t="s">
        <v>40</v>
      </c>
      <c r="H1356" t="s">
        <v>73</v>
      </c>
      <c r="I1356" t="s">
        <v>42</v>
      </c>
      <c r="J1356" t="s">
        <v>137</v>
      </c>
      <c r="K1356" t="s">
        <v>75</v>
      </c>
      <c r="L1356" t="s">
        <v>2111</v>
      </c>
      <c r="M1356">
        <v>0.57999999999999996</v>
      </c>
      <c r="N1356" t="s">
        <v>34</v>
      </c>
      <c r="O1356" t="s">
        <v>54</v>
      </c>
      <c r="P1356" t="s">
        <v>539</v>
      </c>
      <c r="Q1356" t="s">
        <v>2394</v>
      </c>
      <c r="R1356">
        <v>66502</v>
      </c>
      <c r="S1356" s="1">
        <v>42127</v>
      </c>
      <c r="T1356" s="1">
        <v>42128</v>
      </c>
      <c r="U1356">
        <v>685.6146</v>
      </c>
      <c r="V1356">
        <v>20</v>
      </c>
      <c r="W1356">
        <v>1952.56</v>
      </c>
      <c r="X1356">
        <v>87306</v>
      </c>
      <c r="Y1356">
        <f>cleaneddata[[#This Row],[Unit Price]]-cleaneddata[[#This Row],[Discount]]</f>
        <v>115.92999999999999</v>
      </c>
      <c r="Z1356" t="str">
        <f>_xlfn.IFS(cleaneddata[[#This Row],[Region]]="Central","Chris",cleaneddata[[#This Row],[Region]]="East","Erin",cleaneddata[[#This Row],[Region]]="South","Sam",cleaneddata[[#This Row],[Region]]="West","William")</f>
        <v>Chris</v>
      </c>
    </row>
    <row r="1357" spans="1:26" x14ac:dyDescent="0.3">
      <c r="A1357">
        <v>1869</v>
      </c>
      <c r="B1357" t="s">
        <v>2395</v>
      </c>
      <c r="C1357" t="s">
        <v>72</v>
      </c>
      <c r="D1357">
        <v>0.08</v>
      </c>
      <c r="E1357">
        <v>8.09</v>
      </c>
      <c r="F1357">
        <v>7.96</v>
      </c>
      <c r="G1357" t="s">
        <v>40</v>
      </c>
      <c r="H1357" t="s">
        <v>41</v>
      </c>
      <c r="I1357" t="s">
        <v>30</v>
      </c>
      <c r="J1357" t="s">
        <v>128</v>
      </c>
      <c r="K1357" t="s">
        <v>75</v>
      </c>
      <c r="L1357" t="s">
        <v>524</v>
      </c>
      <c r="M1357">
        <v>0.49</v>
      </c>
      <c r="N1357" t="s">
        <v>34</v>
      </c>
      <c r="O1357" t="s">
        <v>61</v>
      </c>
      <c r="P1357" t="s">
        <v>642</v>
      </c>
      <c r="Q1357" t="s">
        <v>2396</v>
      </c>
      <c r="R1357">
        <v>88310</v>
      </c>
      <c r="S1357" s="1">
        <v>42127</v>
      </c>
      <c r="T1357" s="1">
        <v>42128</v>
      </c>
      <c r="U1357">
        <v>-88.82</v>
      </c>
      <c r="V1357">
        <v>10</v>
      </c>
      <c r="W1357">
        <v>80.349999999999994</v>
      </c>
      <c r="X1357">
        <v>89209</v>
      </c>
      <c r="Y1357">
        <f>cleaneddata[[#This Row],[Unit Price]]-cleaneddata[[#This Row],[Discount]]</f>
        <v>8.01</v>
      </c>
      <c r="Z1357" t="str">
        <f>_xlfn.IFS(cleaneddata[[#This Row],[Region]]="Central","Chris",cleaneddata[[#This Row],[Region]]="East","Erin",cleaneddata[[#This Row],[Region]]="South","Sam",cleaneddata[[#This Row],[Region]]="West","William")</f>
        <v>William</v>
      </c>
    </row>
    <row r="1358" spans="1:26" x14ac:dyDescent="0.3">
      <c r="A1358">
        <v>335</v>
      </c>
      <c r="B1358" t="s">
        <v>2397</v>
      </c>
      <c r="C1358" t="s">
        <v>27</v>
      </c>
      <c r="D1358">
        <v>0.09</v>
      </c>
      <c r="E1358">
        <v>6.28</v>
      </c>
      <c r="F1358">
        <v>5.29</v>
      </c>
      <c r="G1358" t="s">
        <v>40</v>
      </c>
      <c r="H1358" t="s">
        <v>96</v>
      </c>
      <c r="I1358" t="s">
        <v>30</v>
      </c>
      <c r="J1358" t="s">
        <v>128</v>
      </c>
      <c r="K1358" t="s">
        <v>75</v>
      </c>
      <c r="L1358" t="s">
        <v>1577</v>
      </c>
      <c r="M1358">
        <v>0.43</v>
      </c>
      <c r="N1358" t="s">
        <v>34</v>
      </c>
      <c r="O1358" t="s">
        <v>61</v>
      </c>
      <c r="P1358" t="s">
        <v>141</v>
      </c>
      <c r="Q1358" t="s">
        <v>2398</v>
      </c>
      <c r="R1358">
        <v>97504</v>
      </c>
      <c r="S1358" s="1">
        <v>42128</v>
      </c>
      <c r="T1358" s="1">
        <v>42128</v>
      </c>
      <c r="U1358">
        <v>-5.2</v>
      </c>
      <c r="V1358">
        <v>1</v>
      </c>
      <c r="W1358">
        <v>8.5299999999999994</v>
      </c>
      <c r="X1358">
        <v>87277</v>
      </c>
      <c r="Y1358">
        <f>cleaneddata[[#This Row],[Unit Price]]-cleaneddata[[#This Row],[Discount]]</f>
        <v>6.19</v>
      </c>
      <c r="Z1358" t="str">
        <f>_xlfn.IFS(cleaneddata[[#This Row],[Region]]="Central","Chris",cleaneddata[[#This Row],[Region]]="East","Erin",cleaneddata[[#This Row],[Region]]="South","Sam",cleaneddata[[#This Row],[Region]]="West","William")</f>
        <v>William</v>
      </c>
    </row>
    <row r="1359" spans="1:26" x14ac:dyDescent="0.3">
      <c r="A1359">
        <v>342</v>
      </c>
      <c r="B1359" t="s">
        <v>2399</v>
      </c>
      <c r="C1359" t="s">
        <v>27</v>
      </c>
      <c r="D1359">
        <v>0.01</v>
      </c>
      <c r="E1359">
        <v>3.26</v>
      </c>
      <c r="F1359">
        <v>1.86</v>
      </c>
      <c r="G1359" t="s">
        <v>40</v>
      </c>
      <c r="H1359" t="s">
        <v>96</v>
      </c>
      <c r="I1359" t="s">
        <v>50</v>
      </c>
      <c r="J1359" t="s">
        <v>51</v>
      </c>
      <c r="K1359" t="s">
        <v>52</v>
      </c>
      <c r="L1359" t="s">
        <v>2400</v>
      </c>
      <c r="M1359">
        <v>0.41</v>
      </c>
      <c r="N1359" t="s">
        <v>34</v>
      </c>
      <c r="O1359" t="s">
        <v>35</v>
      </c>
      <c r="P1359" t="s">
        <v>125</v>
      </c>
      <c r="Q1359" t="s">
        <v>130</v>
      </c>
      <c r="R1359">
        <v>33181</v>
      </c>
      <c r="S1359" s="1">
        <v>42128</v>
      </c>
      <c r="T1359" s="1">
        <v>42130</v>
      </c>
      <c r="U1359">
        <v>-4.6683000000000003</v>
      </c>
      <c r="V1359">
        <v>20</v>
      </c>
      <c r="W1359">
        <v>73.97</v>
      </c>
      <c r="X1359">
        <v>3332</v>
      </c>
      <c r="Y1359">
        <f>cleaneddata[[#This Row],[Unit Price]]-cleaneddata[[#This Row],[Discount]]</f>
        <v>3.25</v>
      </c>
      <c r="Z1359" t="str">
        <f>_xlfn.IFS(cleaneddata[[#This Row],[Region]]="Central","Chris",cleaneddata[[#This Row],[Region]]="East","Erin",cleaneddata[[#This Row],[Region]]="South","Sam",cleaneddata[[#This Row],[Region]]="West","William")</f>
        <v>Sam</v>
      </c>
    </row>
    <row r="1360" spans="1:26" x14ac:dyDescent="0.3">
      <c r="A1360">
        <v>344</v>
      </c>
      <c r="B1360" t="s">
        <v>2401</v>
      </c>
      <c r="C1360" t="s">
        <v>27</v>
      </c>
      <c r="D1360">
        <v>0.01</v>
      </c>
      <c r="E1360">
        <v>3.26</v>
      </c>
      <c r="F1360">
        <v>1.86</v>
      </c>
      <c r="G1360" t="s">
        <v>40</v>
      </c>
      <c r="H1360" t="s">
        <v>96</v>
      </c>
      <c r="I1360" t="s">
        <v>50</v>
      </c>
      <c r="J1360" t="s">
        <v>51</v>
      </c>
      <c r="K1360" t="s">
        <v>52</v>
      </c>
      <c r="L1360" t="s">
        <v>2400</v>
      </c>
      <c r="M1360">
        <v>0.41</v>
      </c>
      <c r="N1360" t="s">
        <v>34</v>
      </c>
      <c r="O1360" t="s">
        <v>113</v>
      </c>
      <c r="P1360" t="s">
        <v>333</v>
      </c>
      <c r="Q1360" t="s">
        <v>2402</v>
      </c>
      <c r="R1360">
        <v>4101</v>
      </c>
      <c r="S1360" s="1">
        <v>42128</v>
      </c>
      <c r="T1360" s="1">
        <v>42130</v>
      </c>
      <c r="U1360">
        <v>0.70199999999999996</v>
      </c>
      <c r="V1360">
        <v>5</v>
      </c>
      <c r="W1360">
        <v>18.489999999999998</v>
      </c>
      <c r="X1360">
        <v>88152</v>
      </c>
      <c r="Y1360">
        <f>cleaneddata[[#This Row],[Unit Price]]-cleaneddata[[#This Row],[Discount]]</f>
        <v>3.25</v>
      </c>
      <c r="Z1360" t="str">
        <f>_xlfn.IFS(cleaneddata[[#This Row],[Region]]="Central","Chris",cleaneddata[[#This Row],[Region]]="East","Erin",cleaneddata[[#This Row],[Region]]="South","Sam",cleaneddata[[#This Row],[Region]]="West","William")</f>
        <v>Erin</v>
      </c>
    </row>
    <row r="1361" spans="1:26" x14ac:dyDescent="0.3">
      <c r="A1361">
        <v>2289</v>
      </c>
      <c r="B1361" t="s">
        <v>2403</v>
      </c>
      <c r="C1361" t="s">
        <v>27</v>
      </c>
      <c r="D1361">
        <v>0.01</v>
      </c>
      <c r="E1361">
        <v>7.59</v>
      </c>
      <c r="F1361">
        <v>4</v>
      </c>
      <c r="G1361" t="s">
        <v>40</v>
      </c>
      <c r="H1361" t="s">
        <v>73</v>
      </c>
      <c r="I1361" t="s">
        <v>30</v>
      </c>
      <c r="J1361" t="s">
        <v>128</v>
      </c>
      <c r="K1361" t="s">
        <v>52</v>
      </c>
      <c r="L1361" t="s">
        <v>1689</v>
      </c>
      <c r="M1361">
        <v>0.42</v>
      </c>
      <c r="N1361" t="s">
        <v>34</v>
      </c>
      <c r="O1361" t="s">
        <v>54</v>
      </c>
      <c r="P1361" t="s">
        <v>86</v>
      </c>
      <c r="Q1361" t="s">
        <v>965</v>
      </c>
      <c r="R1361">
        <v>55337</v>
      </c>
      <c r="S1361" s="1">
        <v>42128</v>
      </c>
      <c r="T1361" s="1">
        <v>42128</v>
      </c>
      <c r="U1361">
        <v>2.97</v>
      </c>
      <c r="V1361">
        <v>17</v>
      </c>
      <c r="W1361">
        <v>136.25</v>
      </c>
      <c r="X1361">
        <v>88165</v>
      </c>
      <c r="Y1361">
        <f>cleaneddata[[#This Row],[Unit Price]]-cleaneddata[[#This Row],[Discount]]</f>
        <v>7.58</v>
      </c>
      <c r="Z1361" t="str">
        <f>_xlfn.IFS(cleaneddata[[#This Row],[Region]]="Central","Chris",cleaneddata[[#This Row],[Region]]="East","Erin",cleaneddata[[#This Row],[Region]]="South","Sam",cleaneddata[[#This Row],[Region]]="West","William")</f>
        <v>Chris</v>
      </c>
    </row>
    <row r="1362" spans="1:26" x14ac:dyDescent="0.3">
      <c r="A1362">
        <v>2650</v>
      </c>
      <c r="B1362" t="s">
        <v>2404</v>
      </c>
      <c r="C1362" t="s">
        <v>27</v>
      </c>
      <c r="D1362">
        <v>0.05</v>
      </c>
      <c r="E1362">
        <v>35.99</v>
      </c>
      <c r="F1362">
        <v>5.99</v>
      </c>
      <c r="G1362" t="s">
        <v>40</v>
      </c>
      <c r="H1362" t="s">
        <v>96</v>
      </c>
      <c r="I1362" t="s">
        <v>42</v>
      </c>
      <c r="J1362" t="s">
        <v>137</v>
      </c>
      <c r="K1362" t="s">
        <v>52</v>
      </c>
      <c r="L1362" t="s">
        <v>1374</v>
      </c>
      <c r="M1362">
        <v>0.38</v>
      </c>
      <c r="N1362" t="s">
        <v>34</v>
      </c>
      <c r="O1362" t="s">
        <v>113</v>
      </c>
      <c r="P1362" t="s">
        <v>322</v>
      </c>
      <c r="Q1362" t="s">
        <v>2405</v>
      </c>
      <c r="R1362">
        <v>15234</v>
      </c>
      <c r="S1362" s="1">
        <v>42128</v>
      </c>
      <c r="T1362" s="1">
        <v>42129</v>
      </c>
      <c r="U1362">
        <v>524.31719999999996</v>
      </c>
      <c r="V1362">
        <v>26</v>
      </c>
      <c r="W1362">
        <v>759.88</v>
      </c>
      <c r="X1362">
        <v>88815</v>
      </c>
      <c r="Y1362">
        <f>cleaneddata[[#This Row],[Unit Price]]-cleaneddata[[#This Row],[Discount]]</f>
        <v>35.940000000000005</v>
      </c>
      <c r="Z1362" t="str">
        <f>_xlfn.IFS(cleaneddata[[#This Row],[Region]]="Central","Chris",cleaneddata[[#This Row],[Region]]="East","Erin",cleaneddata[[#This Row],[Region]]="South","Sam",cleaneddata[[#This Row],[Region]]="West","William")</f>
        <v>Erin</v>
      </c>
    </row>
    <row r="1363" spans="1:26" x14ac:dyDescent="0.3">
      <c r="A1363">
        <v>2689</v>
      </c>
      <c r="B1363" t="s">
        <v>2406</v>
      </c>
      <c r="C1363" t="s">
        <v>27</v>
      </c>
      <c r="D1363">
        <v>0.09</v>
      </c>
      <c r="E1363">
        <v>3.75</v>
      </c>
      <c r="F1363">
        <v>0.5</v>
      </c>
      <c r="G1363" t="s">
        <v>40</v>
      </c>
      <c r="H1363" t="s">
        <v>73</v>
      </c>
      <c r="I1363" t="s">
        <v>50</v>
      </c>
      <c r="J1363" t="s">
        <v>154</v>
      </c>
      <c r="K1363" t="s">
        <v>75</v>
      </c>
      <c r="L1363" t="s">
        <v>2407</v>
      </c>
      <c r="M1363">
        <v>0.37</v>
      </c>
      <c r="N1363" t="s">
        <v>34</v>
      </c>
      <c r="O1363" t="s">
        <v>113</v>
      </c>
      <c r="P1363" t="s">
        <v>399</v>
      </c>
      <c r="Q1363" t="s">
        <v>2408</v>
      </c>
      <c r="R1363">
        <v>7011</v>
      </c>
      <c r="S1363" s="1">
        <v>42128</v>
      </c>
      <c r="T1363" s="1">
        <v>42130</v>
      </c>
      <c r="U1363">
        <v>51.218699999999998</v>
      </c>
      <c r="V1363">
        <v>21</v>
      </c>
      <c r="W1363">
        <v>74.23</v>
      </c>
      <c r="X1363">
        <v>90624</v>
      </c>
      <c r="Y1363">
        <f>cleaneddata[[#This Row],[Unit Price]]-cleaneddata[[#This Row],[Discount]]</f>
        <v>3.66</v>
      </c>
      <c r="Z1363" t="str">
        <f>_xlfn.IFS(cleaneddata[[#This Row],[Region]]="Central","Chris",cleaneddata[[#This Row],[Region]]="East","Erin",cleaneddata[[#This Row],[Region]]="South","Sam",cleaneddata[[#This Row],[Region]]="West","William")</f>
        <v>Erin</v>
      </c>
    </row>
    <row r="1364" spans="1:26" x14ac:dyDescent="0.3">
      <c r="A1364">
        <v>2693</v>
      </c>
      <c r="B1364" t="s">
        <v>2409</v>
      </c>
      <c r="C1364" t="s">
        <v>27</v>
      </c>
      <c r="D1364">
        <v>0.01</v>
      </c>
      <c r="E1364">
        <v>30.98</v>
      </c>
      <c r="F1364">
        <v>9.18</v>
      </c>
      <c r="G1364" t="s">
        <v>40</v>
      </c>
      <c r="H1364" t="s">
        <v>73</v>
      </c>
      <c r="I1364" t="s">
        <v>50</v>
      </c>
      <c r="J1364" t="s">
        <v>90</v>
      </c>
      <c r="K1364" t="s">
        <v>75</v>
      </c>
      <c r="L1364" t="s">
        <v>2251</v>
      </c>
      <c r="M1364">
        <v>0.4</v>
      </c>
      <c r="N1364" t="s">
        <v>34</v>
      </c>
      <c r="O1364" t="s">
        <v>113</v>
      </c>
      <c r="P1364" t="s">
        <v>635</v>
      </c>
      <c r="Q1364" t="s">
        <v>1632</v>
      </c>
      <c r="R1364">
        <v>5201</v>
      </c>
      <c r="S1364" s="1">
        <v>42128</v>
      </c>
      <c r="T1364" s="1">
        <v>42128</v>
      </c>
      <c r="U1364">
        <v>380.46800000000002</v>
      </c>
      <c r="V1364">
        <v>20</v>
      </c>
      <c r="W1364">
        <v>627.19000000000005</v>
      </c>
      <c r="X1364">
        <v>90624</v>
      </c>
      <c r="Y1364">
        <f>cleaneddata[[#This Row],[Unit Price]]-cleaneddata[[#This Row],[Discount]]</f>
        <v>30.97</v>
      </c>
      <c r="Z1364" t="str">
        <f>_xlfn.IFS(cleaneddata[[#This Row],[Region]]="Central","Chris",cleaneddata[[#This Row],[Region]]="East","Erin",cleaneddata[[#This Row],[Region]]="South","Sam",cleaneddata[[#This Row],[Region]]="West","William")</f>
        <v>Erin</v>
      </c>
    </row>
    <row r="1365" spans="1:26" x14ac:dyDescent="0.3">
      <c r="A1365">
        <v>411</v>
      </c>
      <c r="B1365" t="s">
        <v>2410</v>
      </c>
      <c r="C1365" t="s">
        <v>39</v>
      </c>
      <c r="D1365">
        <v>0.05</v>
      </c>
      <c r="E1365">
        <v>178.47</v>
      </c>
      <c r="F1365">
        <v>19.989999999999998</v>
      </c>
      <c r="G1365" t="s">
        <v>89</v>
      </c>
      <c r="H1365" t="s">
        <v>41</v>
      </c>
      <c r="I1365" t="s">
        <v>50</v>
      </c>
      <c r="J1365" t="s">
        <v>80</v>
      </c>
      <c r="K1365" t="s">
        <v>75</v>
      </c>
      <c r="L1365" t="s">
        <v>1013</v>
      </c>
      <c r="M1365">
        <v>0.55000000000000004</v>
      </c>
      <c r="N1365" t="s">
        <v>34</v>
      </c>
      <c r="O1365" t="s">
        <v>61</v>
      </c>
      <c r="P1365" t="s">
        <v>92</v>
      </c>
      <c r="Q1365" t="s">
        <v>2138</v>
      </c>
      <c r="R1365">
        <v>94601</v>
      </c>
      <c r="S1365" s="1">
        <v>42128</v>
      </c>
      <c r="T1365" s="1">
        <v>42131</v>
      </c>
      <c r="U1365">
        <v>943</v>
      </c>
      <c r="V1365">
        <v>9</v>
      </c>
      <c r="W1365">
        <v>1531.31</v>
      </c>
      <c r="X1365">
        <v>87905</v>
      </c>
      <c r="Y1365">
        <f>cleaneddata[[#This Row],[Unit Price]]-cleaneddata[[#This Row],[Discount]]</f>
        <v>178.42</v>
      </c>
      <c r="Z1365" t="str">
        <f>_xlfn.IFS(cleaneddata[[#This Row],[Region]]="Central","Chris",cleaneddata[[#This Row],[Region]]="East","Erin",cleaneddata[[#This Row],[Region]]="South","Sam",cleaneddata[[#This Row],[Region]]="West","William")</f>
        <v>William</v>
      </c>
    </row>
    <row r="1366" spans="1:26" x14ac:dyDescent="0.3">
      <c r="A1366">
        <v>3176</v>
      </c>
      <c r="B1366" t="s">
        <v>2411</v>
      </c>
      <c r="C1366" t="s">
        <v>39</v>
      </c>
      <c r="D1366">
        <v>0.06</v>
      </c>
      <c r="E1366">
        <v>10.97</v>
      </c>
      <c r="F1366">
        <v>6.5</v>
      </c>
      <c r="G1366" t="s">
        <v>40</v>
      </c>
      <c r="H1366" t="s">
        <v>41</v>
      </c>
      <c r="I1366" t="s">
        <v>42</v>
      </c>
      <c r="J1366" t="s">
        <v>43</v>
      </c>
      <c r="K1366" t="s">
        <v>75</v>
      </c>
      <c r="L1366" t="s">
        <v>2412</v>
      </c>
      <c r="M1366">
        <v>0.64</v>
      </c>
      <c r="N1366" t="s">
        <v>34</v>
      </c>
      <c r="O1366" t="s">
        <v>35</v>
      </c>
      <c r="P1366" t="s">
        <v>125</v>
      </c>
      <c r="Q1366" t="s">
        <v>2413</v>
      </c>
      <c r="R1366">
        <v>32216</v>
      </c>
      <c r="S1366" s="1">
        <v>42128</v>
      </c>
      <c r="T1366" s="1">
        <v>42130</v>
      </c>
      <c r="U1366">
        <v>65.597999999999999</v>
      </c>
      <c r="V1366">
        <v>19</v>
      </c>
      <c r="W1366">
        <v>215.25</v>
      </c>
      <c r="X1366">
        <v>90820</v>
      </c>
      <c r="Y1366">
        <f>cleaneddata[[#This Row],[Unit Price]]-cleaneddata[[#This Row],[Discount]]</f>
        <v>10.91</v>
      </c>
      <c r="Z1366" t="str">
        <f>_xlfn.IFS(cleaneddata[[#This Row],[Region]]="Central","Chris",cleaneddata[[#This Row],[Region]]="East","Erin",cleaneddata[[#This Row],[Region]]="South","Sam",cleaneddata[[#This Row],[Region]]="West","William")</f>
        <v>Sam</v>
      </c>
    </row>
    <row r="1367" spans="1:26" x14ac:dyDescent="0.3">
      <c r="A1367">
        <v>3356</v>
      </c>
      <c r="B1367" t="s">
        <v>2414</v>
      </c>
      <c r="C1367" t="s">
        <v>118</v>
      </c>
      <c r="D1367">
        <v>7.0000000000000007E-2</v>
      </c>
      <c r="E1367">
        <v>5.34</v>
      </c>
      <c r="F1367">
        <v>5.63</v>
      </c>
      <c r="G1367" t="s">
        <v>40</v>
      </c>
      <c r="H1367" t="s">
        <v>96</v>
      </c>
      <c r="I1367" t="s">
        <v>50</v>
      </c>
      <c r="J1367" t="s">
        <v>74</v>
      </c>
      <c r="K1367" t="s">
        <v>75</v>
      </c>
      <c r="L1367" t="s">
        <v>1725</v>
      </c>
      <c r="M1367">
        <v>0.39</v>
      </c>
      <c r="N1367" t="s">
        <v>34</v>
      </c>
      <c r="O1367" t="s">
        <v>61</v>
      </c>
      <c r="P1367" t="s">
        <v>492</v>
      </c>
      <c r="Q1367" t="s">
        <v>2415</v>
      </c>
      <c r="R1367">
        <v>83616</v>
      </c>
      <c r="S1367" s="1">
        <v>42128</v>
      </c>
      <c r="T1367" s="1">
        <v>42130</v>
      </c>
      <c r="U1367">
        <v>-116.3455</v>
      </c>
      <c r="V1367">
        <v>13</v>
      </c>
      <c r="W1367">
        <v>66.650000000000006</v>
      </c>
      <c r="X1367">
        <v>88588</v>
      </c>
      <c r="Y1367">
        <f>cleaneddata[[#This Row],[Unit Price]]-cleaneddata[[#This Row],[Discount]]</f>
        <v>5.27</v>
      </c>
      <c r="Z1367" t="str">
        <f>_xlfn.IFS(cleaneddata[[#This Row],[Region]]="Central","Chris",cleaneddata[[#This Row],[Region]]="East","Erin",cleaneddata[[#This Row],[Region]]="South","Sam",cleaneddata[[#This Row],[Region]]="West","William")</f>
        <v>William</v>
      </c>
    </row>
    <row r="1368" spans="1:26" x14ac:dyDescent="0.3">
      <c r="A1368">
        <v>3356</v>
      </c>
      <c r="B1368" t="s">
        <v>2414</v>
      </c>
      <c r="C1368" t="s">
        <v>118</v>
      </c>
      <c r="D1368">
        <v>0.03</v>
      </c>
      <c r="E1368">
        <v>160.97999999999999</v>
      </c>
      <c r="F1368">
        <v>30</v>
      </c>
      <c r="G1368" t="s">
        <v>28</v>
      </c>
      <c r="H1368" t="s">
        <v>96</v>
      </c>
      <c r="I1368" t="s">
        <v>30</v>
      </c>
      <c r="J1368" t="s">
        <v>111</v>
      </c>
      <c r="K1368" t="s">
        <v>59</v>
      </c>
      <c r="L1368" t="s">
        <v>894</v>
      </c>
      <c r="M1368">
        <v>0.62</v>
      </c>
      <c r="N1368" t="s">
        <v>34</v>
      </c>
      <c r="O1368" t="s">
        <v>61</v>
      </c>
      <c r="P1368" t="s">
        <v>492</v>
      </c>
      <c r="Q1368" t="s">
        <v>2415</v>
      </c>
      <c r="R1368">
        <v>83616</v>
      </c>
      <c r="S1368" s="1">
        <v>42128</v>
      </c>
      <c r="T1368" s="1">
        <v>42129</v>
      </c>
      <c r="U1368">
        <v>1304.9000000000001</v>
      </c>
      <c r="V1368">
        <v>18</v>
      </c>
      <c r="W1368">
        <v>2934.16</v>
      </c>
      <c r="X1368">
        <v>88588</v>
      </c>
      <c r="Y1368">
        <f>cleaneddata[[#This Row],[Unit Price]]-cleaneddata[[#This Row],[Discount]]</f>
        <v>160.94999999999999</v>
      </c>
      <c r="Z1368" t="str">
        <f>_xlfn.IFS(cleaneddata[[#This Row],[Region]]="Central","Chris",cleaneddata[[#This Row],[Region]]="East","Erin",cleaneddata[[#This Row],[Region]]="South","Sam",cleaneddata[[#This Row],[Region]]="West","William")</f>
        <v>William</v>
      </c>
    </row>
    <row r="1369" spans="1:26" x14ac:dyDescent="0.3">
      <c r="A1369">
        <v>3356</v>
      </c>
      <c r="B1369" t="s">
        <v>2414</v>
      </c>
      <c r="C1369" t="s">
        <v>118</v>
      </c>
      <c r="D1369">
        <v>0.04</v>
      </c>
      <c r="E1369">
        <v>65.989999999999995</v>
      </c>
      <c r="F1369">
        <v>5.63</v>
      </c>
      <c r="G1369" t="s">
        <v>89</v>
      </c>
      <c r="H1369" t="s">
        <v>96</v>
      </c>
      <c r="I1369" t="s">
        <v>42</v>
      </c>
      <c r="J1369" t="s">
        <v>137</v>
      </c>
      <c r="K1369" t="s">
        <v>75</v>
      </c>
      <c r="L1369" t="s">
        <v>2416</v>
      </c>
      <c r="M1369">
        <v>0.56000000000000005</v>
      </c>
      <c r="N1369" t="s">
        <v>34</v>
      </c>
      <c r="O1369" t="s">
        <v>61</v>
      </c>
      <c r="P1369" t="s">
        <v>492</v>
      </c>
      <c r="Q1369" t="s">
        <v>2415</v>
      </c>
      <c r="R1369">
        <v>83616</v>
      </c>
      <c r="S1369" s="1">
        <v>42128</v>
      </c>
      <c r="T1369" s="1">
        <v>42128</v>
      </c>
      <c r="U1369">
        <v>605.04719999999998</v>
      </c>
      <c r="V1369">
        <v>15</v>
      </c>
      <c r="W1369">
        <v>876.88</v>
      </c>
      <c r="X1369">
        <v>88588</v>
      </c>
      <c r="Y1369">
        <f>cleaneddata[[#This Row],[Unit Price]]-cleaneddata[[#This Row],[Discount]]</f>
        <v>65.949999999999989</v>
      </c>
      <c r="Z1369" t="str">
        <f>_xlfn.IFS(cleaneddata[[#This Row],[Region]]="Central","Chris",cleaneddata[[#This Row],[Region]]="East","Erin",cleaneddata[[#This Row],[Region]]="South","Sam",cleaneddata[[#This Row],[Region]]="West","William")</f>
        <v>William</v>
      </c>
    </row>
    <row r="1370" spans="1:26" x14ac:dyDescent="0.3">
      <c r="A1370">
        <v>1765</v>
      </c>
      <c r="B1370" t="s">
        <v>2417</v>
      </c>
      <c r="C1370" t="s">
        <v>72</v>
      </c>
      <c r="D1370">
        <v>0</v>
      </c>
      <c r="E1370">
        <v>5.77</v>
      </c>
      <c r="F1370">
        <v>4.97</v>
      </c>
      <c r="G1370" t="s">
        <v>40</v>
      </c>
      <c r="H1370" t="s">
        <v>41</v>
      </c>
      <c r="I1370" t="s">
        <v>50</v>
      </c>
      <c r="J1370" t="s">
        <v>74</v>
      </c>
      <c r="K1370" t="s">
        <v>75</v>
      </c>
      <c r="L1370" t="s">
        <v>2418</v>
      </c>
      <c r="M1370">
        <v>0.35</v>
      </c>
      <c r="N1370" t="s">
        <v>34</v>
      </c>
      <c r="O1370" t="s">
        <v>54</v>
      </c>
      <c r="P1370" t="s">
        <v>82</v>
      </c>
      <c r="Q1370" t="s">
        <v>2419</v>
      </c>
      <c r="R1370">
        <v>63141</v>
      </c>
      <c r="S1370" s="1">
        <v>42128</v>
      </c>
      <c r="T1370" s="1">
        <v>42129</v>
      </c>
      <c r="U1370">
        <v>3.5581</v>
      </c>
      <c r="V1370">
        <v>8</v>
      </c>
      <c r="W1370">
        <v>52.43</v>
      </c>
      <c r="X1370">
        <v>89777</v>
      </c>
      <c r="Y1370">
        <f>cleaneddata[[#This Row],[Unit Price]]-cleaneddata[[#This Row],[Discount]]</f>
        <v>5.77</v>
      </c>
      <c r="Z1370" t="str">
        <f>_xlfn.IFS(cleaneddata[[#This Row],[Region]]="Central","Chris",cleaneddata[[#This Row],[Region]]="East","Erin",cleaneddata[[#This Row],[Region]]="South","Sam",cleaneddata[[#This Row],[Region]]="West","William")</f>
        <v>Chris</v>
      </c>
    </row>
    <row r="1371" spans="1:26" x14ac:dyDescent="0.3">
      <c r="A1371">
        <v>693</v>
      </c>
      <c r="B1371" t="s">
        <v>1551</v>
      </c>
      <c r="C1371" t="s">
        <v>39</v>
      </c>
      <c r="D1371">
        <v>0</v>
      </c>
      <c r="E1371">
        <v>230.98</v>
      </c>
      <c r="F1371">
        <v>23.78</v>
      </c>
      <c r="G1371" t="s">
        <v>28</v>
      </c>
      <c r="H1371" t="s">
        <v>29</v>
      </c>
      <c r="I1371" t="s">
        <v>30</v>
      </c>
      <c r="J1371" t="s">
        <v>31</v>
      </c>
      <c r="K1371" t="s">
        <v>32</v>
      </c>
      <c r="L1371" t="s">
        <v>1530</v>
      </c>
      <c r="M1371">
        <v>0.6</v>
      </c>
      <c r="N1371" t="s">
        <v>34</v>
      </c>
      <c r="O1371" t="s">
        <v>61</v>
      </c>
      <c r="P1371" t="s">
        <v>62</v>
      </c>
      <c r="Q1371" t="s">
        <v>1552</v>
      </c>
      <c r="R1371">
        <v>80229</v>
      </c>
      <c r="S1371" s="1">
        <v>42129</v>
      </c>
      <c r="T1371" s="1">
        <v>42131</v>
      </c>
      <c r="U1371">
        <v>6095.8602000000001</v>
      </c>
      <c r="V1371">
        <v>36</v>
      </c>
      <c r="W1371">
        <v>8834.58</v>
      </c>
      <c r="X1371">
        <v>87813</v>
      </c>
      <c r="Y1371">
        <f>cleaneddata[[#This Row],[Unit Price]]-cleaneddata[[#This Row],[Discount]]</f>
        <v>230.98</v>
      </c>
      <c r="Z1371" t="str">
        <f>_xlfn.IFS(cleaneddata[[#This Row],[Region]]="Central","Chris",cleaneddata[[#This Row],[Region]]="East","Erin",cleaneddata[[#This Row],[Region]]="South","Sam",cleaneddata[[#This Row],[Region]]="West","William")</f>
        <v>William</v>
      </c>
    </row>
    <row r="1372" spans="1:26" x14ac:dyDescent="0.3">
      <c r="A1372">
        <v>2273</v>
      </c>
      <c r="B1372" t="s">
        <v>2420</v>
      </c>
      <c r="C1372" t="s">
        <v>49</v>
      </c>
      <c r="D1372">
        <v>0.04</v>
      </c>
      <c r="E1372">
        <v>120.98</v>
      </c>
      <c r="F1372">
        <v>3.99</v>
      </c>
      <c r="G1372" t="s">
        <v>40</v>
      </c>
      <c r="H1372" t="s">
        <v>96</v>
      </c>
      <c r="I1372" t="s">
        <v>50</v>
      </c>
      <c r="J1372" t="s">
        <v>97</v>
      </c>
      <c r="K1372" t="s">
        <v>75</v>
      </c>
      <c r="L1372" t="s">
        <v>2421</v>
      </c>
      <c r="M1372">
        <v>0.6</v>
      </c>
      <c r="N1372" t="s">
        <v>34</v>
      </c>
      <c r="O1372" t="s">
        <v>54</v>
      </c>
      <c r="P1372" t="s">
        <v>189</v>
      </c>
      <c r="Q1372" t="s">
        <v>2422</v>
      </c>
      <c r="R1372">
        <v>78550</v>
      </c>
      <c r="S1372" s="1">
        <v>42129</v>
      </c>
      <c r="T1372" s="1">
        <v>42129</v>
      </c>
      <c r="U1372">
        <v>1389.5771999999999</v>
      </c>
      <c r="V1372">
        <v>17</v>
      </c>
      <c r="W1372">
        <v>2013.88</v>
      </c>
      <c r="X1372">
        <v>90109</v>
      </c>
      <c r="Y1372">
        <f>cleaneddata[[#This Row],[Unit Price]]-cleaneddata[[#This Row],[Discount]]</f>
        <v>120.94</v>
      </c>
      <c r="Z1372" t="str">
        <f>_xlfn.IFS(cleaneddata[[#This Row],[Region]]="Central","Chris",cleaneddata[[#This Row],[Region]]="East","Erin",cleaneddata[[#This Row],[Region]]="South","Sam",cleaneddata[[#This Row],[Region]]="West","William")</f>
        <v>Chris</v>
      </c>
    </row>
    <row r="1373" spans="1:26" x14ac:dyDescent="0.3">
      <c r="A1373">
        <v>2273</v>
      </c>
      <c r="B1373" t="s">
        <v>2420</v>
      </c>
      <c r="C1373" t="s">
        <v>49</v>
      </c>
      <c r="D1373">
        <v>0.02</v>
      </c>
      <c r="E1373">
        <v>55.99</v>
      </c>
      <c r="F1373">
        <v>5</v>
      </c>
      <c r="G1373" t="s">
        <v>40</v>
      </c>
      <c r="H1373" t="s">
        <v>96</v>
      </c>
      <c r="I1373" t="s">
        <v>42</v>
      </c>
      <c r="J1373" t="s">
        <v>137</v>
      </c>
      <c r="K1373" t="s">
        <v>44</v>
      </c>
      <c r="L1373" t="s">
        <v>1940</v>
      </c>
      <c r="M1373">
        <v>0.83</v>
      </c>
      <c r="N1373" t="s">
        <v>34</v>
      </c>
      <c r="O1373" t="s">
        <v>54</v>
      </c>
      <c r="P1373" t="s">
        <v>189</v>
      </c>
      <c r="Q1373" t="s">
        <v>2422</v>
      </c>
      <c r="R1373">
        <v>78550</v>
      </c>
      <c r="S1373" s="1">
        <v>42129</v>
      </c>
      <c r="T1373" s="1">
        <v>42129</v>
      </c>
      <c r="U1373">
        <v>-222.816</v>
      </c>
      <c r="V1373">
        <v>4</v>
      </c>
      <c r="W1373">
        <v>201.32</v>
      </c>
      <c r="X1373">
        <v>90109</v>
      </c>
      <c r="Y1373">
        <f>cleaneddata[[#This Row],[Unit Price]]-cleaneddata[[#This Row],[Discount]]</f>
        <v>55.97</v>
      </c>
      <c r="Z1373" t="str">
        <f>_xlfn.IFS(cleaneddata[[#This Row],[Region]]="Central","Chris",cleaneddata[[#This Row],[Region]]="East","Erin",cleaneddata[[#This Row],[Region]]="South","Sam",cleaneddata[[#This Row],[Region]]="West","William")</f>
        <v>Chris</v>
      </c>
    </row>
    <row r="1374" spans="1:26" x14ac:dyDescent="0.3">
      <c r="A1374">
        <v>2274</v>
      </c>
      <c r="B1374" t="s">
        <v>2423</v>
      </c>
      <c r="C1374" t="s">
        <v>49</v>
      </c>
      <c r="D1374">
        <v>0.05</v>
      </c>
      <c r="E1374">
        <v>23.99</v>
      </c>
      <c r="F1374">
        <v>15.68</v>
      </c>
      <c r="G1374" t="s">
        <v>28</v>
      </c>
      <c r="H1374" t="s">
        <v>96</v>
      </c>
      <c r="I1374" t="s">
        <v>30</v>
      </c>
      <c r="J1374" t="s">
        <v>128</v>
      </c>
      <c r="K1374" t="s">
        <v>59</v>
      </c>
      <c r="L1374" t="s">
        <v>2424</v>
      </c>
      <c r="M1374">
        <v>0.62</v>
      </c>
      <c r="N1374" t="s">
        <v>34</v>
      </c>
      <c r="O1374" t="s">
        <v>54</v>
      </c>
      <c r="P1374" t="s">
        <v>189</v>
      </c>
      <c r="Q1374" t="s">
        <v>1755</v>
      </c>
      <c r="R1374">
        <v>77036</v>
      </c>
      <c r="S1374" s="1">
        <v>42129</v>
      </c>
      <c r="T1374" s="1">
        <v>42133</v>
      </c>
      <c r="U1374">
        <v>-133.71</v>
      </c>
      <c r="V1374">
        <v>12</v>
      </c>
      <c r="W1374">
        <v>298.51</v>
      </c>
      <c r="X1374">
        <v>90109</v>
      </c>
      <c r="Y1374">
        <f>cleaneddata[[#This Row],[Unit Price]]-cleaneddata[[#This Row],[Discount]]</f>
        <v>23.939999999999998</v>
      </c>
      <c r="Z1374" t="str">
        <f>_xlfn.IFS(cleaneddata[[#This Row],[Region]]="Central","Chris",cleaneddata[[#This Row],[Region]]="East","Erin",cleaneddata[[#This Row],[Region]]="South","Sam",cleaneddata[[#This Row],[Region]]="West","William")</f>
        <v>Chris</v>
      </c>
    </row>
    <row r="1375" spans="1:26" x14ac:dyDescent="0.3">
      <c r="A1375">
        <v>2379</v>
      </c>
      <c r="B1375" t="s">
        <v>2425</v>
      </c>
      <c r="C1375" t="s">
        <v>49</v>
      </c>
      <c r="D1375">
        <v>0.06</v>
      </c>
      <c r="E1375">
        <v>122.99</v>
      </c>
      <c r="F1375">
        <v>19.989999999999998</v>
      </c>
      <c r="G1375" t="s">
        <v>40</v>
      </c>
      <c r="H1375" t="s">
        <v>29</v>
      </c>
      <c r="I1375" t="s">
        <v>50</v>
      </c>
      <c r="J1375" t="s">
        <v>74</v>
      </c>
      <c r="K1375" t="s">
        <v>75</v>
      </c>
      <c r="L1375" t="s">
        <v>2426</v>
      </c>
      <c r="M1375">
        <v>0.37</v>
      </c>
      <c r="N1375" t="s">
        <v>34</v>
      </c>
      <c r="O1375" t="s">
        <v>54</v>
      </c>
      <c r="P1375" t="s">
        <v>291</v>
      </c>
      <c r="Q1375" t="s">
        <v>2067</v>
      </c>
      <c r="R1375">
        <v>48135</v>
      </c>
      <c r="S1375" s="1">
        <v>42129</v>
      </c>
      <c r="T1375" s="1">
        <v>42131</v>
      </c>
      <c r="U1375">
        <v>1019.7096</v>
      </c>
      <c r="V1375">
        <v>12</v>
      </c>
      <c r="W1375">
        <v>1477.84</v>
      </c>
      <c r="X1375">
        <v>86655</v>
      </c>
      <c r="Y1375">
        <f>cleaneddata[[#This Row],[Unit Price]]-cleaneddata[[#This Row],[Discount]]</f>
        <v>122.92999999999999</v>
      </c>
      <c r="Z1375" t="str">
        <f>_xlfn.IFS(cleaneddata[[#This Row],[Region]]="Central","Chris",cleaneddata[[#This Row],[Region]]="East","Erin",cleaneddata[[#This Row],[Region]]="South","Sam",cleaneddata[[#This Row],[Region]]="West","William")</f>
        <v>Chris</v>
      </c>
    </row>
    <row r="1376" spans="1:26" x14ac:dyDescent="0.3">
      <c r="A1376">
        <v>2380</v>
      </c>
      <c r="B1376" t="s">
        <v>2306</v>
      </c>
      <c r="C1376" t="s">
        <v>49</v>
      </c>
      <c r="D1376">
        <v>0.08</v>
      </c>
      <c r="E1376">
        <v>68.81</v>
      </c>
      <c r="F1376">
        <v>60</v>
      </c>
      <c r="G1376" t="s">
        <v>28</v>
      </c>
      <c r="H1376" t="s">
        <v>29</v>
      </c>
      <c r="I1376" t="s">
        <v>50</v>
      </c>
      <c r="J1376" t="s">
        <v>97</v>
      </c>
      <c r="K1376" t="s">
        <v>59</v>
      </c>
      <c r="L1376" t="s">
        <v>1678</v>
      </c>
      <c r="M1376">
        <v>0.41</v>
      </c>
      <c r="N1376" t="s">
        <v>34</v>
      </c>
      <c r="O1376" t="s">
        <v>54</v>
      </c>
      <c r="P1376" t="s">
        <v>291</v>
      </c>
      <c r="Q1376" t="s">
        <v>2307</v>
      </c>
      <c r="R1376">
        <v>49505</v>
      </c>
      <c r="S1376" s="1">
        <v>42129</v>
      </c>
      <c r="T1376" s="1">
        <v>42131</v>
      </c>
      <c r="U1376">
        <v>-1069.72</v>
      </c>
      <c r="V1376">
        <v>17</v>
      </c>
      <c r="W1376">
        <v>1162.46</v>
      </c>
      <c r="X1376">
        <v>86655</v>
      </c>
      <c r="Y1376">
        <f>cleaneddata[[#This Row],[Unit Price]]-cleaneddata[[#This Row],[Discount]]</f>
        <v>68.73</v>
      </c>
      <c r="Z1376" t="str">
        <f>_xlfn.IFS(cleaneddata[[#This Row],[Region]]="Central","Chris",cleaneddata[[#This Row],[Region]]="East","Erin",cleaneddata[[#This Row],[Region]]="South","Sam",cleaneddata[[#This Row],[Region]]="West","William")</f>
        <v>Chris</v>
      </c>
    </row>
    <row r="1377" spans="1:26" x14ac:dyDescent="0.3">
      <c r="A1377">
        <v>2382</v>
      </c>
      <c r="B1377" t="s">
        <v>2308</v>
      </c>
      <c r="C1377" t="s">
        <v>49</v>
      </c>
      <c r="D1377">
        <v>0.06</v>
      </c>
      <c r="E1377">
        <v>122.99</v>
      </c>
      <c r="F1377">
        <v>19.989999999999998</v>
      </c>
      <c r="G1377" t="s">
        <v>40</v>
      </c>
      <c r="H1377" t="s">
        <v>29</v>
      </c>
      <c r="I1377" t="s">
        <v>50</v>
      </c>
      <c r="J1377" t="s">
        <v>74</v>
      </c>
      <c r="K1377" t="s">
        <v>75</v>
      </c>
      <c r="L1377" t="s">
        <v>2426</v>
      </c>
      <c r="M1377">
        <v>0.37</v>
      </c>
      <c r="N1377" t="s">
        <v>34</v>
      </c>
      <c r="O1377" t="s">
        <v>113</v>
      </c>
      <c r="P1377" t="s">
        <v>114</v>
      </c>
      <c r="Q1377" t="s">
        <v>115</v>
      </c>
      <c r="R1377">
        <v>10024</v>
      </c>
      <c r="S1377" s="1">
        <v>42129</v>
      </c>
      <c r="T1377" s="1">
        <v>42131</v>
      </c>
      <c r="U1377">
        <v>1408.1865</v>
      </c>
      <c r="V1377">
        <v>48</v>
      </c>
      <c r="W1377">
        <v>5911.35</v>
      </c>
      <c r="X1377">
        <v>962</v>
      </c>
      <c r="Y1377">
        <f>cleaneddata[[#This Row],[Unit Price]]-cleaneddata[[#This Row],[Discount]]</f>
        <v>122.92999999999999</v>
      </c>
      <c r="Z1377" t="str">
        <f>_xlfn.IFS(cleaneddata[[#This Row],[Region]]="Central","Chris",cleaneddata[[#This Row],[Region]]="East","Erin",cleaneddata[[#This Row],[Region]]="South","Sam",cleaneddata[[#This Row],[Region]]="West","William")</f>
        <v>Erin</v>
      </c>
    </row>
    <row r="1378" spans="1:26" x14ac:dyDescent="0.3">
      <c r="A1378">
        <v>2382</v>
      </c>
      <c r="B1378" t="s">
        <v>2308</v>
      </c>
      <c r="C1378" t="s">
        <v>49</v>
      </c>
      <c r="D1378">
        <v>0.08</v>
      </c>
      <c r="E1378">
        <v>68.81</v>
      </c>
      <c r="F1378">
        <v>60</v>
      </c>
      <c r="G1378" t="s">
        <v>28</v>
      </c>
      <c r="H1378" t="s">
        <v>29</v>
      </c>
      <c r="I1378" t="s">
        <v>50</v>
      </c>
      <c r="J1378" t="s">
        <v>97</v>
      </c>
      <c r="K1378" t="s">
        <v>59</v>
      </c>
      <c r="L1378" t="s">
        <v>1678</v>
      </c>
      <c r="M1378">
        <v>0.41</v>
      </c>
      <c r="N1378" t="s">
        <v>34</v>
      </c>
      <c r="O1378" t="s">
        <v>113</v>
      </c>
      <c r="P1378" t="s">
        <v>114</v>
      </c>
      <c r="Q1378" t="s">
        <v>115</v>
      </c>
      <c r="R1378">
        <v>10024</v>
      </c>
      <c r="S1378" s="1">
        <v>42129</v>
      </c>
      <c r="T1378" s="1">
        <v>42131</v>
      </c>
      <c r="U1378">
        <v>-1069.72</v>
      </c>
      <c r="V1378">
        <v>68</v>
      </c>
      <c r="W1378">
        <v>4649.8500000000004</v>
      </c>
      <c r="X1378">
        <v>962</v>
      </c>
      <c r="Y1378">
        <f>cleaneddata[[#This Row],[Unit Price]]-cleaneddata[[#This Row],[Discount]]</f>
        <v>68.73</v>
      </c>
      <c r="Z1378" t="str">
        <f>_xlfn.IFS(cleaneddata[[#This Row],[Region]]="Central","Chris",cleaneddata[[#This Row],[Region]]="East","Erin",cleaneddata[[#This Row],[Region]]="South","Sam",cleaneddata[[#This Row],[Region]]="West","William")</f>
        <v>Erin</v>
      </c>
    </row>
    <row r="1379" spans="1:26" x14ac:dyDescent="0.3">
      <c r="A1379">
        <v>1101</v>
      </c>
      <c r="B1379" t="s">
        <v>2427</v>
      </c>
      <c r="C1379" t="s">
        <v>118</v>
      </c>
      <c r="D1379">
        <v>0.02</v>
      </c>
      <c r="E1379">
        <v>15.14</v>
      </c>
      <c r="F1379">
        <v>4.53</v>
      </c>
      <c r="G1379" t="s">
        <v>40</v>
      </c>
      <c r="H1379" t="s">
        <v>29</v>
      </c>
      <c r="I1379" t="s">
        <v>50</v>
      </c>
      <c r="J1379" t="s">
        <v>80</v>
      </c>
      <c r="K1379" t="s">
        <v>75</v>
      </c>
      <c r="L1379" t="s">
        <v>1357</v>
      </c>
      <c r="M1379">
        <v>0.81</v>
      </c>
      <c r="N1379" t="s">
        <v>34</v>
      </c>
      <c r="O1379" t="s">
        <v>61</v>
      </c>
      <c r="P1379" t="s">
        <v>92</v>
      </c>
      <c r="Q1379" t="s">
        <v>1257</v>
      </c>
      <c r="R1379">
        <v>93030</v>
      </c>
      <c r="S1379" s="1">
        <v>42129</v>
      </c>
      <c r="T1379" s="1">
        <v>42130</v>
      </c>
      <c r="U1379">
        <v>5.8840000000000003</v>
      </c>
      <c r="V1379">
        <v>3</v>
      </c>
      <c r="W1379">
        <v>51.02</v>
      </c>
      <c r="X1379">
        <v>91488</v>
      </c>
      <c r="Y1379">
        <f>cleaneddata[[#This Row],[Unit Price]]-cleaneddata[[#This Row],[Discount]]</f>
        <v>15.120000000000001</v>
      </c>
      <c r="Z1379" t="str">
        <f>_xlfn.IFS(cleaneddata[[#This Row],[Region]]="Central","Chris",cleaneddata[[#This Row],[Region]]="East","Erin",cleaneddata[[#This Row],[Region]]="South","Sam",cleaneddata[[#This Row],[Region]]="West","William")</f>
        <v>William</v>
      </c>
    </row>
    <row r="1380" spans="1:26" x14ac:dyDescent="0.3">
      <c r="A1380">
        <v>2509</v>
      </c>
      <c r="B1380" t="s">
        <v>2428</v>
      </c>
      <c r="C1380" t="s">
        <v>118</v>
      </c>
      <c r="D1380">
        <v>0.05</v>
      </c>
      <c r="E1380">
        <v>30.98</v>
      </c>
      <c r="F1380">
        <v>9.18</v>
      </c>
      <c r="G1380" t="s">
        <v>40</v>
      </c>
      <c r="H1380" t="s">
        <v>73</v>
      </c>
      <c r="I1380" t="s">
        <v>50</v>
      </c>
      <c r="J1380" t="s">
        <v>90</v>
      </c>
      <c r="K1380" t="s">
        <v>75</v>
      </c>
      <c r="L1380" t="s">
        <v>2251</v>
      </c>
      <c r="M1380">
        <v>0.4</v>
      </c>
      <c r="N1380" t="s">
        <v>34</v>
      </c>
      <c r="O1380" t="s">
        <v>113</v>
      </c>
      <c r="P1380" t="s">
        <v>333</v>
      </c>
      <c r="Q1380" t="s">
        <v>2429</v>
      </c>
      <c r="R1380">
        <v>4106</v>
      </c>
      <c r="S1380" s="1">
        <v>42129</v>
      </c>
      <c r="T1380" s="1">
        <v>42129</v>
      </c>
      <c r="U1380">
        <v>308.67</v>
      </c>
      <c r="V1380">
        <v>15</v>
      </c>
      <c r="W1380">
        <v>462.57</v>
      </c>
      <c r="X1380">
        <v>87029</v>
      </c>
      <c r="Y1380">
        <f>cleaneddata[[#This Row],[Unit Price]]-cleaneddata[[#This Row],[Discount]]</f>
        <v>30.93</v>
      </c>
      <c r="Z1380" t="str">
        <f>_xlfn.IFS(cleaneddata[[#This Row],[Region]]="Central","Chris",cleaneddata[[#This Row],[Region]]="East","Erin",cleaneddata[[#This Row],[Region]]="South","Sam",cleaneddata[[#This Row],[Region]]="West","William")</f>
        <v>Erin</v>
      </c>
    </row>
    <row r="1381" spans="1:26" x14ac:dyDescent="0.3">
      <c r="A1381">
        <v>1979</v>
      </c>
      <c r="B1381" t="s">
        <v>2430</v>
      </c>
      <c r="C1381" t="s">
        <v>72</v>
      </c>
      <c r="D1381">
        <v>0.05</v>
      </c>
      <c r="E1381">
        <v>20.99</v>
      </c>
      <c r="F1381">
        <v>3.3</v>
      </c>
      <c r="G1381" t="s">
        <v>40</v>
      </c>
      <c r="H1381" t="s">
        <v>96</v>
      </c>
      <c r="I1381" t="s">
        <v>42</v>
      </c>
      <c r="J1381" t="s">
        <v>137</v>
      </c>
      <c r="K1381" t="s">
        <v>44</v>
      </c>
      <c r="L1381" t="s">
        <v>1585</v>
      </c>
      <c r="M1381">
        <v>0.81</v>
      </c>
      <c r="N1381" t="s">
        <v>34</v>
      </c>
      <c r="O1381" t="s">
        <v>61</v>
      </c>
      <c r="P1381" t="s">
        <v>62</v>
      </c>
      <c r="Q1381" t="s">
        <v>2431</v>
      </c>
      <c r="R1381">
        <v>80122</v>
      </c>
      <c r="S1381" s="1">
        <v>42129</v>
      </c>
      <c r="T1381" s="1">
        <v>42130</v>
      </c>
      <c r="U1381">
        <v>21.883400000000002</v>
      </c>
      <c r="V1381">
        <v>4</v>
      </c>
      <c r="W1381">
        <v>72.75</v>
      </c>
      <c r="X1381">
        <v>87757</v>
      </c>
      <c r="Y1381">
        <f>cleaneddata[[#This Row],[Unit Price]]-cleaneddata[[#This Row],[Discount]]</f>
        <v>20.939999999999998</v>
      </c>
      <c r="Z1381" t="str">
        <f>_xlfn.IFS(cleaneddata[[#This Row],[Region]]="Central","Chris",cleaneddata[[#This Row],[Region]]="East","Erin",cleaneddata[[#This Row],[Region]]="South","Sam",cleaneddata[[#This Row],[Region]]="West","William")</f>
        <v>William</v>
      </c>
    </row>
    <row r="1382" spans="1:26" x14ac:dyDescent="0.3">
      <c r="A1382">
        <v>1416</v>
      </c>
      <c r="B1382" t="s">
        <v>2432</v>
      </c>
      <c r="C1382" t="s">
        <v>27</v>
      </c>
      <c r="D1382">
        <v>0.02</v>
      </c>
      <c r="E1382">
        <v>417.4</v>
      </c>
      <c r="F1382">
        <v>75.23</v>
      </c>
      <c r="G1382" t="s">
        <v>28</v>
      </c>
      <c r="H1382" t="s">
        <v>29</v>
      </c>
      <c r="I1382" t="s">
        <v>30</v>
      </c>
      <c r="J1382" t="s">
        <v>31</v>
      </c>
      <c r="K1382" t="s">
        <v>32</v>
      </c>
      <c r="L1382" t="s">
        <v>1197</v>
      </c>
      <c r="M1382">
        <v>0.79</v>
      </c>
      <c r="N1382" t="s">
        <v>34</v>
      </c>
      <c r="O1382" t="s">
        <v>54</v>
      </c>
      <c r="P1382" t="s">
        <v>55</v>
      </c>
      <c r="Q1382" t="s">
        <v>1514</v>
      </c>
      <c r="R1382">
        <v>46203</v>
      </c>
      <c r="S1382" s="1">
        <v>42130</v>
      </c>
      <c r="T1382" s="1">
        <v>42131</v>
      </c>
      <c r="U1382">
        <v>-634.86540000000002</v>
      </c>
      <c r="V1382">
        <v>1</v>
      </c>
      <c r="W1382">
        <v>471.21</v>
      </c>
      <c r="X1382">
        <v>90538</v>
      </c>
      <c r="Y1382">
        <f>cleaneddata[[#This Row],[Unit Price]]-cleaneddata[[#This Row],[Discount]]</f>
        <v>417.38</v>
      </c>
      <c r="Z1382" t="str">
        <f>_xlfn.IFS(cleaneddata[[#This Row],[Region]]="Central","Chris",cleaneddata[[#This Row],[Region]]="East","Erin",cleaneddata[[#This Row],[Region]]="South","Sam",cleaneddata[[#This Row],[Region]]="West","William")</f>
        <v>Chris</v>
      </c>
    </row>
    <row r="1383" spans="1:26" x14ac:dyDescent="0.3">
      <c r="A1383">
        <v>2420</v>
      </c>
      <c r="B1383" t="s">
        <v>2433</v>
      </c>
      <c r="C1383" t="s">
        <v>39</v>
      </c>
      <c r="D1383">
        <v>0.04</v>
      </c>
      <c r="E1383">
        <v>9.11</v>
      </c>
      <c r="F1383">
        <v>2.15</v>
      </c>
      <c r="G1383" t="s">
        <v>40</v>
      </c>
      <c r="H1383" t="s">
        <v>41</v>
      </c>
      <c r="I1383" t="s">
        <v>50</v>
      </c>
      <c r="J1383" t="s">
        <v>90</v>
      </c>
      <c r="K1383" t="s">
        <v>52</v>
      </c>
      <c r="L1383" t="s">
        <v>91</v>
      </c>
      <c r="M1383">
        <v>0.4</v>
      </c>
      <c r="N1383" t="s">
        <v>34</v>
      </c>
      <c r="O1383" t="s">
        <v>35</v>
      </c>
      <c r="P1383" t="s">
        <v>244</v>
      </c>
      <c r="Q1383" t="s">
        <v>2434</v>
      </c>
      <c r="R1383">
        <v>23223</v>
      </c>
      <c r="S1383" s="1">
        <v>42130</v>
      </c>
      <c r="T1383" s="1">
        <v>42130</v>
      </c>
      <c r="U1383">
        <v>-23.071999999999999</v>
      </c>
      <c r="V1383">
        <v>11</v>
      </c>
      <c r="W1383">
        <v>100.87</v>
      </c>
      <c r="X1383">
        <v>86752</v>
      </c>
      <c r="Y1383">
        <f>cleaneddata[[#This Row],[Unit Price]]-cleaneddata[[#This Row],[Discount]]</f>
        <v>9.07</v>
      </c>
      <c r="Z1383" t="str">
        <f>_xlfn.IFS(cleaneddata[[#This Row],[Region]]="Central","Chris",cleaneddata[[#This Row],[Region]]="East","Erin",cleaneddata[[#This Row],[Region]]="South","Sam",cleaneddata[[#This Row],[Region]]="West","William")</f>
        <v>Sam</v>
      </c>
    </row>
    <row r="1384" spans="1:26" x14ac:dyDescent="0.3">
      <c r="A1384">
        <v>1986</v>
      </c>
      <c r="B1384" t="s">
        <v>2435</v>
      </c>
      <c r="C1384" t="s">
        <v>72</v>
      </c>
      <c r="D1384">
        <v>0.01</v>
      </c>
      <c r="E1384">
        <v>15.31</v>
      </c>
      <c r="F1384">
        <v>8.7799999999999994</v>
      </c>
      <c r="G1384" t="s">
        <v>40</v>
      </c>
      <c r="H1384" t="s">
        <v>73</v>
      </c>
      <c r="I1384" t="s">
        <v>50</v>
      </c>
      <c r="J1384" t="s">
        <v>80</v>
      </c>
      <c r="K1384" t="s">
        <v>75</v>
      </c>
      <c r="L1384" t="s">
        <v>2436</v>
      </c>
      <c r="M1384">
        <v>0.56999999999999995</v>
      </c>
      <c r="N1384" t="s">
        <v>34</v>
      </c>
      <c r="O1384" t="s">
        <v>54</v>
      </c>
      <c r="P1384" t="s">
        <v>189</v>
      </c>
      <c r="Q1384" t="s">
        <v>1506</v>
      </c>
      <c r="R1384">
        <v>79701</v>
      </c>
      <c r="S1384" s="1">
        <v>42130</v>
      </c>
      <c r="T1384" s="1">
        <v>42131</v>
      </c>
      <c r="U1384">
        <v>12.146000000000001</v>
      </c>
      <c r="V1384">
        <v>23</v>
      </c>
      <c r="W1384">
        <v>377</v>
      </c>
      <c r="X1384">
        <v>90888</v>
      </c>
      <c r="Y1384">
        <f>cleaneddata[[#This Row],[Unit Price]]-cleaneddata[[#This Row],[Discount]]</f>
        <v>15.3</v>
      </c>
      <c r="Z1384" t="str">
        <f>_xlfn.IFS(cleaneddata[[#This Row],[Region]]="Central","Chris",cleaneddata[[#This Row],[Region]]="East","Erin",cleaneddata[[#This Row],[Region]]="South","Sam",cleaneddata[[#This Row],[Region]]="West","William")</f>
        <v>Chris</v>
      </c>
    </row>
    <row r="1385" spans="1:26" x14ac:dyDescent="0.3">
      <c r="A1385">
        <v>1986</v>
      </c>
      <c r="B1385" t="s">
        <v>2435</v>
      </c>
      <c r="C1385" t="s">
        <v>72</v>
      </c>
      <c r="D1385">
        <v>0.05</v>
      </c>
      <c r="E1385">
        <v>7.99</v>
      </c>
      <c r="F1385">
        <v>5.03</v>
      </c>
      <c r="G1385" t="s">
        <v>89</v>
      </c>
      <c r="H1385" t="s">
        <v>73</v>
      </c>
      <c r="I1385" t="s">
        <v>42</v>
      </c>
      <c r="J1385" t="s">
        <v>137</v>
      </c>
      <c r="K1385" t="s">
        <v>146</v>
      </c>
      <c r="L1385" t="s">
        <v>467</v>
      </c>
      <c r="M1385">
        <v>0.6</v>
      </c>
      <c r="N1385" t="s">
        <v>34</v>
      </c>
      <c r="O1385" t="s">
        <v>54</v>
      </c>
      <c r="P1385" t="s">
        <v>189</v>
      </c>
      <c r="Q1385" t="s">
        <v>1506</v>
      </c>
      <c r="R1385">
        <v>79701</v>
      </c>
      <c r="S1385" s="1">
        <v>42130</v>
      </c>
      <c r="T1385" s="1">
        <v>42132</v>
      </c>
      <c r="U1385">
        <v>5.6870000000000003</v>
      </c>
      <c r="V1385">
        <v>4</v>
      </c>
      <c r="W1385">
        <v>42.99</v>
      </c>
      <c r="X1385">
        <v>90888</v>
      </c>
      <c r="Y1385">
        <f>cleaneddata[[#This Row],[Unit Price]]-cleaneddata[[#This Row],[Discount]]</f>
        <v>7.94</v>
      </c>
      <c r="Z1385" t="str">
        <f>_xlfn.IFS(cleaneddata[[#This Row],[Region]]="Central","Chris",cleaneddata[[#This Row],[Region]]="East","Erin",cleaneddata[[#This Row],[Region]]="South","Sam",cleaneddata[[#This Row],[Region]]="West","William")</f>
        <v>Chris</v>
      </c>
    </row>
    <row r="1386" spans="1:26" x14ac:dyDescent="0.3">
      <c r="A1386">
        <v>1261</v>
      </c>
      <c r="B1386" t="s">
        <v>2437</v>
      </c>
      <c r="C1386" t="s">
        <v>27</v>
      </c>
      <c r="D1386">
        <v>0.02</v>
      </c>
      <c r="E1386">
        <v>73.98</v>
      </c>
      <c r="F1386">
        <v>14.52</v>
      </c>
      <c r="G1386" t="s">
        <v>40</v>
      </c>
      <c r="H1386" t="s">
        <v>73</v>
      </c>
      <c r="I1386" t="s">
        <v>42</v>
      </c>
      <c r="J1386" t="s">
        <v>43</v>
      </c>
      <c r="K1386" t="s">
        <v>75</v>
      </c>
      <c r="L1386" t="s">
        <v>310</v>
      </c>
      <c r="M1386">
        <v>0.65</v>
      </c>
      <c r="N1386" t="s">
        <v>34</v>
      </c>
      <c r="O1386" t="s">
        <v>61</v>
      </c>
      <c r="P1386" t="s">
        <v>62</v>
      </c>
      <c r="Q1386" t="s">
        <v>2438</v>
      </c>
      <c r="R1386">
        <v>80020</v>
      </c>
      <c r="S1386" s="1">
        <v>42131</v>
      </c>
      <c r="T1386" s="1">
        <v>42134</v>
      </c>
      <c r="U1386">
        <v>43.537999999999997</v>
      </c>
      <c r="V1386">
        <v>5</v>
      </c>
      <c r="W1386">
        <v>378.23</v>
      </c>
      <c r="X1386">
        <v>89730</v>
      </c>
      <c r="Y1386">
        <f>cleaneddata[[#This Row],[Unit Price]]-cleaneddata[[#This Row],[Discount]]</f>
        <v>73.960000000000008</v>
      </c>
      <c r="Z1386" t="str">
        <f>_xlfn.IFS(cleaneddata[[#This Row],[Region]]="Central","Chris",cleaneddata[[#This Row],[Region]]="East","Erin",cleaneddata[[#This Row],[Region]]="South","Sam",cleaneddata[[#This Row],[Region]]="West","William")</f>
        <v>William</v>
      </c>
    </row>
    <row r="1387" spans="1:26" x14ac:dyDescent="0.3">
      <c r="A1387">
        <v>1502</v>
      </c>
      <c r="B1387" t="s">
        <v>2439</v>
      </c>
      <c r="C1387" t="s">
        <v>27</v>
      </c>
      <c r="D1387">
        <v>0.08</v>
      </c>
      <c r="E1387">
        <v>3.69</v>
      </c>
      <c r="F1387">
        <v>0.5</v>
      </c>
      <c r="G1387" t="s">
        <v>40</v>
      </c>
      <c r="H1387" t="s">
        <v>29</v>
      </c>
      <c r="I1387" t="s">
        <v>50</v>
      </c>
      <c r="J1387" t="s">
        <v>154</v>
      </c>
      <c r="K1387" t="s">
        <v>75</v>
      </c>
      <c r="L1387" t="s">
        <v>1896</v>
      </c>
      <c r="M1387">
        <v>0.38</v>
      </c>
      <c r="N1387" t="s">
        <v>34</v>
      </c>
      <c r="O1387" t="s">
        <v>35</v>
      </c>
      <c r="P1387" t="s">
        <v>125</v>
      </c>
      <c r="Q1387" t="s">
        <v>2440</v>
      </c>
      <c r="R1387">
        <v>33065</v>
      </c>
      <c r="S1387" s="1">
        <v>42131</v>
      </c>
      <c r="T1387" s="1">
        <v>42134</v>
      </c>
      <c r="U1387">
        <v>-3.6547000000000001</v>
      </c>
      <c r="V1387">
        <v>38</v>
      </c>
      <c r="W1387">
        <v>129.43</v>
      </c>
      <c r="X1387">
        <v>89193</v>
      </c>
      <c r="Y1387">
        <f>cleaneddata[[#This Row],[Unit Price]]-cleaneddata[[#This Row],[Discount]]</f>
        <v>3.61</v>
      </c>
      <c r="Z1387" t="str">
        <f>_xlfn.IFS(cleaneddata[[#This Row],[Region]]="Central","Chris",cleaneddata[[#This Row],[Region]]="East","Erin",cleaneddata[[#This Row],[Region]]="South","Sam",cleaneddata[[#This Row],[Region]]="West","William")</f>
        <v>Sam</v>
      </c>
    </row>
    <row r="1388" spans="1:26" x14ac:dyDescent="0.3">
      <c r="A1388">
        <v>1725</v>
      </c>
      <c r="B1388" t="s">
        <v>2441</v>
      </c>
      <c r="C1388" t="s">
        <v>39</v>
      </c>
      <c r="D1388">
        <v>0.05</v>
      </c>
      <c r="E1388">
        <v>35.99</v>
      </c>
      <c r="F1388">
        <v>1.1000000000000001</v>
      </c>
      <c r="G1388" t="s">
        <v>40</v>
      </c>
      <c r="H1388" t="s">
        <v>96</v>
      </c>
      <c r="I1388" t="s">
        <v>42</v>
      </c>
      <c r="J1388" t="s">
        <v>137</v>
      </c>
      <c r="K1388" t="s">
        <v>75</v>
      </c>
      <c r="L1388" t="s">
        <v>276</v>
      </c>
      <c r="M1388">
        <v>0.55000000000000004</v>
      </c>
      <c r="N1388" t="s">
        <v>34</v>
      </c>
      <c r="O1388" t="s">
        <v>113</v>
      </c>
      <c r="P1388" t="s">
        <v>319</v>
      </c>
      <c r="Q1388" t="s">
        <v>2442</v>
      </c>
      <c r="R1388">
        <v>43026</v>
      </c>
      <c r="S1388" s="1">
        <v>42131</v>
      </c>
      <c r="T1388" s="1">
        <v>42133</v>
      </c>
      <c r="U1388">
        <v>149.166</v>
      </c>
      <c r="V1388">
        <v>9</v>
      </c>
      <c r="W1388">
        <v>261.56</v>
      </c>
      <c r="X1388">
        <v>87193</v>
      </c>
      <c r="Y1388">
        <f>cleaneddata[[#This Row],[Unit Price]]-cleaneddata[[#This Row],[Discount]]</f>
        <v>35.940000000000005</v>
      </c>
      <c r="Z1388" t="str">
        <f>_xlfn.IFS(cleaneddata[[#This Row],[Region]]="Central","Chris",cleaneddata[[#This Row],[Region]]="East","Erin",cleaneddata[[#This Row],[Region]]="South","Sam",cleaneddata[[#This Row],[Region]]="West","William")</f>
        <v>Erin</v>
      </c>
    </row>
    <row r="1389" spans="1:26" x14ac:dyDescent="0.3">
      <c r="A1389">
        <v>2962</v>
      </c>
      <c r="B1389" t="s">
        <v>2443</v>
      </c>
      <c r="C1389" t="s">
        <v>39</v>
      </c>
      <c r="D1389">
        <v>7.0000000000000007E-2</v>
      </c>
      <c r="E1389">
        <v>4.76</v>
      </c>
      <c r="F1389">
        <v>0.88</v>
      </c>
      <c r="G1389" t="s">
        <v>89</v>
      </c>
      <c r="H1389" t="s">
        <v>41</v>
      </c>
      <c r="I1389" t="s">
        <v>50</v>
      </c>
      <c r="J1389" t="s">
        <v>90</v>
      </c>
      <c r="K1389" t="s">
        <v>52</v>
      </c>
      <c r="L1389" t="s">
        <v>2444</v>
      </c>
      <c r="M1389">
        <v>0.39</v>
      </c>
      <c r="N1389" t="s">
        <v>34</v>
      </c>
      <c r="O1389" t="s">
        <v>61</v>
      </c>
      <c r="P1389" t="s">
        <v>62</v>
      </c>
      <c r="Q1389" t="s">
        <v>1315</v>
      </c>
      <c r="R1389">
        <v>80027</v>
      </c>
      <c r="S1389" s="1">
        <v>42131</v>
      </c>
      <c r="T1389" s="1">
        <v>42133</v>
      </c>
      <c r="U1389">
        <v>33.347700000000003</v>
      </c>
      <c r="V1389">
        <v>10</v>
      </c>
      <c r="W1389">
        <v>48.33</v>
      </c>
      <c r="X1389">
        <v>88611</v>
      </c>
      <c r="Y1389">
        <f>cleaneddata[[#This Row],[Unit Price]]-cleaneddata[[#This Row],[Discount]]</f>
        <v>4.6899999999999995</v>
      </c>
      <c r="Z1389" t="str">
        <f>_xlfn.IFS(cleaneddata[[#This Row],[Region]]="Central","Chris",cleaneddata[[#This Row],[Region]]="East","Erin",cleaneddata[[#This Row],[Region]]="South","Sam",cleaneddata[[#This Row],[Region]]="West","William")</f>
        <v>William</v>
      </c>
    </row>
    <row r="1390" spans="1:26" x14ac:dyDescent="0.3">
      <c r="A1390">
        <v>3248</v>
      </c>
      <c r="B1390" t="s">
        <v>2445</v>
      </c>
      <c r="C1390" t="s">
        <v>39</v>
      </c>
      <c r="D1390">
        <v>7.0000000000000007E-2</v>
      </c>
      <c r="E1390">
        <v>2.78</v>
      </c>
      <c r="F1390">
        <v>1.49</v>
      </c>
      <c r="G1390" t="s">
        <v>40</v>
      </c>
      <c r="H1390" t="s">
        <v>29</v>
      </c>
      <c r="I1390" t="s">
        <v>50</v>
      </c>
      <c r="J1390" t="s">
        <v>74</v>
      </c>
      <c r="K1390" t="s">
        <v>75</v>
      </c>
      <c r="L1390" t="s">
        <v>2186</v>
      </c>
      <c r="M1390">
        <v>0.36</v>
      </c>
      <c r="N1390" t="s">
        <v>34</v>
      </c>
      <c r="O1390" t="s">
        <v>35</v>
      </c>
      <c r="P1390" t="s">
        <v>170</v>
      </c>
      <c r="Q1390" t="s">
        <v>2446</v>
      </c>
      <c r="R1390">
        <v>70458</v>
      </c>
      <c r="S1390" s="1">
        <v>42131</v>
      </c>
      <c r="T1390" s="1">
        <v>42132</v>
      </c>
      <c r="U1390">
        <v>-340.53109999999998</v>
      </c>
      <c r="V1390">
        <v>17</v>
      </c>
      <c r="W1390">
        <v>47.12</v>
      </c>
      <c r="X1390">
        <v>87297</v>
      </c>
      <c r="Y1390">
        <f>cleaneddata[[#This Row],[Unit Price]]-cleaneddata[[#This Row],[Discount]]</f>
        <v>2.71</v>
      </c>
      <c r="Z1390" t="str">
        <f>_xlfn.IFS(cleaneddata[[#This Row],[Region]]="Central","Chris",cleaneddata[[#This Row],[Region]]="East","Erin",cleaneddata[[#This Row],[Region]]="South","Sam",cleaneddata[[#This Row],[Region]]="West","William")</f>
        <v>Sam</v>
      </c>
    </row>
    <row r="1391" spans="1:26" x14ac:dyDescent="0.3">
      <c r="A1391">
        <v>3338</v>
      </c>
      <c r="B1391" t="s">
        <v>2447</v>
      </c>
      <c r="C1391" t="s">
        <v>39</v>
      </c>
      <c r="D1391">
        <v>0.08</v>
      </c>
      <c r="E1391">
        <v>6.48</v>
      </c>
      <c r="F1391">
        <v>8.4</v>
      </c>
      <c r="G1391" t="s">
        <v>40</v>
      </c>
      <c r="H1391" t="s">
        <v>41</v>
      </c>
      <c r="I1391" t="s">
        <v>50</v>
      </c>
      <c r="J1391" t="s">
        <v>90</v>
      </c>
      <c r="K1391" t="s">
        <v>75</v>
      </c>
      <c r="L1391" t="s">
        <v>1945</v>
      </c>
      <c r="M1391">
        <v>0.37</v>
      </c>
      <c r="N1391" t="s">
        <v>34</v>
      </c>
      <c r="O1391" t="s">
        <v>35</v>
      </c>
      <c r="P1391" t="s">
        <v>125</v>
      </c>
      <c r="Q1391" t="s">
        <v>2448</v>
      </c>
      <c r="R1391">
        <v>33614</v>
      </c>
      <c r="S1391" s="1">
        <v>42131</v>
      </c>
      <c r="T1391" s="1">
        <v>42131</v>
      </c>
      <c r="U1391">
        <v>58.811999999999998</v>
      </c>
      <c r="V1391">
        <v>7</v>
      </c>
      <c r="W1391">
        <v>45</v>
      </c>
      <c r="X1391">
        <v>85979</v>
      </c>
      <c r="Y1391">
        <f>cleaneddata[[#This Row],[Unit Price]]-cleaneddata[[#This Row],[Discount]]</f>
        <v>6.4</v>
      </c>
      <c r="Z1391" t="str">
        <f>_xlfn.IFS(cleaneddata[[#This Row],[Region]]="Central","Chris",cleaneddata[[#This Row],[Region]]="East","Erin",cleaneddata[[#This Row],[Region]]="South","Sam",cleaneddata[[#This Row],[Region]]="West","William")</f>
        <v>Sam</v>
      </c>
    </row>
    <row r="1392" spans="1:26" x14ac:dyDescent="0.3">
      <c r="A1392">
        <v>1997</v>
      </c>
      <c r="B1392" t="s">
        <v>776</v>
      </c>
      <c r="C1392" t="s">
        <v>118</v>
      </c>
      <c r="D1392">
        <v>0.01</v>
      </c>
      <c r="E1392">
        <v>16.48</v>
      </c>
      <c r="F1392">
        <v>1.99</v>
      </c>
      <c r="G1392" t="s">
        <v>40</v>
      </c>
      <c r="H1392" t="s">
        <v>41</v>
      </c>
      <c r="I1392" t="s">
        <v>42</v>
      </c>
      <c r="J1392" t="s">
        <v>43</v>
      </c>
      <c r="K1392" t="s">
        <v>44</v>
      </c>
      <c r="L1392" t="s">
        <v>603</v>
      </c>
      <c r="M1392">
        <v>0.42</v>
      </c>
      <c r="N1392" t="s">
        <v>34</v>
      </c>
      <c r="O1392" t="s">
        <v>35</v>
      </c>
      <c r="P1392" t="s">
        <v>273</v>
      </c>
      <c r="Q1392" t="s">
        <v>274</v>
      </c>
      <c r="R1392">
        <v>29915</v>
      </c>
      <c r="S1392" s="1">
        <v>42131</v>
      </c>
      <c r="T1392" s="1">
        <v>42132</v>
      </c>
      <c r="U1392">
        <v>739.67399999999998</v>
      </c>
      <c r="V1392">
        <v>7</v>
      </c>
      <c r="W1392">
        <v>122.93</v>
      </c>
      <c r="X1392">
        <v>90334</v>
      </c>
      <c r="Y1392">
        <f>cleaneddata[[#This Row],[Unit Price]]-cleaneddata[[#This Row],[Discount]]</f>
        <v>16.47</v>
      </c>
      <c r="Z1392" t="str">
        <f>_xlfn.IFS(cleaneddata[[#This Row],[Region]]="Central","Chris",cleaneddata[[#This Row],[Region]]="East","Erin",cleaneddata[[#This Row],[Region]]="South","Sam",cleaneddata[[#This Row],[Region]]="West","William")</f>
        <v>Sam</v>
      </c>
    </row>
    <row r="1393" spans="1:26" x14ac:dyDescent="0.3">
      <c r="A1393">
        <v>3077</v>
      </c>
      <c r="B1393" t="s">
        <v>2449</v>
      </c>
      <c r="C1393" t="s">
        <v>118</v>
      </c>
      <c r="D1393">
        <v>7.0000000000000007E-2</v>
      </c>
      <c r="E1393">
        <v>300.97000000000003</v>
      </c>
      <c r="F1393">
        <v>7.18</v>
      </c>
      <c r="G1393" t="s">
        <v>40</v>
      </c>
      <c r="H1393" t="s">
        <v>29</v>
      </c>
      <c r="I1393" t="s">
        <v>42</v>
      </c>
      <c r="J1393" t="s">
        <v>43</v>
      </c>
      <c r="K1393" t="s">
        <v>75</v>
      </c>
      <c r="L1393" t="s">
        <v>2211</v>
      </c>
      <c r="M1393">
        <v>0.48</v>
      </c>
      <c r="N1393" t="s">
        <v>34</v>
      </c>
      <c r="O1393" t="s">
        <v>113</v>
      </c>
      <c r="P1393" t="s">
        <v>319</v>
      </c>
      <c r="Q1393" t="s">
        <v>2450</v>
      </c>
      <c r="R1393">
        <v>44136</v>
      </c>
      <c r="S1393" s="1">
        <v>42131</v>
      </c>
      <c r="T1393" s="1">
        <v>42133</v>
      </c>
      <c r="U1393">
        <v>-807.59</v>
      </c>
      <c r="V1393">
        <v>2</v>
      </c>
      <c r="W1393">
        <v>582.20000000000005</v>
      </c>
      <c r="X1393">
        <v>88239</v>
      </c>
      <c r="Y1393">
        <f>cleaneddata[[#This Row],[Unit Price]]-cleaneddata[[#This Row],[Discount]]</f>
        <v>300.90000000000003</v>
      </c>
      <c r="Z1393" t="str">
        <f>_xlfn.IFS(cleaneddata[[#This Row],[Region]]="Central","Chris",cleaneddata[[#This Row],[Region]]="East","Erin",cleaneddata[[#This Row],[Region]]="South","Sam",cleaneddata[[#This Row],[Region]]="West","William")</f>
        <v>Erin</v>
      </c>
    </row>
    <row r="1394" spans="1:26" x14ac:dyDescent="0.3">
      <c r="A1394">
        <v>3079</v>
      </c>
      <c r="B1394" t="s">
        <v>321</v>
      </c>
      <c r="C1394" t="s">
        <v>118</v>
      </c>
      <c r="D1394">
        <v>7.0000000000000007E-2</v>
      </c>
      <c r="E1394">
        <v>300.97000000000003</v>
      </c>
      <c r="F1394">
        <v>7.18</v>
      </c>
      <c r="G1394" t="s">
        <v>40</v>
      </c>
      <c r="H1394" t="s">
        <v>29</v>
      </c>
      <c r="I1394" t="s">
        <v>42</v>
      </c>
      <c r="J1394" t="s">
        <v>43</v>
      </c>
      <c r="K1394" t="s">
        <v>75</v>
      </c>
      <c r="L1394" t="s">
        <v>2211</v>
      </c>
      <c r="M1394">
        <v>0.48</v>
      </c>
      <c r="N1394" t="s">
        <v>34</v>
      </c>
      <c r="O1394" t="s">
        <v>113</v>
      </c>
      <c r="P1394" t="s">
        <v>322</v>
      </c>
      <c r="Q1394" t="s">
        <v>323</v>
      </c>
      <c r="R1394">
        <v>19112</v>
      </c>
      <c r="S1394" s="1">
        <v>42131</v>
      </c>
      <c r="T1394" s="1">
        <v>42133</v>
      </c>
      <c r="U1394">
        <v>-807.59</v>
      </c>
      <c r="V1394">
        <v>7</v>
      </c>
      <c r="W1394">
        <v>2037.69</v>
      </c>
      <c r="X1394">
        <v>41253</v>
      </c>
      <c r="Y1394">
        <f>cleaneddata[[#This Row],[Unit Price]]-cleaneddata[[#This Row],[Discount]]</f>
        <v>300.90000000000003</v>
      </c>
      <c r="Z1394" t="str">
        <f>_xlfn.IFS(cleaneddata[[#This Row],[Region]]="Central","Chris",cleaneddata[[#This Row],[Region]]="East","Erin",cleaneddata[[#This Row],[Region]]="South","Sam",cleaneddata[[#This Row],[Region]]="West","William")</f>
        <v>Erin</v>
      </c>
    </row>
    <row r="1395" spans="1:26" x14ac:dyDescent="0.3">
      <c r="A1395">
        <v>2187</v>
      </c>
      <c r="B1395" t="s">
        <v>2451</v>
      </c>
      <c r="C1395" t="s">
        <v>39</v>
      </c>
      <c r="D1395">
        <v>0.09</v>
      </c>
      <c r="E1395">
        <v>16.98</v>
      </c>
      <c r="F1395">
        <v>12.39</v>
      </c>
      <c r="G1395" t="s">
        <v>40</v>
      </c>
      <c r="H1395" t="s">
        <v>96</v>
      </c>
      <c r="I1395" t="s">
        <v>50</v>
      </c>
      <c r="J1395" t="s">
        <v>347</v>
      </c>
      <c r="K1395" t="s">
        <v>75</v>
      </c>
      <c r="L1395" t="s">
        <v>2452</v>
      </c>
      <c r="M1395">
        <v>0.35</v>
      </c>
      <c r="N1395" t="s">
        <v>34</v>
      </c>
      <c r="O1395" t="s">
        <v>54</v>
      </c>
      <c r="P1395" t="s">
        <v>82</v>
      </c>
      <c r="Q1395" t="s">
        <v>2453</v>
      </c>
      <c r="R1395">
        <v>64055</v>
      </c>
      <c r="S1395" s="1">
        <v>42132</v>
      </c>
      <c r="T1395" s="1">
        <v>42134</v>
      </c>
      <c r="U1395">
        <v>-48.57</v>
      </c>
      <c r="V1395">
        <v>5</v>
      </c>
      <c r="W1395">
        <v>86.8</v>
      </c>
      <c r="X1395">
        <v>89440</v>
      </c>
      <c r="Y1395">
        <f>cleaneddata[[#This Row],[Unit Price]]-cleaneddata[[#This Row],[Discount]]</f>
        <v>16.89</v>
      </c>
      <c r="Z1395" t="str">
        <f>_xlfn.IFS(cleaneddata[[#This Row],[Region]]="Central","Chris",cleaneddata[[#This Row],[Region]]="East","Erin",cleaneddata[[#This Row],[Region]]="South","Sam",cleaneddata[[#This Row],[Region]]="West","William")</f>
        <v>Chris</v>
      </c>
    </row>
    <row r="1396" spans="1:26" x14ac:dyDescent="0.3">
      <c r="A1396">
        <v>2189</v>
      </c>
      <c r="B1396" t="s">
        <v>2454</v>
      </c>
      <c r="C1396" t="s">
        <v>39</v>
      </c>
      <c r="D1396">
        <v>0.09</v>
      </c>
      <c r="E1396">
        <v>16.98</v>
      </c>
      <c r="F1396">
        <v>12.39</v>
      </c>
      <c r="G1396" t="s">
        <v>40</v>
      </c>
      <c r="H1396" t="s">
        <v>96</v>
      </c>
      <c r="I1396" t="s">
        <v>50</v>
      </c>
      <c r="J1396" t="s">
        <v>347</v>
      </c>
      <c r="K1396" t="s">
        <v>75</v>
      </c>
      <c r="L1396" t="s">
        <v>2452</v>
      </c>
      <c r="M1396">
        <v>0.35</v>
      </c>
      <c r="N1396" t="s">
        <v>34</v>
      </c>
      <c r="O1396" t="s">
        <v>113</v>
      </c>
      <c r="P1396" t="s">
        <v>114</v>
      </c>
      <c r="Q1396" t="s">
        <v>115</v>
      </c>
      <c r="R1396">
        <v>10177</v>
      </c>
      <c r="S1396" s="1">
        <v>42132</v>
      </c>
      <c r="T1396" s="1">
        <v>42134</v>
      </c>
      <c r="U1396">
        <v>-48.57</v>
      </c>
      <c r="V1396">
        <v>22</v>
      </c>
      <c r="W1396">
        <v>381.91</v>
      </c>
      <c r="X1396">
        <v>7364</v>
      </c>
      <c r="Y1396">
        <f>cleaneddata[[#This Row],[Unit Price]]-cleaneddata[[#This Row],[Discount]]</f>
        <v>16.89</v>
      </c>
      <c r="Z1396" t="str">
        <f>_xlfn.IFS(cleaneddata[[#This Row],[Region]]="Central","Chris",cleaneddata[[#This Row],[Region]]="East","Erin",cleaneddata[[#This Row],[Region]]="South","Sam",cleaneddata[[#This Row],[Region]]="West","William")</f>
        <v>Erin</v>
      </c>
    </row>
    <row r="1397" spans="1:26" x14ac:dyDescent="0.3">
      <c r="A1397">
        <v>2063</v>
      </c>
      <c r="B1397" t="s">
        <v>2455</v>
      </c>
      <c r="C1397" t="s">
        <v>49</v>
      </c>
      <c r="D1397">
        <v>0.06</v>
      </c>
      <c r="E1397">
        <v>300.97000000000003</v>
      </c>
      <c r="F1397">
        <v>7.18</v>
      </c>
      <c r="G1397" t="s">
        <v>40</v>
      </c>
      <c r="H1397" t="s">
        <v>96</v>
      </c>
      <c r="I1397" t="s">
        <v>42</v>
      </c>
      <c r="J1397" t="s">
        <v>43</v>
      </c>
      <c r="K1397" t="s">
        <v>75</v>
      </c>
      <c r="L1397" t="s">
        <v>2211</v>
      </c>
      <c r="M1397">
        <v>0.48</v>
      </c>
      <c r="N1397" t="s">
        <v>34</v>
      </c>
      <c r="O1397" t="s">
        <v>35</v>
      </c>
      <c r="P1397" t="s">
        <v>244</v>
      </c>
      <c r="Q1397" t="s">
        <v>2456</v>
      </c>
      <c r="R1397">
        <v>23602</v>
      </c>
      <c r="S1397" s="1">
        <v>42132</v>
      </c>
      <c r="T1397" s="1">
        <v>42132</v>
      </c>
      <c r="U1397">
        <v>-729.98800000000006</v>
      </c>
      <c r="V1397">
        <v>1</v>
      </c>
      <c r="W1397">
        <v>291.39999999999998</v>
      </c>
      <c r="X1397">
        <v>87147</v>
      </c>
      <c r="Y1397">
        <f>cleaneddata[[#This Row],[Unit Price]]-cleaneddata[[#This Row],[Discount]]</f>
        <v>300.91000000000003</v>
      </c>
      <c r="Z1397" t="str">
        <f>_xlfn.IFS(cleaneddata[[#This Row],[Region]]="Central","Chris",cleaneddata[[#This Row],[Region]]="East","Erin",cleaneddata[[#This Row],[Region]]="South","Sam",cleaneddata[[#This Row],[Region]]="West","William")</f>
        <v>Sam</v>
      </c>
    </row>
    <row r="1398" spans="1:26" x14ac:dyDescent="0.3">
      <c r="A1398">
        <v>2880</v>
      </c>
      <c r="B1398" t="s">
        <v>1905</v>
      </c>
      <c r="C1398" t="s">
        <v>49</v>
      </c>
      <c r="D1398">
        <v>0.09</v>
      </c>
      <c r="E1398">
        <v>243.98</v>
      </c>
      <c r="F1398">
        <v>43.32</v>
      </c>
      <c r="G1398" t="s">
        <v>28</v>
      </c>
      <c r="H1398" t="s">
        <v>29</v>
      </c>
      <c r="I1398" t="s">
        <v>30</v>
      </c>
      <c r="J1398" t="s">
        <v>111</v>
      </c>
      <c r="K1398" t="s">
        <v>59</v>
      </c>
      <c r="L1398" t="s">
        <v>237</v>
      </c>
      <c r="M1398">
        <v>0.55000000000000004</v>
      </c>
      <c r="N1398" t="s">
        <v>34</v>
      </c>
      <c r="O1398" t="s">
        <v>35</v>
      </c>
      <c r="P1398" t="s">
        <v>125</v>
      </c>
      <c r="Q1398" t="s">
        <v>1906</v>
      </c>
      <c r="R1398">
        <v>33160</v>
      </c>
      <c r="S1398" s="1">
        <v>42132</v>
      </c>
      <c r="T1398" s="1">
        <v>42137</v>
      </c>
      <c r="U1398">
        <v>1059.288</v>
      </c>
      <c r="V1398">
        <v>25</v>
      </c>
      <c r="W1398">
        <v>5587.89</v>
      </c>
      <c r="X1398">
        <v>88627</v>
      </c>
      <c r="Y1398">
        <f>cleaneddata[[#This Row],[Unit Price]]-cleaneddata[[#This Row],[Discount]]</f>
        <v>243.89</v>
      </c>
      <c r="Z1398" t="str">
        <f>_xlfn.IFS(cleaneddata[[#This Row],[Region]]="Central","Chris",cleaneddata[[#This Row],[Region]]="East","Erin",cleaneddata[[#This Row],[Region]]="South","Sam",cleaneddata[[#This Row],[Region]]="West","William")</f>
        <v>Sam</v>
      </c>
    </row>
    <row r="1399" spans="1:26" x14ac:dyDescent="0.3">
      <c r="A1399">
        <v>2991</v>
      </c>
      <c r="B1399" t="s">
        <v>2457</v>
      </c>
      <c r="C1399" t="s">
        <v>49</v>
      </c>
      <c r="D1399">
        <v>0.05</v>
      </c>
      <c r="E1399">
        <v>70.97</v>
      </c>
      <c r="F1399">
        <v>3.5</v>
      </c>
      <c r="G1399" t="s">
        <v>40</v>
      </c>
      <c r="H1399" t="s">
        <v>73</v>
      </c>
      <c r="I1399" t="s">
        <v>50</v>
      </c>
      <c r="J1399" t="s">
        <v>97</v>
      </c>
      <c r="K1399" t="s">
        <v>75</v>
      </c>
      <c r="L1399" t="s">
        <v>2179</v>
      </c>
      <c r="M1399">
        <v>0.59</v>
      </c>
      <c r="N1399" t="s">
        <v>34</v>
      </c>
      <c r="O1399" t="s">
        <v>54</v>
      </c>
      <c r="P1399" t="s">
        <v>359</v>
      </c>
      <c r="Q1399" t="s">
        <v>2458</v>
      </c>
      <c r="R1399">
        <v>53402</v>
      </c>
      <c r="S1399" s="1">
        <v>42132</v>
      </c>
      <c r="T1399" s="1">
        <v>42137</v>
      </c>
      <c r="U1399">
        <v>18.218</v>
      </c>
      <c r="V1399">
        <v>2</v>
      </c>
      <c r="W1399">
        <v>141.59</v>
      </c>
      <c r="X1399">
        <v>91466</v>
      </c>
      <c r="Y1399">
        <f>cleaneddata[[#This Row],[Unit Price]]-cleaneddata[[#This Row],[Discount]]</f>
        <v>70.92</v>
      </c>
      <c r="Z1399" t="str">
        <f>_xlfn.IFS(cleaneddata[[#This Row],[Region]]="Central","Chris",cleaneddata[[#This Row],[Region]]="East","Erin",cleaneddata[[#This Row],[Region]]="South","Sam",cleaneddata[[#This Row],[Region]]="West","William")</f>
        <v>Chris</v>
      </c>
    </row>
    <row r="1400" spans="1:26" x14ac:dyDescent="0.3">
      <c r="A1400">
        <v>2992</v>
      </c>
      <c r="B1400" t="s">
        <v>2459</v>
      </c>
      <c r="C1400" t="s">
        <v>49</v>
      </c>
      <c r="D1400">
        <v>0</v>
      </c>
      <c r="E1400">
        <v>5.28</v>
      </c>
      <c r="F1400">
        <v>6.26</v>
      </c>
      <c r="G1400" t="s">
        <v>40</v>
      </c>
      <c r="H1400" t="s">
        <v>73</v>
      </c>
      <c r="I1400" t="s">
        <v>50</v>
      </c>
      <c r="J1400" t="s">
        <v>90</v>
      </c>
      <c r="K1400" t="s">
        <v>75</v>
      </c>
      <c r="L1400" t="s">
        <v>2460</v>
      </c>
      <c r="M1400">
        <v>0.4</v>
      </c>
      <c r="N1400" t="s">
        <v>34</v>
      </c>
      <c r="O1400" t="s">
        <v>54</v>
      </c>
      <c r="P1400" t="s">
        <v>359</v>
      </c>
      <c r="Q1400" t="s">
        <v>2461</v>
      </c>
      <c r="R1400">
        <v>53081</v>
      </c>
      <c r="S1400" s="1">
        <v>42132</v>
      </c>
      <c r="T1400" s="1">
        <v>42139</v>
      </c>
      <c r="U1400">
        <v>25.058</v>
      </c>
      <c r="V1400">
        <v>36</v>
      </c>
      <c r="W1400">
        <v>203.05</v>
      </c>
      <c r="X1400">
        <v>91466</v>
      </c>
      <c r="Y1400">
        <f>cleaneddata[[#This Row],[Unit Price]]-cleaneddata[[#This Row],[Discount]]</f>
        <v>5.28</v>
      </c>
      <c r="Z1400" t="str">
        <f>_xlfn.IFS(cleaneddata[[#This Row],[Region]]="Central","Chris",cleaneddata[[#This Row],[Region]]="East","Erin",cleaneddata[[#This Row],[Region]]="South","Sam",cleaneddata[[#This Row],[Region]]="West","William")</f>
        <v>Chris</v>
      </c>
    </row>
    <row r="1401" spans="1:26" x14ac:dyDescent="0.3">
      <c r="A1401">
        <v>453</v>
      </c>
      <c r="B1401" t="s">
        <v>2462</v>
      </c>
      <c r="C1401" t="s">
        <v>72</v>
      </c>
      <c r="D1401">
        <v>0.03</v>
      </c>
      <c r="E1401">
        <v>29.34</v>
      </c>
      <c r="F1401">
        <v>7.87</v>
      </c>
      <c r="G1401" t="s">
        <v>40</v>
      </c>
      <c r="H1401" t="s">
        <v>96</v>
      </c>
      <c r="I1401" t="s">
        <v>30</v>
      </c>
      <c r="J1401" t="s">
        <v>128</v>
      </c>
      <c r="K1401" t="s">
        <v>75</v>
      </c>
      <c r="L1401" t="s">
        <v>1662</v>
      </c>
      <c r="M1401">
        <v>0.54</v>
      </c>
      <c r="N1401" t="s">
        <v>34</v>
      </c>
      <c r="O1401" t="s">
        <v>61</v>
      </c>
      <c r="P1401" t="s">
        <v>92</v>
      </c>
      <c r="Q1401" t="s">
        <v>2463</v>
      </c>
      <c r="R1401">
        <v>95032</v>
      </c>
      <c r="S1401" s="1">
        <v>42132</v>
      </c>
      <c r="T1401" s="1">
        <v>42134</v>
      </c>
      <c r="U1401">
        <v>-41.32</v>
      </c>
      <c r="V1401">
        <v>1</v>
      </c>
      <c r="W1401">
        <v>32.4</v>
      </c>
      <c r="X1401">
        <v>86011</v>
      </c>
      <c r="Y1401">
        <f>cleaneddata[[#This Row],[Unit Price]]-cleaneddata[[#This Row],[Discount]]</f>
        <v>29.31</v>
      </c>
      <c r="Z1401" t="str">
        <f>_xlfn.IFS(cleaneddata[[#This Row],[Region]]="Central","Chris",cleaneddata[[#This Row],[Region]]="East","Erin",cleaneddata[[#This Row],[Region]]="South","Sam",cleaneddata[[#This Row],[Region]]="West","William")</f>
        <v>William</v>
      </c>
    </row>
    <row r="1402" spans="1:26" x14ac:dyDescent="0.3">
      <c r="A1402">
        <v>1028</v>
      </c>
      <c r="B1402" t="s">
        <v>1914</v>
      </c>
      <c r="C1402" t="s">
        <v>72</v>
      </c>
      <c r="D1402">
        <v>0.05</v>
      </c>
      <c r="E1402">
        <v>83.1</v>
      </c>
      <c r="F1402">
        <v>6.13</v>
      </c>
      <c r="G1402" t="s">
        <v>89</v>
      </c>
      <c r="H1402" t="s">
        <v>29</v>
      </c>
      <c r="I1402" t="s">
        <v>42</v>
      </c>
      <c r="J1402" t="s">
        <v>43</v>
      </c>
      <c r="K1402" t="s">
        <v>75</v>
      </c>
      <c r="L1402" t="s">
        <v>2464</v>
      </c>
      <c r="M1402">
        <v>0.45</v>
      </c>
      <c r="N1402" t="s">
        <v>34</v>
      </c>
      <c r="O1402" t="s">
        <v>113</v>
      </c>
      <c r="P1402" t="s">
        <v>114</v>
      </c>
      <c r="Q1402" t="s">
        <v>1916</v>
      </c>
      <c r="R1402">
        <v>11725</v>
      </c>
      <c r="S1402" s="1">
        <v>42132</v>
      </c>
      <c r="T1402" s="1">
        <v>42133</v>
      </c>
      <c r="U1402">
        <v>1152.5277000000001</v>
      </c>
      <c r="V1402">
        <v>20</v>
      </c>
      <c r="W1402">
        <v>1670.33</v>
      </c>
      <c r="X1402">
        <v>89007</v>
      </c>
      <c r="Y1402">
        <f>cleaneddata[[#This Row],[Unit Price]]-cleaneddata[[#This Row],[Discount]]</f>
        <v>83.05</v>
      </c>
      <c r="Z1402" t="str">
        <f>_xlfn.IFS(cleaneddata[[#This Row],[Region]]="Central","Chris",cleaneddata[[#This Row],[Region]]="East","Erin",cleaneddata[[#This Row],[Region]]="South","Sam",cleaneddata[[#This Row],[Region]]="West","William")</f>
        <v>Erin</v>
      </c>
    </row>
    <row r="1403" spans="1:26" x14ac:dyDescent="0.3">
      <c r="A1403">
        <v>1080</v>
      </c>
      <c r="B1403" t="s">
        <v>2465</v>
      </c>
      <c r="C1403" t="s">
        <v>72</v>
      </c>
      <c r="D1403">
        <v>0.08</v>
      </c>
      <c r="E1403">
        <v>13.9</v>
      </c>
      <c r="F1403">
        <v>7.59</v>
      </c>
      <c r="G1403" t="s">
        <v>40</v>
      </c>
      <c r="H1403" t="s">
        <v>96</v>
      </c>
      <c r="I1403" t="s">
        <v>50</v>
      </c>
      <c r="J1403" t="s">
        <v>570</v>
      </c>
      <c r="K1403" t="s">
        <v>44</v>
      </c>
      <c r="L1403" t="s">
        <v>2466</v>
      </c>
      <c r="M1403">
        <v>0.56000000000000005</v>
      </c>
      <c r="N1403" t="s">
        <v>34</v>
      </c>
      <c r="O1403" t="s">
        <v>54</v>
      </c>
      <c r="P1403" t="s">
        <v>105</v>
      </c>
      <c r="Q1403" t="s">
        <v>2467</v>
      </c>
      <c r="R1403">
        <v>60174</v>
      </c>
      <c r="S1403" s="1">
        <v>42132</v>
      </c>
      <c r="T1403" s="1">
        <v>42133</v>
      </c>
      <c r="U1403">
        <v>9.8620000000000001</v>
      </c>
      <c r="V1403">
        <v>14</v>
      </c>
      <c r="W1403">
        <v>196.41</v>
      </c>
      <c r="X1403">
        <v>88461</v>
      </c>
      <c r="Y1403">
        <f>cleaneddata[[#This Row],[Unit Price]]-cleaneddata[[#This Row],[Discount]]</f>
        <v>13.82</v>
      </c>
      <c r="Z1403" t="str">
        <f>_xlfn.IFS(cleaneddata[[#This Row],[Region]]="Central","Chris",cleaneddata[[#This Row],[Region]]="East","Erin",cleaneddata[[#This Row],[Region]]="South","Sam",cleaneddata[[#This Row],[Region]]="West","William")</f>
        <v>Chris</v>
      </c>
    </row>
    <row r="1404" spans="1:26" x14ac:dyDescent="0.3">
      <c r="A1404">
        <v>2882</v>
      </c>
      <c r="B1404" t="s">
        <v>673</v>
      </c>
      <c r="C1404" t="s">
        <v>27</v>
      </c>
      <c r="D1404">
        <v>0.05</v>
      </c>
      <c r="E1404">
        <v>6.48</v>
      </c>
      <c r="F1404">
        <v>8.73</v>
      </c>
      <c r="G1404" t="s">
        <v>40</v>
      </c>
      <c r="H1404" t="s">
        <v>41</v>
      </c>
      <c r="I1404" t="s">
        <v>50</v>
      </c>
      <c r="J1404" t="s">
        <v>90</v>
      </c>
      <c r="K1404" t="s">
        <v>75</v>
      </c>
      <c r="L1404" t="s">
        <v>160</v>
      </c>
      <c r="M1404">
        <v>0.37</v>
      </c>
      <c r="N1404" t="s">
        <v>34</v>
      </c>
      <c r="O1404" t="s">
        <v>35</v>
      </c>
      <c r="P1404" t="s">
        <v>99</v>
      </c>
      <c r="Q1404" t="s">
        <v>675</v>
      </c>
      <c r="R1404">
        <v>28206</v>
      </c>
      <c r="S1404" s="1">
        <v>42133</v>
      </c>
      <c r="T1404" s="1">
        <v>42133</v>
      </c>
      <c r="U1404">
        <v>-160.38470000000001</v>
      </c>
      <c r="V1404">
        <v>35</v>
      </c>
      <c r="W1404">
        <v>232.5</v>
      </c>
      <c r="X1404">
        <v>4839</v>
      </c>
      <c r="Y1404">
        <f>cleaneddata[[#This Row],[Unit Price]]-cleaneddata[[#This Row],[Discount]]</f>
        <v>6.4300000000000006</v>
      </c>
      <c r="Z1404" t="str">
        <f>_xlfn.IFS(cleaneddata[[#This Row],[Region]]="Central","Chris",cleaneddata[[#This Row],[Region]]="East","Erin",cleaneddata[[#This Row],[Region]]="South","Sam",cleaneddata[[#This Row],[Region]]="West","William")</f>
        <v>Sam</v>
      </c>
    </row>
    <row r="1405" spans="1:26" x14ac:dyDescent="0.3">
      <c r="A1405">
        <v>2883</v>
      </c>
      <c r="B1405" t="s">
        <v>2468</v>
      </c>
      <c r="C1405" t="s">
        <v>27</v>
      </c>
      <c r="D1405">
        <v>0.05</v>
      </c>
      <c r="E1405">
        <v>6.48</v>
      </c>
      <c r="F1405">
        <v>8.73</v>
      </c>
      <c r="G1405" t="s">
        <v>40</v>
      </c>
      <c r="H1405" t="s">
        <v>41</v>
      </c>
      <c r="I1405" t="s">
        <v>50</v>
      </c>
      <c r="J1405" t="s">
        <v>90</v>
      </c>
      <c r="K1405" t="s">
        <v>75</v>
      </c>
      <c r="L1405" t="s">
        <v>160</v>
      </c>
      <c r="M1405">
        <v>0.37</v>
      </c>
      <c r="N1405" t="s">
        <v>34</v>
      </c>
      <c r="O1405" t="s">
        <v>113</v>
      </c>
      <c r="P1405" t="s">
        <v>319</v>
      </c>
      <c r="Q1405" t="s">
        <v>1477</v>
      </c>
      <c r="R1405">
        <v>44070</v>
      </c>
      <c r="S1405" s="1">
        <v>42133</v>
      </c>
      <c r="T1405" s="1">
        <v>42133</v>
      </c>
      <c r="U1405">
        <v>-120.59</v>
      </c>
      <c r="V1405">
        <v>9</v>
      </c>
      <c r="W1405">
        <v>59.79</v>
      </c>
      <c r="X1405">
        <v>87632</v>
      </c>
      <c r="Y1405">
        <f>cleaneddata[[#This Row],[Unit Price]]-cleaneddata[[#This Row],[Discount]]</f>
        <v>6.4300000000000006</v>
      </c>
      <c r="Z1405" t="str">
        <f>_xlfn.IFS(cleaneddata[[#This Row],[Region]]="Central","Chris",cleaneddata[[#This Row],[Region]]="East","Erin",cleaneddata[[#This Row],[Region]]="South","Sam",cleaneddata[[#This Row],[Region]]="West","William")</f>
        <v>Erin</v>
      </c>
    </row>
    <row r="1406" spans="1:26" x14ac:dyDescent="0.3">
      <c r="A1406">
        <v>62</v>
      </c>
      <c r="B1406" t="s">
        <v>2469</v>
      </c>
      <c r="C1406" t="s">
        <v>39</v>
      </c>
      <c r="D1406">
        <v>0.02</v>
      </c>
      <c r="E1406">
        <v>5.98</v>
      </c>
      <c r="F1406">
        <v>5.15</v>
      </c>
      <c r="G1406" t="s">
        <v>40</v>
      </c>
      <c r="H1406" t="s">
        <v>96</v>
      </c>
      <c r="I1406" t="s">
        <v>50</v>
      </c>
      <c r="J1406" t="s">
        <v>90</v>
      </c>
      <c r="K1406" t="s">
        <v>75</v>
      </c>
      <c r="L1406" t="s">
        <v>2470</v>
      </c>
      <c r="M1406">
        <v>0.36</v>
      </c>
      <c r="N1406" t="s">
        <v>34</v>
      </c>
      <c r="O1406" t="s">
        <v>54</v>
      </c>
      <c r="P1406" t="s">
        <v>189</v>
      </c>
      <c r="Q1406" t="s">
        <v>2471</v>
      </c>
      <c r="R1406">
        <v>78664</v>
      </c>
      <c r="S1406" s="1">
        <v>42133</v>
      </c>
      <c r="T1406" s="1">
        <v>42135</v>
      </c>
      <c r="U1406">
        <v>2.14</v>
      </c>
      <c r="V1406">
        <v>3</v>
      </c>
      <c r="W1406">
        <v>22.85</v>
      </c>
      <c r="X1406">
        <v>87407</v>
      </c>
      <c r="Y1406">
        <f>cleaneddata[[#This Row],[Unit Price]]-cleaneddata[[#This Row],[Discount]]</f>
        <v>5.9600000000000009</v>
      </c>
      <c r="Z1406" t="str">
        <f>_xlfn.IFS(cleaneddata[[#This Row],[Region]]="Central","Chris",cleaneddata[[#This Row],[Region]]="East","Erin",cleaneddata[[#This Row],[Region]]="South","Sam",cleaneddata[[#This Row],[Region]]="West","William")</f>
        <v>Chris</v>
      </c>
    </row>
    <row r="1407" spans="1:26" x14ac:dyDescent="0.3">
      <c r="A1407">
        <v>1650</v>
      </c>
      <c r="B1407" t="s">
        <v>2472</v>
      </c>
      <c r="C1407" t="s">
        <v>39</v>
      </c>
      <c r="D1407">
        <v>0.05</v>
      </c>
      <c r="E1407">
        <v>6.48</v>
      </c>
      <c r="F1407">
        <v>2.74</v>
      </c>
      <c r="G1407" t="s">
        <v>40</v>
      </c>
      <c r="H1407" t="s">
        <v>96</v>
      </c>
      <c r="I1407" t="s">
        <v>42</v>
      </c>
      <c r="J1407" t="s">
        <v>43</v>
      </c>
      <c r="K1407" t="s">
        <v>44</v>
      </c>
      <c r="L1407" t="s">
        <v>2473</v>
      </c>
      <c r="M1407">
        <v>0.71</v>
      </c>
      <c r="N1407" t="s">
        <v>34</v>
      </c>
      <c r="O1407" t="s">
        <v>35</v>
      </c>
      <c r="P1407" t="s">
        <v>99</v>
      </c>
      <c r="Q1407" t="s">
        <v>2474</v>
      </c>
      <c r="R1407">
        <v>27203</v>
      </c>
      <c r="S1407" s="1">
        <v>42133</v>
      </c>
      <c r="T1407" s="1">
        <v>42133</v>
      </c>
      <c r="U1407">
        <v>15.096</v>
      </c>
      <c r="V1407">
        <v>15</v>
      </c>
      <c r="W1407">
        <v>94.27</v>
      </c>
      <c r="X1407">
        <v>91042</v>
      </c>
      <c r="Y1407">
        <f>cleaneddata[[#This Row],[Unit Price]]-cleaneddata[[#This Row],[Discount]]</f>
        <v>6.4300000000000006</v>
      </c>
      <c r="Z1407" t="str">
        <f>_xlfn.IFS(cleaneddata[[#This Row],[Region]]="Central","Chris",cleaneddata[[#This Row],[Region]]="East","Erin",cleaneddata[[#This Row],[Region]]="South","Sam",cleaneddata[[#This Row],[Region]]="West","William")</f>
        <v>Sam</v>
      </c>
    </row>
    <row r="1408" spans="1:26" x14ac:dyDescent="0.3">
      <c r="A1408">
        <v>1650</v>
      </c>
      <c r="B1408" t="s">
        <v>2472</v>
      </c>
      <c r="C1408" t="s">
        <v>39</v>
      </c>
      <c r="D1408">
        <v>0.09</v>
      </c>
      <c r="E1408">
        <v>12.53</v>
      </c>
      <c r="F1408">
        <v>0.5</v>
      </c>
      <c r="G1408" t="s">
        <v>40</v>
      </c>
      <c r="H1408" t="s">
        <v>96</v>
      </c>
      <c r="I1408" t="s">
        <v>50</v>
      </c>
      <c r="J1408" t="s">
        <v>154</v>
      </c>
      <c r="K1408" t="s">
        <v>75</v>
      </c>
      <c r="L1408" t="s">
        <v>2069</v>
      </c>
      <c r="M1408">
        <v>0.38</v>
      </c>
      <c r="N1408" t="s">
        <v>34</v>
      </c>
      <c r="O1408" t="s">
        <v>35</v>
      </c>
      <c r="P1408" t="s">
        <v>99</v>
      </c>
      <c r="Q1408" t="s">
        <v>2474</v>
      </c>
      <c r="R1408">
        <v>27203</v>
      </c>
      <c r="S1408" s="1">
        <v>42133</v>
      </c>
      <c r="T1408" s="1">
        <v>42134</v>
      </c>
      <c r="U1408">
        <v>14.9124</v>
      </c>
      <c r="V1408">
        <v>7</v>
      </c>
      <c r="W1408">
        <v>82.21</v>
      </c>
      <c r="X1408">
        <v>91042</v>
      </c>
      <c r="Y1408">
        <f>cleaneddata[[#This Row],[Unit Price]]-cleaneddata[[#This Row],[Discount]]</f>
        <v>12.44</v>
      </c>
      <c r="Z1408" t="str">
        <f>_xlfn.IFS(cleaneddata[[#This Row],[Region]]="Central","Chris",cleaneddata[[#This Row],[Region]]="East","Erin",cleaneddata[[#This Row],[Region]]="South","Sam",cleaneddata[[#This Row],[Region]]="West","William")</f>
        <v>Sam</v>
      </c>
    </row>
    <row r="1409" spans="1:26" x14ac:dyDescent="0.3">
      <c r="A1409">
        <v>1650</v>
      </c>
      <c r="B1409" t="s">
        <v>2472</v>
      </c>
      <c r="C1409" t="s">
        <v>39</v>
      </c>
      <c r="D1409">
        <v>0.08</v>
      </c>
      <c r="E1409">
        <v>65.989999999999995</v>
      </c>
      <c r="F1409">
        <v>8.99</v>
      </c>
      <c r="G1409" t="s">
        <v>89</v>
      </c>
      <c r="H1409" t="s">
        <v>96</v>
      </c>
      <c r="I1409" t="s">
        <v>42</v>
      </c>
      <c r="J1409" t="s">
        <v>137</v>
      </c>
      <c r="K1409" t="s">
        <v>75</v>
      </c>
      <c r="L1409" t="s">
        <v>1614</v>
      </c>
      <c r="M1409">
        <v>0.55000000000000004</v>
      </c>
      <c r="N1409" t="s">
        <v>34</v>
      </c>
      <c r="O1409" t="s">
        <v>35</v>
      </c>
      <c r="P1409" t="s">
        <v>99</v>
      </c>
      <c r="Q1409" t="s">
        <v>2474</v>
      </c>
      <c r="R1409">
        <v>27203</v>
      </c>
      <c r="S1409" s="1">
        <v>42133</v>
      </c>
      <c r="T1409" s="1">
        <v>42135</v>
      </c>
      <c r="U1409">
        <v>-135.226</v>
      </c>
      <c r="V1409">
        <v>8</v>
      </c>
      <c r="W1409">
        <v>417.47</v>
      </c>
      <c r="X1409">
        <v>91042</v>
      </c>
      <c r="Y1409">
        <f>cleaneddata[[#This Row],[Unit Price]]-cleaneddata[[#This Row],[Discount]]</f>
        <v>65.91</v>
      </c>
      <c r="Z1409" t="str">
        <f>_xlfn.IFS(cleaneddata[[#This Row],[Region]]="Central","Chris",cleaneddata[[#This Row],[Region]]="East","Erin",cleaneddata[[#This Row],[Region]]="South","Sam",cleaneddata[[#This Row],[Region]]="West","William")</f>
        <v>Sam</v>
      </c>
    </row>
    <row r="1410" spans="1:26" x14ac:dyDescent="0.3">
      <c r="A1410">
        <v>43</v>
      </c>
      <c r="B1410" t="s">
        <v>2475</v>
      </c>
      <c r="C1410" t="s">
        <v>39</v>
      </c>
      <c r="D1410">
        <v>0</v>
      </c>
      <c r="E1410">
        <v>99.99</v>
      </c>
      <c r="F1410">
        <v>19.989999999999998</v>
      </c>
      <c r="G1410" t="s">
        <v>40</v>
      </c>
      <c r="H1410" t="s">
        <v>41</v>
      </c>
      <c r="I1410" t="s">
        <v>42</v>
      </c>
      <c r="J1410" t="s">
        <v>58</v>
      </c>
      <c r="K1410" t="s">
        <v>75</v>
      </c>
      <c r="L1410" t="s">
        <v>1564</v>
      </c>
      <c r="M1410">
        <v>0.52</v>
      </c>
      <c r="N1410" t="s">
        <v>34</v>
      </c>
      <c r="O1410" t="s">
        <v>61</v>
      </c>
      <c r="P1410" t="s">
        <v>68</v>
      </c>
      <c r="Q1410" t="s">
        <v>844</v>
      </c>
      <c r="R1410">
        <v>98052</v>
      </c>
      <c r="S1410" s="1">
        <v>42134</v>
      </c>
      <c r="T1410" s="1">
        <v>42135</v>
      </c>
      <c r="U1410">
        <v>25.913820000000001</v>
      </c>
      <c r="V1410">
        <v>6</v>
      </c>
      <c r="W1410">
        <v>647.07000000000005</v>
      </c>
      <c r="X1410">
        <v>91454</v>
      </c>
      <c r="Y1410">
        <f>cleaneddata[[#This Row],[Unit Price]]-cleaneddata[[#This Row],[Discount]]</f>
        <v>99.99</v>
      </c>
      <c r="Z1410" t="str">
        <f>_xlfn.IFS(cleaneddata[[#This Row],[Region]]="Central","Chris",cleaneddata[[#This Row],[Region]]="East","Erin",cleaneddata[[#This Row],[Region]]="South","Sam",cleaneddata[[#This Row],[Region]]="West","William")</f>
        <v>William</v>
      </c>
    </row>
    <row r="1411" spans="1:26" x14ac:dyDescent="0.3">
      <c r="A1411">
        <v>1778</v>
      </c>
      <c r="B1411" t="s">
        <v>2476</v>
      </c>
      <c r="C1411" t="s">
        <v>39</v>
      </c>
      <c r="D1411">
        <v>0.06</v>
      </c>
      <c r="E1411">
        <v>13.99</v>
      </c>
      <c r="F1411">
        <v>7.51</v>
      </c>
      <c r="G1411" t="s">
        <v>40</v>
      </c>
      <c r="H1411" t="s">
        <v>41</v>
      </c>
      <c r="I1411" t="s">
        <v>42</v>
      </c>
      <c r="J1411" t="s">
        <v>58</v>
      </c>
      <c r="K1411" t="s">
        <v>146</v>
      </c>
      <c r="L1411" t="s">
        <v>1078</v>
      </c>
      <c r="M1411">
        <v>0.39</v>
      </c>
      <c r="N1411" t="s">
        <v>34</v>
      </c>
      <c r="O1411" t="s">
        <v>54</v>
      </c>
      <c r="P1411" t="s">
        <v>55</v>
      </c>
      <c r="Q1411" t="s">
        <v>2477</v>
      </c>
      <c r="R1411">
        <v>47906</v>
      </c>
      <c r="S1411" s="1">
        <v>42134</v>
      </c>
      <c r="T1411" s="1">
        <v>42136</v>
      </c>
      <c r="U1411">
        <v>6.4832400000000003</v>
      </c>
      <c r="V1411">
        <v>21</v>
      </c>
      <c r="W1411">
        <v>287.99</v>
      </c>
      <c r="X1411">
        <v>89943</v>
      </c>
      <c r="Y1411">
        <f>cleaneddata[[#This Row],[Unit Price]]-cleaneddata[[#This Row],[Discount]]</f>
        <v>13.93</v>
      </c>
      <c r="Z1411" t="str">
        <f>_xlfn.IFS(cleaneddata[[#This Row],[Region]]="Central","Chris",cleaneddata[[#This Row],[Region]]="East","Erin",cleaneddata[[#This Row],[Region]]="South","Sam",cleaneddata[[#This Row],[Region]]="West","William")</f>
        <v>Chris</v>
      </c>
    </row>
    <row r="1412" spans="1:26" x14ac:dyDescent="0.3">
      <c r="A1412">
        <v>1778</v>
      </c>
      <c r="B1412" t="s">
        <v>2476</v>
      </c>
      <c r="C1412" t="s">
        <v>39</v>
      </c>
      <c r="D1412">
        <v>0.06</v>
      </c>
      <c r="E1412">
        <v>15.04</v>
      </c>
      <c r="F1412">
        <v>1.97</v>
      </c>
      <c r="G1412" t="s">
        <v>40</v>
      </c>
      <c r="H1412" t="s">
        <v>41</v>
      </c>
      <c r="I1412" t="s">
        <v>50</v>
      </c>
      <c r="J1412" t="s">
        <v>90</v>
      </c>
      <c r="K1412" t="s">
        <v>52</v>
      </c>
      <c r="L1412" t="s">
        <v>94</v>
      </c>
      <c r="M1412">
        <v>0.39</v>
      </c>
      <c r="N1412" t="s">
        <v>34</v>
      </c>
      <c r="O1412" t="s">
        <v>54</v>
      </c>
      <c r="P1412" t="s">
        <v>55</v>
      </c>
      <c r="Q1412" t="s">
        <v>2477</v>
      </c>
      <c r="R1412">
        <v>47906</v>
      </c>
      <c r="S1412" s="1">
        <v>42134</v>
      </c>
      <c r="T1412" s="1">
        <v>42134</v>
      </c>
      <c r="U1412">
        <v>2.3319999999999999</v>
      </c>
      <c r="V1412">
        <v>3</v>
      </c>
      <c r="W1412">
        <v>46.86</v>
      </c>
      <c r="X1412">
        <v>89943</v>
      </c>
      <c r="Y1412">
        <f>cleaneddata[[#This Row],[Unit Price]]-cleaneddata[[#This Row],[Discount]]</f>
        <v>14.979999999999999</v>
      </c>
      <c r="Z1412" t="str">
        <f>_xlfn.IFS(cleaneddata[[#This Row],[Region]]="Central","Chris",cleaneddata[[#This Row],[Region]]="East","Erin",cleaneddata[[#This Row],[Region]]="South","Sam",cleaneddata[[#This Row],[Region]]="West","William")</f>
        <v>Chris</v>
      </c>
    </row>
    <row r="1413" spans="1:26" x14ac:dyDescent="0.3">
      <c r="A1413">
        <v>3283</v>
      </c>
      <c r="B1413" t="s">
        <v>2246</v>
      </c>
      <c r="C1413" t="s">
        <v>39</v>
      </c>
      <c r="D1413">
        <v>0.03</v>
      </c>
      <c r="E1413">
        <v>17.48</v>
      </c>
      <c r="F1413">
        <v>1.99</v>
      </c>
      <c r="G1413" t="s">
        <v>40</v>
      </c>
      <c r="H1413" t="s">
        <v>96</v>
      </c>
      <c r="I1413" t="s">
        <v>42</v>
      </c>
      <c r="J1413" t="s">
        <v>43</v>
      </c>
      <c r="K1413" t="s">
        <v>44</v>
      </c>
      <c r="L1413" t="s">
        <v>124</v>
      </c>
      <c r="M1413">
        <v>0.45</v>
      </c>
      <c r="N1413" t="s">
        <v>34</v>
      </c>
      <c r="O1413" t="s">
        <v>35</v>
      </c>
      <c r="P1413" t="s">
        <v>125</v>
      </c>
      <c r="Q1413" t="s">
        <v>2247</v>
      </c>
      <c r="R1413">
        <v>33156</v>
      </c>
      <c r="S1413" s="1">
        <v>42134</v>
      </c>
      <c r="T1413" s="1">
        <v>42135</v>
      </c>
      <c r="U1413">
        <v>710.80740000000003</v>
      </c>
      <c r="V1413">
        <v>31</v>
      </c>
      <c r="W1413">
        <v>537.79999999999995</v>
      </c>
      <c r="X1413">
        <v>90753</v>
      </c>
      <c r="Y1413">
        <f>cleaneddata[[#This Row],[Unit Price]]-cleaneddata[[#This Row],[Discount]]</f>
        <v>17.45</v>
      </c>
      <c r="Z1413" t="str">
        <f>_xlfn.IFS(cleaneddata[[#This Row],[Region]]="Central","Chris",cleaneddata[[#This Row],[Region]]="East","Erin",cleaneddata[[#This Row],[Region]]="South","Sam",cleaneddata[[#This Row],[Region]]="West","William")</f>
        <v>Sam</v>
      </c>
    </row>
    <row r="1414" spans="1:26" x14ac:dyDescent="0.3">
      <c r="A1414">
        <v>995</v>
      </c>
      <c r="B1414" t="s">
        <v>2478</v>
      </c>
      <c r="C1414" t="s">
        <v>49</v>
      </c>
      <c r="D1414">
        <v>0.09</v>
      </c>
      <c r="E1414">
        <v>7.64</v>
      </c>
      <c r="F1414">
        <v>5.83</v>
      </c>
      <c r="G1414" t="s">
        <v>40</v>
      </c>
      <c r="H1414" t="s">
        <v>29</v>
      </c>
      <c r="I1414" t="s">
        <v>50</v>
      </c>
      <c r="J1414" t="s">
        <v>90</v>
      </c>
      <c r="K1414" t="s">
        <v>52</v>
      </c>
      <c r="L1414" t="s">
        <v>234</v>
      </c>
      <c r="M1414">
        <v>0.36</v>
      </c>
      <c r="N1414" t="s">
        <v>34</v>
      </c>
      <c r="O1414" t="s">
        <v>113</v>
      </c>
      <c r="P1414" t="s">
        <v>333</v>
      </c>
      <c r="Q1414" t="s">
        <v>2479</v>
      </c>
      <c r="R1414">
        <v>4070</v>
      </c>
      <c r="S1414" s="1">
        <v>42134</v>
      </c>
      <c r="T1414" s="1">
        <v>42139</v>
      </c>
      <c r="U1414">
        <v>4.032</v>
      </c>
      <c r="V1414">
        <v>9</v>
      </c>
      <c r="W1414">
        <v>72.83</v>
      </c>
      <c r="X1414">
        <v>89434</v>
      </c>
      <c r="Y1414">
        <f>cleaneddata[[#This Row],[Unit Price]]-cleaneddata[[#This Row],[Discount]]</f>
        <v>7.55</v>
      </c>
      <c r="Z1414" t="str">
        <f>_xlfn.IFS(cleaneddata[[#This Row],[Region]]="Central","Chris",cleaneddata[[#This Row],[Region]]="East","Erin",cleaneddata[[#This Row],[Region]]="South","Sam",cleaneddata[[#This Row],[Region]]="West","William")</f>
        <v>Erin</v>
      </c>
    </row>
    <row r="1415" spans="1:26" x14ac:dyDescent="0.3">
      <c r="A1415">
        <v>2820</v>
      </c>
      <c r="B1415" t="s">
        <v>497</v>
      </c>
      <c r="C1415" t="s">
        <v>49</v>
      </c>
      <c r="D1415">
        <v>0.08</v>
      </c>
      <c r="E1415">
        <v>6.48</v>
      </c>
      <c r="F1415">
        <v>2.74</v>
      </c>
      <c r="G1415" t="s">
        <v>40</v>
      </c>
      <c r="H1415" t="s">
        <v>73</v>
      </c>
      <c r="I1415" t="s">
        <v>42</v>
      </c>
      <c r="J1415" t="s">
        <v>43</v>
      </c>
      <c r="K1415" t="s">
        <v>44</v>
      </c>
      <c r="L1415" t="s">
        <v>2473</v>
      </c>
      <c r="M1415">
        <v>0.71</v>
      </c>
      <c r="N1415" t="s">
        <v>34</v>
      </c>
      <c r="O1415" t="s">
        <v>54</v>
      </c>
      <c r="P1415" t="s">
        <v>82</v>
      </c>
      <c r="Q1415" t="s">
        <v>499</v>
      </c>
      <c r="R1415">
        <v>63129</v>
      </c>
      <c r="S1415" s="1">
        <v>42134</v>
      </c>
      <c r="T1415" s="1">
        <v>42136</v>
      </c>
      <c r="U1415">
        <v>-82.64</v>
      </c>
      <c r="V1415">
        <v>18</v>
      </c>
      <c r="W1415">
        <v>113.68</v>
      </c>
      <c r="X1415">
        <v>87899</v>
      </c>
      <c r="Y1415">
        <f>cleaneddata[[#This Row],[Unit Price]]-cleaneddata[[#This Row],[Discount]]</f>
        <v>6.4</v>
      </c>
      <c r="Z1415" t="str">
        <f>_xlfn.IFS(cleaneddata[[#This Row],[Region]]="Central","Chris",cleaneddata[[#This Row],[Region]]="East","Erin",cleaneddata[[#This Row],[Region]]="South","Sam",cleaneddata[[#This Row],[Region]]="West","William")</f>
        <v>Chris</v>
      </c>
    </row>
    <row r="1416" spans="1:26" x14ac:dyDescent="0.3">
      <c r="A1416">
        <v>1709</v>
      </c>
      <c r="B1416" t="s">
        <v>686</v>
      </c>
      <c r="C1416" t="s">
        <v>118</v>
      </c>
      <c r="D1416">
        <v>0.04</v>
      </c>
      <c r="E1416">
        <v>95.43</v>
      </c>
      <c r="F1416">
        <v>19.989999999999998</v>
      </c>
      <c r="G1416" t="s">
        <v>40</v>
      </c>
      <c r="H1416" t="s">
        <v>29</v>
      </c>
      <c r="I1416" t="s">
        <v>50</v>
      </c>
      <c r="J1416" t="s">
        <v>80</v>
      </c>
      <c r="K1416" t="s">
        <v>75</v>
      </c>
      <c r="L1416" t="s">
        <v>1439</v>
      </c>
      <c r="M1416">
        <v>0.79</v>
      </c>
      <c r="N1416" t="s">
        <v>34</v>
      </c>
      <c r="O1416" t="s">
        <v>113</v>
      </c>
      <c r="P1416" t="s">
        <v>322</v>
      </c>
      <c r="Q1416" t="s">
        <v>688</v>
      </c>
      <c r="R1416">
        <v>19464</v>
      </c>
      <c r="S1416" s="1">
        <v>42134</v>
      </c>
      <c r="T1416" s="1">
        <v>42136</v>
      </c>
      <c r="U1416">
        <v>13.536</v>
      </c>
      <c r="V1416">
        <v>33</v>
      </c>
      <c r="W1416">
        <v>3251.76</v>
      </c>
      <c r="X1416">
        <v>88783</v>
      </c>
      <c r="Y1416">
        <f>cleaneddata[[#This Row],[Unit Price]]-cleaneddata[[#This Row],[Discount]]</f>
        <v>95.39</v>
      </c>
      <c r="Z1416" t="str">
        <f>_xlfn.IFS(cleaneddata[[#This Row],[Region]]="Central","Chris",cleaneddata[[#This Row],[Region]]="East","Erin",cleaneddata[[#This Row],[Region]]="South","Sam",cleaneddata[[#This Row],[Region]]="West","William")</f>
        <v>Erin</v>
      </c>
    </row>
    <row r="1417" spans="1:26" x14ac:dyDescent="0.3">
      <c r="A1417">
        <v>1595</v>
      </c>
      <c r="B1417" t="s">
        <v>2480</v>
      </c>
      <c r="C1417" t="s">
        <v>39</v>
      </c>
      <c r="D1417">
        <v>0.01</v>
      </c>
      <c r="E1417">
        <v>500.98</v>
      </c>
      <c r="F1417">
        <v>26</v>
      </c>
      <c r="G1417" t="s">
        <v>28</v>
      </c>
      <c r="H1417" t="s">
        <v>96</v>
      </c>
      <c r="I1417" t="s">
        <v>30</v>
      </c>
      <c r="J1417" t="s">
        <v>111</v>
      </c>
      <c r="K1417" t="s">
        <v>59</v>
      </c>
      <c r="L1417" t="s">
        <v>2298</v>
      </c>
      <c r="M1417">
        <v>0.6</v>
      </c>
      <c r="N1417" t="s">
        <v>34</v>
      </c>
      <c r="O1417" t="s">
        <v>113</v>
      </c>
      <c r="P1417" t="s">
        <v>905</v>
      </c>
      <c r="Q1417" t="s">
        <v>2481</v>
      </c>
      <c r="R1417">
        <v>25705</v>
      </c>
      <c r="S1417" s="1">
        <v>42135</v>
      </c>
      <c r="T1417" s="1">
        <v>42136</v>
      </c>
      <c r="U1417">
        <v>5078.5379999999996</v>
      </c>
      <c r="V1417">
        <v>14</v>
      </c>
      <c r="W1417">
        <v>7360.2</v>
      </c>
      <c r="X1417">
        <v>90796</v>
      </c>
      <c r="Y1417">
        <f>cleaneddata[[#This Row],[Unit Price]]-cleaneddata[[#This Row],[Discount]]</f>
        <v>500.97</v>
      </c>
      <c r="Z1417" t="str">
        <f>_xlfn.IFS(cleaneddata[[#This Row],[Region]]="Central","Chris",cleaneddata[[#This Row],[Region]]="East","Erin",cleaneddata[[#This Row],[Region]]="South","Sam",cleaneddata[[#This Row],[Region]]="West","William")</f>
        <v>Erin</v>
      </c>
    </row>
    <row r="1418" spans="1:26" x14ac:dyDescent="0.3">
      <c r="A1418">
        <v>1595</v>
      </c>
      <c r="B1418" t="s">
        <v>2480</v>
      </c>
      <c r="C1418" t="s">
        <v>39</v>
      </c>
      <c r="D1418">
        <v>0.08</v>
      </c>
      <c r="E1418">
        <v>9.77</v>
      </c>
      <c r="F1418">
        <v>6.02</v>
      </c>
      <c r="G1418" t="s">
        <v>40</v>
      </c>
      <c r="H1418" t="s">
        <v>96</v>
      </c>
      <c r="I1418" t="s">
        <v>30</v>
      </c>
      <c r="J1418" t="s">
        <v>128</v>
      </c>
      <c r="K1418" t="s">
        <v>146</v>
      </c>
      <c r="L1418" t="s">
        <v>2121</v>
      </c>
      <c r="M1418">
        <v>0.48</v>
      </c>
      <c r="N1418" t="s">
        <v>34</v>
      </c>
      <c r="O1418" t="s">
        <v>113</v>
      </c>
      <c r="P1418" t="s">
        <v>905</v>
      </c>
      <c r="Q1418" t="s">
        <v>2481</v>
      </c>
      <c r="R1418">
        <v>25705</v>
      </c>
      <c r="S1418" s="1">
        <v>42135</v>
      </c>
      <c r="T1418" s="1">
        <v>42136</v>
      </c>
      <c r="U1418">
        <v>23.276</v>
      </c>
      <c r="V1418">
        <v>9</v>
      </c>
      <c r="W1418">
        <v>89.06</v>
      </c>
      <c r="X1418">
        <v>90796</v>
      </c>
      <c r="Y1418">
        <f>cleaneddata[[#This Row],[Unit Price]]-cleaneddata[[#This Row],[Discount]]</f>
        <v>9.69</v>
      </c>
      <c r="Z1418" t="str">
        <f>_xlfn.IFS(cleaneddata[[#This Row],[Region]]="Central","Chris",cleaneddata[[#This Row],[Region]]="East","Erin",cleaneddata[[#This Row],[Region]]="South","Sam",cleaneddata[[#This Row],[Region]]="West","William")</f>
        <v>Erin</v>
      </c>
    </row>
    <row r="1419" spans="1:26" x14ac:dyDescent="0.3">
      <c r="A1419">
        <v>1595</v>
      </c>
      <c r="B1419" t="s">
        <v>2480</v>
      </c>
      <c r="C1419" t="s">
        <v>39</v>
      </c>
      <c r="D1419">
        <v>0.09</v>
      </c>
      <c r="E1419">
        <v>3.28</v>
      </c>
      <c r="F1419">
        <v>0.98</v>
      </c>
      <c r="G1419" t="s">
        <v>40</v>
      </c>
      <c r="H1419" t="s">
        <v>96</v>
      </c>
      <c r="I1419" t="s">
        <v>50</v>
      </c>
      <c r="J1419" t="s">
        <v>51</v>
      </c>
      <c r="K1419" t="s">
        <v>52</v>
      </c>
      <c r="L1419" t="s">
        <v>2482</v>
      </c>
      <c r="M1419">
        <v>0.59</v>
      </c>
      <c r="N1419" t="s">
        <v>34</v>
      </c>
      <c r="O1419" t="s">
        <v>113</v>
      </c>
      <c r="P1419" t="s">
        <v>905</v>
      </c>
      <c r="Q1419" t="s">
        <v>2481</v>
      </c>
      <c r="R1419">
        <v>25705</v>
      </c>
      <c r="S1419" s="1">
        <v>42135</v>
      </c>
      <c r="T1419" s="1">
        <v>42137</v>
      </c>
      <c r="U1419">
        <v>17.754000000000001</v>
      </c>
      <c r="V1419">
        <v>42</v>
      </c>
      <c r="W1419">
        <v>134.97</v>
      </c>
      <c r="X1419">
        <v>90796</v>
      </c>
      <c r="Y1419">
        <f>cleaneddata[[#This Row],[Unit Price]]-cleaneddata[[#This Row],[Discount]]</f>
        <v>3.19</v>
      </c>
      <c r="Z1419" t="str">
        <f>_xlfn.IFS(cleaneddata[[#This Row],[Region]]="Central","Chris",cleaneddata[[#This Row],[Region]]="East","Erin",cleaneddata[[#This Row],[Region]]="South","Sam",cleaneddata[[#This Row],[Region]]="West","William")</f>
        <v>Erin</v>
      </c>
    </row>
    <row r="1420" spans="1:26" x14ac:dyDescent="0.3">
      <c r="A1420">
        <v>1609</v>
      </c>
      <c r="B1420" t="s">
        <v>2483</v>
      </c>
      <c r="C1420" t="s">
        <v>39</v>
      </c>
      <c r="D1420">
        <v>0.03</v>
      </c>
      <c r="E1420">
        <v>2.16</v>
      </c>
      <c r="F1420">
        <v>6.05</v>
      </c>
      <c r="G1420" t="s">
        <v>40</v>
      </c>
      <c r="H1420" t="s">
        <v>41</v>
      </c>
      <c r="I1420" t="s">
        <v>50</v>
      </c>
      <c r="J1420" t="s">
        <v>74</v>
      </c>
      <c r="K1420" t="s">
        <v>75</v>
      </c>
      <c r="L1420" t="s">
        <v>898</v>
      </c>
      <c r="M1420">
        <v>0.37</v>
      </c>
      <c r="N1420" t="s">
        <v>34</v>
      </c>
      <c r="O1420" t="s">
        <v>61</v>
      </c>
      <c r="P1420" t="s">
        <v>92</v>
      </c>
      <c r="Q1420" t="s">
        <v>2484</v>
      </c>
      <c r="R1420">
        <v>95823</v>
      </c>
      <c r="S1420" s="1">
        <v>42135</v>
      </c>
      <c r="T1420" s="1">
        <v>42136</v>
      </c>
      <c r="U1420">
        <v>-90.585499999999996</v>
      </c>
      <c r="V1420">
        <v>7</v>
      </c>
      <c r="W1420">
        <v>17.309999999999999</v>
      </c>
      <c r="X1420">
        <v>87824</v>
      </c>
      <c r="Y1420">
        <f>cleaneddata[[#This Row],[Unit Price]]-cleaneddata[[#This Row],[Discount]]</f>
        <v>2.1300000000000003</v>
      </c>
      <c r="Z1420" t="str">
        <f>_xlfn.IFS(cleaneddata[[#This Row],[Region]]="Central","Chris",cleaneddata[[#This Row],[Region]]="East","Erin",cleaneddata[[#This Row],[Region]]="South","Sam",cleaneddata[[#This Row],[Region]]="West","William")</f>
        <v>William</v>
      </c>
    </row>
    <row r="1421" spans="1:26" x14ac:dyDescent="0.3">
      <c r="A1421">
        <v>1609</v>
      </c>
      <c r="B1421" t="s">
        <v>2483</v>
      </c>
      <c r="C1421" t="s">
        <v>39</v>
      </c>
      <c r="D1421">
        <v>0.03</v>
      </c>
      <c r="E1421">
        <v>9.7100000000000009</v>
      </c>
      <c r="F1421">
        <v>9.4499999999999993</v>
      </c>
      <c r="G1421" t="s">
        <v>40</v>
      </c>
      <c r="H1421" t="s">
        <v>41</v>
      </c>
      <c r="I1421" t="s">
        <v>50</v>
      </c>
      <c r="J1421" t="s">
        <v>80</v>
      </c>
      <c r="K1421" t="s">
        <v>75</v>
      </c>
      <c r="L1421" t="s">
        <v>1205</v>
      </c>
      <c r="M1421">
        <v>0.6</v>
      </c>
      <c r="N1421" t="s">
        <v>34</v>
      </c>
      <c r="O1421" t="s">
        <v>61</v>
      </c>
      <c r="P1421" t="s">
        <v>92</v>
      </c>
      <c r="Q1421" t="s">
        <v>2484</v>
      </c>
      <c r="R1421">
        <v>95823</v>
      </c>
      <c r="S1421" s="1">
        <v>42135</v>
      </c>
      <c r="T1421" s="1">
        <v>42135</v>
      </c>
      <c r="U1421">
        <v>-36.9</v>
      </c>
      <c r="V1421">
        <v>2</v>
      </c>
      <c r="W1421">
        <v>23.56</v>
      </c>
      <c r="X1421">
        <v>87824</v>
      </c>
      <c r="Y1421">
        <f>cleaneddata[[#This Row],[Unit Price]]-cleaneddata[[#This Row],[Discount]]</f>
        <v>9.6800000000000015</v>
      </c>
      <c r="Z1421" t="str">
        <f>_xlfn.IFS(cleaneddata[[#This Row],[Region]]="Central","Chris",cleaneddata[[#This Row],[Region]]="East","Erin",cleaneddata[[#This Row],[Region]]="South","Sam",cleaneddata[[#This Row],[Region]]="West","William")</f>
        <v>William</v>
      </c>
    </row>
    <row r="1422" spans="1:26" x14ac:dyDescent="0.3">
      <c r="A1422">
        <v>2464</v>
      </c>
      <c r="B1422" t="s">
        <v>657</v>
      </c>
      <c r="C1422" t="s">
        <v>39</v>
      </c>
      <c r="D1422">
        <v>0.09</v>
      </c>
      <c r="E1422">
        <v>1.74</v>
      </c>
      <c r="F1422">
        <v>4.08</v>
      </c>
      <c r="G1422" t="s">
        <v>89</v>
      </c>
      <c r="H1422" t="s">
        <v>41</v>
      </c>
      <c r="I1422" t="s">
        <v>30</v>
      </c>
      <c r="J1422" t="s">
        <v>128</v>
      </c>
      <c r="K1422" t="s">
        <v>44</v>
      </c>
      <c r="L1422" t="s">
        <v>772</v>
      </c>
      <c r="M1422">
        <v>0.53</v>
      </c>
      <c r="N1422" t="s">
        <v>34</v>
      </c>
      <c r="O1422" t="s">
        <v>35</v>
      </c>
      <c r="P1422" t="s">
        <v>170</v>
      </c>
      <c r="Q1422" t="s">
        <v>659</v>
      </c>
      <c r="R1422">
        <v>71111</v>
      </c>
      <c r="S1422" s="1">
        <v>42135</v>
      </c>
      <c r="T1422" s="1">
        <v>42137</v>
      </c>
      <c r="U1422">
        <v>608.26199999999994</v>
      </c>
      <c r="V1422">
        <v>4</v>
      </c>
      <c r="W1422">
        <v>10.41</v>
      </c>
      <c r="X1422">
        <v>88713</v>
      </c>
      <c r="Y1422">
        <f>cleaneddata[[#This Row],[Unit Price]]-cleaneddata[[#This Row],[Discount]]</f>
        <v>1.65</v>
      </c>
      <c r="Z1422" t="str">
        <f>_xlfn.IFS(cleaneddata[[#This Row],[Region]]="Central","Chris",cleaneddata[[#This Row],[Region]]="East","Erin",cleaneddata[[#This Row],[Region]]="South","Sam",cleaneddata[[#This Row],[Region]]="West","William")</f>
        <v>Sam</v>
      </c>
    </row>
    <row r="1423" spans="1:26" x14ac:dyDescent="0.3">
      <c r="A1423">
        <v>2464</v>
      </c>
      <c r="B1423" t="s">
        <v>657</v>
      </c>
      <c r="C1423" t="s">
        <v>39</v>
      </c>
      <c r="D1423">
        <v>0.08</v>
      </c>
      <c r="E1423">
        <v>227.55</v>
      </c>
      <c r="F1423">
        <v>32.479999999999997</v>
      </c>
      <c r="G1423" t="s">
        <v>28</v>
      </c>
      <c r="H1423" t="s">
        <v>41</v>
      </c>
      <c r="I1423" t="s">
        <v>30</v>
      </c>
      <c r="J1423" t="s">
        <v>31</v>
      </c>
      <c r="K1423" t="s">
        <v>32</v>
      </c>
      <c r="L1423" t="s">
        <v>2485</v>
      </c>
      <c r="M1423">
        <v>0.68</v>
      </c>
      <c r="N1423" t="s">
        <v>34</v>
      </c>
      <c r="O1423" t="s">
        <v>35</v>
      </c>
      <c r="P1423" t="s">
        <v>170</v>
      </c>
      <c r="Q1423" t="s">
        <v>659</v>
      </c>
      <c r="R1423">
        <v>71111</v>
      </c>
      <c r="S1423" s="1">
        <v>42135</v>
      </c>
      <c r="T1423" s="1">
        <v>42135</v>
      </c>
      <c r="U1423">
        <v>-570.16959999999995</v>
      </c>
      <c r="V1423">
        <v>16</v>
      </c>
      <c r="W1423">
        <v>2849.64</v>
      </c>
      <c r="X1423">
        <v>88713</v>
      </c>
      <c r="Y1423">
        <f>cleaneddata[[#This Row],[Unit Price]]-cleaneddata[[#This Row],[Discount]]</f>
        <v>227.47</v>
      </c>
      <c r="Z1423" t="str">
        <f>_xlfn.IFS(cleaneddata[[#This Row],[Region]]="Central","Chris",cleaneddata[[#This Row],[Region]]="East","Erin",cleaneddata[[#This Row],[Region]]="South","Sam",cleaneddata[[#This Row],[Region]]="West","William")</f>
        <v>Sam</v>
      </c>
    </row>
    <row r="1424" spans="1:26" x14ac:dyDescent="0.3">
      <c r="A1424">
        <v>1693</v>
      </c>
      <c r="B1424" t="s">
        <v>740</v>
      </c>
      <c r="C1424" t="s">
        <v>49</v>
      </c>
      <c r="D1424">
        <v>0.01</v>
      </c>
      <c r="E1424">
        <v>15.67</v>
      </c>
      <c r="F1424">
        <v>1.39</v>
      </c>
      <c r="G1424" t="s">
        <v>89</v>
      </c>
      <c r="H1424" t="s">
        <v>41</v>
      </c>
      <c r="I1424" t="s">
        <v>50</v>
      </c>
      <c r="J1424" t="s">
        <v>347</v>
      </c>
      <c r="K1424" t="s">
        <v>75</v>
      </c>
      <c r="L1424" t="s">
        <v>2486</v>
      </c>
      <c r="M1424">
        <v>0.38</v>
      </c>
      <c r="N1424" t="s">
        <v>34</v>
      </c>
      <c r="O1424" t="s">
        <v>35</v>
      </c>
      <c r="P1424" t="s">
        <v>244</v>
      </c>
      <c r="Q1424" t="s">
        <v>742</v>
      </c>
      <c r="R1424">
        <v>20190</v>
      </c>
      <c r="S1424" s="1">
        <v>42135</v>
      </c>
      <c r="T1424" s="1">
        <v>42135</v>
      </c>
      <c r="U1424">
        <v>-273.98</v>
      </c>
      <c r="V1424">
        <v>11</v>
      </c>
      <c r="W1424">
        <v>188.09</v>
      </c>
      <c r="X1424">
        <v>90190</v>
      </c>
      <c r="Y1424">
        <f>cleaneddata[[#This Row],[Unit Price]]-cleaneddata[[#This Row],[Discount]]</f>
        <v>15.66</v>
      </c>
      <c r="Z1424" t="str">
        <f>_xlfn.IFS(cleaneddata[[#This Row],[Region]]="Central","Chris",cleaneddata[[#This Row],[Region]]="East","Erin",cleaneddata[[#This Row],[Region]]="South","Sam",cleaneddata[[#This Row],[Region]]="West","William")</f>
        <v>Sam</v>
      </c>
    </row>
    <row r="1425" spans="1:26" x14ac:dyDescent="0.3">
      <c r="A1425">
        <v>2935</v>
      </c>
      <c r="B1425" t="s">
        <v>2487</v>
      </c>
      <c r="C1425" t="s">
        <v>49</v>
      </c>
      <c r="D1425">
        <v>0.02</v>
      </c>
      <c r="E1425">
        <v>3.8</v>
      </c>
      <c r="F1425">
        <v>1.49</v>
      </c>
      <c r="G1425" t="s">
        <v>40</v>
      </c>
      <c r="H1425" t="s">
        <v>29</v>
      </c>
      <c r="I1425" t="s">
        <v>50</v>
      </c>
      <c r="J1425" t="s">
        <v>74</v>
      </c>
      <c r="K1425" t="s">
        <v>75</v>
      </c>
      <c r="L1425" t="s">
        <v>1194</v>
      </c>
      <c r="M1425">
        <v>0.38</v>
      </c>
      <c r="N1425" t="s">
        <v>34</v>
      </c>
      <c r="O1425" t="s">
        <v>113</v>
      </c>
      <c r="P1425" t="s">
        <v>405</v>
      </c>
      <c r="Q1425" t="s">
        <v>790</v>
      </c>
      <c r="R1425">
        <v>2215</v>
      </c>
      <c r="S1425" s="1">
        <v>42135</v>
      </c>
      <c r="T1425" s="1">
        <v>42139</v>
      </c>
      <c r="U1425">
        <v>7.31</v>
      </c>
      <c r="V1425">
        <v>5</v>
      </c>
      <c r="W1425">
        <v>20.46</v>
      </c>
      <c r="X1425">
        <v>87617</v>
      </c>
      <c r="Y1425">
        <f>cleaneddata[[#This Row],[Unit Price]]-cleaneddata[[#This Row],[Discount]]</f>
        <v>3.78</v>
      </c>
      <c r="Z1425" t="str">
        <f>_xlfn.IFS(cleaneddata[[#This Row],[Region]]="Central","Chris",cleaneddata[[#This Row],[Region]]="East","Erin",cleaneddata[[#This Row],[Region]]="South","Sam",cleaneddata[[#This Row],[Region]]="West","William")</f>
        <v>Erin</v>
      </c>
    </row>
    <row r="1426" spans="1:26" x14ac:dyDescent="0.3">
      <c r="A1426">
        <v>1671</v>
      </c>
      <c r="B1426" t="s">
        <v>1068</v>
      </c>
      <c r="C1426" t="s">
        <v>27</v>
      </c>
      <c r="D1426">
        <v>0.03</v>
      </c>
      <c r="E1426">
        <v>223.98</v>
      </c>
      <c r="F1426">
        <v>15.01</v>
      </c>
      <c r="G1426" t="s">
        <v>40</v>
      </c>
      <c r="H1426" t="s">
        <v>29</v>
      </c>
      <c r="I1426" t="s">
        <v>50</v>
      </c>
      <c r="J1426" t="s">
        <v>74</v>
      </c>
      <c r="K1426" t="s">
        <v>75</v>
      </c>
      <c r="L1426" t="s">
        <v>2488</v>
      </c>
      <c r="M1426">
        <v>0.38</v>
      </c>
      <c r="N1426" t="s">
        <v>34</v>
      </c>
      <c r="O1426" t="s">
        <v>35</v>
      </c>
      <c r="P1426" t="s">
        <v>244</v>
      </c>
      <c r="Q1426" t="s">
        <v>1069</v>
      </c>
      <c r="R1426">
        <v>22015</v>
      </c>
      <c r="S1426" s="1">
        <v>42136</v>
      </c>
      <c r="T1426" s="1">
        <v>42137</v>
      </c>
      <c r="U1426">
        <v>0.69599999999999995</v>
      </c>
      <c r="V1426">
        <v>21</v>
      </c>
      <c r="W1426">
        <v>4881.84</v>
      </c>
      <c r="X1426">
        <v>86725</v>
      </c>
      <c r="Y1426">
        <f>cleaneddata[[#This Row],[Unit Price]]-cleaneddata[[#This Row],[Discount]]</f>
        <v>223.95</v>
      </c>
      <c r="Z1426" t="str">
        <f>_xlfn.IFS(cleaneddata[[#This Row],[Region]]="Central","Chris",cleaneddata[[#This Row],[Region]]="East","Erin",cleaneddata[[#This Row],[Region]]="South","Sam",cleaneddata[[#This Row],[Region]]="West","William")</f>
        <v>Sam</v>
      </c>
    </row>
    <row r="1427" spans="1:26" x14ac:dyDescent="0.3">
      <c r="A1427">
        <v>14</v>
      </c>
      <c r="B1427" t="s">
        <v>2489</v>
      </c>
      <c r="C1427" t="s">
        <v>118</v>
      </c>
      <c r="D1427">
        <v>0.09</v>
      </c>
      <c r="E1427">
        <v>78.69</v>
      </c>
      <c r="F1427">
        <v>19.989999999999998</v>
      </c>
      <c r="G1427" t="s">
        <v>40</v>
      </c>
      <c r="H1427" t="s">
        <v>29</v>
      </c>
      <c r="I1427" t="s">
        <v>30</v>
      </c>
      <c r="J1427" t="s">
        <v>128</v>
      </c>
      <c r="K1427" t="s">
        <v>75</v>
      </c>
      <c r="L1427" t="s">
        <v>1215</v>
      </c>
      <c r="M1427">
        <v>0.43</v>
      </c>
      <c r="N1427" t="s">
        <v>34</v>
      </c>
      <c r="O1427" t="s">
        <v>54</v>
      </c>
      <c r="P1427" t="s">
        <v>86</v>
      </c>
      <c r="Q1427" t="s">
        <v>87</v>
      </c>
      <c r="R1427">
        <v>55372</v>
      </c>
      <c r="S1427" s="1">
        <v>42136</v>
      </c>
      <c r="T1427" s="1">
        <v>42138</v>
      </c>
      <c r="U1427">
        <v>803.47050000000002</v>
      </c>
      <c r="V1427">
        <v>16</v>
      </c>
      <c r="W1427">
        <v>1164.45</v>
      </c>
      <c r="X1427">
        <v>86838</v>
      </c>
      <c r="Y1427">
        <f>cleaneddata[[#This Row],[Unit Price]]-cleaneddata[[#This Row],[Discount]]</f>
        <v>78.599999999999994</v>
      </c>
      <c r="Z1427" t="str">
        <f>_xlfn.IFS(cleaneddata[[#This Row],[Region]]="Central","Chris",cleaneddata[[#This Row],[Region]]="East","Erin",cleaneddata[[#This Row],[Region]]="South","Sam",cleaneddata[[#This Row],[Region]]="West","William")</f>
        <v>Chris</v>
      </c>
    </row>
    <row r="1428" spans="1:26" x14ac:dyDescent="0.3">
      <c r="A1428">
        <v>14</v>
      </c>
      <c r="B1428" t="s">
        <v>2489</v>
      </c>
      <c r="C1428" t="s">
        <v>118</v>
      </c>
      <c r="D1428">
        <v>0.08</v>
      </c>
      <c r="E1428">
        <v>3.28</v>
      </c>
      <c r="F1428">
        <v>2.31</v>
      </c>
      <c r="G1428" t="s">
        <v>40</v>
      </c>
      <c r="H1428" t="s">
        <v>29</v>
      </c>
      <c r="I1428" t="s">
        <v>50</v>
      </c>
      <c r="J1428" t="s">
        <v>51</v>
      </c>
      <c r="K1428" t="s">
        <v>52</v>
      </c>
      <c r="L1428" t="s">
        <v>2490</v>
      </c>
      <c r="M1428">
        <v>0.56000000000000005</v>
      </c>
      <c r="N1428" t="s">
        <v>34</v>
      </c>
      <c r="O1428" t="s">
        <v>54</v>
      </c>
      <c r="P1428" t="s">
        <v>86</v>
      </c>
      <c r="Q1428" t="s">
        <v>87</v>
      </c>
      <c r="R1428">
        <v>55372</v>
      </c>
      <c r="S1428" s="1">
        <v>42136</v>
      </c>
      <c r="T1428" s="1">
        <v>42137</v>
      </c>
      <c r="U1428">
        <v>-24.03</v>
      </c>
      <c r="V1428">
        <v>7</v>
      </c>
      <c r="W1428">
        <v>22.23</v>
      </c>
      <c r="X1428">
        <v>86838</v>
      </c>
      <c r="Y1428">
        <f>cleaneddata[[#This Row],[Unit Price]]-cleaneddata[[#This Row],[Discount]]</f>
        <v>3.1999999999999997</v>
      </c>
      <c r="Z1428" t="str">
        <f>_xlfn.IFS(cleaneddata[[#This Row],[Region]]="Central","Chris",cleaneddata[[#This Row],[Region]]="East","Erin",cleaneddata[[#This Row],[Region]]="South","Sam",cleaneddata[[#This Row],[Region]]="West","William")</f>
        <v>Chris</v>
      </c>
    </row>
    <row r="1429" spans="1:26" x14ac:dyDescent="0.3">
      <c r="A1429">
        <v>14</v>
      </c>
      <c r="B1429" t="s">
        <v>2489</v>
      </c>
      <c r="C1429" t="s">
        <v>118</v>
      </c>
      <c r="D1429">
        <v>0.05</v>
      </c>
      <c r="E1429">
        <v>3.28</v>
      </c>
      <c r="F1429">
        <v>4.2</v>
      </c>
      <c r="G1429" t="s">
        <v>40</v>
      </c>
      <c r="H1429" t="s">
        <v>29</v>
      </c>
      <c r="I1429" t="s">
        <v>50</v>
      </c>
      <c r="J1429" t="s">
        <v>51</v>
      </c>
      <c r="K1429" t="s">
        <v>52</v>
      </c>
      <c r="L1429" t="s">
        <v>2491</v>
      </c>
      <c r="M1429">
        <v>0.56000000000000005</v>
      </c>
      <c r="N1429" t="s">
        <v>34</v>
      </c>
      <c r="O1429" t="s">
        <v>54</v>
      </c>
      <c r="P1429" t="s">
        <v>86</v>
      </c>
      <c r="Q1429" t="s">
        <v>87</v>
      </c>
      <c r="R1429">
        <v>55372</v>
      </c>
      <c r="S1429" s="1">
        <v>42136</v>
      </c>
      <c r="T1429" s="1">
        <v>42137</v>
      </c>
      <c r="U1429">
        <v>-37.03</v>
      </c>
      <c r="V1429">
        <v>4</v>
      </c>
      <c r="W1429">
        <v>13.99</v>
      </c>
      <c r="X1429">
        <v>86838</v>
      </c>
      <c r="Y1429">
        <f>cleaneddata[[#This Row],[Unit Price]]-cleaneddata[[#This Row],[Discount]]</f>
        <v>3.23</v>
      </c>
      <c r="Z1429" t="str">
        <f>_xlfn.IFS(cleaneddata[[#This Row],[Region]]="Central","Chris",cleaneddata[[#This Row],[Region]]="East","Erin",cleaneddata[[#This Row],[Region]]="South","Sam",cleaneddata[[#This Row],[Region]]="West","William")</f>
        <v>Chris</v>
      </c>
    </row>
    <row r="1430" spans="1:26" x14ac:dyDescent="0.3">
      <c r="A1430">
        <v>14</v>
      </c>
      <c r="B1430" t="s">
        <v>2489</v>
      </c>
      <c r="C1430" t="s">
        <v>118</v>
      </c>
      <c r="D1430">
        <v>0.05</v>
      </c>
      <c r="E1430">
        <v>3.58</v>
      </c>
      <c r="F1430">
        <v>1.63</v>
      </c>
      <c r="G1430" t="s">
        <v>40</v>
      </c>
      <c r="H1430" t="s">
        <v>29</v>
      </c>
      <c r="I1430" t="s">
        <v>50</v>
      </c>
      <c r="J1430" t="s">
        <v>178</v>
      </c>
      <c r="K1430" t="s">
        <v>52</v>
      </c>
      <c r="L1430" t="s">
        <v>2223</v>
      </c>
      <c r="M1430">
        <v>0.36</v>
      </c>
      <c r="N1430" t="s">
        <v>34</v>
      </c>
      <c r="O1430" t="s">
        <v>54</v>
      </c>
      <c r="P1430" t="s">
        <v>86</v>
      </c>
      <c r="Q1430" t="s">
        <v>87</v>
      </c>
      <c r="R1430">
        <v>55372</v>
      </c>
      <c r="S1430" s="1">
        <v>42136</v>
      </c>
      <c r="T1430" s="1">
        <v>42137</v>
      </c>
      <c r="U1430">
        <v>-0.71</v>
      </c>
      <c r="V1430">
        <v>4</v>
      </c>
      <c r="W1430">
        <v>14.26</v>
      </c>
      <c r="X1430">
        <v>86838</v>
      </c>
      <c r="Y1430">
        <f>cleaneddata[[#This Row],[Unit Price]]-cleaneddata[[#This Row],[Discount]]</f>
        <v>3.5300000000000002</v>
      </c>
      <c r="Z1430" t="str">
        <f>_xlfn.IFS(cleaneddata[[#This Row],[Region]]="Central","Chris",cleaneddata[[#This Row],[Region]]="East","Erin",cleaneddata[[#This Row],[Region]]="South","Sam",cleaneddata[[#This Row],[Region]]="West","William")</f>
        <v>Chris</v>
      </c>
    </row>
    <row r="1431" spans="1:26" x14ac:dyDescent="0.3">
      <c r="A1431">
        <v>1826</v>
      </c>
      <c r="B1431" t="s">
        <v>2206</v>
      </c>
      <c r="C1431" t="s">
        <v>118</v>
      </c>
      <c r="D1431">
        <v>0</v>
      </c>
      <c r="E1431">
        <v>9.27</v>
      </c>
      <c r="F1431">
        <v>4.3899999999999997</v>
      </c>
      <c r="G1431" t="s">
        <v>40</v>
      </c>
      <c r="H1431" t="s">
        <v>96</v>
      </c>
      <c r="I1431" t="s">
        <v>50</v>
      </c>
      <c r="J1431" t="s">
        <v>90</v>
      </c>
      <c r="K1431" t="s">
        <v>52</v>
      </c>
      <c r="L1431" t="s">
        <v>2492</v>
      </c>
      <c r="M1431">
        <v>0.38</v>
      </c>
      <c r="N1431" t="s">
        <v>34</v>
      </c>
      <c r="O1431" t="s">
        <v>54</v>
      </c>
      <c r="P1431" t="s">
        <v>215</v>
      </c>
      <c r="Q1431" t="s">
        <v>2208</v>
      </c>
      <c r="R1431">
        <v>52722</v>
      </c>
      <c r="S1431" s="1">
        <v>42136</v>
      </c>
      <c r="T1431" s="1">
        <v>42138</v>
      </c>
      <c r="U1431">
        <v>-7.61</v>
      </c>
      <c r="V1431">
        <v>1</v>
      </c>
      <c r="W1431">
        <v>10.65</v>
      </c>
      <c r="X1431">
        <v>86959</v>
      </c>
      <c r="Y1431">
        <f>cleaneddata[[#This Row],[Unit Price]]-cleaneddata[[#This Row],[Discount]]</f>
        <v>9.27</v>
      </c>
      <c r="Z1431" t="str">
        <f>_xlfn.IFS(cleaneddata[[#This Row],[Region]]="Central","Chris",cleaneddata[[#This Row],[Region]]="East","Erin",cleaneddata[[#This Row],[Region]]="South","Sam",cleaneddata[[#This Row],[Region]]="West","William")</f>
        <v>Chris</v>
      </c>
    </row>
    <row r="1432" spans="1:26" x14ac:dyDescent="0.3">
      <c r="A1432">
        <v>1267</v>
      </c>
      <c r="B1432" t="s">
        <v>1077</v>
      </c>
      <c r="C1432" t="s">
        <v>72</v>
      </c>
      <c r="D1432">
        <v>0.04</v>
      </c>
      <c r="E1432">
        <v>5.98</v>
      </c>
      <c r="F1432">
        <v>4.38</v>
      </c>
      <c r="G1432" t="s">
        <v>40</v>
      </c>
      <c r="H1432" t="s">
        <v>96</v>
      </c>
      <c r="I1432" t="s">
        <v>42</v>
      </c>
      <c r="J1432" t="s">
        <v>43</v>
      </c>
      <c r="K1432" t="s">
        <v>44</v>
      </c>
      <c r="L1432" t="s">
        <v>2493</v>
      </c>
      <c r="M1432">
        <v>0.75</v>
      </c>
      <c r="N1432" t="s">
        <v>34</v>
      </c>
      <c r="O1432" t="s">
        <v>35</v>
      </c>
      <c r="P1432" t="s">
        <v>125</v>
      </c>
      <c r="Q1432" t="s">
        <v>1079</v>
      </c>
      <c r="R1432">
        <v>33433</v>
      </c>
      <c r="S1432" s="1">
        <v>42136</v>
      </c>
      <c r="T1432" s="1">
        <v>42138</v>
      </c>
      <c r="U1432">
        <v>-1522.3040000000001</v>
      </c>
      <c r="V1432">
        <v>11</v>
      </c>
      <c r="W1432">
        <v>69.75</v>
      </c>
      <c r="X1432">
        <v>89515</v>
      </c>
      <c r="Y1432">
        <f>cleaneddata[[#This Row],[Unit Price]]-cleaneddata[[#This Row],[Discount]]</f>
        <v>5.94</v>
      </c>
      <c r="Z1432" t="str">
        <f>_xlfn.IFS(cleaneddata[[#This Row],[Region]]="Central","Chris",cleaneddata[[#This Row],[Region]]="East","Erin",cleaneddata[[#This Row],[Region]]="South","Sam",cleaneddata[[#This Row],[Region]]="West","William")</f>
        <v>Sam</v>
      </c>
    </row>
    <row r="1433" spans="1:26" x14ac:dyDescent="0.3">
      <c r="A1433">
        <v>1389</v>
      </c>
      <c r="B1433" t="s">
        <v>771</v>
      </c>
      <c r="C1433" t="s">
        <v>39</v>
      </c>
      <c r="D1433">
        <v>0.08</v>
      </c>
      <c r="E1433">
        <v>2.62</v>
      </c>
      <c r="F1433">
        <v>0.8</v>
      </c>
      <c r="G1433" t="s">
        <v>89</v>
      </c>
      <c r="H1433" t="s">
        <v>29</v>
      </c>
      <c r="I1433" t="s">
        <v>50</v>
      </c>
      <c r="J1433" t="s">
        <v>178</v>
      </c>
      <c r="K1433" t="s">
        <v>52</v>
      </c>
      <c r="L1433" t="s">
        <v>2126</v>
      </c>
      <c r="M1433">
        <v>0.39</v>
      </c>
      <c r="N1433" t="s">
        <v>34</v>
      </c>
      <c r="O1433" t="s">
        <v>61</v>
      </c>
      <c r="P1433" t="s">
        <v>92</v>
      </c>
      <c r="Q1433" t="s">
        <v>773</v>
      </c>
      <c r="R1433">
        <v>94025</v>
      </c>
      <c r="S1433" s="1">
        <v>42137</v>
      </c>
      <c r="T1433" s="1">
        <v>42139</v>
      </c>
      <c r="U1433">
        <v>21.769500000000001</v>
      </c>
      <c r="V1433">
        <v>12</v>
      </c>
      <c r="W1433">
        <v>31.55</v>
      </c>
      <c r="X1433">
        <v>88728</v>
      </c>
      <c r="Y1433">
        <f>cleaneddata[[#This Row],[Unit Price]]-cleaneddata[[#This Row],[Discount]]</f>
        <v>2.54</v>
      </c>
      <c r="Z1433" t="str">
        <f>_xlfn.IFS(cleaneddata[[#This Row],[Region]]="Central","Chris",cleaneddata[[#This Row],[Region]]="East","Erin",cleaneddata[[#This Row],[Region]]="South","Sam",cleaneddata[[#This Row],[Region]]="West","William")</f>
        <v>William</v>
      </c>
    </row>
    <row r="1434" spans="1:26" x14ac:dyDescent="0.3">
      <c r="A1434">
        <v>578</v>
      </c>
      <c r="B1434" t="s">
        <v>2494</v>
      </c>
      <c r="C1434" t="s">
        <v>118</v>
      </c>
      <c r="D1434">
        <v>0.03</v>
      </c>
      <c r="E1434">
        <v>162.93</v>
      </c>
      <c r="F1434">
        <v>19.989999999999998</v>
      </c>
      <c r="G1434" t="s">
        <v>40</v>
      </c>
      <c r="H1434" t="s">
        <v>96</v>
      </c>
      <c r="I1434" t="s">
        <v>50</v>
      </c>
      <c r="J1434" t="s">
        <v>347</v>
      </c>
      <c r="K1434" t="s">
        <v>75</v>
      </c>
      <c r="L1434" t="s">
        <v>2495</v>
      </c>
      <c r="M1434">
        <v>0.39</v>
      </c>
      <c r="N1434" t="s">
        <v>34</v>
      </c>
      <c r="O1434" t="s">
        <v>113</v>
      </c>
      <c r="P1434" t="s">
        <v>250</v>
      </c>
      <c r="Q1434" t="s">
        <v>2496</v>
      </c>
      <c r="R1434">
        <v>6770</v>
      </c>
      <c r="S1434" s="1">
        <v>42137</v>
      </c>
      <c r="T1434" s="1">
        <v>42138</v>
      </c>
      <c r="U1434">
        <v>293.14</v>
      </c>
      <c r="V1434">
        <v>3</v>
      </c>
      <c r="W1434">
        <v>515.88</v>
      </c>
      <c r="X1434">
        <v>88644</v>
      </c>
      <c r="Y1434">
        <f>cleaneddata[[#This Row],[Unit Price]]-cleaneddata[[#This Row],[Discount]]</f>
        <v>162.9</v>
      </c>
      <c r="Z1434" t="str">
        <f>_xlfn.IFS(cleaneddata[[#This Row],[Region]]="Central","Chris",cleaneddata[[#This Row],[Region]]="East","Erin",cleaneddata[[#This Row],[Region]]="South","Sam",cleaneddata[[#This Row],[Region]]="West","William")</f>
        <v>Erin</v>
      </c>
    </row>
    <row r="1435" spans="1:26" x14ac:dyDescent="0.3">
      <c r="A1435">
        <v>579</v>
      </c>
      <c r="B1435" t="s">
        <v>2497</v>
      </c>
      <c r="C1435" t="s">
        <v>118</v>
      </c>
      <c r="D1435">
        <v>0.01</v>
      </c>
      <c r="E1435">
        <v>11.58</v>
      </c>
      <c r="F1435">
        <v>5.72</v>
      </c>
      <c r="G1435" t="s">
        <v>40</v>
      </c>
      <c r="H1435" t="s">
        <v>96</v>
      </c>
      <c r="I1435" t="s">
        <v>50</v>
      </c>
      <c r="J1435" t="s">
        <v>347</v>
      </c>
      <c r="K1435" t="s">
        <v>75</v>
      </c>
      <c r="L1435" t="s">
        <v>626</v>
      </c>
      <c r="M1435">
        <v>0.35</v>
      </c>
      <c r="N1435" t="s">
        <v>34</v>
      </c>
      <c r="O1435" t="s">
        <v>113</v>
      </c>
      <c r="P1435" t="s">
        <v>250</v>
      </c>
      <c r="Q1435" t="s">
        <v>1750</v>
      </c>
      <c r="R1435">
        <v>6478</v>
      </c>
      <c r="S1435" s="1">
        <v>42137</v>
      </c>
      <c r="T1435" s="1">
        <v>42139</v>
      </c>
      <c r="U1435">
        <v>-6.61</v>
      </c>
      <c r="V1435">
        <v>2</v>
      </c>
      <c r="W1435">
        <v>25.06</v>
      </c>
      <c r="X1435">
        <v>88644</v>
      </c>
      <c r="Y1435">
        <f>cleaneddata[[#This Row],[Unit Price]]-cleaneddata[[#This Row],[Discount]]</f>
        <v>11.57</v>
      </c>
      <c r="Z1435" t="str">
        <f>_xlfn.IFS(cleaneddata[[#This Row],[Region]]="Central","Chris",cleaneddata[[#This Row],[Region]]="East","Erin",cleaneddata[[#This Row],[Region]]="South","Sam",cleaneddata[[#This Row],[Region]]="West","William")</f>
        <v>Erin</v>
      </c>
    </row>
    <row r="1436" spans="1:26" x14ac:dyDescent="0.3">
      <c r="A1436">
        <v>580</v>
      </c>
      <c r="B1436" t="s">
        <v>2498</v>
      </c>
      <c r="C1436" t="s">
        <v>118</v>
      </c>
      <c r="D1436">
        <v>0.01</v>
      </c>
      <c r="E1436">
        <v>55.99</v>
      </c>
      <c r="F1436">
        <v>5</v>
      </c>
      <c r="G1436" t="s">
        <v>40</v>
      </c>
      <c r="H1436" t="s">
        <v>96</v>
      </c>
      <c r="I1436" t="s">
        <v>42</v>
      </c>
      <c r="J1436" t="s">
        <v>137</v>
      </c>
      <c r="K1436" t="s">
        <v>44</v>
      </c>
      <c r="L1436" t="s">
        <v>1933</v>
      </c>
      <c r="M1436">
        <v>0.8</v>
      </c>
      <c r="N1436" t="s">
        <v>34</v>
      </c>
      <c r="O1436" t="s">
        <v>113</v>
      </c>
      <c r="P1436" t="s">
        <v>333</v>
      </c>
      <c r="Q1436" t="s">
        <v>1206</v>
      </c>
      <c r="R1436">
        <v>4210</v>
      </c>
      <c r="S1436" s="1">
        <v>42137</v>
      </c>
      <c r="T1436" s="1">
        <v>42138</v>
      </c>
      <c r="U1436">
        <v>-57.540999999999997</v>
      </c>
      <c r="V1436">
        <v>12</v>
      </c>
      <c r="W1436">
        <v>578.24</v>
      </c>
      <c r="X1436">
        <v>88644</v>
      </c>
      <c r="Y1436">
        <f>cleaneddata[[#This Row],[Unit Price]]-cleaneddata[[#This Row],[Discount]]</f>
        <v>55.980000000000004</v>
      </c>
      <c r="Z1436" t="str">
        <f>_xlfn.IFS(cleaneddata[[#This Row],[Region]]="Central","Chris",cleaneddata[[#This Row],[Region]]="East","Erin",cleaneddata[[#This Row],[Region]]="South","Sam",cleaneddata[[#This Row],[Region]]="West","William")</f>
        <v>Erin</v>
      </c>
    </row>
    <row r="1437" spans="1:26" x14ac:dyDescent="0.3">
      <c r="A1437">
        <v>585</v>
      </c>
      <c r="B1437" t="s">
        <v>2499</v>
      </c>
      <c r="C1437" t="s">
        <v>118</v>
      </c>
      <c r="D1437">
        <v>0.06</v>
      </c>
      <c r="E1437">
        <v>13.9</v>
      </c>
      <c r="F1437">
        <v>7.59</v>
      </c>
      <c r="G1437" t="s">
        <v>40</v>
      </c>
      <c r="H1437" t="s">
        <v>96</v>
      </c>
      <c r="I1437" t="s">
        <v>50</v>
      </c>
      <c r="J1437" t="s">
        <v>570</v>
      </c>
      <c r="K1437" t="s">
        <v>44</v>
      </c>
      <c r="L1437" t="s">
        <v>2466</v>
      </c>
      <c r="M1437">
        <v>0.56000000000000005</v>
      </c>
      <c r="N1437" t="s">
        <v>34</v>
      </c>
      <c r="O1437" t="s">
        <v>113</v>
      </c>
      <c r="P1437" t="s">
        <v>1358</v>
      </c>
      <c r="Q1437" t="s">
        <v>455</v>
      </c>
      <c r="R1437">
        <v>3301</v>
      </c>
      <c r="S1437" s="1">
        <v>42137</v>
      </c>
      <c r="T1437" s="1">
        <v>42138</v>
      </c>
      <c r="U1437">
        <v>-67.59</v>
      </c>
      <c r="V1437">
        <v>12</v>
      </c>
      <c r="W1437">
        <v>170.45</v>
      </c>
      <c r="X1437">
        <v>88644</v>
      </c>
      <c r="Y1437">
        <f>cleaneddata[[#This Row],[Unit Price]]-cleaneddata[[#This Row],[Discount]]</f>
        <v>13.84</v>
      </c>
      <c r="Z1437" t="str">
        <f>_xlfn.IFS(cleaneddata[[#This Row],[Region]]="Central","Chris",cleaneddata[[#This Row],[Region]]="East","Erin",cleaneddata[[#This Row],[Region]]="South","Sam",cleaneddata[[#This Row],[Region]]="West","William")</f>
        <v>Erin</v>
      </c>
    </row>
    <row r="1438" spans="1:26" x14ac:dyDescent="0.3">
      <c r="A1438">
        <v>3257</v>
      </c>
      <c r="B1438" t="s">
        <v>2500</v>
      </c>
      <c r="C1438" t="s">
        <v>118</v>
      </c>
      <c r="D1438">
        <v>0</v>
      </c>
      <c r="E1438">
        <v>25.38</v>
      </c>
      <c r="F1438">
        <v>8.99</v>
      </c>
      <c r="G1438" t="s">
        <v>40</v>
      </c>
      <c r="H1438" t="s">
        <v>41</v>
      </c>
      <c r="I1438" t="s">
        <v>30</v>
      </c>
      <c r="J1438" t="s">
        <v>128</v>
      </c>
      <c r="K1438" t="s">
        <v>44</v>
      </c>
      <c r="L1438" t="s">
        <v>2387</v>
      </c>
      <c r="M1438">
        <v>0.5</v>
      </c>
      <c r="N1438" t="s">
        <v>34</v>
      </c>
      <c r="O1438" t="s">
        <v>61</v>
      </c>
      <c r="P1438" t="s">
        <v>68</v>
      </c>
      <c r="Q1438" t="s">
        <v>2501</v>
      </c>
      <c r="R1438">
        <v>98632</v>
      </c>
      <c r="S1438" s="1">
        <v>42137</v>
      </c>
      <c r="T1438" s="1">
        <v>42139</v>
      </c>
      <c r="U1438">
        <v>470.33800000000002</v>
      </c>
      <c r="V1438">
        <v>26</v>
      </c>
      <c r="W1438">
        <v>700.41</v>
      </c>
      <c r="X1438">
        <v>88826</v>
      </c>
      <c r="Y1438">
        <f>cleaneddata[[#This Row],[Unit Price]]-cleaneddata[[#This Row],[Discount]]</f>
        <v>25.38</v>
      </c>
      <c r="Z1438" t="str">
        <f>_xlfn.IFS(cleaneddata[[#This Row],[Region]]="Central","Chris",cleaneddata[[#This Row],[Region]]="East","Erin",cleaneddata[[#This Row],[Region]]="South","Sam",cleaneddata[[#This Row],[Region]]="West","William")</f>
        <v>William</v>
      </c>
    </row>
    <row r="1439" spans="1:26" x14ac:dyDescent="0.3">
      <c r="A1439">
        <v>1085</v>
      </c>
      <c r="B1439" t="s">
        <v>233</v>
      </c>
      <c r="C1439" t="s">
        <v>72</v>
      </c>
      <c r="D1439">
        <v>0.06</v>
      </c>
      <c r="E1439">
        <v>30.42</v>
      </c>
      <c r="F1439">
        <v>8.65</v>
      </c>
      <c r="G1439" t="s">
        <v>40</v>
      </c>
      <c r="H1439" t="s">
        <v>96</v>
      </c>
      <c r="I1439" t="s">
        <v>42</v>
      </c>
      <c r="J1439" t="s">
        <v>43</v>
      </c>
      <c r="K1439" t="s">
        <v>75</v>
      </c>
      <c r="L1439" t="s">
        <v>386</v>
      </c>
      <c r="M1439">
        <v>0.74</v>
      </c>
      <c r="N1439" t="s">
        <v>34</v>
      </c>
      <c r="O1439" t="s">
        <v>113</v>
      </c>
      <c r="P1439" t="s">
        <v>114</v>
      </c>
      <c r="Q1439" t="s">
        <v>235</v>
      </c>
      <c r="R1439">
        <v>11729</v>
      </c>
      <c r="S1439" s="1">
        <v>42137</v>
      </c>
      <c r="T1439" s="1">
        <v>42139</v>
      </c>
      <c r="U1439">
        <v>-159.25</v>
      </c>
      <c r="V1439">
        <v>10</v>
      </c>
      <c r="W1439">
        <v>309.05</v>
      </c>
      <c r="X1439">
        <v>86124</v>
      </c>
      <c r="Y1439">
        <f>cleaneddata[[#This Row],[Unit Price]]-cleaneddata[[#This Row],[Discount]]</f>
        <v>30.360000000000003</v>
      </c>
      <c r="Z1439" t="str">
        <f>_xlfn.IFS(cleaneddata[[#This Row],[Region]]="Central","Chris",cleaneddata[[#This Row],[Region]]="East","Erin",cleaneddata[[#This Row],[Region]]="South","Sam",cleaneddata[[#This Row],[Region]]="West","William")</f>
        <v>Erin</v>
      </c>
    </row>
    <row r="1440" spans="1:26" x14ac:dyDescent="0.3">
      <c r="A1440">
        <v>1085</v>
      </c>
      <c r="B1440" t="s">
        <v>233</v>
      </c>
      <c r="C1440" t="s">
        <v>72</v>
      </c>
      <c r="D1440">
        <v>0.02</v>
      </c>
      <c r="E1440">
        <v>37.94</v>
      </c>
      <c r="F1440">
        <v>5.08</v>
      </c>
      <c r="G1440" t="s">
        <v>40</v>
      </c>
      <c r="H1440" t="s">
        <v>96</v>
      </c>
      <c r="I1440" t="s">
        <v>50</v>
      </c>
      <c r="J1440" t="s">
        <v>90</v>
      </c>
      <c r="K1440" t="s">
        <v>52</v>
      </c>
      <c r="L1440" t="s">
        <v>1115</v>
      </c>
      <c r="M1440">
        <v>0.38</v>
      </c>
      <c r="N1440" t="s">
        <v>34</v>
      </c>
      <c r="O1440" t="s">
        <v>113</v>
      </c>
      <c r="P1440" t="s">
        <v>114</v>
      </c>
      <c r="Q1440" t="s">
        <v>235</v>
      </c>
      <c r="R1440">
        <v>11729</v>
      </c>
      <c r="S1440" s="1">
        <v>42137</v>
      </c>
      <c r="T1440" s="1">
        <v>42138</v>
      </c>
      <c r="U1440">
        <v>206.517</v>
      </c>
      <c r="V1440">
        <v>8</v>
      </c>
      <c r="W1440">
        <v>299.3</v>
      </c>
      <c r="X1440">
        <v>86124</v>
      </c>
      <c r="Y1440">
        <f>cleaneddata[[#This Row],[Unit Price]]-cleaneddata[[#This Row],[Discount]]</f>
        <v>37.919999999999995</v>
      </c>
      <c r="Z1440" t="str">
        <f>_xlfn.IFS(cleaneddata[[#This Row],[Region]]="Central","Chris",cleaneddata[[#This Row],[Region]]="East","Erin",cleaneddata[[#This Row],[Region]]="South","Sam",cleaneddata[[#This Row],[Region]]="West","William")</f>
        <v>Erin</v>
      </c>
    </row>
    <row r="1441" spans="1:26" x14ac:dyDescent="0.3">
      <c r="A1441">
        <v>156</v>
      </c>
      <c r="B1441" t="s">
        <v>774</v>
      </c>
      <c r="C1441" t="s">
        <v>27</v>
      </c>
      <c r="D1441">
        <v>0.01</v>
      </c>
      <c r="E1441">
        <v>95.99</v>
      </c>
      <c r="F1441">
        <v>4.9000000000000004</v>
      </c>
      <c r="G1441" t="s">
        <v>40</v>
      </c>
      <c r="H1441" t="s">
        <v>96</v>
      </c>
      <c r="I1441" t="s">
        <v>42</v>
      </c>
      <c r="J1441" t="s">
        <v>137</v>
      </c>
      <c r="K1441" t="s">
        <v>75</v>
      </c>
      <c r="L1441" t="s">
        <v>770</v>
      </c>
      <c r="M1441">
        <v>0.56000000000000005</v>
      </c>
      <c r="N1441" t="s">
        <v>34</v>
      </c>
      <c r="O1441" t="s">
        <v>61</v>
      </c>
      <c r="P1441" t="s">
        <v>62</v>
      </c>
      <c r="Q1441" t="s">
        <v>63</v>
      </c>
      <c r="R1441">
        <v>80525</v>
      </c>
      <c r="S1441" s="1">
        <v>42138</v>
      </c>
      <c r="T1441" s="1">
        <v>42139</v>
      </c>
      <c r="U1441">
        <v>713.88</v>
      </c>
      <c r="V1441">
        <v>13</v>
      </c>
      <c r="W1441">
        <v>1050.08</v>
      </c>
      <c r="X1441">
        <v>87671</v>
      </c>
      <c r="Y1441">
        <f>cleaneddata[[#This Row],[Unit Price]]-cleaneddata[[#This Row],[Discount]]</f>
        <v>95.97999999999999</v>
      </c>
      <c r="Z1441" t="str">
        <f>_xlfn.IFS(cleaneddata[[#This Row],[Region]]="Central","Chris",cleaneddata[[#This Row],[Region]]="East","Erin",cleaneddata[[#This Row],[Region]]="South","Sam",cleaneddata[[#This Row],[Region]]="West","William")</f>
        <v>William</v>
      </c>
    </row>
    <row r="1442" spans="1:26" x14ac:dyDescent="0.3">
      <c r="A1442">
        <v>497</v>
      </c>
      <c r="B1442" t="s">
        <v>2502</v>
      </c>
      <c r="C1442" t="s">
        <v>27</v>
      </c>
      <c r="D1442">
        <v>7.0000000000000007E-2</v>
      </c>
      <c r="E1442">
        <v>152.47999999999999</v>
      </c>
      <c r="F1442">
        <v>6.5</v>
      </c>
      <c r="G1442" t="s">
        <v>40</v>
      </c>
      <c r="H1442" t="s">
        <v>29</v>
      </c>
      <c r="I1442" t="s">
        <v>42</v>
      </c>
      <c r="J1442" t="s">
        <v>43</v>
      </c>
      <c r="K1442" t="s">
        <v>75</v>
      </c>
      <c r="L1442" t="s">
        <v>1795</v>
      </c>
      <c r="M1442">
        <v>0.74</v>
      </c>
      <c r="N1442" t="s">
        <v>34</v>
      </c>
      <c r="O1442" t="s">
        <v>35</v>
      </c>
      <c r="P1442" t="s">
        <v>402</v>
      </c>
      <c r="Q1442" t="s">
        <v>554</v>
      </c>
      <c r="R1442">
        <v>37130</v>
      </c>
      <c r="S1442" s="1">
        <v>42138</v>
      </c>
      <c r="T1442" s="1">
        <v>42140</v>
      </c>
      <c r="U1442">
        <v>171.83879999999999</v>
      </c>
      <c r="V1442">
        <v>35</v>
      </c>
      <c r="W1442">
        <v>5062.49</v>
      </c>
      <c r="X1442">
        <v>90706</v>
      </c>
      <c r="Y1442">
        <f>cleaneddata[[#This Row],[Unit Price]]-cleaneddata[[#This Row],[Discount]]</f>
        <v>152.41</v>
      </c>
      <c r="Z1442" t="str">
        <f>_xlfn.IFS(cleaneddata[[#This Row],[Region]]="Central","Chris",cleaneddata[[#This Row],[Region]]="East","Erin",cleaneddata[[#This Row],[Region]]="South","Sam",cleaneddata[[#This Row],[Region]]="West","William")</f>
        <v>Sam</v>
      </c>
    </row>
    <row r="1443" spans="1:26" x14ac:dyDescent="0.3">
      <c r="A1443">
        <v>910</v>
      </c>
      <c r="B1443" t="s">
        <v>2503</v>
      </c>
      <c r="C1443" t="s">
        <v>27</v>
      </c>
      <c r="D1443">
        <v>0</v>
      </c>
      <c r="E1443">
        <v>5.28</v>
      </c>
      <c r="F1443">
        <v>5.61</v>
      </c>
      <c r="G1443" t="s">
        <v>40</v>
      </c>
      <c r="H1443" t="s">
        <v>96</v>
      </c>
      <c r="I1443" t="s">
        <v>50</v>
      </c>
      <c r="J1443" t="s">
        <v>90</v>
      </c>
      <c r="K1443" t="s">
        <v>75</v>
      </c>
      <c r="L1443" t="s">
        <v>2277</v>
      </c>
      <c r="M1443">
        <v>0.4</v>
      </c>
      <c r="N1443" t="s">
        <v>34</v>
      </c>
      <c r="O1443" t="s">
        <v>35</v>
      </c>
      <c r="P1443" t="s">
        <v>46</v>
      </c>
      <c r="Q1443" t="s">
        <v>1317</v>
      </c>
      <c r="R1443">
        <v>71854</v>
      </c>
      <c r="S1443" s="1">
        <v>42138</v>
      </c>
      <c r="T1443" s="1">
        <v>42138</v>
      </c>
      <c r="U1443">
        <v>-149.21199999999999</v>
      </c>
      <c r="V1443">
        <v>15</v>
      </c>
      <c r="W1443">
        <v>85.26</v>
      </c>
      <c r="X1443">
        <v>90187</v>
      </c>
      <c r="Y1443">
        <f>cleaneddata[[#This Row],[Unit Price]]-cleaneddata[[#This Row],[Discount]]</f>
        <v>5.28</v>
      </c>
      <c r="Z1443" t="str">
        <f>_xlfn.IFS(cleaneddata[[#This Row],[Region]]="Central","Chris",cleaneddata[[#This Row],[Region]]="East","Erin",cleaneddata[[#This Row],[Region]]="South","Sam",cleaneddata[[#This Row],[Region]]="West","William")</f>
        <v>Sam</v>
      </c>
    </row>
    <row r="1444" spans="1:26" x14ac:dyDescent="0.3">
      <c r="A1444">
        <v>353</v>
      </c>
      <c r="B1444" t="s">
        <v>2504</v>
      </c>
      <c r="C1444" t="s">
        <v>49</v>
      </c>
      <c r="D1444">
        <v>0.08</v>
      </c>
      <c r="E1444">
        <v>4.8899999999999997</v>
      </c>
      <c r="F1444">
        <v>4.93</v>
      </c>
      <c r="G1444" t="s">
        <v>89</v>
      </c>
      <c r="H1444" t="s">
        <v>73</v>
      </c>
      <c r="I1444" t="s">
        <v>42</v>
      </c>
      <c r="J1444" t="s">
        <v>43</v>
      </c>
      <c r="K1444" t="s">
        <v>44</v>
      </c>
      <c r="L1444" t="s">
        <v>1025</v>
      </c>
      <c r="M1444">
        <v>0.66</v>
      </c>
      <c r="N1444" t="s">
        <v>34</v>
      </c>
      <c r="O1444" t="s">
        <v>61</v>
      </c>
      <c r="P1444" t="s">
        <v>590</v>
      </c>
      <c r="Q1444" t="s">
        <v>2505</v>
      </c>
      <c r="R1444">
        <v>85301</v>
      </c>
      <c r="S1444" s="1">
        <v>42138</v>
      </c>
      <c r="T1444" s="1">
        <v>42138</v>
      </c>
      <c r="U1444">
        <v>-165.45</v>
      </c>
      <c r="V1444">
        <v>17</v>
      </c>
      <c r="W1444">
        <v>84.76</v>
      </c>
      <c r="X1444">
        <v>89647</v>
      </c>
      <c r="Y1444">
        <f>cleaneddata[[#This Row],[Unit Price]]-cleaneddata[[#This Row],[Discount]]</f>
        <v>4.8099999999999996</v>
      </c>
      <c r="Z1444" t="str">
        <f>_xlfn.IFS(cleaneddata[[#This Row],[Region]]="Central","Chris",cleaneddata[[#This Row],[Region]]="East","Erin",cleaneddata[[#This Row],[Region]]="South","Sam",cleaneddata[[#This Row],[Region]]="West","William")</f>
        <v>William</v>
      </c>
    </row>
    <row r="1445" spans="1:26" x14ac:dyDescent="0.3">
      <c r="A1445">
        <v>353</v>
      </c>
      <c r="B1445" t="s">
        <v>2504</v>
      </c>
      <c r="C1445" t="s">
        <v>49</v>
      </c>
      <c r="D1445">
        <v>7.0000000000000007E-2</v>
      </c>
      <c r="E1445">
        <v>6.68</v>
      </c>
      <c r="F1445">
        <v>6.92</v>
      </c>
      <c r="G1445" t="s">
        <v>40</v>
      </c>
      <c r="H1445" t="s">
        <v>73</v>
      </c>
      <c r="I1445" t="s">
        <v>50</v>
      </c>
      <c r="J1445" t="s">
        <v>90</v>
      </c>
      <c r="K1445" t="s">
        <v>75</v>
      </c>
      <c r="L1445" t="s">
        <v>2506</v>
      </c>
      <c r="M1445">
        <v>0.37</v>
      </c>
      <c r="N1445" t="s">
        <v>34</v>
      </c>
      <c r="O1445" t="s">
        <v>61</v>
      </c>
      <c r="P1445" t="s">
        <v>590</v>
      </c>
      <c r="Q1445" t="s">
        <v>2505</v>
      </c>
      <c r="R1445">
        <v>85301</v>
      </c>
      <c r="S1445" s="1">
        <v>42138</v>
      </c>
      <c r="T1445" s="1">
        <v>42145</v>
      </c>
      <c r="U1445">
        <v>-141.12</v>
      </c>
      <c r="V1445">
        <v>16</v>
      </c>
      <c r="W1445">
        <v>104.84</v>
      </c>
      <c r="X1445">
        <v>89647</v>
      </c>
      <c r="Y1445">
        <f>cleaneddata[[#This Row],[Unit Price]]-cleaneddata[[#This Row],[Discount]]</f>
        <v>6.6099999999999994</v>
      </c>
      <c r="Z1445" t="str">
        <f>_xlfn.IFS(cleaneddata[[#This Row],[Region]]="Central","Chris",cleaneddata[[#This Row],[Region]]="East","Erin",cleaneddata[[#This Row],[Region]]="South","Sam",cleaneddata[[#This Row],[Region]]="West","William")</f>
        <v>William</v>
      </c>
    </row>
    <row r="1446" spans="1:26" x14ac:dyDescent="0.3">
      <c r="A1446">
        <v>539</v>
      </c>
      <c r="B1446" t="s">
        <v>2507</v>
      </c>
      <c r="C1446" t="s">
        <v>118</v>
      </c>
      <c r="D1446">
        <v>0.05</v>
      </c>
      <c r="E1446">
        <v>59.78</v>
      </c>
      <c r="F1446">
        <v>10.29</v>
      </c>
      <c r="G1446" t="s">
        <v>40</v>
      </c>
      <c r="H1446" t="s">
        <v>29</v>
      </c>
      <c r="I1446" t="s">
        <v>50</v>
      </c>
      <c r="J1446" t="s">
        <v>74</v>
      </c>
      <c r="K1446" t="s">
        <v>75</v>
      </c>
      <c r="L1446" t="s">
        <v>2508</v>
      </c>
      <c r="M1446">
        <v>0.39</v>
      </c>
      <c r="N1446" t="s">
        <v>34</v>
      </c>
      <c r="O1446" t="s">
        <v>54</v>
      </c>
      <c r="P1446" t="s">
        <v>105</v>
      </c>
      <c r="Q1446" t="s">
        <v>2509</v>
      </c>
      <c r="R1446">
        <v>61801</v>
      </c>
      <c r="S1446" s="1">
        <v>42138</v>
      </c>
      <c r="T1446" s="1">
        <v>42139</v>
      </c>
      <c r="U1446">
        <v>159.52969999999999</v>
      </c>
      <c r="V1446">
        <v>7</v>
      </c>
      <c r="W1446">
        <v>414.49</v>
      </c>
      <c r="X1446">
        <v>91174</v>
      </c>
      <c r="Y1446">
        <f>cleaneddata[[#This Row],[Unit Price]]-cleaneddata[[#This Row],[Discount]]</f>
        <v>59.730000000000004</v>
      </c>
      <c r="Z1446" t="str">
        <f>_xlfn.IFS(cleaneddata[[#This Row],[Region]]="Central","Chris",cleaneddata[[#This Row],[Region]]="East","Erin",cleaneddata[[#This Row],[Region]]="South","Sam",cleaneddata[[#This Row],[Region]]="West","William")</f>
        <v>Chris</v>
      </c>
    </row>
    <row r="1447" spans="1:26" x14ac:dyDescent="0.3">
      <c r="A1447">
        <v>540</v>
      </c>
      <c r="B1447" t="s">
        <v>2510</v>
      </c>
      <c r="C1447" t="s">
        <v>118</v>
      </c>
      <c r="D1447">
        <v>0.08</v>
      </c>
      <c r="E1447">
        <v>20.99</v>
      </c>
      <c r="F1447">
        <v>1.25</v>
      </c>
      <c r="G1447" t="s">
        <v>40</v>
      </c>
      <c r="H1447" t="s">
        <v>29</v>
      </c>
      <c r="I1447" t="s">
        <v>42</v>
      </c>
      <c r="J1447" t="s">
        <v>137</v>
      </c>
      <c r="K1447" t="s">
        <v>44</v>
      </c>
      <c r="L1447" t="s">
        <v>2511</v>
      </c>
      <c r="M1447">
        <v>0.83</v>
      </c>
      <c r="N1447" t="s">
        <v>34</v>
      </c>
      <c r="O1447" t="s">
        <v>54</v>
      </c>
      <c r="P1447" t="s">
        <v>105</v>
      </c>
      <c r="Q1447" t="s">
        <v>2512</v>
      </c>
      <c r="R1447">
        <v>60061</v>
      </c>
      <c r="S1447" s="1">
        <v>42138</v>
      </c>
      <c r="T1447" s="1">
        <v>42140</v>
      </c>
      <c r="U1447">
        <v>15.3714</v>
      </c>
      <c r="V1447">
        <v>28</v>
      </c>
      <c r="W1447">
        <v>469.69</v>
      </c>
      <c r="X1447">
        <v>91174</v>
      </c>
      <c r="Y1447">
        <f>cleaneddata[[#This Row],[Unit Price]]-cleaneddata[[#This Row],[Discount]]</f>
        <v>20.91</v>
      </c>
      <c r="Z1447" t="str">
        <f>_xlfn.IFS(cleaneddata[[#This Row],[Region]]="Central","Chris",cleaneddata[[#This Row],[Region]]="East","Erin",cleaneddata[[#This Row],[Region]]="South","Sam",cleaneddata[[#This Row],[Region]]="West","William")</f>
        <v>Chris</v>
      </c>
    </row>
    <row r="1448" spans="1:26" x14ac:dyDescent="0.3">
      <c r="A1448">
        <v>1069</v>
      </c>
      <c r="B1448" t="s">
        <v>2513</v>
      </c>
      <c r="C1448" t="s">
        <v>118</v>
      </c>
      <c r="D1448">
        <v>0.02</v>
      </c>
      <c r="E1448">
        <v>15.94</v>
      </c>
      <c r="F1448">
        <v>5.45</v>
      </c>
      <c r="G1448" t="s">
        <v>40</v>
      </c>
      <c r="H1448" t="s">
        <v>73</v>
      </c>
      <c r="I1448" t="s">
        <v>50</v>
      </c>
      <c r="J1448" t="s">
        <v>51</v>
      </c>
      <c r="K1448" t="s">
        <v>44</v>
      </c>
      <c r="L1448" t="s">
        <v>2514</v>
      </c>
      <c r="M1448">
        <v>0.55000000000000004</v>
      </c>
      <c r="N1448" t="s">
        <v>34</v>
      </c>
      <c r="O1448" t="s">
        <v>54</v>
      </c>
      <c r="P1448" t="s">
        <v>105</v>
      </c>
      <c r="Q1448" t="s">
        <v>2515</v>
      </c>
      <c r="R1448">
        <v>62901</v>
      </c>
      <c r="S1448" s="1">
        <v>42138</v>
      </c>
      <c r="T1448" s="1">
        <v>42139</v>
      </c>
      <c r="U1448">
        <v>139.61199999999999</v>
      </c>
      <c r="V1448">
        <v>41</v>
      </c>
      <c r="W1448">
        <v>664.34</v>
      </c>
      <c r="X1448">
        <v>87110</v>
      </c>
      <c r="Y1448">
        <f>cleaneddata[[#This Row],[Unit Price]]-cleaneddata[[#This Row],[Discount]]</f>
        <v>15.92</v>
      </c>
      <c r="Z1448" t="str">
        <f>_xlfn.IFS(cleaneddata[[#This Row],[Region]]="Central","Chris",cleaneddata[[#This Row],[Region]]="East","Erin",cleaneddata[[#This Row],[Region]]="South","Sam",cleaneddata[[#This Row],[Region]]="West","William")</f>
        <v>Chris</v>
      </c>
    </row>
    <row r="1449" spans="1:26" x14ac:dyDescent="0.3">
      <c r="A1449">
        <v>1023</v>
      </c>
      <c r="B1449" t="s">
        <v>2516</v>
      </c>
      <c r="C1449" t="s">
        <v>27</v>
      </c>
      <c r="D1449">
        <v>0.02</v>
      </c>
      <c r="E1449">
        <v>39.06</v>
      </c>
      <c r="F1449">
        <v>10.55</v>
      </c>
      <c r="G1449" t="s">
        <v>40</v>
      </c>
      <c r="H1449" t="s">
        <v>29</v>
      </c>
      <c r="I1449" t="s">
        <v>50</v>
      </c>
      <c r="J1449" t="s">
        <v>74</v>
      </c>
      <c r="K1449" t="s">
        <v>75</v>
      </c>
      <c r="L1449" t="s">
        <v>257</v>
      </c>
      <c r="M1449">
        <v>0.37</v>
      </c>
      <c r="N1449" t="s">
        <v>34</v>
      </c>
      <c r="O1449" t="s">
        <v>113</v>
      </c>
      <c r="P1449" t="s">
        <v>322</v>
      </c>
      <c r="Q1449" t="s">
        <v>2517</v>
      </c>
      <c r="R1449">
        <v>15221</v>
      </c>
      <c r="S1449" s="1">
        <v>42139</v>
      </c>
      <c r="T1449" s="1">
        <v>42139</v>
      </c>
      <c r="U1449">
        <v>442.0899</v>
      </c>
      <c r="V1449">
        <v>16</v>
      </c>
      <c r="W1449">
        <v>640.71</v>
      </c>
      <c r="X1449">
        <v>88633</v>
      </c>
      <c r="Y1449">
        <f>cleaneddata[[#This Row],[Unit Price]]-cleaneddata[[#This Row],[Discount]]</f>
        <v>39.04</v>
      </c>
      <c r="Z1449" t="str">
        <f>_xlfn.IFS(cleaneddata[[#This Row],[Region]]="Central","Chris",cleaneddata[[#This Row],[Region]]="East","Erin",cleaneddata[[#This Row],[Region]]="South","Sam",cleaneddata[[#This Row],[Region]]="West","William")</f>
        <v>Erin</v>
      </c>
    </row>
    <row r="1450" spans="1:26" x14ac:dyDescent="0.3">
      <c r="A1450">
        <v>1023</v>
      </c>
      <c r="B1450" t="s">
        <v>2516</v>
      </c>
      <c r="C1450" t="s">
        <v>27</v>
      </c>
      <c r="D1450">
        <v>0.1</v>
      </c>
      <c r="E1450">
        <v>37.700000000000003</v>
      </c>
      <c r="F1450">
        <v>2.99</v>
      </c>
      <c r="G1450" t="s">
        <v>40</v>
      </c>
      <c r="H1450" t="s">
        <v>29</v>
      </c>
      <c r="I1450" t="s">
        <v>50</v>
      </c>
      <c r="J1450" t="s">
        <v>74</v>
      </c>
      <c r="K1450" t="s">
        <v>75</v>
      </c>
      <c r="L1450" t="s">
        <v>2518</v>
      </c>
      <c r="M1450">
        <v>0.35</v>
      </c>
      <c r="N1450" t="s">
        <v>34</v>
      </c>
      <c r="O1450" t="s">
        <v>113</v>
      </c>
      <c r="P1450" t="s">
        <v>322</v>
      </c>
      <c r="Q1450" t="s">
        <v>2517</v>
      </c>
      <c r="R1450">
        <v>15221</v>
      </c>
      <c r="S1450" s="1">
        <v>42139</v>
      </c>
      <c r="T1450" s="1">
        <v>42140</v>
      </c>
      <c r="U1450">
        <v>455.12400000000002</v>
      </c>
      <c r="V1450">
        <v>18</v>
      </c>
      <c r="W1450">
        <v>659.6</v>
      </c>
      <c r="X1450">
        <v>88633</v>
      </c>
      <c r="Y1450">
        <f>cleaneddata[[#This Row],[Unit Price]]-cleaneddata[[#This Row],[Discount]]</f>
        <v>37.6</v>
      </c>
      <c r="Z1450" t="str">
        <f>_xlfn.IFS(cleaneddata[[#This Row],[Region]]="Central","Chris",cleaneddata[[#This Row],[Region]]="East","Erin",cleaneddata[[#This Row],[Region]]="South","Sam",cleaneddata[[#This Row],[Region]]="West","William")</f>
        <v>Erin</v>
      </c>
    </row>
    <row r="1451" spans="1:26" x14ac:dyDescent="0.3">
      <c r="A1451">
        <v>18</v>
      </c>
      <c r="B1451" t="s">
        <v>2519</v>
      </c>
      <c r="C1451" t="s">
        <v>39</v>
      </c>
      <c r="D1451">
        <v>0.05</v>
      </c>
      <c r="E1451">
        <v>26.48</v>
      </c>
      <c r="F1451">
        <v>6.93</v>
      </c>
      <c r="G1451" t="s">
        <v>40</v>
      </c>
      <c r="H1451" t="s">
        <v>29</v>
      </c>
      <c r="I1451" t="s">
        <v>30</v>
      </c>
      <c r="J1451" t="s">
        <v>128</v>
      </c>
      <c r="K1451" t="s">
        <v>75</v>
      </c>
      <c r="L1451" t="s">
        <v>2520</v>
      </c>
      <c r="M1451">
        <v>0.49</v>
      </c>
      <c r="N1451" t="s">
        <v>34</v>
      </c>
      <c r="O1451" t="s">
        <v>61</v>
      </c>
      <c r="P1451" t="s">
        <v>279</v>
      </c>
      <c r="Q1451" t="s">
        <v>2521</v>
      </c>
      <c r="R1451">
        <v>59601</v>
      </c>
      <c r="S1451" s="1">
        <v>42139</v>
      </c>
      <c r="T1451" s="1">
        <v>42140</v>
      </c>
      <c r="U1451">
        <v>314.48129999999998</v>
      </c>
      <c r="V1451">
        <v>17</v>
      </c>
      <c r="W1451">
        <v>455.77</v>
      </c>
      <c r="X1451">
        <v>90031</v>
      </c>
      <c r="Y1451">
        <f>cleaneddata[[#This Row],[Unit Price]]-cleaneddata[[#This Row],[Discount]]</f>
        <v>26.43</v>
      </c>
      <c r="Z1451" t="str">
        <f>_xlfn.IFS(cleaneddata[[#This Row],[Region]]="Central","Chris",cleaneddata[[#This Row],[Region]]="East","Erin",cleaneddata[[#This Row],[Region]]="South","Sam",cleaneddata[[#This Row],[Region]]="West","William")</f>
        <v>William</v>
      </c>
    </row>
    <row r="1452" spans="1:26" x14ac:dyDescent="0.3">
      <c r="A1452">
        <v>21</v>
      </c>
      <c r="B1452" t="s">
        <v>2522</v>
      </c>
      <c r="C1452" t="s">
        <v>39</v>
      </c>
      <c r="D1452">
        <v>0.05</v>
      </c>
      <c r="E1452">
        <v>26.48</v>
      </c>
      <c r="F1452">
        <v>6.93</v>
      </c>
      <c r="G1452" t="s">
        <v>40</v>
      </c>
      <c r="H1452" t="s">
        <v>29</v>
      </c>
      <c r="I1452" t="s">
        <v>30</v>
      </c>
      <c r="J1452" t="s">
        <v>128</v>
      </c>
      <c r="K1452" t="s">
        <v>75</v>
      </c>
      <c r="L1452" t="s">
        <v>2520</v>
      </c>
      <c r="M1452">
        <v>0.49</v>
      </c>
      <c r="N1452" t="s">
        <v>34</v>
      </c>
      <c r="O1452" t="s">
        <v>113</v>
      </c>
      <c r="P1452" t="s">
        <v>114</v>
      </c>
      <c r="Q1452" t="s">
        <v>115</v>
      </c>
      <c r="R1452">
        <v>10012</v>
      </c>
      <c r="S1452" s="1">
        <v>42139</v>
      </c>
      <c r="T1452" s="1">
        <v>42140</v>
      </c>
      <c r="U1452">
        <v>384.38</v>
      </c>
      <c r="V1452">
        <v>70</v>
      </c>
      <c r="W1452">
        <v>1876.69</v>
      </c>
      <c r="X1452">
        <v>41793</v>
      </c>
      <c r="Y1452">
        <f>cleaneddata[[#This Row],[Unit Price]]-cleaneddata[[#This Row],[Discount]]</f>
        <v>26.43</v>
      </c>
      <c r="Z1452" t="str">
        <f>_xlfn.IFS(cleaneddata[[#This Row],[Region]]="Central","Chris",cleaneddata[[#This Row],[Region]]="East","Erin",cleaneddata[[#This Row],[Region]]="South","Sam",cleaneddata[[#This Row],[Region]]="West","William")</f>
        <v>Erin</v>
      </c>
    </row>
    <row r="1453" spans="1:26" x14ac:dyDescent="0.3">
      <c r="A1453">
        <v>1989</v>
      </c>
      <c r="B1453" t="s">
        <v>695</v>
      </c>
      <c r="C1453" t="s">
        <v>39</v>
      </c>
      <c r="D1453">
        <v>0.01</v>
      </c>
      <c r="E1453">
        <v>30.98</v>
      </c>
      <c r="F1453">
        <v>6.5</v>
      </c>
      <c r="G1453" t="s">
        <v>40</v>
      </c>
      <c r="H1453" t="s">
        <v>96</v>
      </c>
      <c r="I1453" t="s">
        <v>42</v>
      </c>
      <c r="J1453" t="s">
        <v>43</v>
      </c>
      <c r="K1453" t="s">
        <v>75</v>
      </c>
      <c r="L1453" t="s">
        <v>2523</v>
      </c>
      <c r="M1453">
        <v>0.64</v>
      </c>
      <c r="N1453" t="s">
        <v>34</v>
      </c>
      <c r="O1453" t="s">
        <v>61</v>
      </c>
      <c r="P1453" t="s">
        <v>148</v>
      </c>
      <c r="Q1453" t="s">
        <v>697</v>
      </c>
      <c r="R1453">
        <v>84117</v>
      </c>
      <c r="S1453" s="1">
        <v>42139</v>
      </c>
      <c r="T1453" s="1">
        <v>42140</v>
      </c>
      <c r="U1453">
        <v>46.29</v>
      </c>
      <c r="V1453">
        <v>11</v>
      </c>
      <c r="W1453">
        <v>363.37</v>
      </c>
      <c r="X1453">
        <v>90001</v>
      </c>
      <c r="Y1453">
        <f>cleaneddata[[#This Row],[Unit Price]]-cleaneddata[[#This Row],[Discount]]</f>
        <v>30.97</v>
      </c>
      <c r="Z1453" t="str">
        <f>_xlfn.IFS(cleaneddata[[#This Row],[Region]]="Central","Chris",cleaneddata[[#This Row],[Region]]="East","Erin",cleaneddata[[#This Row],[Region]]="South","Sam",cleaneddata[[#This Row],[Region]]="West","William")</f>
        <v>William</v>
      </c>
    </row>
    <row r="1454" spans="1:26" x14ac:dyDescent="0.3">
      <c r="A1454">
        <v>1989</v>
      </c>
      <c r="B1454" t="s">
        <v>695</v>
      </c>
      <c r="C1454" t="s">
        <v>39</v>
      </c>
      <c r="D1454">
        <v>0.01</v>
      </c>
      <c r="E1454">
        <v>40.99</v>
      </c>
      <c r="F1454">
        <v>19.989999999999998</v>
      </c>
      <c r="G1454" t="s">
        <v>40</v>
      </c>
      <c r="H1454" t="s">
        <v>96</v>
      </c>
      <c r="I1454" t="s">
        <v>50</v>
      </c>
      <c r="J1454" t="s">
        <v>90</v>
      </c>
      <c r="K1454" t="s">
        <v>75</v>
      </c>
      <c r="L1454" t="s">
        <v>1236</v>
      </c>
      <c r="M1454">
        <v>0.36</v>
      </c>
      <c r="N1454" t="s">
        <v>34</v>
      </c>
      <c r="O1454" t="s">
        <v>61</v>
      </c>
      <c r="P1454" t="s">
        <v>148</v>
      </c>
      <c r="Q1454" t="s">
        <v>697</v>
      </c>
      <c r="R1454">
        <v>84117</v>
      </c>
      <c r="S1454" s="1">
        <v>42139</v>
      </c>
      <c r="T1454" s="1">
        <v>42142</v>
      </c>
      <c r="U1454">
        <v>177.79</v>
      </c>
      <c r="V1454">
        <v>11</v>
      </c>
      <c r="W1454">
        <v>480.75</v>
      </c>
      <c r="X1454">
        <v>90001</v>
      </c>
      <c r="Y1454">
        <f>cleaneddata[[#This Row],[Unit Price]]-cleaneddata[[#This Row],[Discount]]</f>
        <v>40.980000000000004</v>
      </c>
      <c r="Z1454" t="str">
        <f>_xlfn.IFS(cleaneddata[[#This Row],[Region]]="Central","Chris",cleaneddata[[#This Row],[Region]]="East","Erin",cleaneddata[[#This Row],[Region]]="South","Sam",cleaneddata[[#This Row],[Region]]="West","William")</f>
        <v>William</v>
      </c>
    </row>
    <row r="1455" spans="1:26" x14ac:dyDescent="0.3">
      <c r="A1455">
        <v>266</v>
      </c>
      <c r="B1455" t="s">
        <v>2524</v>
      </c>
      <c r="C1455" t="s">
        <v>118</v>
      </c>
      <c r="D1455">
        <v>0.08</v>
      </c>
      <c r="E1455">
        <v>6.48</v>
      </c>
      <c r="F1455">
        <v>7.03</v>
      </c>
      <c r="G1455" t="s">
        <v>40</v>
      </c>
      <c r="H1455" t="s">
        <v>96</v>
      </c>
      <c r="I1455" t="s">
        <v>50</v>
      </c>
      <c r="J1455" t="s">
        <v>90</v>
      </c>
      <c r="K1455" t="s">
        <v>75</v>
      </c>
      <c r="L1455" t="s">
        <v>2525</v>
      </c>
      <c r="M1455">
        <v>0.37</v>
      </c>
      <c r="N1455" t="s">
        <v>34</v>
      </c>
      <c r="O1455" t="s">
        <v>54</v>
      </c>
      <c r="P1455" t="s">
        <v>189</v>
      </c>
      <c r="Q1455" t="s">
        <v>2526</v>
      </c>
      <c r="R1455">
        <v>78207</v>
      </c>
      <c r="S1455" s="1">
        <v>42139</v>
      </c>
      <c r="T1455" s="1">
        <v>42140</v>
      </c>
      <c r="U1455">
        <v>8.9320000000000004</v>
      </c>
      <c r="V1455">
        <v>10</v>
      </c>
      <c r="W1455">
        <v>67.86</v>
      </c>
      <c r="X1455">
        <v>90594</v>
      </c>
      <c r="Y1455">
        <f>cleaneddata[[#This Row],[Unit Price]]-cleaneddata[[#This Row],[Discount]]</f>
        <v>6.4</v>
      </c>
      <c r="Z1455" t="str">
        <f>_xlfn.IFS(cleaneddata[[#This Row],[Region]]="Central","Chris",cleaneddata[[#This Row],[Region]]="East","Erin",cleaneddata[[#This Row],[Region]]="South","Sam",cleaneddata[[#This Row],[Region]]="West","William")</f>
        <v>Chris</v>
      </c>
    </row>
    <row r="1456" spans="1:26" x14ac:dyDescent="0.3">
      <c r="A1456">
        <v>266</v>
      </c>
      <c r="B1456" t="s">
        <v>2524</v>
      </c>
      <c r="C1456" t="s">
        <v>118</v>
      </c>
      <c r="D1456">
        <v>0.01</v>
      </c>
      <c r="E1456">
        <v>20.34</v>
      </c>
      <c r="F1456">
        <v>35</v>
      </c>
      <c r="G1456" t="s">
        <v>40</v>
      </c>
      <c r="H1456" t="s">
        <v>96</v>
      </c>
      <c r="I1456" t="s">
        <v>50</v>
      </c>
      <c r="J1456" t="s">
        <v>80</v>
      </c>
      <c r="K1456" t="s">
        <v>66</v>
      </c>
      <c r="L1456" t="s">
        <v>262</v>
      </c>
      <c r="M1456">
        <v>0.84</v>
      </c>
      <c r="N1456" t="s">
        <v>34</v>
      </c>
      <c r="O1456" t="s">
        <v>54</v>
      </c>
      <c r="P1456" t="s">
        <v>189</v>
      </c>
      <c r="Q1456" t="s">
        <v>2526</v>
      </c>
      <c r="R1456">
        <v>78207</v>
      </c>
      <c r="S1456" s="1">
        <v>42139</v>
      </c>
      <c r="T1456" s="1">
        <v>42140</v>
      </c>
      <c r="U1456">
        <v>229.63800000000001</v>
      </c>
      <c r="V1456">
        <v>33</v>
      </c>
      <c r="W1456">
        <v>747.28</v>
      </c>
      <c r="X1456">
        <v>90594</v>
      </c>
      <c r="Y1456">
        <f>cleaneddata[[#This Row],[Unit Price]]-cleaneddata[[#This Row],[Discount]]</f>
        <v>20.329999999999998</v>
      </c>
      <c r="Z1456" t="str">
        <f>_xlfn.IFS(cleaneddata[[#This Row],[Region]]="Central","Chris",cleaneddata[[#This Row],[Region]]="East","Erin",cleaneddata[[#This Row],[Region]]="South","Sam",cleaneddata[[#This Row],[Region]]="West","William")</f>
        <v>Chris</v>
      </c>
    </row>
    <row r="1457" spans="1:26" x14ac:dyDescent="0.3">
      <c r="A1457">
        <v>491</v>
      </c>
      <c r="B1457" t="s">
        <v>1075</v>
      </c>
      <c r="C1457" t="s">
        <v>118</v>
      </c>
      <c r="D1457">
        <v>0.08</v>
      </c>
      <c r="E1457">
        <v>2.94</v>
      </c>
      <c r="F1457">
        <v>0.96</v>
      </c>
      <c r="G1457" t="s">
        <v>40</v>
      </c>
      <c r="H1457" t="s">
        <v>41</v>
      </c>
      <c r="I1457" t="s">
        <v>50</v>
      </c>
      <c r="J1457" t="s">
        <v>51</v>
      </c>
      <c r="K1457" t="s">
        <v>52</v>
      </c>
      <c r="L1457" t="s">
        <v>831</v>
      </c>
      <c r="M1457">
        <v>0.57999999999999996</v>
      </c>
      <c r="N1457" t="s">
        <v>34</v>
      </c>
      <c r="O1457" t="s">
        <v>113</v>
      </c>
      <c r="P1457" t="s">
        <v>114</v>
      </c>
      <c r="Q1457" t="s">
        <v>115</v>
      </c>
      <c r="R1457">
        <v>10154</v>
      </c>
      <c r="S1457" s="1">
        <v>42139</v>
      </c>
      <c r="T1457" s="1">
        <v>42141</v>
      </c>
      <c r="U1457">
        <v>-2.12</v>
      </c>
      <c r="V1457">
        <v>23</v>
      </c>
      <c r="W1457">
        <v>66.7</v>
      </c>
      <c r="X1457">
        <v>8353</v>
      </c>
      <c r="Y1457">
        <f>cleaneddata[[#This Row],[Unit Price]]-cleaneddata[[#This Row],[Discount]]</f>
        <v>2.86</v>
      </c>
      <c r="Z1457" t="str">
        <f>_xlfn.IFS(cleaneddata[[#This Row],[Region]]="Central","Chris",cleaneddata[[#This Row],[Region]]="East","Erin",cleaneddata[[#This Row],[Region]]="South","Sam",cleaneddata[[#This Row],[Region]]="West","William")</f>
        <v>Erin</v>
      </c>
    </row>
    <row r="1458" spans="1:26" x14ac:dyDescent="0.3">
      <c r="A1458">
        <v>494</v>
      </c>
      <c r="B1458" t="s">
        <v>1076</v>
      </c>
      <c r="C1458" t="s">
        <v>118</v>
      </c>
      <c r="D1458">
        <v>0.06</v>
      </c>
      <c r="E1458">
        <v>8.32</v>
      </c>
      <c r="F1458">
        <v>2.38</v>
      </c>
      <c r="G1458" t="s">
        <v>40</v>
      </c>
      <c r="H1458" t="s">
        <v>41</v>
      </c>
      <c r="I1458" t="s">
        <v>42</v>
      </c>
      <c r="J1458" t="s">
        <v>43</v>
      </c>
      <c r="K1458" t="s">
        <v>44</v>
      </c>
      <c r="L1458" t="s">
        <v>1427</v>
      </c>
      <c r="M1458">
        <v>0.74</v>
      </c>
      <c r="N1458" t="s">
        <v>34</v>
      </c>
      <c r="O1458" t="s">
        <v>61</v>
      </c>
      <c r="P1458" t="s">
        <v>68</v>
      </c>
      <c r="Q1458" t="s">
        <v>144</v>
      </c>
      <c r="R1458">
        <v>98115</v>
      </c>
      <c r="S1458" s="1">
        <v>42139</v>
      </c>
      <c r="T1458" s="1">
        <v>42141</v>
      </c>
      <c r="U1458">
        <v>-36.630000000000003</v>
      </c>
      <c r="V1458">
        <v>12</v>
      </c>
      <c r="W1458">
        <v>101.26</v>
      </c>
      <c r="X1458">
        <v>88905</v>
      </c>
      <c r="Y1458">
        <f>cleaneddata[[#This Row],[Unit Price]]-cleaneddata[[#This Row],[Discount]]</f>
        <v>8.26</v>
      </c>
      <c r="Z1458" t="str">
        <f>_xlfn.IFS(cleaneddata[[#This Row],[Region]]="Central","Chris",cleaneddata[[#This Row],[Region]]="East","Erin",cleaneddata[[#This Row],[Region]]="South","Sam",cleaneddata[[#This Row],[Region]]="West","William")</f>
        <v>William</v>
      </c>
    </row>
    <row r="1459" spans="1:26" x14ac:dyDescent="0.3">
      <c r="A1459">
        <v>494</v>
      </c>
      <c r="B1459" t="s">
        <v>1076</v>
      </c>
      <c r="C1459" t="s">
        <v>118</v>
      </c>
      <c r="D1459">
        <v>0.08</v>
      </c>
      <c r="E1459">
        <v>2.94</v>
      </c>
      <c r="F1459">
        <v>0.96</v>
      </c>
      <c r="G1459" t="s">
        <v>40</v>
      </c>
      <c r="H1459" t="s">
        <v>41</v>
      </c>
      <c r="I1459" t="s">
        <v>50</v>
      </c>
      <c r="J1459" t="s">
        <v>51</v>
      </c>
      <c r="K1459" t="s">
        <v>52</v>
      </c>
      <c r="L1459" t="s">
        <v>831</v>
      </c>
      <c r="M1459">
        <v>0.57999999999999996</v>
      </c>
      <c r="N1459" t="s">
        <v>34</v>
      </c>
      <c r="O1459" t="s">
        <v>61</v>
      </c>
      <c r="P1459" t="s">
        <v>68</v>
      </c>
      <c r="Q1459" t="s">
        <v>144</v>
      </c>
      <c r="R1459">
        <v>98115</v>
      </c>
      <c r="S1459" s="1">
        <v>42139</v>
      </c>
      <c r="T1459" s="1">
        <v>42141</v>
      </c>
      <c r="U1459">
        <v>-2.12</v>
      </c>
      <c r="V1459">
        <v>6</v>
      </c>
      <c r="W1459">
        <v>17.399999999999999</v>
      </c>
      <c r="X1459">
        <v>88905</v>
      </c>
      <c r="Y1459">
        <f>cleaneddata[[#This Row],[Unit Price]]-cleaneddata[[#This Row],[Discount]]</f>
        <v>2.86</v>
      </c>
      <c r="Z1459" t="str">
        <f>_xlfn.IFS(cleaneddata[[#This Row],[Region]]="Central","Chris",cleaneddata[[#This Row],[Region]]="East","Erin",cleaneddata[[#This Row],[Region]]="South","Sam",cleaneddata[[#This Row],[Region]]="West","William")</f>
        <v>William</v>
      </c>
    </row>
    <row r="1460" spans="1:26" x14ac:dyDescent="0.3">
      <c r="A1460">
        <v>3041</v>
      </c>
      <c r="B1460" t="s">
        <v>2527</v>
      </c>
      <c r="C1460" t="s">
        <v>72</v>
      </c>
      <c r="D1460">
        <v>0.08</v>
      </c>
      <c r="E1460">
        <v>73.98</v>
      </c>
      <c r="F1460">
        <v>4</v>
      </c>
      <c r="G1460" t="s">
        <v>40</v>
      </c>
      <c r="H1460" t="s">
        <v>96</v>
      </c>
      <c r="I1460" t="s">
        <v>42</v>
      </c>
      <c r="J1460" t="s">
        <v>43</v>
      </c>
      <c r="K1460" t="s">
        <v>75</v>
      </c>
      <c r="L1460" t="s">
        <v>735</v>
      </c>
      <c r="M1460">
        <v>0.77</v>
      </c>
      <c r="N1460" t="s">
        <v>34</v>
      </c>
      <c r="O1460" t="s">
        <v>54</v>
      </c>
      <c r="P1460" t="s">
        <v>539</v>
      </c>
      <c r="Q1460" t="s">
        <v>2067</v>
      </c>
      <c r="R1460">
        <v>67846</v>
      </c>
      <c r="S1460" s="1">
        <v>42139</v>
      </c>
      <c r="T1460" s="1">
        <v>42142</v>
      </c>
      <c r="U1460">
        <v>97.16</v>
      </c>
      <c r="V1460">
        <v>17</v>
      </c>
      <c r="W1460">
        <v>1181.67</v>
      </c>
      <c r="X1460">
        <v>86102</v>
      </c>
      <c r="Y1460">
        <f>cleaneddata[[#This Row],[Unit Price]]-cleaneddata[[#This Row],[Discount]]</f>
        <v>73.900000000000006</v>
      </c>
      <c r="Z1460" t="str">
        <f>_xlfn.IFS(cleaneddata[[#This Row],[Region]]="Central","Chris",cleaneddata[[#This Row],[Region]]="East","Erin",cleaneddata[[#This Row],[Region]]="South","Sam",cleaneddata[[#This Row],[Region]]="West","William")</f>
        <v>Chris</v>
      </c>
    </row>
    <row r="1461" spans="1:26" x14ac:dyDescent="0.3">
      <c r="A1461">
        <v>3041</v>
      </c>
      <c r="B1461" t="s">
        <v>2527</v>
      </c>
      <c r="C1461" t="s">
        <v>72</v>
      </c>
      <c r="D1461">
        <v>0.02</v>
      </c>
      <c r="E1461">
        <v>3.68</v>
      </c>
      <c r="F1461">
        <v>1.32</v>
      </c>
      <c r="G1461" t="s">
        <v>40</v>
      </c>
      <c r="H1461" t="s">
        <v>96</v>
      </c>
      <c r="I1461" t="s">
        <v>50</v>
      </c>
      <c r="J1461" t="s">
        <v>570</v>
      </c>
      <c r="K1461" t="s">
        <v>52</v>
      </c>
      <c r="L1461" t="s">
        <v>2528</v>
      </c>
      <c r="M1461">
        <v>0.83</v>
      </c>
      <c r="N1461" t="s">
        <v>34</v>
      </c>
      <c r="O1461" t="s">
        <v>54</v>
      </c>
      <c r="P1461" t="s">
        <v>539</v>
      </c>
      <c r="Q1461" t="s">
        <v>2067</v>
      </c>
      <c r="R1461">
        <v>67846</v>
      </c>
      <c r="S1461" s="1">
        <v>42139</v>
      </c>
      <c r="T1461" s="1">
        <v>42141</v>
      </c>
      <c r="U1461">
        <v>-20.65</v>
      </c>
      <c r="V1461">
        <v>8</v>
      </c>
      <c r="W1461">
        <v>29.93</v>
      </c>
      <c r="X1461">
        <v>86102</v>
      </c>
      <c r="Y1461">
        <f>cleaneddata[[#This Row],[Unit Price]]-cleaneddata[[#This Row],[Discount]]</f>
        <v>3.66</v>
      </c>
      <c r="Z1461" t="str">
        <f>_xlfn.IFS(cleaneddata[[#This Row],[Region]]="Central","Chris",cleaneddata[[#This Row],[Region]]="East","Erin",cleaneddata[[#This Row],[Region]]="South","Sam",cleaneddata[[#This Row],[Region]]="West","William")</f>
        <v>Chris</v>
      </c>
    </row>
    <row r="1462" spans="1:26" x14ac:dyDescent="0.3">
      <c r="A1462">
        <v>136</v>
      </c>
      <c r="B1462" t="s">
        <v>2529</v>
      </c>
      <c r="C1462" t="s">
        <v>27</v>
      </c>
      <c r="D1462">
        <v>0.04</v>
      </c>
      <c r="E1462">
        <v>18.97</v>
      </c>
      <c r="F1462">
        <v>9.5399999999999991</v>
      </c>
      <c r="G1462" t="s">
        <v>40</v>
      </c>
      <c r="H1462" t="s">
        <v>29</v>
      </c>
      <c r="I1462" t="s">
        <v>50</v>
      </c>
      <c r="J1462" t="s">
        <v>90</v>
      </c>
      <c r="K1462" t="s">
        <v>75</v>
      </c>
      <c r="L1462" t="s">
        <v>481</v>
      </c>
      <c r="M1462">
        <v>0.37</v>
      </c>
      <c r="N1462" t="s">
        <v>34</v>
      </c>
      <c r="O1462" t="s">
        <v>61</v>
      </c>
      <c r="P1462" t="s">
        <v>92</v>
      </c>
      <c r="Q1462" t="s">
        <v>2530</v>
      </c>
      <c r="R1462">
        <v>94952</v>
      </c>
      <c r="S1462" s="1">
        <v>42140</v>
      </c>
      <c r="T1462" s="1">
        <v>42141</v>
      </c>
      <c r="U1462">
        <v>3.04</v>
      </c>
      <c r="V1462">
        <v>5</v>
      </c>
      <c r="W1462">
        <v>101.74</v>
      </c>
      <c r="X1462">
        <v>88534</v>
      </c>
      <c r="Y1462">
        <f>cleaneddata[[#This Row],[Unit Price]]-cleaneddata[[#This Row],[Discount]]</f>
        <v>18.93</v>
      </c>
      <c r="Z1462" t="str">
        <f>_xlfn.IFS(cleaneddata[[#This Row],[Region]]="Central","Chris",cleaneddata[[#This Row],[Region]]="East","Erin",cleaneddata[[#This Row],[Region]]="South","Sam",cleaneddata[[#This Row],[Region]]="West","William")</f>
        <v>William</v>
      </c>
    </row>
    <row r="1463" spans="1:26" x14ac:dyDescent="0.3">
      <c r="A1463">
        <v>136</v>
      </c>
      <c r="B1463" t="s">
        <v>2529</v>
      </c>
      <c r="C1463" t="s">
        <v>27</v>
      </c>
      <c r="D1463">
        <v>0.09</v>
      </c>
      <c r="E1463">
        <v>10.98</v>
      </c>
      <c r="F1463">
        <v>3.37</v>
      </c>
      <c r="G1463" t="s">
        <v>40</v>
      </c>
      <c r="H1463" t="s">
        <v>29</v>
      </c>
      <c r="I1463" t="s">
        <v>50</v>
      </c>
      <c r="J1463" t="s">
        <v>570</v>
      </c>
      <c r="K1463" t="s">
        <v>44</v>
      </c>
      <c r="L1463" t="s">
        <v>2131</v>
      </c>
      <c r="M1463">
        <v>0.56999999999999995</v>
      </c>
      <c r="N1463" t="s">
        <v>34</v>
      </c>
      <c r="O1463" t="s">
        <v>61</v>
      </c>
      <c r="P1463" t="s">
        <v>92</v>
      </c>
      <c r="Q1463" t="s">
        <v>2530</v>
      </c>
      <c r="R1463">
        <v>94952</v>
      </c>
      <c r="S1463" s="1">
        <v>42140</v>
      </c>
      <c r="T1463" s="1">
        <v>42141</v>
      </c>
      <c r="U1463">
        <v>2.706</v>
      </c>
      <c r="V1463">
        <v>8</v>
      </c>
      <c r="W1463">
        <v>84.52</v>
      </c>
      <c r="X1463">
        <v>88534</v>
      </c>
      <c r="Y1463">
        <f>cleaneddata[[#This Row],[Unit Price]]-cleaneddata[[#This Row],[Discount]]</f>
        <v>10.89</v>
      </c>
      <c r="Z1463" t="str">
        <f>_xlfn.IFS(cleaneddata[[#This Row],[Region]]="Central","Chris",cleaneddata[[#This Row],[Region]]="East","Erin",cleaneddata[[#This Row],[Region]]="South","Sam",cleaneddata[[#This Row],[Region]]="West","William")</f>
        <v>William</v>
      </c>
    </row>
    <row r="1464" spans="1:26" x14ac:dyDescent="0.3">
      <c r="A1464">
        <v>688</v>
      </c>
      <c r="B1464" t="s">
        <v>1523</v>
      </c>
      <c r="C1464" t="s">
        <v>27</v>
      </c>
      <c r="D1464">
        <v>7.0000000000000007E-2</v>
      </c>
      <c r="E1464">
        <v>279.48</v>
      </c>
      <c r="F1464">
        <v>35</v>
      </c>
      <c r="G1464" t="s">
        <v>40</v>
      </c>
      <c r="H1464" t="s">
        <v>29</v>
      </c>
      <c r="I1464" t="s">
        <v>50</v>
      </c>
      <c r="J1464" t="s">
        <v>80</v>
      </c>
      <c r="K1464" t="s">
        <v>66</v>
      </c>
      <c r="L1464" t="s">
        <v>227</v>
      </c>
      <c r="M1464">
        <v>0.8</v>
      </c>
      <c r="N1464" t="s">
        <v>34</v>
      </c>
      <c r="O1464" t="s">
        <v>54</v>
      </c>
      <c r="P1464" t="s">
        <v>82</v>
      </c>
      <c r="Q1464" t="s">
        <v>1525</v>
      </c>
      <c r="R1464">
        <v>63116</v>
      </c>
      <c r="S1464" s="1">
        <v>42140</v>
      </c>
      <c r="T1464" s="1">
        <v>42140</v>
      </c>
      <c r="U1464">
        <v>-207.28</v>
      </c>
      <c r="V1464">
        <v>10</v>
      </c>
      <c r="W1464">
        <v>2716.09</v>
      </c>
      <c r="X1464">
        <v>88503</v>
      </c>
      <c r="Y1464">
        <f>cleaneddata[[#This Row],[Unit Price]]-cleaneddata[[#This Row],[Discount]]</f>
        <v>279.41000000000003</v>
      </c>
      <c r="Z1464" t="str">
        <f>_xlfn.IFS(cleaneddata[[#This Row],[Region]]="Central","Chris",cleaneddata[[#This Row],[Region]]="East","Erin",cleaneddata[[#This Row],[Region]]="South","Sam",cleaneddata[[#This Row],[Region]]="West","William")</f>
        <v>Chris</v>
      </c>
    </row>
    <row r="1465" spans="1:26" x14ac:dyDescent="0.3">
      <c r="A1465">
        <v>1042</v>
      </c>
      <c r="B1465" t="s">
        <v>2531</v>
      </c>
      <c r="C1465" t="s">
        <v>27</v>
      </c>
      <c r="D1465">
        <v>0</v>
      </c>
      <c r="E1465">
        <v>14.42</v>
      </c>
      <c r="F1465">
        <v>6.75</v>
      </c>
      <c r="G1465" t="s">
        <v>89</v>
      </c>
      <c r="H1465" t="s">
        <v>29</v>
      </c>
      <c r="I1465" t="s">
        <v>50</v>
      </c>
      <c r="J1465" t="s">
        <v>97</v>
      </c>
      <c r="K1465" t="s">
        <v>146</v>
      </c>
      <c r="L1465" t="s">
        <v>411</v>
      </c>
      <c r="M1465">
        <v>0.52</v>
      </c>
      <c r="N1465" t="s">
        <v>34</v>
      </c>
      <c r="O1465" t="s">
        <v>61</v>
      </c>
      <c r="P1465" t="s">
        <v>92</v>
      </c>
      <c r="Q1465" t="s">
        <v>2532</v>
      </c>
      <c r="R1465">
        <v>95991</v>
      </c>
      <c r="S1465" s="1">
        <v>42140</v>
      </c>
      <c r="T1465" s="1">
        <v>42141</v>
      </c>
      <c r="U1465">
        <v>9.33</v>
      </c>
      <c r="V1465">
        <v>6</v>
      </c>
      <c r="W1465">
        <v>98.96</v>
      </c>
      <c r="X1465">
        <v>87847</v>
      </c>
      <c r="Y1465">
        <f>cleaneddata[[#This Row],[Unit Price]]-cleaneddata[[#This Row],[Discount]]</f>
        <v>14.42</v>
      </c>
      <c r="Z1465" t="str">
        <f>_xlfn.IFS(cleaneddata[[#This Row],[Region]]="Central","Chris",cleaneddata[[#This Row],[Region]]="East","Erin",cleaneddata[[#This Row],[Region]]="South","Sam",cleaneddata[[#This Row],[Region]]="West","William")</f>
        <v>William</v>
      </c>
    </row>
    <row r="1466" spans="1:26" x14ac:dyDescent="0.3">
      <c r="A1466">
        <v>1390</v>
      </c>
      <c r="B1466" t="s">
        <v>2533</v>
      </c>
      <c r="C1466" t="s">
        <v>27</v>
      </c>
      <c r="D1466">
        <v>0.1</v>
      </c>
      <c r="E1466">
        <v>8.17</v>
      </c>
      <c r="F1466">
        <v>1.69</v>
      </c>
      <c r="G1466" t="s">
        <v>40</v>
      </c>
      <c r="H1466" t="s">
        <v>96</v>
      </c>
      <c r="I1466" t="s">
        <v>50</v>
      </c>
      <c r="J1466" t="s">
        <v>90</v>
      </c>
      <c r="K1466" t="s">
        <v>52</v>
      </c>
      <c r="L1466" t="s">
        <v>2534</v>
      </c>
      <c r="M1466">
        <v>0.38</v>
      </c>
      <c r="N1466" t="s">
        <v>34</v>
      </c>
      <c r="O1466" t="s">
        <v>61</v>
      </c>
      <c r="P1466" t="s">
        <v>92</v>
      </c>
      <c r="Q1466" t="s">
        <v>2535</v>
      </c>
      <c r="R1466">
        <v>95207</v>
      </c>
      <c r="S1466" s="1">
        <v>42140</v>
      </c>
      <c r="T1466" s="1">
        <v>42140</v>
      </c>
      <c r="U1466">
        <v>100.2984</v>
      </c>
      <c r="V1466">
        <v>19</v>
      </c>
      <c r="W1466">
        <v>145.36000000000001</v>
      </c>
      <c r="X1466">
        <v>88731</v>
      </c>
      <c r="Y1466">
        <f>cleaneddata[[#This Row],[Unit Price]]-cleaneddata[[#This Row],[Discount]]</f>
        <v>8.07</v>
      </c>
      <c r="Z1466" t="str">
        <f>_xlfn.IFS(cleaneddata[[#This Row],[Region]]="Central","Chris",cleaneddata[[#This Row],[Region]]="East","Erin",cleaneddata[[#This Row],[Region]]="South","Sam",cleaneddata[[#This Row],[Region]]="West","William")</f>
        <v>William</v>
      </c>
    </row>
    <row r="1467" spans="1:26" x14ac:dyDescent="0.3">
      <c r="A1467">
        <v>1390</v>
      </c>
      <c r="B1467" t="s">
        <v>2533</v>
      </c>
      <c r="C1467" t="s">
        <v>27</v>
      </c>
      <c r="D1467">
        <v>0.03</v>
      </c>
      <c r="E1467">
        <v>110.99</v>
      </c>
      <c r="F1467">
        <v>2.5</v>
      </c>
      <c r="G1467" t="s">
        <v>40</v>
      </c>
      <c r="H1467" t="s">
        <v>96</v>
      </c>
      <c r="I1467" t="s">
        <v>42</v>
      </c>
      <c r="J1467" t="s">
        <v>137</v>
      </c>
      <c r="K1467" t="s">
        <v>75</v>
      </c>
      <c r="L1467" t="s">
        <v>138</v>
      </c>
      <c r="M1467">
        <v>0.56999999999999995</v>
      </c>
      <c r="N1467" t="s">
        <v>34</v>
      </c>
      <c r="O1467" t="s">
        <v>61</v>
      </c>
      <c r="P1467" t="s">
        <v>92</v>
      </c>
      <c r="Q1467" t="s">
        <v>2535</v>
      </c>
      <c r="R1467">
        <v>95207</v>
      </c>
      <c r="S1467" s="1">
        <v>42140</v>
      </c>
      <c r="T1467" s="1">
        <v>42142</v>
      </c>
      <c r="U1467">
        <v>2495.3987999999999</v>
      </c>
      <c r="V1467">
        <v>38</v>
      </c>
      <c r="W1467">
        <v>3616.52</v>
      </c>
      <c r="X1467">
        <v>88731</v>
      </c>
      <c r="Y1467">
        <f>cleaneddata[[#This Row],[Unit Price]]-cleaneddata[[#This Row],[Discount]]</f>
        <v>110.96</v>
      </c>
      <c r="Z1467" t="str">
        <f>_xlfn.IFS(cleaneddata[[#This Row],[Region]]="Central","Chris",cleaneddata[[#This Row],[Region]]="East","Erin",cleaneddata[[#This Row],[Region]]="South","Sam",cleaneddata[[#This Row],[Region]]="West","William")</f>
        <v>William</v>
      </c>
    </row>
    <row r="1468" spans="1:26" x14ac:dyDescent="0.3">
      <c r="A1468">
        <v>1721</v>
      </c>
      <c r="B1468" t="s">
        <v>2536</v>
      </c>
      <c r="C1468" t="s">
        <v>39</v>
      </c>
      <c r="D1468">
        <v>0.04</v>
      </c>
      <c r="E1468">
        <v>12.44</v>
      </c>
      <c r="F1468">
        <v>6.27</v>
      </c>
      <c r="G1468" t="s">
        <v>40</v>
      </c>
      <c r="H1468" t="s">
        <v>96</v>
      </c>
      <c r="I1468" t="s">
        <v>50</v>
      </c>
      <c r="J1468" t="s">
        <v>80</v>
      </c>
      <c r="K1468" t="s">
        <v>146</v>
      </c>
      <c r="L1468" t="s">
        <v>2537</v>
      </c>
      <c r="M1468">
        <v>0.56999999999999995</v>
      </c>
      <c r="N1468" t="s">
        <v>34</v>
      </c>
      <c r="O1468" t="s">
        <v>35</v>
      </c>
      <c r="P1468" t="s">
        <v>46</v>
      </c>
      <c r="Q1468" t="s">
        <v>2538</v>
      </c>
      <c r="R1468">
        <v>72401</v>
      </c>
      <c r="S1468" s="1">
        <v>42140</v>
      </c>
      <c r="T1468" s="1">
        <v>42141</v>
      </c>
      <c r="U1468">
        <v>-258.56599999999997</v>
      </c>
      <c r="V1468">
        <v>37</v>
      </c>
      <c r="W1468">
        <v>464.94</v>
      </c>
      <c r="X1468">
        <v>90787</v>
      </c>
      <c r="Y1468">
        <f>cleaneddata[[#This Row],[Unit Price]]-cleaneddata[[#This Row],[Discount]]</f>
        <v>12.4</v>
      </c>
      <c r="Z1468" t="str">
        <f>_xlfn.IFS(cleaneddata[[#This Row],[Region]]="Central","Chris",cleaneddata[[#This Row],[Region]]="East","Erin",cleaneddata[[#This Row],[Region]]="South","Sam",cleaneddata[[#This Row],[Region]]="West","William")</f>
        <v>Sam</v>
      </c>
    </row>
    <row r="1469" spans="1:26" x14ac:dyDescent="0.3">
      <c r="A1469">
        <v>1723</v>
      </c>
      <c r="B1469" t="s">
        <v>890</v>
      </c>
      <c r="C1469" t="s">
        <v>39</v>
      </c>
      <c r="D1469">
        <v>0.04</v>
      </c>
      <c r="E1469">
        <v>12.44</v>
      </c>
      <c r="F1469">
        <v>6.27</v>
      </c>
      <c r="G1469" t="s">
        <v>40</v>
      </c>
      <c r="H1469" t="s">
        <v>96</v>
      </c>
      <c r="I1469" t="s">
        <v>50</v>
      </c>
      <c r="J1469" t="s">
        <v>80</v>
      </c>
      <c r="K1469" t="s">
        <v>146</v>
      </c>
      <c r="L1469" t="s">
        <v>2537</v>
      </c>
      <c r="M1469">
        <v>0.56999999999999995</v>
      </c>
      <c r="N1469" t="s">
        <v>34</v>
      </c>
      <c r="O1469" t="s">
        <v>61</v>
      </c>
      <c r="P1469" t="s">
        <v>92</v>
      </c>
      <c r="Q1469" t="s">
        <v>892</v>
      </c>
      <c r="R1469">
        <v>92037</v>
      </c>
      <c r="S1469" s="1">
        <v>42140</v>
      </c>
      <c r="T1469" s="1">
        <v>42141</v>
      </c>
      <c r="U1469">
        <v>-59.06</v>
      </c>
      <c r="V1469">
        <v>146</v>
      </c>
      <c r="W1469">
        <v>1834.61</v>
      </c>
      <c r="X1469">
        <v>32710</v>
      </c>
      <c r="Y1469">
        <f>cleaneddata[[#This Row],[Unit Price]]-cleaneddata[[#This Row],[Discount]]</f>
        <v>12.4</v>
      </c>
      <c r="Z1469" t="str">
        <f>_xlfn.IFS(cleaneddata[[#This Row],[Region]]="Central","Chris",cleaneddata[[#This Row],[Region]]="East","Erin",cleaneddata[[#This Row],[Region]]="South","Sam",cleaneddata[[#This Row],[Region]]="West","William")</f>
        <v>William</v>
      </c>
    </row>
    <row r="1470" spans="1:26" x14ac:dyDescent="0.3">
      <c r="A1470">
        <v>2610</v>
      </c>
      <c r="B1470" t="s">
        <v>2539</v>
      </c>
      <c r="C1470" t="s">
        <v>39</v>
      </c>
      <c r="D1470">
        <v>0.09</v>
      </c>
      <c r="E1470">
        <v>5.4</v>
      </c>
      <c r="F1470">
        <v>7.78</v>
      </c>
      <c r="G1470" t="s">
        <v>40</v>
      </c>
      <c r="H1470" t="s">
        <v>96</v>
      </c>
      <c r="I1470" t="s">
        <v>50</v>
      </c>
      <c r="J1470" t="s">
        <v>74</v>
      </c>
      <c r="K1470" t="s">
        <v>75</v>
      </c>
      <c r="L1470" t="s">
        <v>1486</v>
      </c>
      <c r="M1470">
        <v>0.37</v>
      </c>
      <c r="N1470" t="s">
        <v>34</v>
      </c>
      <c r="O1470" t="s">
        <v>61</v>
      </c>
      <c r="P1470" t="s">
        <v>92</v>
      </c>
      <c r="Q1470" t="s">
        <v>2297</v>
      </c>
      <c r="R1470">
        <v>95616</v>
      </c>
      <c r="S1470" s="1">
        <v>42140</v>
      </c>
      <c r="T1470" s="1">
        <v>42141</v>
      </c>
      <c r="U1470">
        <v>-136.25200000000001</v>
      </c>
      <c r="V1470">
        <v>9</v>
      </c>
      <c r="W1470">
        <v>49.24</v>
      </c>
      <c r="X1470">
        <v>86118</v>
      </c>
      <c r="Y1470">
        <f>cleaneddata[[#This Row],[Unit Price]]-cleaneddata[[#This Row],[Discount]]</f>
        <v>5.3100000000000005</v>
      </c>
      <c r="Z1470" t="str">
        <f>_xlfn.IFS(cleaneddata[[#This Row],[Region]]="Central","Chris",cleaneddata[[#This Row],[Region]]="East","Erin",cleaneddata[[#This Row],[Region]]="South","Sam",cleaneddata[[#This Row],[Region]]="West","William")</f>
        <v>William</v>
      </c>
    </row>
    <row r="1471" spans="1:26" x14ac:dyDescent="0.3">
      <c r="A1471">
        <v>3354</v>
      </c>
      <c r="B1471" t="s">
        <v>1895</v>
      </c>
      <c r="C1471" t="s">
        <v>39</v>
      </c>
      <c r="D1471">
        <v>0.03</v>
      </c>
      <c r="E1471">
        <v>28.53</v>
      </c>
      <c r="F1471">
        <v>1.49</v>
      </c>
      <c r="G1471" t="s">
        <v>40</v>
      </c>
      <c r="H1471" t="s">
        <v>96</v>
      </c>
      <c r="I1471" t="s">
        <v>50</v>
      </c>
      <c r="J1471" t="s">
        <v>74</v>
      </c>
      <c r="K1471" t="s">
        <v>75</v>
      </c>
      <c r="L1471" t="s">
        <v>1834</v>
      </c>
      <c r="M1471">
        <v>0.38</v>
      </c>
      <c r="N1471" t="s">
        <v>34</v>
      </c>
      <c r="O1471" t="s">
        <v>61</v>
      </c>
      <c r="P1471" t="s">
        <v>92</v>
      </c>
      <c r="Q1471" t="s">
        <v>1897</v>
      </c>
      <c r="R1471">
        <v>92231</v>
      </c>
      <c r="S1471" s="1">
        <v>42140</v>
      </c>
      <c r="T1471" s="1">
        <v>42141</v>
      </c>
      <c r="U1471">
        <v>137.67570000000001</v>
      </c>
      <c r="V1471">
        <v>7</v>
      </c>
      <c r="W1471">
        <v>199.53</v>
      </c>
      <c r="X1471">
        <v>88589</v>
      </c>
      <c r="Y1471">
        <f>cleaneddata[[#This Row],[Unit Price]]-cleaneddata[[#This Row],[Discount]]</f>
        <v>28.5</v>
      </c>
      <c r="Z1471" t="str">
        <f>_xlfn.IFS(cleaneddata[[#This Row],[Region]]="Central","Chris",cleaneddata[[#This Row],[Region]]="East","Erin",cleaneddata[[#This Row],[Region]]="South","Sam",cleaneddata[[#This Row],[Region]]="West","William")</f>
        <v>William</v>
      </c>
    </row>
    <row r="1472" spans="1:26" x14ac:dyDescent="0.3">
      <c r="A1472">
        <v>3354</v>
      </c>
      <c r="B1472" t="s">
        <v>1895</v>
      </c>
      <c r="C1472" t="s">
        <v>39</v>
      </c>
      <c r="D1472">
        <v>7.0000000000000007E-2</v>
      </c>
      <c r="E1472">
        <v>5.98</v>
      </c>
      <c r="F1472">
        <v>7.15</v>
      </c>
      <c r="G1472" t="s">
        <v>40</v>
      </c>
      <c r="H1472" t="s">
        <v>96</v>
      </c>
      <c r="I1472" t="s">
        <v>50</v>
      </c>
      <c r="J1472" t="s">
        <v>90</v>
      </c>
      <c r="K1472" t="s">
        <v>75</v>
      </c>
      <c r="L1472" t="s">
        <v>2540</v>
      </c>
      <c r="M1472">
        <v>0.36</v>
      </c>
      <c r="N1472" t="s">
        <v>34</v>
      </c>
      <c r="O1472" t="s">
        <v>61</v>
      </c>
      <c r="P1472" t="s">
        <v>92</v>
      </c>
      <c r="Q1472" t="s">
        <v>1897</v>
      </c>
      <c r="R1472">
        <v>92231</v>
      </c>
      <c r="S1472" s="1">
        <v>42140</v>
      </c>
      <c r="T1472" s="1">
        <v>42142</v>
      </c>
      <c r="U1472">
        <v>-62</v>
      </c>
      <c r="V1472">
        <v>6</v>
      </c>
      <c r="W1472">
        <v>37.049999999999997</v>
      </c>
      <c r="X1472">
        <v>88589</v>
      </c>
      <c r="Y1472">
        <f>cleaneddata[[#This Row],[Unit Price]]-cleaneddata[[#This Row],[Discount]]</f>
        <v>5.91</v>
      </c>
      <c r="Z1472" t="str">
        <f>_xlfn.IFS(cleaneddata[[#This Row],[Region]]="Central","Chris",cleaneddata[[#This Row],[Region]]="East","Erin",cleaneddata[[#This Row],[Region]]="South","Sam",cleaneddata[[#This Row],[Region]]="West","William")</f>
        <v>William</v>
      </c>
    </row>
    <row r="1473" spans="1:26" x14ac:dyDescent="0.3">
      <c r="A1473">
        <v>2070</v>
      </c>
      <c r="B1473" t="s">
        <v>2541</v>
      </c>
      <c r="C1473" t="s">
        <v>49</v>
      </c>
      <c r="D1473">
        <v>7.0000000000000007E-2</v>
      </c>
      <c r="E1473">
        <v>35.99</v>
      </c>
      <c r="F1473">
        <v>5.99</v>
      </c>
      <c r="G1473" t="s">
        <v>40</v>
      </c>
      <c r="H1473" t="s">
        <v>96</v>
      </c>
      <c r="I1473" t="s">
        <v>42</v>
      </c>
      <c r="J1473" t="s">
        <v>137</v>
      </c>
      <c r="K1473" t="s">
        <v>52</v>
      </c>
      <c r="L1473" t="s">
        <v>1374</v>
      </c>
      <c r="M1473">
        <v>0.38</v>
      </c>
      <c r="N1473" t="s">
        <v>34</v>
      </c>
      <c r="O1473" t="s">
        <v>54</v>
      </c>
      <c r="P1473" t="s">
        <v>291</v>
      </c>
      <c r="Q1473" t="s">
        <v>2542</v>
      </c>
      <c r="R1473">
        <v>48021</v>
      </c>
      <c r="S1473" s="1">
        <v>42140</v>
      </c>
      <c r="T1473" s="1">
        <v>42144</v>
      </c>
      <c r="U1473">
        <v>17.8398</v>
      </c>
      <c r="V1473">
        <v>5</v>
      </c>
      <c r="W1473">
        <v>153.61000000000001</v>
      </c>
      <c r="X1473">
        <v>88558</v>
      </c>
      <c r="Y1473">
        <f>cleaneddata[[#This Row],[Unit Price]]-cleaneddata[[#This Row],[Discount]]</f>
        <v>35.92</v>
      </c>
      <c r="Z1473" t="str">
        <f>_xlfn.IFS(cleaneddata[[#This Row],[Region]]="Central","Chris",cleaneddata[[#This Row],[Region]]="East","Erin",cleaneddata[[#This Row],[Region]]="South","Sam",cleaneddata[[#This Row],[Region]]="West","William")</f>
        <v>Chris</v>
      </c>
    </row>
    <row r="1474" spans="1:26" x14ac:dyDescent="0.3">
      <c r="A1474">
        <v>2071</v>
      </c>
      <c r="B1474" t="s">
        <v>919</v>
      </c>
      <c r="C1474" t="s">
        <v>49</v>
      </c>
      <c r="D1474">
        <v>0.08</v>
      </c>
      <c r="E1474">
        <v>65.989999999999995</v>
      </c>
      <c r="F1474">
        <v>5.92</v>
      </c>
      <c r="G1474" t="s">
        <v>89</v>
      </c>
      <c r="H1474" t="s">
        <v>96</v>
      </c>
      <c r="I1474" t="s">
        <v>42</v>
      </c>
      <c r="J1474" t="s">
        <v>137</v>
      </c>
      <c r="K1474" t="s">
        <v>75</v>
      </c>
      <c r="L1474" t="s">
        <v>1058</v>
      </c>
      <c r="M1474">
        <v>0.57999999999999996</v>
      </c>
      <c r="N1474" t="s">
        <v>34</v>
      </c>
      <c r="O1474" t="s">
        <v>54</v>
      </c>
      <c r="P1474" t="s">
        <v>291</v>
      </c>
      <c r="Q1474" t="s">
        <v>921</v>
      </c>
      <c r="R1474">
        <v>48336</v>
      </c>
      <c r="S1474" s="1">
        <v>42140</v>
      </c>
      <c r="T1474" s="1">
        <v>42147</v>
      </c>
      <c r="U1474">
        <v>183.84299999999999</v>
      </c>
      <c r="V1474">
        <v>20</v>
      </c>
      <c r="W1474">
        <v>1063.81</v>
      </c>
      <c r="X1474">
        <v>88558</v>
      </c>
      <c r="Y1474">
        <f>cleaneddata[[#This Row],[Unit Price]]-cleaneddata[[#This Row],[Discount]]</f>
        <v>65.91</v>
      </c>
      <c r="Z1474" t="str">
        <f>_xlfn.IFS(cleaneddata[[#This Row],[Region]]="Central","Chris",cleaneddata[[#This Row],[Region]]="East","Erin",cleaneddata[[#This Row],[Region]]="South","Sam",cleaneddata[[#This Row],[Region]]="West","William")</f>
        <v>Chris</v>
      </c>
    </row>
    <row r="1475" spans="1:26" x14ac:dyDescent="0.3">
      <c r="A1475">
        <v>1984</v>
      </c>
      <c r="B1475" t="s">
        <v>2543</v>
      </c>
      <c r="C1475" t="s">
        <v>72</v>
      </c>
      <c r="D1475">
        <v>0.1</v>
      </c>
      <c r="E1475">
        <v>7.37</v>
      </c>
      <c r="F1475">
        <v>5.53</v>
      </c>
      <c r="G1475" t="s">
        <v>40</v>
      </c>
      <c r="H1475" t="s">
        <v>41</v>
      </c>
      <c r="I1475" t="s">
        <v>42</v>
      </c>
      <c r="J1475" t="s">
        <v>43</v>
      </c>
      <c r="K1475" t="s">
        <v>44</v>
      </c>
      <c r="L1475" t="s">
        <v>551</v>
      </c>
      <c r="M1475">
        <v>0.69</v>
      </c>
      <c r="N1475" t="s">
        <v>34</v>
      </c>
      <c r="O1475" t="s">
        <v>35</v>
      </c>
      <c r="P1475" t="s">
        <v>273</v>
      </c>
      <c r="Q1475" t="s">
        <v>274</v>
      </c>
      <c r="R1475">
        <v>29915</v>
      </c>
      <c r="S1475" s="1">
        <v>42140</v>
      </c>
      <c r="T1475" s="1">
        <v>42140</v>
      </c>
      <c r="U1475">
        <v>290.202</v>
      </c>
      <c r="V1475">
        <v>38</v>
      </c>
      <c r="W1475">
        <v>269.33</v>
      </c>
      <c r="X1475">
        <v>91258</v>
      </c>
      <c r="Y1475">
        <f>cleaneddata[[#This Row],[Unit Price]]-cleaneddata[[#This Row],[Discount]]</f>
        <v>7.2700000000000005</v>
      </c>
      <c r="Z1475" t="str">
        <f>_xlfn.IFS(cleaneddata[[#This Row],[Region]]="Central","Chris",cleaneddata[[#This Row],[Region]]="East","Erin",cleaneddata[[#This Row],[Region]]="South","Sam",cleaneddata[[#This Row],[Region]]="West","William")</f>
        <v>Sam</v>
      </c>
    </row>
    <row r="1476" spans="1:26" x14ac:dyDescent="0.3">
      <c r="A1476">
        <v>91</v>
      </c>
      <c r="B1476" t="s">
        <v>1248</v>
      </c>
      <c r="C1476" t="s">
        <v>39</v>
      </c>
      <c r="D1476">
        <v>7.0000000000000007E-2</v>
      </c>
      <c r="E1476">
        <v>19.84</v>
      </c>
      <c r="F1476">
        <v>4.0999999999999996</v>
      </c>
      <c r="G1476" t="s">
        <v>40</v>
      </c>
      <c r="H1476" t="s">
        <v>73</v>
      </c>
      <c r="I1476" t="s">
        <v>50</v>
      </c>
      <c r="J1476" t="s">
        <v>51</v>
      </c>
      <c r="K1476" t="s">
        <v>52</v>
      </c>
      <c r="L1476" t="s">
        <v>2544</v>
      </c>
      <c r="M1476">
        <v>0.44</v>
      </c>
      <c r="N1476" t="s">
        <v>34</v>
      </c>
      <c r="O1476" t="s">
        <v>61</v>
      </c>
      <c r="P1476" t="s">
        <v>92</v>
      </c>
      <c r="Q1476" t="s">
        <v>1249</v>
      </c>
      <c r="R1476">
        <v>94591</v>
      </c>
      <c r="S1476" s="1">
        <v>42141</v>
      </c>
      <c r="T1476" s="1">
        <v>42142</v>
      </c>
      <c r="U1476">
        <v>117.852</v>
      </c>
      <c r="V1476">
        <v>9</v>
      </c>
      <c r="W1476">
        <v>170.8</v>
      </c>
      <c r="X1476">
        <v>87175</v>
      </c>
      <c r="Y1476">
        <f>cleaneddata[[#This Row],[Unit Price]]-cleaneddata[[#This Row],[Discount]]</f>
        <v>19.77</v>
      </c>
      <c r="Z1476" t="str">
        <f>_xlfn.IFS(cleaneddata[[#This Row],[Region]]="Central","Chris",cleaneddata[[#This Row],[Region]]="East","Erin",cleaneddata[[#This Row],[Region]]="South","Sam",cleaneddata[[#This Row],[Region]]="West","William")</f>
        <v>William</v>
      </c>
    </row>
    <row r="1477" spans="1:26" x14ac:dyDescent="0.3">
      <c r="A1477">
        <v>92</v>
      </c>
      <c r="B1477" t="s">
        <v>2545</v>
      </c>
      <c r="C1477" t="s">
        <v>39</v>
      </c>
      <c r="D1477">
        <v>7.0000000000000007E-2</v>
      </c>
      <c r="E1477">
        <v>8.34</v>
      </c>
      <c r="F1477">
        <v>1.43</v>
      </c>
      <c r="G1477" t="s">
        <v>40</v>
      </c>
      <c r="H1477" t="s">
        <v>73</v>
      </c>
      <c r="I1477" t="s">
        <v>50</v>
      </c>
      <c r="J1477" t="s">
        <v>90</v>
      </c>
      <c r="K1477" t="s">
        <v>52</v>
      </c>
      <c r="L1477" t="s">
        <v>2546</v>
      </c>
      <c r="M1477">
        <v>0.35</v>
      </c>
      <c r="N1477" t="s">
        <v>34</v>
      </c>
      <c r="O1477" t="s">
        <v>35</v>
      </c>
      <c r="P1477" t="s">
        <v>170</v>
      </c>
      <c r="Q1477" t="s">
        <v>2547</v>
      </c>
      <c r="R1477">
        <v>70056</v>
      </c>
      <c r="S1477" s="1">
        <v>42141</v>
      </c>
      <c r="T1477" s="1">
        <v>42143</v>
      </c>
      <c r="U1477">
        <v>-190.68</v>
      </c>
      <c r="V1477">
        <v>16</v>
      </c>
      <c r="W1477">
        <v>132.08000000000001</v>
      </c>
      <c r="X1477">
        <v>87175</v>
      </c>
      <c r="Y1477">
        <f>cleaneddata[[#This Row],[Unit Price]]-cleaneddata[[#This Row],[Discount]]</f>
        <v>8.27</v>
      </c>
      <c r="Z1477" t="str">
        <f>_xlfn.IFS(cleaneddata[[#This Row],[Region]]="Central","Chris",cleaneddata[[#This Row],[Region]]="East","Erin",cleaneddata[[#This Row],[Region]]="South","Sam",cleaneddata[[#This Row],[Region]]="West","William")</f>
        <v>Sam</v>
      </c>
    </row>
    <row r="1478" spans="1:26" x14ac:dyDescent="0.3">
      <c r="A1478">
        <v>92</v>
      </c>
      <c r="B1478" t="s">
        <v>2545</v>
      </c>
      <c r="C1478" t="s">
        <v>39</v>
      </c>
      <c r="D1478">
        <v>0.09</v>
      </c>
      <c r="E1478">
        <v>4.9800000000000004</v>
      </c>
      <c r="F1478">
        <v>6.07</v>
      </c>
      <c r="G1478" t="s">
        <v>40</v>
      </c>
      <c r="H1478" t="s">
        <v>73</v>
      </c>
      <c r="I1478" t="s">
        <v>50</v>
      </c>
      <c r="J1478" t="s">
        <v>90</v>
      </c>
      <c r="K1478" t="s">
        <v>75</v>
      </c>
      <c r="L1478" t="s">
        <v>789</v>
      </c>
      <c r="M1478">
        <v>0.36</v>
      </c>
      <c r="N1478" t="s">
        <v>34</v>
      </c>
      <c r="O1478" t="s">
        <v>35</v>
      </c>
      <c r="P1478" t="s">
        <v>170</v>
      </c>
      <c r="Q1478" t="s">
        <v>2547</v>
      </c>
      <c r="R1478">
        <v>70056</v>
      </c>
      <c r="S1478" s="1">
        <v>42141</v>
      </c>
      <c r="T1478" s="1">
        <v>42142</v>
      </c>
      <c r="U1478">
        <v>325.39800000000002</v>
      </c>
      <c r="V1478">
        <v>9</v>
      </c>
      <c r="W1478">
        <v>45.34</v>
      </c>
      <c r="X1478">
        <v>87175</v>
      </c>
      <c r="Y1478">
        <f>cleaneddata[[#This Row],[Unit Price]]-cleaneddata[[#This Row],[Discount]]</f>
        <v>4.8900000000000006</v>
      </c>
      <c r="Z1478" t="str">
        <f>_xlfn.IFS(cleaneddata[[#This Row],[Region]]="Central","Chris",cleaneddata[[#This Row],[Region]]="East","Erin",cleaneddata[[#This Row],[Region]]="South","Sam",cleaneddata[[#This Row],[Region]]="West","William")</f>
        <v>Sam</v>
      </c>
    </row>
    <row r="1479" spans="1:26" x14ac:dyDescent="0.3">
      <c r="A1479">
        <v>772</v>
      </c>
      <c r="B1479" t="s">
        <v>478</v>
      </c>
      <c r="C1479" t="s">
        <v>49</v>
      </c>
      <c r="D1479">
        <v>0.02</v>
      </c>
      <c r="E1479">
        <v>4.0599999999999996</v>
      </c>
      <c r="F1479">
        <v>6.89</v>
      </c>
      <c r="G1479" t="s">
        <v>89</v>
      </c>
      <c r="H1479" t="s">
        <v>29</v>
      </c>
      <c r="I1479" t="s">
        <v>50</v>
      </c>
      <c r="J1479" t="s">
        <v>97</v>
      </c>
      <c r="K1479" t="s">
        <v>75</v>
      </c>
      <c r="L1479" t="s">
        <v>1273</v>
      </c>
      <c r="M1479">
        <v>0.6</v>
      </c>
      <c r="N1479" t="s">
        <v>34</v>
      </c>
      <c r="O1479" t="s">
        <v>113</v>
      </c>
      <c r="P1479" t="s">
        <v>322</v>
      </c>
      <c r="Q1479" t="s">
        <v>480</v>
      </c>
      <c r="R1479">
        <v>18103</v>
      </c>
      <c r="S1479" s="1">
        <v>42141</v>
      </c>
      <c r="T1479" s="1">
        <v>42145</v>
      </c>
      <c r="U1479">
        <v>12.706</v>
      </c>
      <c r="V1479">
        <v>12</v>
      </c>
      <c r="W1479">
        <v>64.41</v>
      </c>
      <c r="X1479">
        <v>88668</v>
      </c>
      <c r="Y1479">
        <f>cleaneddata[[#This Row],[Unit Price]]-cleaneddata[[#This Row],[Discount]]</f>
        <v>4.04</v>
      </c>
      <c r="Z1479" t="str">
        <f>_xlfn.IFS(cleaneddata[[#This Row],[Region]]="Central","Chris",cleaneddata[[#This Row],[Region]]="East","Erin",cleaneddata[[#This Row],[Region]]="South","Sam",cleaneddata[[#This Row],[Region]]="West","William")</f>
        <v>Erin</v>
      </c>
    </row>
    <row r="1480" spans="1:26" x14ac:dyDescent="0.3">
      <c r="A1480">
        <v>772</v>
      </c>
      <c r="B1480" t="s">
        <v>478</v>
      </c>
      <c r="C1480" t="s">
        <v>49</v>
      </c>
      <c r="D1480">
        <v>7.0000000000000007E-2</v>
      </c>
      <c r="E1480">
        <v>9.49</v>
      </c>
      <c r="F1480">
        <v>5.76</v>
      </c>
      <c r="G1480" t="s">
        <v>40</v>
      </c>
      <c r="H1480" t="s">
        <v>29</v>
      </c>
      <c r="I1480" t="s">
        <v>42</v>
      </c>
      <c r="J1480" t="s">
        <v>58</v>
      </c>
      <c r="K1480" t="s">
        <v>146</v>
      </c>
      <c r="L1480" t="s">
        <v>2548</v>
      </c>
      <c r="M1480">
        <v>0.39</v>
      </c>
      <c r="N1480" t="s">
        <v>34</v>
      </c>
      <c r="O1480" t="s">
        <v>113</v>
      </c>
      <c r="P1480" t="s">
        <v>322</v>
      </c>
      <c r="Q1480" t="s">
        <v>480</v>
      </c>
      <c r="R1480">
        <v>18103</v>
      </c>
      <c r="S1480" s="1">
        <v>42141</v>
      </c>
      <c r="T1480" s="1">
        <v>42145</v>
      </c>
      <c r="U1480">
        <v>7.71516</v>
      </c>
      <c r="V1480">
        <v>37</v>
      </c>
      <c r="W1480">
        <v>344.57</v>
      </c>
      <c r="X1480">
        <v>88668</v>
      </c>
      <c r="Y1480">
        <f>cleaneddata[[#This Row],[Unit Price]]-cleaneddata[[#This Row],[Discount]]</f>
        <v>9.42</v>
      </c>
      <c r="Z1480" t="str">
        <f>_xlfn.IFS(cleaneddata[[#This Row],[Region]]="Central","Chris",cleaneddata[[#This Row],[Region]]="East","Erin",cleaneddata[[#This Row],[Region]]="South","Sam",cleaneddata[[#This Row],[Region]]="West","William")</f>
        <v>Erin</v>
      </c>
    </row>
    <row r="1481" spans="1:26" x14ac:dyDescent="0.3">
      <c r="A1481">
        <v>1906</v>
      </c>
      <c r="B1481" t="s">
        <v>2549</v>
      </c>
      <c r="C1481" t="s">
        <v>49</v>
      </c>
      <c r="D1481">
        <v>7.0000000000000007E-2</v>
      </c>
      <c r="E1481">
        <v>172.99</v>
      </c>
      <c r="F1481">
        <v>19.989999999999998</v>
      </c>
      <c r="G1481" t="s">
        <v>40</v>
      </c>
      <c r="H1481" t="s">
        <v>96</v>
      </c>
      <c r="I1481" t="s">
        <v>50</v>
      </c>
      <c r="J1481" t="s">
        <v>74</v>
      </c>
      <c r="K1481" t="s">
        <v>75</v>
      </c>
      <c r="L1481" t="s">
        <v>2550</v>
      </c>
      <c r="M1481">
        <v>0.39</v>
      </c>
      <c r="N1481" t="s">
        <v>34</v>
      </c>
      <c r="O1481" t="s">
        <v>113</v>
      </c>
      <c r="P1481" t="s">
        <v>319</v>
      </c>
      <c r="Q1481" t="s">
        <v>2021</v>
      </c>
      <c r="R1481">
        <v>45801</v>
      </c>
      <c r="S1481" s="1">
        <v>42141</v>
      </c>
      <c r="T1481" s="1">
        <v>42141</v>
      </c>
      <c r="U1481">
        <v>2502.6851999999999</v>
      </c>
      <c r="V1481">
        <v>22</v>
      </c>
      <c r="W1481">
        <v>3627.08</v>
      </c>
      <c r="X1481">
        <v>86500</v>
      </c>
      <c r="Y1481">
        <f>cleaneddata[[#This Row],[Unit Price]]-cleaneddata[[#This Row],[Discount]]</f>
        <v>172.92000000000002</v>
      </c>
      <c r="Z1481" t="str">
        <f>_xlfn.IFS(cleaneddata[[#This Row],[Region]]="Central","Chris",cleaneddata[[#This Row],[Region]]="East","Erin",cleaneddata[[#This Row],[Region]]="South","Sam",cleaneddata[[#This Row],[Region]]="West","William")</f>
        <v>Erin</v>
      </c>
    </row>
    <row r="1482" spans="1:26" x14ac:dyDescent="0.3">
      <c r="A1482">
        <v>1907</v>
      </c>
      <c r="B1482" t="s">
        <v>2551</v>
      </c>
      <c r="C1482" t="s">
        <v>49</v>
      </c>
      <c r="D1482">
        <v>0.09</v>
      </c>
      <c r="E1482">
        <v>7.64</v>
      </c>
      <c r="F1482">
        <v>1.39</v>
      </c>
      <c r="G1482" t="s">
        <v>40</v>
      </c>
      <c r="H1482" t="s">
        <v>96</v>
      </c>
      <c r="I1482" t="s">
        <v>50</v>
      </c>
      <c r="J1482" t="s">
        <v>347</v>
      </c>
      <c r="K1482" t="s">
        <v>75</v>
      </c>
      <c r="L1482" t="s">
        <v>1560</v>
      </c>
      <c r="M1482">
        <v>0.36</v>
      </c>
      <c r="N1482" t="s">
        <v>34</v>
      </c>
      <c r="O1482" t="s">
        <v>113</v>
      </c>
      <c r="P1482" t="s">
        <v>319</v>
      </c>
      <c r="Q1482" t="s">
        <v>2552</v>
      </c>
      <c r="R1482">
        <v>44052</v>
      </c>
      <c r="S1482" s="1">
        <v>42141</v>
      </c>
      <c r="T1482" s="1">
        <v>42150</v>
      </c>
      <c r="U1482">
        <v>0.68799999999999994</v>
      </c>
      <c r="V1482">
        <v>1</v>
      </c>
      <c r="W1482">
        <v>8.34</v>
      </c>
      <c r="X1482">
        <v>86500</v>
      </c>
      <c r="Y1482">
        <f>cleaneddata[[#This Row],[Unit Price]]-cleaneddata[[#This Row],[Discount]]</f>
        <v>7.55</v>
      </c>
      <c r="Z1482" t="str">
        <f>_xlfn.IFS(cleaneddata[[#This Row],[Region]]="Central","Chris",cleaneddata[[#This Row],[Region]]="East","Erin",cleaneddata[[#This Row],[Region]]="South","Sam",cleaneddata[[#This Row],[Region]]="West","William")</f>
        <v>Erin</v>
      </c>
    </row>
    <row r="1483" spans="1:26" x14ac:dyDescent="0.3">
      <c r="A1483">
        <v>2858</v>
      </c>
      <c r="B1483" t="s">
        <v>2553</v>
      </c>
      <c r="C1483" t="s">
        <v>118</v>
      </c>
      <c r="D1483">
        <v>0.06</v>
      </c>
      <c r="E1483">
        <v>2.94</v>
      </c>
      <c r="F1483">
        <v>0.96</v>
      </c>
      <c r="G1483" t="s">
        <v>40</v>
      </c>
      <c r="H1483" t="s">
        <v>96</v>
      </c>
      <c r="I1483" t="s">
        <v>50</v>
      </c>
      <c r="J1483" t="s">
        <v>51</v>
      </c>
      <c r="K1483" t="s">
        <v>52</v>
      </c>
      <c r="L1483" t="s">
        <v>831</v>
      </c>
      <c r="M1483">
        <v>0.57999999999999996</v>
      </c>
      <c r="N1483" t="s">
        <v>34</v>
      </c>
      <c r="O1483" t="s">
        <v>35</v>
      </c>
      <c r="P1483" t="s">
        <v>125</v>
      </c>
      <c r="Q1483" t="s">
        <v>1365</v>
      </c>
      <c r="R1483">
        <v>32259</v>
      </c>
      <c r="S1483" s="1">
        <v>42141</v>
      </c>
      <c r="T1483" s="1">
        <v>42142</v>
      </c>
      <c r="U1483">
        <v>-8.8759999999999994</v>
      </c>
      <c r="V1483">
        <v>3</v>
      </c>
      <c r="W1483">
        <v>8.7899999999999991</v>
      </c>
      <c r="X1483">
        <v>88279</v>
      </c>
      <c r="Y1483">
        <f>cleaneddata[[#This Row],[Unit Price]]-cleaneddata[[#This Row],[Discount]]</f>
        <v>2.88</v>
      </c>
      <c r="Z1483" t="str">
        <f>_xlfn.IFS(cleaneddata[[#This Row],[Region]]="Central","Chris",cleaneddata[[#This Row],[Region]]="East","Erin",cleaneddata[[#This Row],[Region]]="South","Sam",cleaneddata[[#This Row],[Region]]="West","William")</f>
        <v>Sam</v>
      </c>
    </row>
    <row r="1484" spans="1:26" x14ac:dyDescent="0.3">
      <c r="A1484">
        <v>3132</v>
      </c>
      <c r="B1484" t="s">
        <v>2554</v>
      </c>
      <c r="C1484" t="s">
        <v>118</v>
      </c>
      <c r="D1484">
        <v>0.04</v>
      </c>
      <c r="E1484">
        <v>62.05</v>
      </c>
      <c r="F1484">
        <v>3.99</v>
      </c>
      <c r="G1484" t="s">
        <v>40</v>
      </c>
      <c r="H1484" t="s">
        <v>96</v>
      </c>
      <c r="I1484" t="s">
        <v>50</v>
      </c>
      <c r="J1484" t="s">
        <v>97</v>
      </c>
      <c r="K1484" t="s">
        <v>75</v>
      </c>
      <c r="L1484" t="s">
        <v>2555</v>
      </c>
      <c r="M1484">
        <v>0.55000000000000004</v>
      </c>
      <c r="N1484" t="s">
        <v>34</v>
      </c>
      <c r="O1484" t="s">
        <v>54</v>
      </c>
      <c r="P1484" t="s">
        <v>105</v>
      </c>
      <c r="Q1484" t="s">
        <v>2556</v>
      </c>
      <c r="R1484">
        <v>60060</v>
      </c>
      <c r="S1484" s="1">
        <v>42141</v>
      </c>
      <c r="T1484" s="1">
        <v>42142</v>
      </c>
      <c r="U1484">
        <v>1644.0768</v>
      </c>
      <c r="V1484">
        <v>40</v>
      </c>
      <c r="W1484">
        <v>2382.7199999999998</v>
      </c>
      <c r="X1484">
        <v>86794</v>
      </c>
      <c r="Y1484">
        <f>cleaneddata[[#This Row],[Unit Price]]-cleaneddata[[#This Row],[Discount]]</f>
        <v>62.01</v>
      </c>
      <c r="Z1484" t="str">
        <f>_xlfn.IFS(cleaneddata[[#This Row],[Region]]="Central","Chris",cleaneddata[[#This Row],[Region]]="East","Erin",cleaneddata[[#This Row],[Region]]="South","Sam",cleaneddata[[#This Row],[Region]]="West","William")</f>
        <v>Chris</v>
      </c>
    </row>
    <row r="1485" spans="1:26" x14ac:dyDescent="0.3">
      <c r="A1485">
        <v>3113</v>
      </c>
      <c r="B1485" t="s">
        <v>2557</v>
      </c>
      <c r="C1485" t="s">
        <v>72</v>
      </c>
      <c r="D1485">
        <v>7.0000000000000007E-2</v>
      </c>
      <c r="E1485">
        <v>34.54</v>
      </c>
      <c r="F1485">
        <v>14.72</v>
      </c>
      <c r="G1485" t="s">
        <v>40</v>
      </c>
      <c r="H1485" t="s">
        <v>96</v>
      </c>
      <c r="I1485" t="s">
        <v>50</v>
      </c>
      <c r="J1485" t="s">
        <v>74</v>
      </c>
      <c r="K1485" t="s">
        <v>75</v>
      </c>
      <c r="L1485" t="s">
        <v>2558</v>
      </c>
      <c r="M1485">
        <v>0.37</v>
      </c>
      <c r="N1485" t="s">
        <v>34</v>
      </c>
      <c r="O1485" t="s">
        <v>35</v>
      </c>
      <c r="P1485" t="s">
        <v>170</v>
      </c>
      <c r="Q1485" t="s">
        <v>2559</v>
      </c>
      <c r="R1485">
        <v>70560</v>
      </c>
      <c r="S1485" s="1">
        <v>42141</v>
      </c>
      <c r="T1485" s="1">
        <v>42142</v>
      </c>
      <c r="U1485">
        <v>-20.182259999999999</v>
      </c>
      <c r="V1485">
        <v>17</v>
      </c>
      <c r="W1485">
        <v>574.97</v>
      </c>
      <c r="X1485">
        <v>86860</v>
      </c>
      <c r="Y1485">
        <f>cleaneddata[[#This Row],[Unit Price]]-cleaneddata[[#This Row],[Discount]]</f>
        <v>34.47</v>
      </c>
      <c r="Z1485" t="str">
        <f>_xlfn.IFS(cleaneddata[[#This Row],[Region]]="Central","Chris",cleaneddata[[#This Row],[Region]]="East","Erin",cleaneddata[[#This Row],[Region]]="South","Sam",cleaneddata[[#This Row],[Region]]="West","William")</f>
        <v>Sam</v>
      </c>
    </row>
    <row r="1486" spans="1:26" x14ac:dyDescent="0.3">
      <c r="A1486">
        <v>3113</v>
      </c>
      <c r="B1486" t="s">
        <v>2557</v>
      </c>
      <c r="C1486" t="s">
        <v>72</v>
      </c>
      <c r="D1486">
        <v>0.02</v>
      </c>
      <c r="E1486">
        <v>12.28</v>
      </c>
      <c r="F1486">
        <v>6.47</v>
      </c>
      <c r="G1486" t="s">
        <v>40</v>
      </c>
      <c r="H1486" t="s">
        <v>96</v>
      </c>
      <c r="I1486" t="s">
        <v>50</v>
      </c>
      <c r="J1486" t="s">
        <v>90</v>
      </c>
      <c r="K1486" t="s">
        <v>75</v>
      </c>
      <c r="L1486" t="s">
        <v>2560</v>
      </c>
      <c r="M1486">
        <v>0.38</v>
      </c>
      <c r="N1486" t="s">
        <v>34</v>
      </c>
      <c r="O1486" t="s">
        <v>35</v>
      </c>
      <c r="P1486" t="s">
        <v>170</v>
      </c>
      <c r="Q1486" t="s">
        <v>2559</v>
      </c>
      <c r="R1486">
        <v>70560</v>
      </c>
      <c r="S1486" s="1">
        <v>42141</v>
      </c>
      <c r="T1486" s="1">
        <v>42141</v>
      </c>
      <c r="U1486">
        <v>-156.97219999999999</v>
      </c>
      <c r="V1486">
        <v>9</v>
      </c>
      <c r="W1486">
        <v>115.22</v>
      </c>
      <c r="X1486">
        <v>86860</v>
      </c>
      <c r="Y1486">
        <f>cleaneddata[[#This Row],[Unit Price]]-cleaneddata[[#This Row],[Discount]]</f>
        <v>12.26</v>
      </c>
      <c r="Z1486" t="str">
        <f>_xlfn.IFS(cleaneddata[[#This Row],[Region]]="Central","Chris",cleaneddata[[#This Row],[Region]]="East","Erin",cleaneddata[[#This Row],[Region]]="South","Sam",cleaneddata[[#This Row],[Region]]="West","William")</f>
        <v>Sam</v>
      </c>
    </row>
    <row r="1487" spans="1:26" x14ac:dyDescent="0.3">
      <c r="A1487">
        <v>3113</v>
      </c>
      <c r="B1487" t="s">
        <v>2557</v>
      </c>
      <c r="C1487" t="s">
        <v>72</v>
      </c>
      <c r="D1487">
        <v>0.06</v>
      </c>
      <c r="E1487">
        <v>34.58</v>
      </c>
      <c r="F1487">
        <v>8.99</v>
      </c>
      <c r="G1487" t="s">
        <v>89</v>
      </c>
      <c r="H1487" t="s">
        <v>96</v>
      </c>
      <c r="I1487" t="s">
        <v>50</v>
      </c>
      <c r="J1487" t="s">
        <v>51</v>
      </c>
      <c r="K1487" t="s">
        <v>44</v>
      </c>
      <c r="L1487" t="s">
        <v>2561</v>
      </c>
      <c r="M1487">
        <v>0.56000000000000005</v>
      </c>
      <c r="N1487" t="s">
        <v>34</v>
      </c>
      <c r="O1487" t="s">
        <v>35</v>
      </c>
      <c r="P1487" t="s">
        <v>170</v>
      </c>
      <c r="Q1487" t="s">
        <v>2559</v>
      </c>
      <c r="R1487">
        <v>70560</v>
      </c>
      <c r="S1487" s="1">
        <v>42141</v>
      </c>
      <c r="T1487" s="1">
        <v>42143</v>
      </c>
      <c r="U1487">
        <v>384.5043</v>
      </c>
      <c r="V1487">
        <v>13</v>
      </c>
      <c r="W1487">
        <v>456.58</v>
      </c>
      <c r="X1487">
        <v>86860</v>
      </c>
      <c r="Y1487">
        <f>cleaneddata[[#This Row],[Unit Price]]-cleaneddata[[#This Row],[Discount]]</f>
        <v>34.519999999999996</v>
      </c>
      <c r="Z1487" t="str">
        <f>_xlfn.IFS(cleaneddata[[#This Row],[Region]]="Central","Chris",cleaneddata[[#This Row],[Region]]="East","Erin",cleaneddata[[#This Row],[Region]]="South","Sam",cleaneddata[[#This Row],[Region]]="West","William")</f>
        <v>Sam</v>
      </c>
    </row>
    <row r="1488" spans="1:26" x14ac:dyDescent="0.3">
      <c r="A1488">
        <v>2035</v>
      </c>
      <c r="B1488" t="s">
        <v>2562</v>
      </c>
      <c r="C1488" t="s">
        <v>27</v>
      </c>
      <c r="D1488">
        <v>0.1</v>
      </c>
      <c r="E1488">
        <v>1.89</v>
      </c>
      <c r="F1488">
        <v>0.76</v>
      </c>
      <c r="G1488" t="s">
        <v>40</v>
      </c>
      <c r="H1488" t="s">
        <v>41</v>
      </c>
      <c r="I1488" t="s">
        <v>50</v>
      </c>
      <c r="J1488" t="s">
        <v>178</v>
      </c>
      <c r="K1488" t="s">
        <v>52</v>
      </c>
      <c r="L1488" t="s">
        <v>2563</v>
      </c>
      <c r="M1488">
        <v>0.83</v>
      </c>
      <c r="N1488" t="s">
        <v>34</v>
      </c>
      <c r="O1488" t="s">
        <v>35</v>
      </c>
      <c r="P1488" t="s">
        <v>125</v>
      </c>
      <c r="Q1488" t="s">
        <v>606</v>
      </c>
      <c r="R1488">
        <v>33403</v>
      </c>
      <c r="S1488" s="1">
        <v>42142</v>
      </c>
      <c r="T1488" s="1">
        <v>42144</v>
      </c>
      <c r="U1488">
        <v>-40.432000000000002</v>
      </c>
      <c r="V1488">
        <v>20</v>
      </c>
      <c r="W1488">
        <v>36.72</v>
      </c>
      <c r="X1488">
        <v>87117</v>
      </c>
      <c r="Y1488">
        <f>cleaneddata[[#This Row],[Unit Price]]-cleaneddata[[#This Row],[Discount]]</f>
        <v>1.7899999999999998</v>
      </c>
      <c r="Z1488" t="str">
        <f>_xlfn.IFS(cleaneddata[[#This Row],[Region]]="Central","Chris",cleaneddata[[#This Row],[Region]]="East","Erin",cleaneddata[[#This Row],[Region]]="South","Sam",cleaneddata[[#This Row],[Region]]="West","William")</f>
        <v>Sam</v>
      </c>
    </row>
    <row r="1489" spans="1:26" x14ac:dyDescent="0.3">
      <c r="A1489">
        <v>1554</v>
      </c>
      <c r="B1489" t="s">
        <v>1150</v>
      </c>
      <c r="C1489" t="s">
        <v>39</v>
      </c>
      <c r="D1489">
        <v>0.04</v>
      </c>
      <c r="E1489">
        <v>10.98</v>
      </c>
      <c r="F1489">
        <v>3.99</v>
      </c>
      <c r="G1489" t="s">
        <v>40</v>
      </c>
      <c r="H1489" t="s">
        <v>29</v>
      </c>
      <c r="I1489" t="s">
        <v>50</v>
      </c>
      <c r="J1489" t="s">
        <v>97</v>
      </c>
      <c r="K1489" t="s">
        <v>75</v>
      </c>
      <c r="L1489" t="s">
        <v>1695</v>
      </c>
      <c r="M1489">
        <v>0.57999999999999996</v>
      </c>
      <c r="N1489" t="s">
        <v>34</v>
      </c>
      <c r="O1489" t="s">
        <v>35</v>
      </c>
      <c r="P1489" t="s">
        <v>36</v>
      </c>
      <c r="Q1489" t="s">
        <v>1152</v>
      </c>
      <c r="R1489">
        <v>39503</v>
      </c>
      <c r="S1489" s="1">
        <v>42142</v>
      </c>
      <c r="T1489" s="1">
        <v>42142</v>
      </c>
      <c r="U1489">
        <v>481.03199999999998</v>
      </c>
      <c r="V1489">
        <v>15</v>
      </c>
      <c r="W1489">
        <v>172.22</v>
      </c>
      <c r="X1489">
        <v>87485</v>
      </c>
      <c r="Y1489">
        <f>cleaneddata[[#This Row],[Unit Price]]-cleaneddata[[#This Row],[Discount]]</f>
        <v>10.940000000000001</v>
      </c>
      <c r="Z1489" t="str">
        <f>_xlfn.IFS(cleaneddata[[#This Row],[Region]]="Central","Chris",cleaneddata[[#This Row],[Region]]="East","Erin",cleaneddata[[#This Row],[Region]]="South","Sam",cleaneddata[[#This Row],[Region]]="West","William")</f>
        <v>Sam</v>
      </c>
    </row>
    <row r="1490" spans="1:26" x14ac:dyDescent="0.3">
      <c r="A1490">
        <v>3086</v>
      </c>
      <c r="B1490" t="s">
        <v>2564</v>
      </c>
      <c r="C1490" t="s">
        <v>39</v>
      </c>
      <c r="D1490">
        <v>0.05</v>
      </c>
      <c r="E1490">
        <v>39.99</v>
      </c>
      <c r="F1490">
        <v>10.25</v>
      </c>
      <c r="G1490" t="s">
        <v>89</v>
      </c>
      <c r="H1490" t="s">
        <v>41</v>
      </c>
      <c r="I1490" t="s">
        <v>42</v>
      </c>
      <c r="J1490" t="s">
        <v>43</v>
      </c>
      <c r="K1490" t="s">
        <v>75</v>
      </c>
      <c r="L1490" t="s">
        <v>2565</v>
      </c>
      <c r="M1490">
        <v>0.55000000000000004</v>
      </c>
      <c r="N1490" t="s">
        <v>34</v>
      </c>
      <c r="O1490" t="s">
        <v>35</v>
      </c>
      <c r="P1490" t="s">
        <v>125</v>
      </c>
      <c r="Q1490" t="s">
        <v>2566</v>
      </c>
      <c r="R1490">
        <v>34287</v>
      </c>
      <c r="S1490" s="1">
        <v>42142</v>
      </c>
      <c r="T1490" s="1">
        <v>42143</v>
      </c>
      <c r="U1490">
        <v>4.29</v>
      </c>
      <c r="V1490">
        <v>3</v>
      </c>
      <c r="W1490">
        <v>130.91</v>
      </c>
      <c r="X1490">
        <v>88380</v>
      </c>
      <c r="Y1490">
        <f>cleaneddata[[#This Row],[Unit Price]]-cleaneddata[[#This Row],[Discount]]</f>
        <v>39.940000000000005</v>
      </c>
      <c r="Z1490" t="str">
        <f>_xlfn.IFS(cleaneddata[[#This Row],[Region]]="Central","Chris",cleaneddata[[#This Row],[Region]]="East","Erin",cleaneddata[[#This Row],[Region]]="South","Sam",cleaneddata[[#This Row],[Region]]="West","William")</f>
        <v>Sam</v>
      </c>
    </row>
    <row r="1491" spans="1:26" x14ac:dyDescent="0.3">
      <c r="A1491">
        <v>487</v>
      </c>
      <c r="B1491" t="s">
        <v>2567</v>
      </c>
      <c r="C1491" t="s">
        <v>118</v>
      </c>
      <c r="D1491">
        <v>0.1</v>
      </c>
      <c r="E1491">
        <v>3.36</v>
      </c>
      <c r="F1491">
        <v>6.27</v>
      </c>
      <c r="G1491" t="s">
        <v>89</v>
      </c>
      <c r="H1491" t="s">
        <v>96</v>
      </c>
      <c r="I1491" t="s">
        <v>50</v>
      </c>
      <c r="J1491" t="s">
        <v>74</v>
      </c>
      <c r="K1491" t="s">
        <v>75</v>
      </c>
      <c r="L1491" t="s">
        <v>188</v>
      </c>
      <c r="M1491">
        <v>0.4</v>
      </c>
      <c r="N1491" t="s">
        <v>34</v>
      </c>
      <c r="O1491" t="s">
        <v>113</v>
      </c>
      <c r="P1491" t="s">
        <v>333</v>
      </c>
      <c r="Q1491" t="s">
        <v>334</v>
      </c>
      <c r="R1491">
        <v>4073</v>
      </c>
      <c r="S1491" s="1">
        <v>42142</v>
      </c>
      <c r="T1491" s="1">
        <v>42143</v>
      </c>
      <c r="U1491">
        <v>-67.0565</v>
      </c>
      <c r="V1491">
        <v>5</v>
      </c>
      <c r="W1491">
        <v>20.87</v>
      </c>
      <c r="X1491">
        <v>91063</v>
      </c>
      <c r="Y1491">
        <f>cleaneddata[[#This Row],[Unit Price]]-cleaneddata[[#This Row],[Discount]]</f>
        <v>3.26</v>
      </c>
      <c r="Z1491" t="str">
        <f>_xlfn.IFS(cleaneddata[[#This Row],[Region]]="Central","Chris",cleaneddata[[#This Row],[Region]]="East","Erin",cleaneddata[[#This Row],[Region]]="South","Sam",cleaneddata[[#This Row],[Region]]="West","William")</f>
        <v>Erin</v>
      </c>
    </row>
    <row r="1492" spans="1:26" x14ac:dyDescent="0.3">
      <c r="A1492">
        <v>488</v>
      </c>
      <c r="B1492" t="s">
        <v>2568</v>
      </c>
      <c r="C1492" t="s">
        <v>118</v>
      </c>
      <c r="D1492">
        <v>7.0000000000000007E-2</v>
      </c>
      <c r="E1492">
        <v>12.28</v>
      </c>
      <c r="F1492">
        <v>4.8600000000000003</v>
      </c>
      <c r="G1492" t="s">
        <v>40</v>
      </c>
      <c r="H1492" t="s">
        <v>96</v>
      </c>
      <c r="I1492" t="s">
        <v>50</v>
      </c>
      <c r="J1492" t="s">
        <v>90</v>
      </c>
      <c r="K1492" t="s">
        <v>75</v>
      </c>
      <c r="L1492" t="s">
        <v>1862</v>
      </c>
      <c r="M1492">
        <v>0.38</v>
      </c>
      <c r="N1492" t="s">
        <v>34</v>
      </c>
      <c r="O1492" t="s">
        <v>113</v>
      </c>
      <c r="P1492" t="s">
        <v>333</v>
      </c>
      <c r="Q1492" t="s">
        <v>2429</v>
      </c>
      <c r="R1492">
        <v>4106</v>
      </c>
      <c r="S1492" s="1">
        <v>42142</v>
      </c>
      <c r="T1492" s="1">
        <v>42144</v>
      </c>
      <c r="U1492">
        <v>-7.94</v>
      </c>
      <c r="V1492">
        <v>2</v>
      </c>
      <c r="W1492">
        <v>25.7</v>
      </c>
      <c r="X1492">
        <v>91063</v>
      </c>
      <c r="Y1492">
        <f>cleaneddata[[#This Row],[Unit Price]]-cleaneddata[[#This Row],[Discount]]</f>
        <v>12.209999999999999</v>
      </c>
      <c r="Z1492" t="str">
        <f>_xlfn.IFS(cleaneddata[[#This Row],[Region]]="Central","Chris",cleaneddata[[#This Row],[Region]]="East","Erin",cleaneddata[[#This Row],[Region]]="South","Sam",cleaneddata[[#This Row],[Region]]="West","William")</f>
        <v>Erin</v>
      </c>
    </row>
    <row r="1493" spans="1:26" x14ac:dyDescent="0.3">
      <c r="A1493">
        <v>489</v>
      </c>
      <c r="B1493" t="s">
        <v>2569</v>
      </c>
      <c r="C1493" t="s">
        <v>118</v>
      </c>
      <c r="D1493">
        <v>0.09</v>
      </c>
      <c r="E1493">
        <v>20.99</v>
      </c>
      <c r="F1493">
        <v>0.99</v>
      </c>
      <c r="G1493" t="s">
        <v>40</v>
      </c>
      <c r="H1493" t="s">
        <v>96</v>
      </c>
      <c r="I1493" t="s">
        <v>42</v>
      </c>
      <c r="J1493" t="s">
        <v>137</v>
      </c>
      <c r="K1493" t="s">
        <v>52</v>
      </c>
      <c r="L1493" t="s">
        <v>2333</v>
      </c>
      <c r="M1493">
        <v>0.56999999999999995</v>
      </c>
      <c r="N1493" t="s">
        <v>34</v>
      </c>
      <c r="O1493" t="s">
        <v>113</v>
      </c>
      <c r="P1493" t="s">
        <v>405</v>
      </c>
      <c r="Q1493" t="s">
        <v>2570</v>
      </c>
      <c r="R1493">
        <v>2062</v>
      </c>
      <c r="S1493" s="1">
        <v>42142</v>
      </c>
      <c r="T1493" s="1">
        <v>42142</v>
      </c>
      <c r="U1493">
        <v>122.292</v>
      </c>
      <c r="V1493">
        <v>14</v>
      </c>
      <c r="W1493">
        <v>229.57</v>
      </c>
      <c r="X1493">
        <v>91063</v>
      </c>
      <c r="Y1493">
        <f>cleaneddata[[#This Row],[Unit Price]]-cleaneddata[[#This Row],[Discount]]</f>
        <v>20.9</v>
      </c>
      <c r="Z1493" t="str">
        <f>_xlfn.IFS(cleaneddata[[#This Row],[Region]]="Central","Chris",cleaneddata[[#This Row],[Region]]="East","Erin",cleaneddata[[#This Row],[Region]]="South","Sam",cleaneddata[[#This Row],[Region]]="West","William")</f>
        <v>Erin</v>
      </c>
    </row>
    <row r="1494" spans="1:26" x14ac:dyDescent="0.3">
      <c r="A1494">
        <v>266</v>
      </c>
      <c r="B1494" t="s">
        <v>2524</v>
      </c>
      <c r="C1494" t="s">
        <v>72</v>
      </c>
      <c r="D1494">
        <v>0</v>
      </c>
      <c r="E1494">
        <v>73.98</v>
      </c>
      <c r="F1494">
        <v>12.14</v>
      </c>
      <c r="G1494" t="s">
        <v>89</v>
      </c>
      <c r="H1494" t="s">
        <v>96</v>
      </c>
      <c r="I1494" t="s">
        <v>42</v>
      </c>
      <c r="J1494" t="s">
        <v>43</v>
      </c>
      <c r="K1494" t="s">
        <v>75</v>
      </c>
      <c r="L1494" t="s">
        <v>735</v>
      </c>
      <c r="M1494">
        <v>0.67</v>
      </c>
      <c r="N1494" t="s">
        <v>34</v>
      </c>
      <c r="O1494" t="s">
        <v>54</v>
      </c>
      <c r="P1494" t="s">
        <v>189</v>
      </c>
      <c r="Q1494" t="s">
        <v>2526</v>
      </c>
      <c r="R1494">
        <v>78207</v>
      </c>
      <c r="S1494" s="1">
        <v>42142</v>
      </c>
      <c r="T1494" s="1">
        <v>42144</v>
      </c>
      <c r="U1494">
        <v>326.25</v>
      </c>
      <c r="V1494">
        <v>17</v>
      </c>
      <c r="W1494">
        <v>1300.81</v>
      </c>
      <c r="X1494">
        <v>90593</v>
      </c>
      <c r="Y1494">
        <f>cleaneddata[[#This Row],[Unit Price]]-cleaneddata[[#This Row],[Discount]]</f>
        <v>73.98</v>
      </c>
      <c r="Z1494" t="str">
        <f>_xlfn.IFS(cleaneddata[[#This Row],[Region]]="Central","Chris",cleaneddata[[#This Row],[Region]]="East","Erin",cleaneddata[[#This Row],[Region]]="South","Sam",cleaneddata[[#This Row],[Region]]="West","William")</f>
        <v>Chris</v>
      </c>
    </row>
    <row r="1495" spans="1:26" x14ac:dyDescent="0.3">
      <c r="A1495">
        <v>1433</v>
      </c>
      <c r="B1495" t="s">
        <v>1515</v>
      </c>
      <c r="C1495" t="s">
        <v>39</v>
      </c>
      <c r="D1495">
        <v>7.0000000000000007E-2</v>
      </c>
      <c r="E1495">
        <v>300.98</v>
      </c>
      <c r="F1495">
        <v>64.73</v>
      </c>
      <c r="G1495" t="s">
        <v>28</v>
      </c>
      <c r="H1495" t="s">
        <v>96</v>
      </c>
      <c r="I1495" t="s">
        <v>30</v>
      </c>
      <c r="J1495" t="s">
        <v>111</v>
      </c>
      <c r="K1495" t="s">
        <v>59</v>
      </c>
      <c r="L1495" t="s">
        <v>1342</v>
      </c>
      <c r="M1495">
        <v>0.56000000000000005</v>
      </c>
      <c r="N1495" t="s">
        <v>34</v>
      </c>
      <c r="O1495" t="s">
        <v>54</v>
      </c>
      <c r="P1495" t="s">
        <v>55</v>
      </c>
      <c r="Q1495" t="s">
        <v>1516</v>
      </c>
      <c r="R1495">
        <v>47130</v>
      </c>
      <c r="S1495" s="1">
        <v>42143</v>
      </c>
      <c r="T1495" s="1">
        <v>42145</v>
      </c>
      <c r="U1495">
        <v>1399.64</v>
      </c>
      <c r="V1495">
        <v>14</v>
      </c>
      <c r="W1495">
        <v>4285.5600000000004</v>
      </c>
      <c r="X1495">
        <v>86828</v>
      </c>
      <c r="Y1495">
        <f>cleaneddata[[#This Row],[Unit Price]]-cleaneddata[[#This Row],[Discount]]</f>
        <v>300.91000000000003</v>
      </c>
      <c r="Z1495" t="str">
        <f>_xlfn.IFS(cleaneddata[[#This Row],[Region]]="Central","Chris",cleaneddata[[#This Row],[Region]]="East","Erin",cleaneddata[[#This Row],[Region]]="South","Sam",cleaneddata[[#This Row],[Region]]="West","William")</f>
        <v>Chris</v>
      </c>
    </row>
    <row r="1496" spans="1:26" x14ac:dyDescent="0.3">
      <c r="A1496">
        <v>1433</v>
      </c>
      <c r="B1496" t="s">
        <v>1515</v>
      </c>
      <c r="C1496" t="s">
        <v>39</v>
      </c>
      <c r="D1496">
        <v>0.01</v>
      </c>
      <c r="E1496">
        <v>20.98</v>
      </c>
      <c r="F1496">
        <v>45</v>
      </c>
      <c r="G1496" t="s">
        <v>28</v>
      </c>
      <c r="H1496" t="s">
        <v>96</v>
      </c>
      <c r="I1496" t="s">
        <v>50</v>
      </c>
      <c r="J1496" t="s">
        <v>80</v>
      </c>
      <c r="K1496" t="s">
        <v>59</v>
      </c>
      <c r="L1496" t="s">
        <v>2571</v>
      </c>
      <c r="M1496">
        <v>0.61</v>
      </c>
      <c r="N1496" t="s">
        <v>34</v>
      </c>
      <c r="O1496" t="s">
        <v>54</v>
      </c>
      <c r="P1496" t="s">
        <v>55</v>
      </c>
      <c r="Q1496" t="s">
        <v>1516</v>
      </c>
      <c r="R1496">
        <v>47130</v>
      </c>
      <c r="S1496" s="1">
        <v>42143</v>
      </c>
      <c r="T1496" s="1">
        <v>42143</v>
      </c>
      <c r="U1496">
        <v>232.642</v>
      </c>
      <c r="V1496">
        <v>28</v>
      </c>
      <c r="W1496">
        <v>631.37</v>
      </c>
      <c r="X1496">
        <v>86828</v>
      </c>
      <c r="Y1496">
        <f>cleaneddata[[#This Row],[Unit Price]]-cleaneddata[[#This Row],[Discount]]</f>
        <v>20.97</v>
      </c>
      <c r="Z1496" t="str">
        <f>_xlfn.IFS(cleaneddata[[#This Row],[Region]]="Central","Chris",cleaneddata[[#This Row],[Region]]="East","Erin",cleaneddata[[#This Row],[Region]]="South","Sam",cleaneddata[[#This Row],[Region]]="West","William")</f>
        <v>Chris</v>
      </c>
    </row>
    <row r="1497" spans="1:26" x14ac:dyDescent="0.3">
      <c r="A1497">
        <v>2431</v>
      </c>
      <c r="B1497" t="s">
        <v>2572</v>
      </c>
      <c r="C1497" t="s">
        <v>39</v>
      </c>
      <c r="D1497">
        <v>7.0000000000000007E-2</v>
      </c>
      <c r="E1497">
        <v>155.06</v>
      </c>
      <c r="F1497">
        <v>7.07</v>
      </c>
      <c r="G1497" t="s">
        <v>40</v>
      </c>
      <c r="H1497" t="s">
        <v>41</v>
      </c>
      <c r="I1497" t="s">
        <v>50</v>
      </c>
      <c r="J1497" t="s">
        <v>80</v>
      </c>
      <c r="K1497" t="s">
        <v>75</v>
      </c>
      <c r="L1497" t="s">
        <v>108</v>
      </c>
      <c r="M1497">
        <v>0.59</v>
      </c>
      <c r="N1497" t="s">
        <v>34</v>
      </c>
      <c r="O1497" t="s">
        <v>61</v>
      </c>
      <c r="P1497" t="s">
        <v>92</v>
      </c>
      <c r="Q1497" t="s">
        <v>102</v>
      </c>
      <c r="R1497">
        <v>90004</v>
      </c>
      <c r="S1497" s="1">
        <v>42143</v>
      </c>
      <c r="T1497" s="1">
        <v>42143</v>
      </c>
      <c r="U1497">
        <v>-121.75</v>
      </c>
      <c r="V1497">
        <v>14</v>
      </c>
      <c r="W1497">
        <v>2039.07</v>
      </c>
      <c r="X1497">
        <v>5920</v>
      </c>
      <c r="Y1497">
        <f>cleaneddata[[#This Row],[Unit Price]]-cleaneddata[[#This Row],[Discount]]</f>
        <v>154.99</v>
      </c>
      <c r="Z1497" t="str">
        <f>_xlfn.IFS(cleaneddata[[#This Row],[Region]]="Central","Chris",cleaneddata[[#This Row],[Region]]="East","Erin",cleaneddata[[#This Row],[Region]]="South","Sam",cleaneddata[[#This Row],[Region]]="West","William")</f>
        <v>William</v>
      </c>
    </row>
    <row r="1498" spans="1:26" x14ac:dyDescent="0.3">
      <c r="A1498">
        <v>2432</v>
      </c>
      <c r="B1498" t="s">
        <v>2573</v>
      </c>
      <c r="C1498" t="s">
        <v>39</v>
      </c>
      <c r="D1498">
        <v>7.0000000000000007E-2</v>
      </c>
      <c r="E1498">
        <v>155.06</v>
      </c>
      <c r="F1498">
        <v>7.07</v>
      </c>
      <c r="G1498" t="s">
        <v>40</v>
      </c>
      <c r="H1498" t="s">
        <v>41</v>
      </c>
      <c r="I1498" t="s">
        <v>50</v>
      </c>
      <c r="J1498" t="s">
        <v>80</v>
      </c>
      <c r="K1498" t="s">
        <v>75</v>
      </c>
      <c r="L1498" t="s">
        <v>108</v>
      </c>
      <c r="M1498">
        <v>0.59</v>
      </c>
      <c r="N1498" t="s">
        <v>34</v>
      </c>
      <c r="O1498" t="s">
        <v>54</v>
      </c>
      <c r="P1498" t="s">
        <v>209</v>
      </c>
      <c r="Q1498" t="s">
        <v>2574</v>
      </c>
      <c r="R1498">
        <v>73110</v>
      </c>
      <c r="S1498" s="1">
        <v>42143</v>
      </c>
      <c r="T1498" s="1">
        <v>42143</v>
      </c>
      <c r="U1498">
        <v>24.35</v>
      </c>
      <c r="V1498">
        <v>3</v>
      </c>
      <c r="W1498">
        <v>436.94</v>
      </c>
      <c r="X1498">
        <v>89096</v>
      </c>
      <c r="Y1498">
        <f>cleaneddata[[#This Row],[Unit Price]]-cleaneddata[[#This Row],[Discount]]</f>
        <v>154.99</v>
      </c>
      <c r="Z1498" t="str">
        <f>_xlfn.IFS(cleaneddata[[#This Row],[Region]]="Central","Chris",cleaneddata[[#This Row],[Region]]="East","Erin",cleaneddata[[#This Row],[Region]]="South","Sam",cleaneddata[[#This Row],[Region]]="West","William")</f>
        <v>Chris</v>
      </c>
    </row>
    <row r="1499" spans="1:26" x14ac:dyDescent="0.3">
      <c r="A1499">
        <v>3264</v>
      </c>
      <c r="B1499" t="s">
        <v>2575</v>
      </c>
      <c r="C1499" t="s">
        <v>118</v>
      </c>
      <c r="D1499">
        <v>0.04</v>
      </c>
      <c r="E1499">
        <v>9.99</v>
      </c>
      <c r="F1499">
        <v>11.59</v>
      </c>
      <c r="G1499" t="s">
        <v>40</v>
      </c>
      <c r="H1499" t="s">
        <v>96</v>
      </c>
      <c r="I1499" t="s">
        <v>50</v>
      </c>
      <c r="J1499" t="s">
        <v>90</v>
      </c>
      <c r="K1499" t="s">
        <v>75</v>
      </c>
      <c r="L1499" t="s">
        <v>2202</v>
      </c>
      <c r="M1499">
        <v>0.4</v>
      </c>
      <c r="N1499" t="s">
        <v>34</v>
      </c>
      <c r="O1499" t="s">
        <v>61</v>
      </c>
      <c r="P1499" t="s">
        <v>92</v>
      </c>
      <c r="Q1499" t="s">
        <v>2576</v>
      </c>
      <c r="R1499">
        <v>95501</v>
      </c>
      <c r="S1499" s="1">
        <v>42143</v>
      </c>
      <c r="T1499" s="1">
        <v>42145</v>
      </c>
      <c r="U1499">
        <v>-92.32</v>
      </c>
      <c r="V1499">
        <v>5</v>
      </c>
      <c r="W1499">
        <v>52.09</v>
      </c>
      <c r="X1499">
        <v>89835</v>
      </c>
      <c r="Y1499">
        <f>cleaneddata[[#This Row],[Unit Price]]-cleaneddata[[#This Row],[Discount]]</f>
        <v>9.9500000000000011</v>
      </c>
      <c r="Z1499" t="str">
        <f>_xlfn.IFS(cleaneddata[[#This Row],[Region]]="Central","Chris",cleaneddata[[#This Row],[Region]]="East","Erin",cleaneddata[[#This Row],[Region]]="South","Sam",cleaneddata[[#This Row],[Region]]="West","William")</f>
        <v>William</v>
      </c>
    </row>
    <row r="1500" spans="1:26" x14ac:dyDescent="0.3">
      <c r="A1500">
        <v>918</v>
      </c>
      <c r="B1500" t="s">
        <v>2146</v>
      </c>
      <c r="C1500" t="s">
        <v>27</v>
      </c>
      <c r="D1500">
        <v>0.09</v>
      </c>
      <c r="E1500">
        <v>58.14</v>
      </c>
      <c r="F1500">
        <v>36.61</v>
      </c>
      <c r="G1500" t="s">
        <v>28</v>
      </c>
      <c r="H1500" t="s">
        <v>96</v>
      </c>
      <c r="I1500" t="s">
        <v>30</v>
      </c>
      <c r="J1500" t="s">
        <v>119</v>
      </c>
      <c r="K1500" t="s">
        <v>32</v>
      </c>
      <c r="L1500" t="s">
        <v>2577</v>
      </c>
      <c r="M1500">
        <v>0.61</v>
      </c>
      <c r="N1500" t="s">
        <v>34</v>
      </c>
      <c r="O1500" t="s">
        <v>61</v>
      </c>
      <c r="P1500" t="s">
        <v>92</v>
      </c>
      <c r="Q1500" t="s">
        <v>2148</v>
      </c>
      <c r="R1500">
        <v>91730</v>
      </c>
      <c r="S1500" s="1">
        <v>42144</v>
      </c>
      <c r="T1500" s="1">
        <v>42145</v>
      </c>
      <c r="U1500">
        <v>187.41200000000001</v>
      </c>
      <c r="V1500">
        <v>39</v>
      </c>
      <c r="W1500">
        <v>2115.06</v>
      </c>
      <c r="X1500">
        <v>90493</v>
      </c>
      <c r="Y1500">
        <f>cleaneddata[[#This Row],[Unit Price]]-cleaneddata[[#This Row],[Discount]]</f>
        <v>58.05</v>
      </c>
      <c r="Z1500" t="str">
        <f>_xlfn.IFS(cleaneddata[[#This Row],[Region]]="Central","Chris",cleaneddata[[#This Row],[Region]]="East","Erin",cleaneddata[[#This Row],[Region]]="South","Sam",cleaneddata[[#This Row],[Region]]="West","William")</f>
        <v>William</v>
      </c>
    </row>
    <row r="1501" spans="1:26" x14ac:dyDescent="0.3">
      <c r="A1501">
        <v>2973</v>
      </c>
      <c r="B1501" t="s">
        <v>2163</v>
      </c>
      <c r="C1501" t="s">
        <v>27</v>
      </c>
      <c r="D1501">
        <v>0.1</v>
      </c>
      <c r="E1501">
        <v>442.14</v>
      </c>
      <c r="F1501">
        <v>14.7</v>
      </c>
      <c r="G1501" t="s">
        <v>28</v>
      </c>
      <c r="H1501" t="s">
        <v>73</v>
      </c>
      <c r="I1501" t="s">
        <v>42</v>
      </c>
      <c r="J1501" t="s">
        <v>58</v>
      </c>
      <c r="K1501" t="s">
        <v>59</v>
      </c>
      <c r="L1501" t="s">
        <v>1314</v>
      </c>
      <c r="M1501">
        <v>0.56000000000000005</v>
      </c>
      <c r="N1501" t="s">
        <v>34</v>
      </c>
      <c r="O1501" t="s">
        <v>54</v>
      </c>
      <c r="P1501" t="s">
        <v>359</v>
      </c>
      <c r="Q1501" t="s">
        <v>2165</v>
      </c>
      <c r="R1501">
        <v>53151</v>
      </c>
      <c r="S1501" s="1">
        <v>42144</v>
      </c>
      <c r="T1501" s="1">
        <v>42145</v>
      </c>
      <c r="U1501">
        <v>137.68794</v>
      </c>
      <c r="V1501">
        <v>6</v>
      </c>
      <c r="W1501">
        <v>2411.4299999999998</v>
      </c>
      <c r="X1501">
        <v>87187</v>
      </c>
      <c r="Y1501">
        <f>cleaneddata[[#This Row],[Unit Price]]-cleaneddata[[#This Row],[Discount]]</f>
        <v>442.03999999999996</v>
      </c>
      <c r="Z1501" t="str">
        <f>_xlfn.IFS(cleaneddata[[#This Row],[Region]]="Central","Chris",cleaneddata[[#This Row],[Region]]="East","Erin",cleaneddata[[#This Row],[Region]]="South","Sam",cleaneddata[[#This Row],[Region]]="West","William")</f>
        <v>Chris</v>
      </c>
    </row>
    <row r="1502" spans="1:26" x14ac:dyDescent="0.3">
      <c r="A1502">
        <v>1159</v>
      </c>
      <c r="B1502" t="s">
        <v>2578</v>
      </c>
      <c r="C1502" t="s">
        <v>39</v>
      </c>
      <c r="D1502">
        <v>0.04</v>
      </c>
      <c r="E1502">
        <v>100.98</v>
      </c>
      <c r="F1502">
        <v>35.840000000000003</v>
      </c>
      <c r="G1502" t="s">
        <v>28</v>
      </c>
      <c r="H1502" t="s">
        <v>41</v>
      </c>
      <c r="I1502" t="s">
        <v>30</v>
      </c>
      <c r="J1502" t="s">
        <v>119</v>
      </c>
      <c r="K1502" t="s">
        <v>32</v>
      </c>
      <c r="L1502" t="s">
        <v>120</v>
      </c>
      <c r="M1502">
        <v>0.62</v>
      </c>
      <c r="N1502" t="s">
        <v>34</v>
      </c>
      <c r="O1502" t="s">
        <v>113</v>
      </c>
      <c r="P1502" t="s">
        <v>399</v>
      </c>
      <c r="Q1502" t="s">
        <v>2579</v>
      </c>
      <c r="R1502">
        <v>7086</v>
      </c>
      <c r="S1502" s="1">
        <v>42144</v>
      </c>
      <c r="T1502" s="1">
        <v>42145</v>
      </c>
      <c r="U1502">
        <v>-152.76</v>
      </c>
      <c r="V1502">
        <v>1</v>
      </c>
      <c r="W1502">
        <v>110.75</v>
      </c>
      <c r="X1502">
        <v>90854</v>
      </c>
      <c r="Y1502">
        <f>cleaneddata[[#This Row],[Unit Price]]-cleaneddata[[#This Row],[Discount]]</f>
        <v>100.94</v>
      </c>
      <c r="Z1502" t="str">
        <f>_xlfn.IFS(cleaneddata[[#This Row],[Region]]="Central","Chris",cleaneddata[[#This Row],[Region]]="East","Erin",cleaneddata[[#This Row],[Region]]="South","Sam",cleaneddata[[#This Row],[Region]]="West","William")</f>
        <v>Erin</v>
      </c>
    </row>
    <row r="1503" spans="1:26" x14ac:dyDescent="0.3">
      <c r="A1503">
        <v>2346</v>
      </c>
      <c r="B1503" t="s">
        <v>388</v>
      </c>
      <c r="C1503" t="s">
        <v>39</v>
      </c>
      <c r="D1503">
        <v>0.1</v>
      </c>
      <c r="E1503">
        <v>218.75</v>
      </c>
      <c r="F1503">
        <v>69.64</v>
      </c>
      <c r="G1503" t="s">
        <v>28</v>
      </c>
      <c r="H1503" t="s">
        <v>96</v>
      </c>
      <c r="I1503" t="s">
        <v>30</v>
      </c>
      <c r="J1503" t="s">
        <v>31</v>
      </c>
      <c r="K1503" t="s">
        <v>32</v>
      </c>
      <c r="L1503" t="s">
        <v>876</v>
      </c>
      <c r="M1503">
        <v>0.77</v>
      </c>
      <c r="N1503" t="s">
        <v>34</v>
      </c>
      <c r="O1503" t="s">
        <v>35</v>
      </c>
      <c r="P1503" t="s">
        <v>390</v>
      </c>
      <c r="Q1503" t="s">
        <v>391</v>
      </c>
      <c r="R1503">
        <v>40258</v>
      </c>
      <c r="S1503" s="1">
        <v>42144</v>
      </c>
      <c r="T1503" s="1">
        <v>42145</v>
      </c>
      <c r="U1503">
        <v>62.298000000000002</v>
      </c>
      <c r="V1503">
        <v>17</v>
      </c>
      <c r="W1503">
        <v>2805.18</v>
      </c>
      <c r="X1503">
        <v>89505</v>
      </c>
      <c r="Y1503">
        <f>cleaneddata[[#This Row],[Unit Price]]-cleaneddata[[#This Row],[Discount]]</f>
        <v>218.65</v>
      </c>
      <c r="Z1503" t="str">
        <f>_xlfn.IFS(cleaneddata[[#This Row],[Region]]="Central","Chris",cleaneddata[[#This Row],[Region]]="East","Erin",cleaneddata[[#This Row],[Region]]="South","Sam",cleaneddata[[#This Row],[Region]]="West","William")</f>
        <v>Sam</v>
      </c>
    </row>
    <row r="1504" spans="1:26" x14ac:dyDescent="0.3">
      <c r="A1504">
        <v>2825</v>
      </c>
      <c r="B1504" t="s">
        <v>2580</v>
      </c>
      <c r="C1504" t="s">
        <v>49</v>
      </c>
      <c r="D1504">
        <v>0.02</v>
      </c>
      <c r="E1504">
        <v>27.48</v>
      </c>
      <c r="F1504">
        <v>4</v>
      </c>
      <c r="G1504" t="s">
        <v>40</v>
      </c>
      <c r="H1504" t="s">
        <v>41</v>
      </c>
      <c r="I1504" t="s">
        <v>42</v>
      </c>
      <c r="J1504" t="s">
        <v>43</v>
      </c>
      <c r="K1504" t="s">
        <v>75</v>
      </c>
      <c r="L1504" t="s">
        <v>2063</v>
      </c>
      <c r="M1504">
        <v>0.75</v>
      </c>
      <c r="N1504" t="s">
        <v>34</v>
      </c>
      <c r="O1504" t="s">
        <v>61</v>
      </c>
      <c r="P1504" t="s">
        <v>492</v>
      </c>
      <c r="Q1504" t="s">
        <v>2581</v>
      </c>
      <c r="R1504">
        <v>83701</v>
      </c>
      <c r="S1504" s="1">
        <v>42144</v>
      </c>
      <c r="T1504" s="1">
        <v>42151</v>
      </c>
      <c r="U1504">
        <v>19.308</v>
      </c>
      <c r="V1504">
        <v>3</v>
      </c>
      <c r="W1504">
        <v>87.21</v>
      </c>
      <c r="X1504">
        <v>89497</v>
      </c>
      <c r="Y1504">
        <f>cleaneddata[[#This Row],[Unit Price]]-cleaneddata[[#This Row],[Discount]]</f>
        <v>27.46</v>
      </c>
      <c r="Z1504" t="str">
        <f>_xlfn.IFS(cleaneddata[[#This Row],[Region]]="Central","Chris",cleaneddata[[#This Row],[Region]]="East","Erin",cleaneddata[[#This Row],[Region]]="South","Sam",cleaneddata[[#This Row],[Region]]="West","William")</f>
        <v>William</v>
      </c>
    </row>
    <row r="1505" spans="1:26" x14ac:dyDescent="0.3">
      <c r="A1505">
        <v>2825</v>
      </c>
      <c r="B1505" t="s">
        <v>2580</v>
      </c>
      <c r="C1505" t="s">
        <v>49</v>
      </c>
      <c r="D1505">
        <v>0.08</v>
      </c>
      <c r="E1505">
        <v>10.06</v>
      </c>
      <c r="F1505">
        <v>2.06</v>
      </c>
      <c r="G1505" t="s">
        <v>40</v>
      </c>
      <c r="H1505" t="s">
        <v>41</v>
      </c>
      <c r="I1505" t="s">
        <v>50</v>
      </c>
      <c r="J1505" t="s">
        <v>90</v>
      </c>
      <c r="K1505" t="s">
        <v>52</v>
      </c>
      <c r="L1505" t="s">
        <v>175</v>
      </c>
      <c r="M1505">
        <v>0.39</v>
      </c>
      <c r="N1505" t="s">
        <v>34</v>
      </c>
      <c r="O1505" t="s">
        <v>61</v>
      </c>
      <c r="P1505" t="s">
        <v>492</v>
      </c>
      <c r="Q1505" t="s">
        <v>2581</v>
      </c>
      <c r="R1505">
        <v>83701</v>
      </c>
      <c r="S1505" s="1">
        <v>42144</v>
      </c>
      <c r="T1505" s="1">
        <v>42148</v>
      </c>
      <c r="U1505">
        <v>0.33</v>
      </c>
      <c r="V1505">
        <v>4</v>
      </c>
      <c r="W1505">
        <v>40.15</v>
      </c>
      <c r="X1505">
        <v>89497</v>
      </c>
      <c r="Y1505">
        <f>cleaneddata[[#This Row],[Unit Price]]-cleaneddata[[#This Row],[Discount]]</f>
        <v>9.98</v>
      </c>
      <c r="Z1505" t="str">
        <f>_xlfn.IFS(cleaneddata[[#This Row],[Region]]="Central","Chris",cleaneddata[[#This Row],[Region]]="East","Erin",cleaneddata[[#This Row],[Region]]="South","Sam",cleaneddata[[#This Row],[Region]]="West","William")</f>
        <v>William</v>
      </c>
    </row>
    <row r="1506" spans="1:26" x14ac:dyDescent="0.3">
      <c r="A1506">
        <v>699</v>
      </c>
      <c r="B1506" t="s">
        <v>863</v>
      </c>
      <c r="C1506" t="s">
        <v>118</v>
      </c>
      <c r="D1506">
        <v>0.1</v>
      </c>
      <c r="E1506">
        <v>4.26</v>
      </c>
      <c r="F1506">
        <v>1.2</v>
      </c>
      <c r="G1506" t="s">
        <v>40</v>
      </c>
      <c r="H1506" t="s">
        <v>41</v>
      </c>
      <c r="I1506" t="s">
        <v>50</v>
      </c>
      <c r="J1506" t="s">
        <v>51</v>
      </c>
      <c r="K1506" t="s">
        <v>52</v>
      </c>
      <c r="L1506" t="s">
        <v>140</v>
      </c>
      <c r="M1506">
        <v>0.44</v>
      </c>
      <c r="N1506" t="s">
        <v>34</v>
      </c>
      <c r="O1506" t="s">
        <v>61</v>
      </c>
      <c r="P1506" t="s">
        <v>92</v>
      </c>
      <c r="Q1506" t="s">
        <v>102</v>
      </c>
      <c r="R1506">
        <v>90041</v>
      </c>
      <c r="S1506" s="1">
        <v>42144</v>
      </c>
      <c r="T1506" s="1">
        <v>42145</v>
      </c>
      <c r="U1506">
        <v>15.42</v>
      </c>
      <c r="V1506">
        <v>88</v>
      </c>
      <c r="W1506">
        <v>351.56</v>
      </c>
      <c r="X1506">
        <v>3042</v>
      </c>
      <c r="Y1506">
        <f>cleaneddata[[#This Row],[Unit Price]]-cleaneddata[[#This Row],[Discount]]</f>
        <v>4.16</v>
      </c>
      <c r="Z1506" t="str">
        <f>_xlfn.IFS(cleaneddata[[#This Row],[Region]]="Central","Chris",cleaneddata[[#This Row],[Region]]="East","Erin",cleaneddata[[#This Row],[Region]]="South","Sam",cleaneddata[[#This Row],[Region]]="West","William")</f>
        <v>William</v>
      </c>
    </row>
    <row r="1507" spans="1:26" x14ac:dyDescent="0.3">
      <c r="A1507">
        <v>700</v>
      </c>
      <c r="B1507" t="s">
        <v>2582</v>
      </c>
      <c r="C1507" t="s">
        <v>118</v>
      </c>
      <c r="D1507">
        <v>0.1</v>
      </c>
      <c r="E1507">
        <v>4.26</v>
      </c>
      <c r="F1507">
        <v>1.2</v>
      </c>
      <c r="G1507" t="s">
        <v>40</v>
      </c>
      <c r="H1507" t="s">
        <v>41</v>
      </c>
      <c r="I1507" t="s">
        <v>50</v>
      </c>
      <c r="J1507" t="s">
        <v>51</v>
      </c>
      <c r="K1507" t="s">
        <v>52</v>
      </c>
      <c r="L1507" t="s">
        <v>140</v>
      </c>
      <c r="M1507">
        <v>0.44</v>
      </c>
      <c r="N1507" t="s">
        <v>34</v>
      </c>
      <c r="O1507" t="s">
        <v>61</v>
      </c>
      <c r="P1507" t="s">
        <v>92</v>
      </c>
      <c r="Q1507" t="s">
        <v>1186</v>
      </c>
      <c r="R1507">
        <v>93454</v>
      </c>
      <c r="S1507" s="1">
        <v>42144</v>
      </c>
      <c r="T1507" s="1">
        <v>42145</v>
      </c>
      <c r="U1507">
        <v>33.923999999999999</v>
      </c>
      <c r="V1507">
        <v>22</v>
      </c>
      <c r="W1507">
        <v>87.89</v>
      </c>
      <c r="X1507">
        <v>87980</v>
      </c>
      <c r="Y1507">
        <f>cleaneddata[[#This Row],[Unit Price]]-cleaneddata[[#This Row],[Discount]]</f>
        <v>4.16</v>
      </c>
      <c r="Z1507" t="str">
        <f>_xlfn.IFS(cleaneddata[[#This Row],[Region]]="Central","Chris",cleaneddata[[#This Row],[Region]]="East","Erin",cleaneddata[[#This Row],[Region]]="South","Sam",cleaneddata[[#This Row],[Region]]="West","William")</f>
        <v>William</v>
      </c>
    </row>
    <row r="1508" spans="1:26" x14ac:dyDescent="0.3">
      <c r="A1508">
        <v>1106</v>
      </c>
      <c r="B1508" t="s">
        <v>2583</v>
      </c>
      <c r="C1508" t="s">
        <v>118</v>
      </c>
      <c r="D1508">
        <v>0.04</v>
      </c>
      <c r="E1508">
        <v>6.35</v>
      </c>
      <c r="F1508">
        <v>1.02</v>
      </c>
      <c r="G1508" t="s">
        <v>40</v>
      </c>
      <c r="H1508" t="s">
        <v>29</v>
      </c>
      <c r="I1508" t="s">
        <v>50</v>
      </c>
      <c r="J1508" t="s">
        <v>90</v>
      </c>
      <c r="K1508" t="s">
        <v>52</v>
      </c>
      <c r="L1508" t="s">
        <v>529</v>
      </c>
      <c r="M1508">
        <v>0.39</v>
      </c>
      <c r="N1508" t="s">
        <v>34</v>
      </c>
      <c r="O1508" t="s">
        <v>54</v>
      </c>
      <c r="P1508" t="s">
        <v>189</v>
      </c>
      <c r="Q1508" t="s">
        <v>556</v>
      </c>
      <c r="R1508">
        <v>75220</v>
      </c>
      <c r="S1508" s="1">
        <v>42144</v>
      </c>
      <c r="T1508" s="1">
        <v>42147</v>
      </c>
      <c r="U1508">
        <v>81.91</v>
      </c>
      <c r="V1508">
        <v>52</v>
      </c>
      <c r="W1508">
        <v>318.47000000000003</v>
      </c>
      <c r="X1508">
        <v>20261</v>
      </c>
      <c r="Y1508">
        <f>cleaneddata[[#This Row],[Unit Price]]-cleaneddata[[#This Row],[Discount]]</f>
        <v>6.31</v>
      </c>
      <c r="Z1508" t="str">
        <f>_xlfn.IFS(cleaneddata[[#This Row],[Region]]="Central","Chris",cleaneddata[[#This Row],[Region]]="East","Erin",cleaneddata[[#This Row],[Region]]="South","Sam",cleaneddata[[#This Row],[Region]]="West","William")</f>
        <v>Chris</v>
      </c>
    </row>
    <row r="1509" spans="1:26" x14ac:dyDescent="0.3">
      <c r="A1509">
        <v>1108</v>
      </c>
      <c r="B1509" t="s">
        <v>2584</v>
      </c>
      <c r="C1509" t="s">
        <v>118</v>
      </c>
      <c r="D1509">
        <v>0.09</v>
      </c>
      <c r="E1509">
        <v>31.74</v>
      </c>
      <c r="F1509">
        <v>12.62</v>
      </c>
      <c r="G1509" t="s">
        <v>89</v>
      </c>
      <c r="H1509" t="s">
        <v>29</v>
      </c>
      <c r="I1509" t="s">
        <v>50</v>
      </c>
      <c r="J1509" t="s">
        <v>74</v>
      </c>
      <c r="K1509" t="s">
        <v>75</v>
      </c>
      <c r="L1509" t="s">
        <v>1534</v>
      </c>
      <c r="M1509">
        <v>0.37</v>
      </c>
      <c r="N1509" t="s">
        <v>34</v>
      </c>
      <c r="O1509" t="s">
        <v>54</v>
      </c>
      <c r="P1509" t="s">
        <v>189</v>
      </c>
      <c r="Q1509" t="s">
        <v>2036</v>
      </c>
      <c r="R1509">
        <v>75146</v>
      </c>
      <c r="S1509" s="1">
        <v>42144</v>
      </c>
      <c r="T1509" s="1">
        <v>42144</v>
      </c>
      <c r="U1509">
        <v>67.107500000000002</v>
      </c>
      <c r="V1509">
        <v>9</v>
      </c>
      <c r="W1509">
        <v>270.55</v>
      </c>
      <c r="X1509">
        <v>86409</v>
      </c>
      <c r="Y1509">
        <f>cleaneddata[[#This Row],[Unit Price]]-cleaneddata[[#This Row],[Discount]]</f>
        <v>31.65</v>
      </c>
      <c r="Z1509" t="str">
        <f>_xlfn.IFS(cleaneddata[[#This Row],[Region]]="Central","Chris",cleaneddata[[#This Row],[Region]]="East","Erin",cleaneddata[[#This Row],[Region]]="South","Sam",cleaneddata[[#This Row],[Region]]="West","William")</f>
        <v>Chris</v>
      </c>
    </row>
    <row r="1510" spans="1:26" x14ac:dyDescent="0.3">
      <c r="A1510">
        <v>1108</v>
      </c>
      <c r="B1510" t="s">
        <v>2584</v>
      </c>
      <c r="C1510" t="s">
        <v>118</v>
      </c>
      <c r="D1510">
        <v>0.04</v>
      </c>
      <c r="E1510">
        <v>6.35</v>
      </c>
      <c r="F1510">
        <v>1.02</v>
      </c>
      <c r="G1510" t="s">
        <v>40</v>
      </c>
      <c r="H1510" t="s">
        <v>29</v>
      </c>
      <c r="I1510" t="s">
        <v>50</v>
      </c>
      <c r="J1510" t="s">
        <v>90</v>
      </c>
      <c r="K1510" t="s">
        <v>52</v>
      </c>
      <c r="L1510" t="s">
        <v>529</v>
      </c>
      <c r="M1510">
        <v>0.39</v>
      </c>
      <c r="N1510" t="s">
        <v>34</v>
      </c>
      <c r="O1510" t="s">
        <v>54</v>
      </c>
      <c r="P1510" t="s">
        <v>189</v>
      </c>
      <c r="Q1510" t="s">
        <v>2036</v>
      </c>
      <c r="R1510">
        <v>75146</v>
      </c>
      <c r="S1510" s="1">
        <v>42144</v>
      </c>
      <c r="T1510" s="1">
        <v>42147</v>
      </c>
      <c r="U1510">
        <v>54.937800000000003</v>
      </c>
      <c r="V1510">
        <v>13</v>
      </c>
      <c r="W1510">
        <v>79.62</v>
      </c>
      <c r="X1510">
        <v>86409</v>
      </c>
      <c r="Y1510">
        <f>cleaneddata[[#This Row],[Unit Price]]-cleaneddata[[#This Row],[Discount]]</f>
        <v>6.31</v>
      </c>
      <c r="Z1510" t="str">
        <f>_xlfn.IFS(cleaneddata[[#This Row],[Region]]="Central","Chris",cleaneddata[[#This Row],[Region]]="East","Erin",cleaneddata[[#This Row],[Region]]="South","Sam",cleaneddata[[#This Row],[Region]]="West","William")</f>
        <v>Chris</v>
      </c>
    </row>
    <row r="1511" spans="1:26" x14ac:dyDescent="0.3">
      <c r="A1511">
        <v>1108</v>
      </c>
      <c r="B1511" t="s">
        <v>2584</v>
      </c>
      <c r="C1511" t="s">
        <v>118</v>
      </c>
      <c r="D1511">
        <v>0.02</v>
      </c>
      <c r="E1511">
        <v>65.989999999999995</v>
      </c>
      <c r="F1511">
        <v>8.99</v>
      </c>
      <c r="G1511" t="s">
        <v>89</v>
      </c>
      <c r="H1511" t="s">
        <v>29</v>
      </c>
      <c r="I1511" t="s">
        <v>42</v>
      </c>
      <c r="J1511" t="s">
        <v>137</v>
      </c>
      <c r="K1511" t="s">
        <v>75</v>
      </c>
      <c r="L1511" t="s">
        <v>1866</v>
      </c>
      <c r="M1511">
        <v>0.56000000000000005</v>
      </c>
      <c r="N1511" t="s">
        <v>34</v>
      </c>
      <c r="O1511" t="s">
        <v>54</v>
      </c>
      <c r="P1511" t="s">
        <v>189</v>
      </c>
      <c r="Q1511" t="s">
        <v>2036</v>
      </c>
      <c r="R1511">
        <v>75146</v>
      </c>
      <c r="S1511" s="1">
        <v>42144</v>
      </c>
      <c r="T1511" s="1">
        <v>42145</v>
      </c>
      <c r="U1511">
        <v>168.23699999999999</v>
      </c>
      <c r="V1511">
        <v>8</v>
      </c>
      <c r="W1511">
        <v>479.79</v>
      </c>
      <c r="X1511">
        <v>86409</v>
      </c>
      <c r="Y1511">
        <f>cleaneddata[[#This Row],[Unit Price]]-cleaneddata[[#This Row],[Discount]]</f>
        <v>65.97</v>
      </c>
      <c r="Z1511" t="str">
        <f>_xlfn.IFS(cleaneddata[[#This Row],[Region]]="Central","Chris",cleaneddata[[#This Row],[Region]]="East","Erin",cleaneddata[[#This Row],[Region]]="South","Sam",cleaneddata[[#This Row],[Region]]="West","William")</f>
        <v>Chris</v>
      </c>
    </row>
    <row r="1512" spans="1:26" x14ac:dyDescent="0.3">
      <c r="A1512">
        <v>1974</v>
      </c>
      <c r="B1512" t="s">
        <v>2585</v>
      </c>
      <c r="C1512" t="s">
        <v>118</v>
      </c>
      <c r="D1512">
        <v>0.09</v>
      </c>
      <c r="E1512">
        <v>20.48</v>
      </c>
      <c r="F1512">
        <v>6.32</v>
      </c>
      <c r="G1512" t="s">
        <v>40</v>
      </c>
      <c r="H1512" t="s">
        <v>41</v>
      </c>
      <c r="I1512" t="s">
        <v>50</v>
      </c>
      <c r="J1512" t="s">
        <v>97</v>
      </c>
      <c r="K1512" t="s">
        <v>75</v>
      </c>
      <c r="L1512" t="s">
        <v>1041</v>
      </c>
      <c r="M1512">
        <v>0.57999999999999996</v>
      </c>
      <c r="N1512" t="s">
        <v>34</v>
      </c>
      <c r="O1512" t="s">
        <v>54</v>
      </c>
      <c r="P1512" t="s">
        <v>291</v>
      </c>
      <c r="Q1512" t="s">
        <v>2586</v>
      </c>
      <c r="R1512">
        <v>48127</v>
      </c>
      <c r="S1512" s="1">
        <v>42144</v>
      </c>
      <c r="T1512" s="1">
        <v>42145</v>
      </c>
      <c r="U1512">
        <v>-16.89</v>
      </c>
      <c r="V1512">
        <v>5</v>
      </c>
      <c r="W1512">
        <v>99.02</v>
      </c>
      <c r="X1512">
        <v>89040</v>
      </c>
      <c r="Y1512">
        <f>cleaneddata[[#This Row],[Unit Price]]-cleaneddata[[#This Row],[Discount]]</f>
        <v>20.39</v>
      </c>
      <c r="Z1512" t="str">
        <f>_xlfn.IFS(cleaneddata[[#This Row],[Region]]="Central","Chris",cleaneddata[[#This Row],[Region]]="East","Erin",cleaneddata[[#This Row],[Region]]="South","Sam",cleaneddata[[#This Row],[Region]]="West","William")</f>
        <v>Chris</v>
      </c>
    </row>
    <row r="1513" spans="1:26" x14ac:dyDescent="0.3">
      <c r="A1513">
        <v>1974</v>
      </c>
      <c r="B1513" t="s">
        <v>2585</v>
      </c>
      <c r="C1513" t="s">
        <v>118</v>
      </c>
      <c r="D1513">
        <v>0.06</v>
      </c>
      <c r="E1513">
        <v>15.67</v>
      </c>
      <c r="F1513">
        <v>1.39</v>
      </c>
      <c r="G1513" t="s">
        <v>40</v>
      </c>
      <c r="H1513" t="s">
        <v>41</v>
      </c>
      <c r="I1513" t="s">
        <v>50</v>
      </c>
      <c r="J1513" t="s">
        <v>347</v>
      </c>
      <c r="K1513" t="s">
        <v>75</v>
      </c>
      <c r="L1513" t="s">
        <v>2486</v>
      </c>
      <c r="M1513">
        <v>0.38</v>
      </c>
      <c r="N1513" t="s">
        <v>34</v>
      </c>
      <c r="O1513" t="s">
        <v>54</v>
      </c>
      <c r="P1513" t="s">
        <v>291</v>
      </c>
      <c r="Q1513" t="s">
        <v>2586</v>
      </c>
      <c r="R1513">
        <v>48127</v>
      </c>
      <c r="S1513" s="1">
        <v>42144</v>
      </c>
      <c r="T1513" s="1">
        <v>42145</v>
      </c>
      <c r="U1513">
        <v>25.51</v>
      </c>
      <c r="V1513">
        <v>3</v>
      </c>
      <c r="W1513">
        <v>46.4</v>
      </c>
      <c r="X1513">
        <v>89040</v>
      </c>
      <c r="Y1513">
        <f>cleaneddata[[#This Row],[Unit Price]]-cleaneddata[[#This Row],[Discount]]</f>
        <v>15.61</v>
      </c>
      <c r="Z1513" t="str">
        <f>_xlfn.IFS(cleaneddata[[#This Row],[Region]]="Central","Chris",cleaneddata[[#This Row],[Region]]="East","Erin",cleaneddata[[#This Row],[Region]]="South","Sam",cleaneddata[[#This Row],[Region]]="West","William")</f>
        <v>Chris</v>
      </c>
    </row>
    <row r="1514" spans="1:26" x14ac:dyDescent="0.3">
      <c r="A1514">
        <v>2159</v>
      </c>
      <c r="B1514" t="s">
        <v>2587</v>
      </c>
      <c r="C1514" t="s">
        <v>118</v>
      </c>
      <c r="D1514">
        <v>0.08</v>
      </c>
      <c r="E1514">
        <v>30.98</v>
      </c>
      <c r="F1514">
        <v>8.74</v>
      </c>
      <c r="G1514" t="s">
        <v>40</v>
      </c>
      <c r="H1514" t="s">
        <v>96</v>
      </c>
      <c r="I1514" t="s">
        <v>50</v>
      </c>
      <c r="J1514" t="s">
        <v>90</v>
      </c>
      <c r="K1514" t="s">
        <v>75</v>
      </c>
      <c r="L1514" t="s">
        <v>2588</v>
      </c>
      <c r="M1514">
        <v>0.4</v>
      </c>
      <c r="N1514" t="s">
        <v>34</v>
      </c>
      <c r="O1514" t="s">
        <v>54</v>
      </c>
      <c r="P1514" t="s">
        <v>291</v>
      </c>
      <c r="Q1514" t="s">
        <v>2589</v>
      </c>
      <c r="R1514">
        <v>48185</v>
      </c>
      <c r="S1514" s="1">
        <v>42144</v>
      </c>
      <c r="T1514" s="1">
        <v>42145</v>
      </c>
      <c r="U1514">
        <v>371.27199999999999</v>
      </c>
      <c r="V1514">
        <v>25</v>
      </c>
      <c r="W1514">
        <v>727.2</v>
      </c>
      <c r="X1514">
        <v>90387</v>
      </c>
      <c r="Y1514">
        <f>cleaneddata[[#This Row],[Unit Price]]-cleaneddata[[#This Row],[Discount]]</f>
        <v>30.900000000000002</v>
      </c>
      <c r="Z1514" t="str">
        <f>_xlfn.IFS(cleaneddata[[#This Row],[Region]]="Central","Chris",cleaneddata[[#This Row],[Region]]="East","Erin",cleaneddata[[#This Row],[Region]]="South","Sam",cleaneddata[[#This Row],[Region]]="West","William")</f>
        <v>Chris</v>
      </c>
    </row>
    <row r="1515" spans="1:26" x14ac:dyDescent="0.3">
      <c r="A1515">
        <v>2162</v>
      </c>
      <c r="B1515" t="s">
        <v>2590</v>
      </c>
      <c r="C1515" t="s">
        <v>118</v>
      </c>
      <c r="D1515">
        <v>0.09</v>
      </c>
      <c r="E1515">
        <v>159.31</v>
      </c>
      <c r="F1515">
        <v>60</v>
      </c>
      <c r="G1515" t="s">
        <v>28</v>
      </c>
      <c r="H1515" t="s">
        <v>96</v>
      </c>
      <c r="I1515" t="s">
        <v>30</v>
      </c>
      <c r="J1515" t="s">
        <v>31</v>
      </c>
      <c r="K1515" t="s">
        <v>59</v>
      </c>
      <c r="L1515" t="s">
        <v>2591</v>
      </c>
      <c r="M1515">
        <v>0.55000000000000004</v>
      </c>
      <c r="N1515" t="s">
        <v>34</v>
      </c>
      <c r="O1515" t="s">
        <v>113</v>
      </c>
      <c r="P1515" t="s">
        <v>322</v>
      </c>
      <c r="Q1515" t="s">
        <v>2592</v>
      </c>
      <c r="R1515">
        <v>16146</v>
      </c>
      <c r="S1515" s="1">
        <v>42144</v>
      </c>
      <c r="T1515" s="1">
        <v>42146</v>
      </c>
      <c r="U1515">
        <v>77.000895400000005</v>
      </c>
      <c r="V1515">
        <v>41</v>
      </c>
      <c r="W1515">
        <v>6173.42</v>
      </c>
      <c r="X1515">
        <v>90387</v>
      </c>
      <c r="Y1515">
        <f>cleaneddata[[#This Row],[Unit Price]]-cleaneddata[[#This Row],[Discount]]</f>
        <v>159.22</v>
      </c>
      <c r="Z1515" t="str">
        <f>_xlfn.IFS(cleaneddata[[#This Row],[Region]]="Central","Chris",cleaneddata[[#This Row],[Region]]="East","Erin",cleaneddata[[#This Row],[Region]]="South","Sam",cleaneddata[[#This Row],[Region]]="West","William")</f>
        <v>Erin</v>
      </c>
    </row>
    <row r="1516" spans="1:26" x14ac:dyDescent="0.3">
      <c r="A1516">
        <v>2162</v>
      </c>
      <c r="B1516" t="s">
        <v>2590</v>
      </c>
      <c r="C1516" t="s">
        <v>118</v>
      </c>
      <c r="D1516">
        <v>0.06</v>
      </c>
      <c r="E1516">
        <v>55.99</v>
      </c>
      <c r="F1516">
        <v>5</v>
      </c>
      <c r="G1516" t="s">
        <v>40</v>
      </c>
      <c r="H1516" t="s">
        <v>96</v>
      </c>
      <c r="I1516" t="s">
        <v>42</v>
      </c>
      <c r="J1516" t="s">
        <v>137</v>
      </c>
      <c r="K1516" t="s">
        <v>44</v>
      </c>
      <c r="L1516" t="s">
        <v>1940</v>
      </c>
      <c r="M1516">
        <v>0.83</v>
      </c>
      <c r="N1516" t="s">
        <v>34</v>
      </c>
      <c r="O1516" t="s">
        <v>113</v>
      </c>
      <c r="P1516" t="s">
        <v>322</v>
      </c>
      <c r="Q1516" t="s">
        <v>2592</v>
      </c>
      <c r="R1516">
        <v>16146</v>
      </c>
      <c r="S1516" s="1">
        <v>42144</v>
      </c>
      <c r="T1516" s="1">
        <v>42146</v>
      </c>
      <c r="U1516">
        <v>27.968599999999999</v>
      </c>
      <c r="V1516">
        <v>33</v>
      </c>
      <c r="W1516">
        <v>1553.7</v>
      </c>
      <c r="X1516">
        <v>90387</v>
      </c>
      <c r="Y1516">
        <f>cleaneddata[[#This Row],[Unit Price]]-cleaneddata[[#This Row],[Discount]]</f>
        <v>55.93</v>
      </c>
      <c r="Z1516" t="str">
        <f>_xlfn.IFS(cleaneddata[[#This Row],[Region]]="Central","Chris",cleaneddata[[#This Row],[Region]]="East","Erin",cleaneddata[[#This Row],[Region]]="South","Sam",cleaneddata[[#This Row],[Region]]="West","William")</f>
        <v>Erin</v>
      </c>
    </row>
    <row r="1517" spans="1:26" x14ac:dyDescent="0.3">
      <c r="A1517">
        <v>871</v>
      </c>
      <c r="B1517" t="s">
        <v>1667</v>
      </c>
      <c r="C1517" t="s">
        <v>72</v>
      </c>
      <c r="D1517">
        <v>0.01</v>
      </c>
      <c r="E1517">
        <v>5.94</v>
      </c>
      <c r="F1517">
        <v>9.92</v>
      </c>
      <c r="G1517" t="s">
        <v>40</v>
      </c>
      <c r="H1517" t="s">
        <v>73</v>
      </c>
      <c r="I1517" t="s">
        <v>50</v>
      </c>
      <c r="J1517" t="s">
        <v>74</v>
      </c>
      <c r="K1517" t="s">
        <v>75</v>
      </c>
      <c r="L1517" t="s">
        <v>2593</v>
      </c>
      <c r="M1517">
        <v>0.38</v>
      </c>
      <c r="N1517" t="s">
        <v>34</v>
      </c>
      <c r="O1517" t="s">
        <v>61</v>
      </c>
      <c r="P1517" t="s">
        <v>298</v>
      </c>
      <c r="Q1517" t="s">
        <v>1668</v>
      </c>
      <c r="R1517">
        <v>89502</v>
      </c>
      <c r="S1517" s="1">
        <v>42144</v>
      </c>
      <c r="T1517" s="1">
        <v>42147</v>
      </c>
      <c r="U1517">
        <v>-239.315</v>
      </c>
      <c r="V1517">
        <v>12</v>
      </c>
      <c r="W1517">
        <v>74.77</v>
      </c>
      <c r="X1517">
        <v>90578</v>
      </c>
      <c r="Y1517">
        <f>cleaneddata[[#This Row],[Unit Price]]-cleaneddata[[#This Row],[Discount]]</f>
        <v>5.9300000000000006</v>
      </c>
      <c r="Z1517" t="str">
        <f>_xlfn.IFS(cleaneddata[[#This Row],[Region]]="Central","Chris",cleaneddata[[#This Row],[Region]]="East","Erin",cleaneddata[[#This Row],[Region]]="South","Sam",cleaneddata[[#This Row],[Region]]="West","William")</f>
        <v>William</v>
      </c>
    </row>
    <row r="1518" spans="1:26" x14ac:dyDescent="0.3">
      <c r="A1518">
        <v>871</v>
      </c>
      <c r="B1518" t="s">
        <v>1667</v>
      </c>
      <c r="C1518" t="s">
        <v>72</v>
      </c>
      <c r="D1518">
        <v>0</v>
      </c>
      <c r="E1518">
        <v>6.48</v>
      </c>
      <c r="F1518">
        <v>5.1100000000000003</v>
      </c>
      <c r="G1518" t="s">
        <v>40</v>
      </c>
      <c r="H1518" t="s">
        <v>73</v>
      </c>
      <c r="I1518" t="s">
        <v>50</v>
      </c>
      <c r="J1518" t="s">
        <v>90</v>
      </c>
      <c r="K1518" t="s">
        <v>75</v>
      </c>
      <c r="L1518" t="s">
        <v>2594</v>
      </c>
      <c r="M1518">
        <v>0.37</v>
      </c>
      <c r="N1518" t="s">
        <v>34</v>
      </c>
      <c r="O1518" t="s">
        <v>61</v>
      </c>
      <c r="P1518" t="s">
        <v>298</v>
      </c>
      <c r="Q1518" t="s">
        <v>1668</v>
      </c>
      <c r="R1518">
        <v>89502</v>
      </c>
      <c r="S1518" s="1">
        <v>42144</v>
      </c>
      <c r="T1518" s="1">
        <v>42146</v>
      </c>
      <c r="U1518">
        <v>-33.31</v>
      </c>
      <c r="V1518">
        <v>18</v>
      </c>
      <c r="W1518">
        <v>127.81</v>
      </c>
      <c r="X1518">
        <v>90578</v>
      </c>
      <c r="Y1518">
        <f>cleaneddata[[#This Row],[Unit Price]]-cleaneddata[[#This Row],[Discount]]</f>
        <v>6.48</v>
      </c>
      <c r="Z1518" t="str">
        <f>_xlfn.IFS(cleaneddata[[#This Row],[Region]]="Central","Chris",cleaneddata[[#This Row],[Region]]="East","Erin",cleaneddata[[#This Row],[Region]]="South","Sam",cleaneddata[[#This Row],[Region]]="West","William")</f>
        <v>William</v>
      </c>
    </row>
    <row r="1519" spans="1:26" x14ac:dyDescent="0.3">
      <c r="A1519">
        <v>922</v>
      </c>
      <c r="B1519" t="s">
        <v>2595</v>
      </c>
      <c r="C1519" t="s">
        <v>72</v>
      </c>
      <c r="D1519">
        <v>0.01</v>
      </c>
      <c r="E1519">
        <v>65.989999999999995</v>
      </c>
      <c r="F1519">
        <v>8.99</v>
      </c>
      <c r="G1519" t="s">
        <v>89</v>
      </c>
      <c r="H1519" t="s">
        <v>29</v>
      </c>
      <c r="I1519" t="s">
        <v>42</v>
      </c>
      <c r="J1519" t="s">
        <v>137</v>
      </c>
      <c r="K1519" t="s">
        <v>75</v>
      </c>
      <c r="L1519" t="s">
        <v>2596</v>
      </c>
      <c r="M1519">
        <v>0.56000000000000005</v>
      </c>
      <c r="N1519" t="s">
        <v>34</v>
      </c>
      <c r="O1519" t="s">
        <v>61</v>
      </c>
      <c r="P1519" t="s">
        <v>92</v>
      </c>
      <c r="Q1519" t="s">
        <v>2148</v>
      </c>
      <c r="R1519">
        <v>91730</v>
      </c>
      <c r="S1519" s="1">
        <v>42144</v>
      </c>
      <c r="T1519" s="1">
        <v>42145</v>
      </c>
      <c r="U1519">
        <v>396.97199999999998</v>
      </c>
      <c r="V1519">
        <v>14</v>
      </c>
      <c r="W1519">
        <v>782</v>
      </c>
      <c r="X1519">
        <v>87135</v>
      </c>
      <c r="Y1519">
        <f>cleaneddata[[#This Row],[Unit Price]]-cleaneddata[[#This Row],[Discount]]</f>
        <v>65.97999999999999</v>
      </c>
      <c r="Z1519" t="str">
        <f>_xlfn.IFS(cleaneddata[[#This Row],[Region]]="Central","Chris",cleaneddata[[#This Row],[Region]]="East","Erin",cleaneddata[[#This Row],[Region]]="South","Sam",cleaneddata[[#This Row],[Region]]="West","William")</f>
        <v>William</v>
      </c>
    </row>
    <row r="1520" spans="1:26" x14ac:dyDescent="0.3">
      <c r="A1520">
        <v>1708</v>
      </c>
      <c r="B1520" t="s">
        <v>599</v>
      </c>
      <c r="C1520" t="s">
        <v>72</v>
      </c>
      <c r="D1520">
        <v>0.03</v>
      </c>
      <c r="E1520">
        <v>205.99</v>
      </c>
      <c r="F1520">
        <v>3</v>
      </c>
      <c r="G1520" t="s">
        <v>40</v>
      </c>
      <c r="H1520" t="s">
        <v>29</v>
      </c>
      <c r="I1520" t="s">
        <v>42</v>
      </c>
      <c r="J1520" t="s">
        <v>137</v>
      </c>
      <c r="K1520" t="s">
        <v>75</v>
      </c>
      <c r="L1520" t="s">
        <v>425</v>
      </c>
      <c r="M1520">
        <v>0.57999999999999996</v>
      </c>
      <c r="N1520" t="s">
        <v>34</v>
      </c>
      <c r="O1520" t="s">
        <v>113</v>
      </c>
      <c r="P1520" t="s">
        <v>319</v>
      </c>
      <c r="Q1520" t="s">
        <v>601</v>
      </c>
      <c r="R1520">
        <v>44118</v>
      </c>
      <c r="S1520" s="1">
        <v>42144</v>
      </c>
      <c r="T1520" s="1">
        <v>42145</v>
      </c>
      <c r="U1520">
        <v>3670.3515000000002</v>
      </c>
      <c r="V1520">
        <v>29</v>
      </c>
      <c r="W1520">
        <v>5319.35</v>
      </c>
      <c r="X1520">
        <v>88784</v>
      </c>
      <c r="Y1520">
        <f>cleaneddata[[#This Row],[Unit Price]]-cleaneddata[[#This Row],[Discount]]</f>
        <v>205.96</v>
      </c>
      <c r="Z1520" t="str">
        <f>_xlfn.IFS(cleaneddata[[#This Row],[Region]]="Central","Chris",cleaneddata[[#This Row],[Region]]="East","Erin",cleaneddata[[#This Row],[Region]]="South","Sam",cleaneddata[[#This Row],[Region]]="West","William")</f>
        <v>Erin</v>
      </c>
    </row>
    <row r="1521" spans="1:26" x14ac:dyDescent="0.3">
      <c r="A1521">
        <v>276</v>
      </c>
      <c r="B1521" t="s">
        <v>2597</v>
      </c>
      <c r="C1521" t="s">
        <v>27</v>
      </c>
      <c r="D1521">
        <v>0.04</v>
      </c>
      <c r="E1521">
        <v>1.98</v>
      </c>
      <c r="F1521">
        <v>0.7</v>
      </c>
      <c r="G1521" t="s">
        <v>89</v>
      </c>
      <c r="H1521" t="s">
        <v>96</v>
      </c>
      <c r="I1521" t="s">
        <v>50</v>
      </c>
      <c r="J1521" t="s">
        <v>178</v>
      </c>
      <c r="K1521" t="s">
        <v>52</v>
      </c>
      <c r="L1521" t="s">
        <v>443</v>
      </c>
      <c r="M1521">
        <v>0.83</v>
      </c>
      <c r="N1521" t="s">
        <v>34</v>
      </c>
      <c r="O1521" t="s">
        <v>113</v>
      </c>
      <c r="P1521" t="s">
        <v>250</v>
      </c>
      <c r="Q1521" t="s">
        <v>1391</v>
      </c>
      <c r="R1521">
        <v>6111</v>
      </c>
      <c r="S1521" s="1">
        <v>42145</v>
      </c>
      <c r="T1521" s="1">
        <v>42146</v>
      </c>
      <c r="U1521">
        <v>-1</v>
      </c>
      <c r="V1521">
        <v>3</v>
      </c>
      <c r="W1521">
        <v>8.3000000000000007</v>
      </c>
      <c r="X1521">
        <v>89291</v>
      </c>
      <c r="Y1521">
        <f>cleaneddata[[#This Row],[Unit Price]]-cleaneddata[[#This Row],[Discount]]</f>
        <v>1.94</v>
      </c>
      <c r="Z1521" t="str">
        <f>_xlfn.IFS(cleaneddata[[#This Row],[Region]]="Central","Chris",cleaneddata[[#This Row],[Region]]="East","Erin",cleaneddata[[#This Row],[Region]]="South","Sam",cleaneddata[[#This Row],[Region]]="West","William")</f>
        <v>Erin</v>
      </c>
    </row>
    <row r="1522" spans="1:26" x14ac:dyDescent="0.3">
      <c r="A1522">
        <v>282</v>
      </c>
      <c r="B1522" t="s">
        <v>2598</v>
      </c>
      <c r="C1522" t="s">
        <v>27</v>
      </c>
      <c r="D1522">
        <v>0.03</v>
      </c>
      <c r="E1522">
        <v>55.99</v>
      </c>
      <c r="F1522">
        <v>5</v>
      </c>
      <c r="G1522" t="s">
        <v>40</v>
      </c>
      <c r="H1522" t="s">
        <v>96</v>
      </c>
      <c r="I1522" t="s">
        <v>42</v>
      </c>
      <c r="J1522" t="s">
        <v>137</v>
      </c>
      <c r="K1522" t="s">
        <v>44</v>
      </c>
      <c r="L1522" t="s">
        <v>1940</v>
      </c>
      <c r="M1522">
        <v>0.83</v>
      </c>
      <c r="N1522" t="s">
        <v>34</v>
      </c>
      <c r="O1522" t="s">
        <v>113</v>
      </c>
      <c r="P1522" t="s">
        <v>399</v>
      </c>
      <c r="Q1522" t="s">
        <v>2599</v>
      </c>
      <c r="R1522">
        <v>7109</v>
      </c>
      <c r="S1522" s="1">
        <v>42145</v>
      </c>
      <c r="T1522" s="1">
        <v>42146</v>
      </c>
      <c r="U1522">
        <v>-221.25399999999999</v>
      </c>
      <c r="V1522">
        <v>9</v>
      </c>
      <c r="W1522">
        <v>416.95</v>
      </c>
      <c r="X1522">
        <v>89291</v>
      </c>
      <c r="Y1522">
        <f>cleaneddata[[#This Row],[Unit Price]]-cleaneddata[[#This Row],[Discount]]</f>
        <v>55.96</v>
      </c>
      <c r="Z1522" t="str">
        <f>_xlfn.IFS(cleaneddata[[#This Row],[Region]]="Central","Chris",cleaneddata[[#This Row],[Region]]="East","Erin",cleaneddata[[#This Row],[Region]]="South","Sam",cleaneddata[[#This Row],[Region]]="West","William")</f>
        <v>Erin</v>
      </c>
    </row>
    <row r="1523" spans="1:26" x14ac:dyDescent="0.3">
      <c r="A1523">
        <v>825</v>
      </c>
      <c r="B1523" t="s">
        <v>2600</v>
      </c>
      <c r="C1523" t="s">
        <v>27</v>
      </c>
      <c r="D1523">
        <v>0</v>
      </c>
      <c r="E1523">
        <v>11.97</v>
      </c>
      <c r="F1523">
        <v>4.9800000000000004</v>
      </c>
      <c r="G1523" t="s">
        <v>40</v>
      </c>
      <c r="H1523" t="s">
        <v>73</v>
      </c>
      <c r="I1523" t="s">
        <v>50</v>
      </c>
      <c r="J1523" t="s">
        <v>97</v>
      </c>
      <c r="K1523" t="s">
        <v>75</v>
      </c>
      <c r="L1523" t="s">
        <v>818</v>
      </c>
      <c r="M1523">
        <v>0.57999999999999996</v>
      </c>
      <c r="N1523" t="s">
        <v>34</v>
      </c>
      <c r="O1523" t="s">
        <v>54</v>
      </c>
      <c r="P1523" t="s">
        <v>189</v>
      </c>
      <c r="Q1523" t="s">
        <v>2601</v>
      </c>
      <c r="R1523">
        <v>79605</v>
      </c>
      <c r="S1523" s="1">
        <v>42145</v>
      </c>
      <c r="T1523" s="1">
        <v>42148</v>
      </c>
      <c r="U1523">
        <v>3.3839999999999999</v>
      </c>
      <c r="V1523">
        <v>4</v>
      </c>
      <c r="W1523">
        <v>53.3</v>
      </c>
      <c r="X1523">
        <v>89258</v>
      </c>
      <c r="Y1523">
        <f>cleaneddata[[#This Row],[Unit Price]]-cleaneddata[[#This Row],[Discount]]</f>
        <v>11.97</v>
      </c>
      <c r="Z1523" t="str">
        <f>_xlfn.IFS(cleaneddata[[#This Row],[Region]]="Central","Chris",cleaneddata[[#This Row],[Region]]="East","Erin",cleaneddata[[#This Row],[Region]]="South","Sam",cleaneddata[[#This Row],[Region]]="West","William")</f>
        <v>Chris</v>
      </c>
    </row>
    <row r="1524" spans="1:26" x14ac:dyDescent="0.3">
      <c r="A1524">
        <v>406</v>
      </c>
      <c r="B1524" t="s">
        <v>2602</v>
      </c>
      <c r="C1524" t="s">
        <v>39</v>
      </c>
      <c r="D1524">
        <v>0.03</v>
      </c>
      <c r="E1524">
        <v>4.9800000000000004</v>
      </c>
      <c r="F1524">
        <v>0.8</v>
      </c>
      <c r="G1524" t="s">
        <v>40</v>
      </c>
      <c r="H1524" t="s">
        <v>29</v>
      </c>
      <c r="I1524" t="s">
        <v>50</v>
      </c>
      <c r="J1524" t="s">
        <v>90</v>
      </c>
      <c r="K1524" t="s">
        <v>52</v>
      </c>
      <c r="L1524" t="s">
        <v>896</v>
      </c>
      <c r="M1524">
        <v>0.36</v>
      </c>
      <c r="N1524" t="s">
        <v>34</v>
      </c>
      <c r="O1524" t="s">
        <v>113</v>
      </c>
      <c r="P1524" t="s">
        <v>399</v>
      </c>
      <c r="Q1524" t="s">
        <v>2603</v>
      </c>
      <c r="R1524">
        <v>8360</v>
      </c>
      <c r="S1524" s="1">
        <v>42145</v>
      </c>
      <c r="T1524" s="1">
        <v>42146</v>
      </c>
      <c r="U1524">
        <v>50.2044</v>
      </c>
      <c r="V1524">
        <v>15</v>
      </c>
      <c r="W1524">
        <v>72.760000000000005</v>
      </c>
      <c r="X1524">
        <v>87804</v>
      </c>
      <c r="Y1524">
        <f>cleaneddata[[#This Row],[Unit Price]]-cleaneddata[[#This Row],[Discount]]</f>
        <v>4.95</v>
      </c>
      <c r="Z1524" t="str">
        <f>_xlfn.IFS(cleaneddata[[#This Row],[Region]]="Central","Chris",cleaneddata[[#This Row],[Region]]="East","Erin",cleaneddata[[#This Row],[Region]]="South","Sam",cleaneddata[[#This Row],[Region]]="West","William")</f>
        <v>Erin</v>
      </c>
    </row>
    <row r="1525" spans="1:26" x14ac:dyDescent="0.3">
      <c r="A1525">
        <v>1106</v>
      </c>
      <c r="B1525" t="s">
        <v>2583</v>
      </c>
      <c r="C1525" t="s">
        <v>39</v>
      </c>
      <c r="D1525">
        <v>0.01</v>
      </c>
      <c r="E1525">
        <v>9.31</v>
      </c>
      <c r="F1525">
        <v>3.98</v>
      </c>
      <c r="G1525" t="s">
        <v>40</v>
      </c>
      <c r="H1525" t="s">
        <v>29</v>
      </c>
      <c r="I1525" t="s">
        <v>50</v>
      </c>
      <c r="J1525" t="s">
        <v>570</v>
      </c>
      <c r="K1525" t="s">
        <v>44</v>
      </c>
      <c r="L1525" t="s">
        <v>2604</v>
      </c>
      <c r="M1525">
        <v>0.56000000000000005</v>
      </c>
      <c r="N1525" t="s">
        <v>34</v>
      </c>
      <c r="O1525" t="s">
        <v>54</v>
      </c>
      <c r="P1525" t="s">
        <v>189</v>
      </c>
      <c r="Q1525" t="s">
        <v>556</v>
      </c>
      <c r="R1525">
        <v>75220</v>
      </c>
      <c r="S1525" s="1">
        <v>42145</v>
      </c>
      <c r="T1525" s="1">
        <v>42146</v>
      </c>
      <c r="U1525">
        <v>-10.9</v>
      </c>
      <c r="V1525">
        <v>61</v>
      </c>
      <c r="W1525">
        <v>586.96</v>
      </c>
      <c r="X1525">
        <v>646</v>
      </c>
      <c r="Y1525">
        <f>cleaneddata[[#This Row],[Unit Price]]-cleaneddata[[#This Row],[Discount]]</f>
        <v>9.3000000000000007</v>
      </c>
      <c r="Z1525" t="str">
        <f>_xlfn.IFS(cleaneddata[[#This Row],[Region]]="Central","Chris",cleaneddata[[#This Row],[Region]]="East","Erin",cleaneddata[[#This Row],[Region]]="South","Sam",cleaneddata[[#This Row],[Region]]="West","William")</f>
        <v>Chris</v>
      </c>
    </row>
    <row r="1526" spans="1:26" x14ac:dyDescent="0.3">
      <c r="A1526">
        <v>1107</v>
      </c>
      <c r="B1526" t="s">
        <v>2605</v>
      </c>
      <c r="C1526" t="s">
        <v>39</v>
      </c>
      <c r="D1526">
        <v>0.01</v>
      </c>
      <c r="E1526">
        <v>9.31</v>
      </c>
      <c r="F1526">
        <v>3.98</v>
      </c>
      <c r="G1526" t="s">
        <v>40</v>
      </c>
      <c r="H1526" t="s">
        <v>29</v>
      </c>
      <c r="I1526" t="s">
        <v>50</v>
      </c>
      <c r="J1526" t="s">
        <v>570</v>
      </c>
      <c r="K1526" t="s">
        <v>44</v>
      </c>
      <c r="L1526" t="s">
        <v>2604</v>
      </c>
      <c r="M1526">
        <v>0.56000000000000005</v>
      </c>
      <c r="N1526" t="s">
        <v>34</v>
      </c>
      <c r="O1526" t="s">
        <v>54</v>
      </c>
      <c r="P1526" t="s">
        <v>189</v>
      </c>
      <c r="Q1526" t="s">
        <v>2606</v>
      </c>
      <c r="R1526">
        <v>77566</v>
      </c>
      <c r="S1526" s="1">
        <v>42145</v>
      </c>
      <c r="T1526" s="1">
        <v>42146</v>
      </c>
      <c r="U1526">
        <v>2.1800000000000002</v>
      </c>
      <c r="V1526">
        <v>15</v>
      </c>
      <c r="W1526">
        <v>144.33000000000001</v>
      </c>
      <c r="X1526">
        <v>86411</v>
      </c>
      <c r="Y1526">
        <f>cleaneddata[[#This Row],[Unit Price]]-cleaneddata[[#This Row],[Discount]]</f>
        <v>9.3000000000000007</v>
      </c>
      <c r="Z1526" t="str">
        <f>_xlfn.IFS(cleaneddata[[#This Row],[Region]]="Central","Chris",cleaneddata[[#This Row],[Region]]="East","Erin",cleaneddata[[#This Row],[Region]]="South","Sam",cleaneddata[[#This Row],[Region]]="West","William")</f>
        <v>Chris</v>
      </c>
    </row>
    <row r="1527" spans="1:26" x14ac:dyDescent="0.3">
      <c r="A1527">
        <v>820</v>
      </c>
      <c r="B1527" t="s">
        <v>2607</v>
      </c>
      <c r="C1527" t="s">
        <v>49</v>
      </c>
      <c r="D1527">
        <v>0.09</v>
      </c>
      <c r="E1527">
        <v>5.84</v>
      </c>
      <c r="F1527">
        <v>0.83</v>
      </c>
      <c r="G1527" t="s">
        <v>40</v>
      </c>
      <c r="H1527" t="s">
        <v>29</v>
      </c>
      <c r="I1527" t="s">
        <v>50</v>
      </c>
      <c r="J1527" t="s">
        <v>51</v>
      </c>
      <c r="K1527" t="s">
        <v>52</v>
      </c>
      <c r="L1527" t="s">
        <v>2608</v>
      </c>
      <c r="M1527">
        <v>0.49</v>
      </c>
      <c r="N1527" t="s">
        <v>34</v>
      </c>
      <c r="O1527" t="s">
        <v>61</v>
      </c>
      <c r="P1527" t="s">
        <v>68</v>
      </c>
      <c r="Q1527" t="s">
        <v>2609</v>
      </c>
      <c r="R1527">
        <v>99362</v>
      </c>
      <c r="S1527" s="1">
        <v>42145</v>
      </c>
      <c r="T1527" s="1">
        <v>42149</v>
      </c>
      <c r="U1527">
        <v>-2.87</v>
      </c>
      <c r="V1527">
        <v>1</v>
      </c>
      <c r="W1527">
        <v>5.9</v>
      </c>
      <c r="X1527">
        <v>90244</v>
      </c>
      <c r="Y1527">
        <f>cleaneddata[[#This Row],[Unit Price]]-cleaneddata[[#This Row],[Discount]]</f>
        <v>5.75</v>
      </c>
      <c r="Z1527" t="str">
        <f>_xlfn.IFS(cleaneddata[[#This Row],[Region]]="Central","Chris",cleaneddata[[#This Row],[Region]]="East","Erin",cleaneddata[[#This Row],[Region]]="South","Sam",cleaneddata[[#This Row],[Region]]="West","William")</f>
        <v>William</v>
      </c>
    </row>
    <row r="1528" spans="1:26" x14ac:dyDescent="0.3">
      <c r="A1528">
        <v>1527</v>
      </c>
      <c r="B1528" t="s">
        <v>340</v>
      </c>
      <c r="C1528" t="s">
        <v>49</v>
      </c>
      <c r="D1528">
        <v>0.09</v>
      </c>
      <c r="E1528">
        <v>50.98</v>
      </c>
      <c r="F1528">
        <v>6.5</v>
      </c>
      <c r="G1528" t="s">
        <v>40</v>
      </c>
      <c r="H1528" t="s">
        <v>73</v>
      </c>
      <c r="I1528" t="s">
        <v>42</v>
      </c>
      <c r="J1528" t="s">
        <v>43</v>
      </c>
      <c r="K1528" t="s">
        <v>75</v>
      </c>
      <c r="L1528" t="s">
        <v>1868</v>
      </c>
      <c r="M1528">
        <v>0.73</v>
      </c>
      <c r="N1528" t="s">
        <v>34</v>
      </c>
      <c r="O1528" t="s">
        <v>35</v>
      </c>
      <c r="P1528" t="s">
        <v>166</v>
      </c>
      <c r="Q1528" t="s">
        <v>342</v>
      </c>
      <c r="R1528">
        <v>35601</v>
      </c>
      <c r="S1528" s="1">
        <v>42145</v>
      </c>
      <c r="T1528" s="1">
        <v>42152</v>
      </c>
      <c r="U1528">
        <v>70.176000000000002</v>
      </c>
      <c r="V1528">
        <v>28</v>
      </c>
      <c r="W1528">
        <v>1395.41</v>
      </c>
      <c r="X1528">
        <v>86815</v>
      </c>
      <c r="Y1528">
        <f>cleaneddata[[#This Row],[Unit Price]]-cleaneddata[[#This Row],[Discount]]</f>
        <v>50.889999999999993</v>
      </c>
      <c r="Z1528" t="str">
        <f>_xlfn.IFS(cleaneddata[[#This Row],[Region]]="Central","Chris",cleaneddata[[#This Row],[Region]]="East","Erin",cleaneddata[[#This Row],[Region]]="South","Sam",cleaneddata[[#This Row],[Region]]="West","William")</f>
        <v>Sam</v>
      </c>
    </row>
    <row r="1529" spans="1:26" x14ac:dyDescent="0.3">
      <c r="A1529">
        <v>3319</v>
      </c>
      <c r="B1529" t="s">
        <v>2610</v>
      </c>
      <c r="C1529" t="s">
        <v>49</v>
      </c>
      <c r="D1529">
        <v>0.03</v>
      </c>
      <c r="E1529">
        <v>20.98</v>
      </c>
      <c r="F1529">
        <v>1.49</v>
      </c>
      <c r="G1529" t="s">
        <v>40</v>
      </c>
      <c r="H1529" t="s">
        <v>29</v>
      </c>
      <c r="I1529" t="s">
        <v>50</v>
      </c>
      <c r="J1529" t="s">
        <v>74</v>
      </c>
      <c r="K1529" t="s">
        <v>75</v>
      </c>
      <c r="L1529" t="s">
        <v>2611</v>
      </c>
      <c r="M1529">
        <v>0.35</v>
      </c>
      <c r="N1529" t="s">
        <v>34</v>
      </c>
      <c r="O1529" t="s">
        <v>35</v>
      </c>
      <c r="P1529" t="s">
        <v>402</v>
      </c>
      <c r="Q1529" t="s">
        <v>505</v>
      </c>
      <c r="R1529">
        <v>37075</v>
      </c>
      <c r="S1529" s="1">
        <v>42145</v>
      </c>
      <c r="T1529" s="1">
        <v>42145</v>
      </c>
      <c r="U1529">
        <v>30.024000000000001</v>
      </c>
      <c r="V1529">
        <v>20</v>
      </c>
      <c r="W1529">
        <v>431.43</v>
      </c>
      <c r="X1529">
        <v>90104</v>
      </c>
      <c r="Y1529">
        <f>cleaneddata[[#This Row],[Unit Price]]-cleaneddata[[#This Row],[Discount]]</f>
        <v>20.95</v>
      </c>
      <c r="Z1529" t="str">
        <f>_xlfn.IFS(cleaneddata[[#This Row],[Region]]="Central","Chris",cleaneddata[[#This Row],[Region]]="East","Erin",cleaneddata[[#This Row],[Region]]="South","Sam",cleaneddata[[#This Row],[Region]]="West","William")</f>
        <v>Sam</v>
      </c>
    </row>
    <row r="1530" spans="1:26" x14ac:dyDescent="0.3">
      <c r="A1530">
        <v>1129</v>
      </c>
      <c r="B1530" t="s">
        <v>788</v>
      </c>
      <c r="C1530" t="s">
        <v>118</v>
      </c>
      <c r="D1530">
        <v>0.02</v>
      </c>
      <c r="E1530">
        <v>7.64</v>
      </c>
      <c r="F1530">
        <v>1.39</v>
      </c>
      <c r="G1530" t="s">
        <v>40</v>
      </c>
      <c r="H1530" t="s">
        <v>73</v>
      </c>
      <c r="I1530" t="s">
        <v>50</v>
      </c>
      <c r="J1530" t="s">
        <v>347</v>
      </c>
      <c r="K1530" t="s">
        <v>75</v>
      </c>
      <c r="L1530" t="s">
        <v>1560</v>
      </c>
      <c r="M1530">
        <v>0.36</v>
      </c>
      <c r="N1530" t="s">
        <v>34</v>
      </c>
      <c r="O1530" t="s">
        <v>113</v>
      </c>
      <c r="P1530" t="s">
        <v>405</v>
      </c>
      <c r="Q1530" t="s">
        <v>790</v>
      </c>
      <c r="R1530">
        <v>2118</v>
      </c>
      <c r="S1530" s="1">
        <v>42145</v>
      </c>
      <c r="T1530" s="1">
        <v>42147</v>
      </c>
      <c r="U1530">
        <v>117.38</v>
      </c>
      <c r="V1530">
        <v>52</v>
      </c>
      <c r="W1530">
        <v>406.91</v>
      </c>
      <c r="X1530">
        <v>13735</v>
      </c>
      <c r="Y1530">
        <f>cleaneddata[[#This Row],[Unit Price]]-cleaneddata[[#This Row],[Discount]]</f>
        <v>7.62</v>
      </c>
      <c r="Z1530" t="str">
        <f>_xlfn.IFS(cleaneddata[[#This Row],[Region]]="Central","Chris",cleaneddata[[#This Row],[Region]]="East","Erin",cleaneddata[[#This Row],[Region]]="South","Sam",cleaneddata[[#This Row],[Region]]="West","William")</f>
        <v>Erin</v>
      </c>
    </row>
    <row r="1531" spans="1:26" x14ac:dyDescent="0.3">
      <c r="A1531">
        <v>1131</v>
      </c>
      <c r="B1531" t="s">
        <v>2612</v>
      </c>
      <c r="C1531" t="s">
        <v>118</v>
      </c>
      <c r="D1531">
        <v>0.02</v>
      </c>
      <c r="E1531">
        <v>7.64</v>
      </c>
      <c r="F1531">
        <v>1.39</v>
      </c>
      <c r="G1531" t="s">
        <v>40</v>
      </c>
      <c r="H1531" t="s">
        <v>73</v>
      </c>
      <c r="I1531" t="s">
        <v>50</v>
      </c>
      <c r="J1531" t="s">
        <v>347</v>
      </c>
      <c r="K1531" t="s">
        <v>75</v>
      </c>
      <c r="L1531" t="s">
        <v>1560</v>
      </c>
      <c r="M1531">
        <v>0.36</v>
      </c>
      <c r="N1531" t="s">
        <v>34</v>
      </c>
      <c r="O1531" t="s">
        <v>54</v>
      </c>
      <c r="P1531" t="s">
        <v>189</v>
      </c>
      <c r="Q1531" t="s">
        <v>2613</v>
      </c>
      <c r="R1531">
        <v>79907</v>
      </c>
      <c r="S1531" s="1">
        <v>42145</v>
      </c>
      <c r="T1531" s="1">
        <v>42147</v>
      </c>
      <c r="U1531">
        <v>70.193700000000007</v>
      </c>
      <c r="V1531">
        <v>13</v>
      </c>
      <c r="W1531">
        <v>101.73</v>
      </c>
      <c r="X1531">
        <v>88103</v>
      </c>
      <c r="Y1531">
        <f>cleaneddata[[#This Row],[Unit Price]]-cleaneddata[[#This Row],[Discount]]</f>
        <v>7.62</v>
      </c>
      <c r="Z1531" t="str">
        <f>_xlfn.IFS(cleaneddata[[#This Row],[Region]]="Central","Chris",cleaneddata[[#This Row],[Region]]="East","Erin",cleaneddata[[#This Row],[Region]]="South","Sam",cleaneddata[[#This Row],[Region]]="West","William")</f>
        <v>Chris</v>
      </c>
    </row>
    <row r="1532" spans="1:26" x14ac:dyDescent="0.3">
      <c r="A1532">
        <v>1254</v>
      </c>
      <c r="B1532" t="s">
        <v>1592</v>
      </c>
      <c r="C1532" t="s">
        <v>118</v>
      </c>
      <c r="D1532">
        <v>0.04</v>
      </c>
      <c r="E1532">
        <v>2.08</v>
      </c>
      <c r="F1532">
        <v>1.49</v>
      </c>
      <c r="G1532" t="s">
        <v>40</v>
      </c>
      <c r="H1532" t="s">
        <v>73</v>
      </c>
      <c r="I1532" t="s">
        <v>50</v>
      </c>
      <c r="J1532" t="s">
        <v>74</v>
      </c>
      <c r="K1532" t="s">
        <v>75</v>
      </c>
      <c r="L1532" t="s">
        <v>1412</v>
      </c>
      <c r="M1532">
        <v>0.36</v>
      </c>
      <c r="N1532" t="s">
        <v>34</v>
      </c>
      <c r="O1532" t="s">
        <v>54</v>
      </c>
      <c r="P1532" t="s">
        <v>189</v>
      </c>
      <c r="Q1532" t="s">
        <v>1593</v>
      </c>
      <c r="R1532">
        <v>77530</v>
      </c>
      <c r="S1532" s="1">
        <v>42145</v>
      </c>
      <c r="T1532" s="1">
        <v>42147</v>
      </c>
      <c r="U1532">
        <v>-11.281499999999999</v>
      </c>
      <c r="V1532">
        <v>16</v>
      </c>
      <c r="W1532">
        <v>33.770000000000003</v>
      </c>
      <c r="X1532">
        <v>89982</v>
      </c>
      <c r="Y1532">
        <f>cleaneddata[[#This Row],[Unit Price]]-cleaneddata[[#This Row],[Discount]]</f>
        <v>2.04</v>
      </c>
      <c r="Z1532" t="str">
        <f>_xlfn.IFS(cleaneddata[[#This Row],[Region]]="Central","Chris",cleaneddata[[#This Row],[Region]]="East","Erin",cleaneddata[[#This Row],[Region]]="South","Sam",cleaneddata[[#This Row],[Region]]="West","William")</f>
        <v>Chris</v>
      </c>
    </row>
    <row r="1533" spans="1:26" x14ac:dyDescent="0.3">
      <c r="A1533">
        <v>19</v>
      </c>
      <c r="B1533" t="s">
        <v>2614</v>
      </c>
      <c r="C1533" t="s">
        <v>72</v>
      </c>
      <c r="D1533">
        <v>7.0000000000000007E-2</v>
      </c>
      <c r="E1533">
        <v>12.99</v>
      </c>
      <c r="F1533">
        <v>9.44</v>
      </c>
      <c r="G1533" t="s">
        <v>40</v>
      </c>
      <c r="H1533" t="s">
        <v>29</v>
      </c>
      <c r="I1533" t="s">
        <v>42</v>
      </c>
      <c r="J1533" t="s">
        <v>58</v>
      </c>
      <c r="K1533" t="s">
        <v>146</v>
      </c>
      <c r="L1533" t="s">
        <v>2615</v>
      </c>
      <c r="M1533">
        <v>0.39</v>
      </c>
      <c r="N1533" t="s">
        <v>34</v>
      </c>
      <c r="O1533" t="s">
        <v>61</v>
      </c>
      <c r="P1533" t="s">
        <v>279</v>
      </c>
      <c r="Q1533" t="s">
        <v>2616</v>
      </c>
      <c r="R1533">
        <v>59801</v>
      </c>
      <c r="S1533" s="1">
        <v>42145</v>
      </c>
      <c r="T1533" s="1">
        <v>42147</v>
      </c>
      <c r="U1533">
        <v>-114.6399</v>
      </c>
      <c r="V1533">
        <v>18</v>
      </c>
      <c r="W1533">
        <v>231.79</v>
      </c>
      <c r="X1533">
        <v>90032</v>
      </c>
      <c r="Y1533">
        <f>cleaneddata[[#This Row],[Unit Price]]-cleaneddata[[#This Row],[Discount]]</f>
        <v>12.92</v>
      </c>
      <c r="Z1533" t="str">
        <f>_xlfn.IFS(cleaneddata[[#This Row],[Region]]="Central","Chris",cleaneddata[[#This Row],[Region]]="East","Erin",cleaneddata[[#This Row],[Region]]="South","Sam",cleaneddata[[#This Row],[Region]]="West","William")</f>
        <v>William</v>
      </c>
    </row>
    <row r="1534" spans="1:26" x14ac:dyDescent="0.3">
      <c r="A1534">
        <v>21</v>
      </c>
      <c r="B1534" t="s">
        <v>2522</v>
      </c>
      <c r="C1534" t="s">
        <v>72</v>
      </c>
      <c r="D1534">
        <v>0.08</v>
      </c>
      <c r="E1534">
        <v>5</v>
      </c>
      <c r="F1534">
        <v>3.39</v>
      </c>
      <c r="G1534" t="s">
        <v>40</v>
      </c>
      <c r="H1534" t="s">
        <v>29</v>
      </c>
      <c r="I1534" t="s">
        <v>50</v>
      </c>
      <c r="J1534" t="s">
        <v>178</v>
      </c>
      <c r="K1534" t="s">
        <v>52</v>
      </c>
      <c r="L1534" t="s">
        <v>2617</v>
      </c>
      <c r="M1534">
        <v>0.37</v>
      </c>
      <c r="N1534" t="s">
        <v>34</v>
      </c>
      <c r="O1534" t="s">
        <v>113</v>
      </c>
      <c r="P1534" t="s">
        <v>114</v>
      </c>
      <c r="Q1534" t="s">
        <v>115</v>
      </c>
      <c r="R1534">
        <v>10012</v>
      </c>
      <c r="S1534" s="1">
        <v>42145</v>
      </c>
      <c r="T1534" s="1">
        <v>42146</v>
      </c>
      <c r="U1534">
        <v>-17.489999999999998</v>
      </c>
      <c r="V1534">
        <v>58</v>
      </c>
      <c r="W1534">
        <v>293.06</v>
      </c>
      <c r="X1534">
        <v>42949</v>
      </c>
      <c r="Y1534">
        <f>cleaneddata[[#This Row],[Unit Price]]-cleaneddata[[#This Row],[Discount]]</f>
        <v>4.92</v>
      </c>
      <c r="Z1534" t="str">
        <f>_xlfn.IFS(cleaneddata[[#This Row],[Region]]="Central","Chris",cleaneddata[[#This Row],[Region]]="East","Erin",cleaneddata[[#This Row],[Region]]="South","Sam",cleaneddata[[#This Row],[Region]]="West","William")</f>
        <v>Erin</v>
      </c>
    </row>
    <row r="1535" spans="1:26" x14ac:dyDescent="0.3">
      <c r="A1535">
        <v>21</v>
      </c>
      <c r="B1535" t="s">
        <v>2522</v>
      </c>
      <c r="C1535" t="s">
        <v>72</v>
      </c>
      <c r="D1535">
        <v>7.0000000000000007E-2</v>
      </c>
      <c r="E1535">
        <v>12.99</v>
      </c>
      <c r="F1535">
        <v>9.44</v>
      </c>
      <c r="G1535" t="s">
        <v>40</v>
      </c>
      <c r="H1535" t="s">
        <v>29</v>
      </c>
      <c r="I1535" t="s">
        <v>42</v>
      </c>
      <c r="J1535" t="s">
        <v>58</v>
      </c>
      <c r="K1535" t="s">
        <v>146</v>
      </c>
      <c r="L1535" t="s">
        <v>2615</v>
      </c>
      <c r="M1535">
        <v>0.39</v>
      </c>
      <c r="N1535" t="s">
        <v>34</v>
      </c>
      <c r="O1535" t="s">
        <v>113</v>
      </c>
      <c r="P1535" t="s">
        <v>114</v>
      </c>
      <c r="Q1535" t="s">
        <v>115</v>
      </c>
      <c r="R1535">
        <v>10012</v>
      </c>
      <c r="S1535" s="1">
        <v>42145</v>
      </c>
      <c r="T1535" s="1">
        <v>42147</v>
      </c>
      <c r="U1535">
        <v>-114.6399</v>
      </c>
      <c r="V1535">
        <v>71</v>
      </c>
      <c r="W1535">
        <v>914.29</v>
      </c>
      <c r="X1535">
        <v>42949</v>
      </c>
      <c r="Y1535">
        <f>cleaneddata[[#This Row],[Unit Price]]-cleaneddata[[#This Row],[Discount]]</f>
        <v>12.92</v>
      </c>
      <c r="Z1535" t="str">
        <f>_xlfn.IFS(cleaneddata[[#This Row],[Region]]="Central","Chris",cleaneddata[[#This Row],[Region]]="East","Erin",cleaneddata[[#This Row],[Region]]="South","Sam",cleaneddata[[#This Row],[Region]]="West","William")</f>
        <v>Erin</v>
      </c>
    </row>
    <row r="1536" spans="1:26" x14ac:dyDescent="0.3">
      <c r="A1536">
        <v>3206</v>
      </c>
      <c r="B1536" t="s">
        <v>1928</v>
      </c>
      <c r="C1536" t="s">
        <v>72</v>
      </c>
      <c r="D1536">
        <v>0.06</v>
      </c>
      <c r="E1536">
        <v>218.08</v>
      </c>
      <c r="F1536">
        <v>18.059999999999999</v>
      </c>
      <c r="G1536" t="s">
        <v>89</v>
      </c>
      <c r="H1536" t="s">
        <v>41</v>
      </c>
      <c r="I1536" t="s">
        <v>30</v>
      </c>
      <c r="J1536" t="s">
        <v>111</v>
      </c>
      <c r="K1536" t="s">
        <v>66</v>
      </c>
      <c r="L1536" t="s">
        <v>2618</v>
      </c>
      <c r="M1536">
        <v>0.56999999999999995</v>
      </c>
      <c r="N1536" t="s">
        <v>34</v>
      </c>
      <c r="O1536" t="s">
        <v>61</v>
      </c>
      <c r="P1536" t="s">
        <v>492</v>
      </c>
      <c r="Q1536" t="s">
        <v>1930</v>
      </c>
      <c r="R1536">
        <v>83301</v>
      </c>
      <c r="S1536" s="1">
        <v>42145</v>
      </c>
      <c r="T1536" s="1">
        <v>42147</v>
      </c>
      <c r="U1536">
        <v>969.42</v>
      </c>
      <c r="V1536">
        <v>7</v>
      </c>
      <c r="W1536">
        <v>1488.51</v>
      </c>
      <c r="X1536">
        <v>87934</v>
      </c>
      <c r="Y1536">
        <f>cleaneddata[[#This Row],[Unit Price]]-cleaneddata[[#This Row],[Discount]]</f>
        <v>218.02</v>
      </c>
      <c r="Z1536" t="str">
        <f>_xlfn.IFS(cleaneddata[[#This Row],[Region]]="Central","Chris",cleaneddata[[#This Row],[Region]]="East","Erin",cleaneddata[[#This Row],[Region]]="South","Sam",cleaneddata[[#This Row],[Region]]="West","William")</f>
        <v>William</v>
      </c>
    </row>
    <row r="1537" spans="1:26" x14ac:dyDescent="0.3">
      <c r="A1537">
        <v>2385</v>
      </c>
      <c r="B1537" t="s">
        <v>2619</v>
      </c>
      <c r="C1537" t="s">
        <v>27</v>
      </c>
      <c r="D1537">
        <v>0.1</v>
      </c>
      <c r="E1537">
        <v>130.97999999999999</v>
      </c>
      <c r="F1537">
        <v>30</v>
      </c>
      <c r="G1537" t="s">
        <v>28</v>
      </c>
      <c r="H1537" t="s">
        <v>29</v>
      </c>
      <c r="I1537" t="s">
        <v>30</v>
      </c>
      <c r="J1537" t="s">
        <v>111</v>
      </c>
      <c r="K1537" t="s">
        <v>59</v>
      </c>
      <c r="L1537" t="s">
        <v>2201</v>
      </c>
      <c r="M1537">
        <v>0.78</v>
      </c>
      <c r="N1537" t="s">
        <v>34</v>
      </c>
      <c r="O1537" t="s">
        <v>61</v>
      </c>
      <c r="P1537" t="s">
        <v>642</v>
      </c>
      <c r="Q1537" t="s">
        <v>2620</v>
      </c>
      <c r="R1537">
        <v>88001</v>
      </c>
      <c r="S1537" s="1">
        <v>42146</v>
      </c>
      <c r="T1537" s="1">
        <v>42148</v>
      </c>
      <c r="U1537">
        <v>2000.11</v>
      </c>
      <c r="V1537">
        <v>18</v>
      </c>
      <c r="W1537">
        <v>2259.9899999999998</v>
      </c>
      <c r="X1537">
        <v>89184</v>
      </c>
      <c r="Y1537">
        <f>cleaneddata[[#This Row],[Unit Price]]-cleaneddata[[#This Row],[Discount]]</f>
        <v>130.88</v>
      </c>
      <c r="Z1537" t="str">
        <f>_xlfn.IFS(cleaneddata[[#This Row],[Region]]="Central","Chris",cleaneddata[[#This Row],[Region]]="East","Erin",cleaneddata[[#This Row],[Region]]="South","Sam",cleaneddata[[#This Row],[Region]]="West","William")</f>
        <v>William</v>
      </c>
    </row>
    <row r="1538" spans="1:26" x14ac:dyDescent="0.3">
      <c r="A1538">
        <v>2699</v>
      </c>
      <c r="B1538" t="s">
        <v>2091</v>
      </c>
      <c r="C1538" t="s">
        <v>27</v>
      </c>
      <c r="D1538">
        <v>0.06</v>
      </c>
      <c r="E1538">
        <v>4.9800000000000004</v>
      </c>
      <c r="F1538">
        <v>4.95</v>
      </c>
      <c r="G1538" t="s">
        <v>40</v>
      </c>
      <c r="H1538" t="s">
        <v>96</v>
      </c>
      <c r="I1538" t="s">
        <v>50</v>
      </c>
      <c r="J1538" t="s">
        <v>74</v>
      </c>
      <c r="K1538" t="s">
        <v>75</v>
      </c>
      <c r="L1538" t="s">
        <v>2621</v>
      </c>
      <c r="M1538">
        <v>0.37</v>
      </c>
      <c r="N1538" t="s">
        <v>34</v>
      </c>
      <c r="O1538" t="s">
        <v>61</v>
      </c>
      <c r="P1538" t="s">
        <v>590</v>
      </c>
      <c r="Q1538" t="s">
        <v>2093</v>
      </c>
      <c r="R1538">
        <v>86442</v>
      </c>
      <c r="S1538" s="1">
        <v>42146</v>
      </c>
      <c r="T1538" s="1">
        <v>42148</v>
      </c>
      <c r="U1538">
        <v>-103.224</v>
      </c>
      <c r="V1538">
        <v>16</v>
      </c>
      <c r="W1538">
        <v>78.989999999999995</v>
      </c>
      <c r="X1538">
        <v>87677</v>
      </c>
      <c r="Y1538">
        <f>cleaneddata[[#This Row],[Unit Price]]-cleaneddata[[#This Row],[Discount]]</f>
        <v>4.9200000000000008</v>
      </c>
      <c r="Z1538" t="str">
        <f>_xlfn.IFS(cleaneddata[[#This Row],[Region]]="Central","Chris",cleaneddata[[#This Row],[Region]]="East","Erin",cleaneddata[[#This Row],[Region]]="South","Sam",cleaneddata[[#This Row],[Region]]="West","William")</f>
        <v>William</v>
      </c>
    </row>
    <row r="1539" spans="1:26" x14ac:dyDescent="0.3">
      <c r="A1539">
        <v>181</v>
      </c>
      <c r="B1539" t="s">
        <v>1289</v>
      </c>
      <c r="C1539" t="s">
        <v>39</v>
      </c>
      <c r="D1539">
        <v>7.0000000000000007E-2</v>
      </c>
      <c r="E1539">
        <v>1.68</v>
      </c>
      <c r="F1539">
        <v>1.57</v>
      </c>
      <c r="G1539" t="s">
        <v>40</v>
      </c>
      <c r="H1539" t="s">
        <v>96</v>
      </c>
      <c r="I1539" t="s">
        <v>50</v>
      </c>
      <c r="J1539" t="s">
        <v>51</v>
      </c>
      <c r="K1539" t="s">
        <v>52</v>
      </c>
      <c r="L1539" t="s">
        <v>576</v>
      </c>
      <c r="M1539">
        <v>0.59</v>
      </c>
      <c r="N1539" t="s">
        <v>34</v>
      </c>
      <c r="O1539" t="s">
        <v>61</v>
      </c>
      <c r="P1539" t="s">
        <v>92</v>
      </c>
      <c r="Q1539" t="s">
        <v>943</v>
      </c>
      <c r="R1539">
        <v>94122</v>
      </c>
      <c r="S1539" s="1">
        <v>42146</v>
      </c>
      <c r="T1539" s="1">
        <v>42147</v>
      </c>
      <c r="U1539">
        <v>-35.75</v>
      </c>
      <c r="V1539">
        <v>116</v>
      </c>
      <c r="W1539">
        <v>186.59</v>
      </c>
      <c r="X1539">
        <v>3585</v>
      </c>
      <c r="Y1539">
        <f>cleaneddata[[#This Row],[Unit Price]]-cleaneddata[[#This Row],[Discount]]</f>
        <v>1.6099999999999999</v>
      </c>
      <c r="Z1539" t="str">
        <f>_xlfn.IFS(cleaneddata[[#This Row],[Region]]="Central","Chris",cleaneddata[[#This Row],[Region]]="East","Erin",cleaneddata[[#This Row],[Region]]="South","Sam",cleaneddata[[#This Row],[Region]]="West","William")</f>
        <v>William</v>
      </c>
    </row>
    <row r="1540" spans="1:26" x14ac:dyDescent="0.3">
      <c r="A1540">
        <v>188</v>
      </c>
      <c r="B1540" t="s">
        <v>2622</v>
      </c>
      <c r="C1540" t="s">
        <v>39</v>
      </c>
      <c r="D1540">
        <v>7.0000000000000007E-2</v>
      </c>
      <c r="E1540">
        <v>10.06</v>
      </c>
      <c r="F1540">
        <v>2.06</v>
      </c>
      <c r="G1540" t="s">
        <v>40</v>
      </c>
      <c r="H1540" t="s">
        <v>96</v>
      </c>
      <c r="I1540" t="s">
        <v>50</v>
      </c>
      <c r="J1540" t="s">
        <v>90</v>
      </c>
      <c r="K1540" t="s">
        <v>52</v>
      </c>
      <c r="L1540" t="s">
        <v>175</v>
      </c>
      <c r="M1540">
        <v>0.39</v>
      </c>
      <c r="N1540" t="s">
        <v>34</v>
      </c>
      <c r="O1540" t="s">
        <v>54</v>
      </c>
      <c r="P1540" t="s">
        <v>189</v>
      </c>
      <c r="Q1540" t="s">
        <v>1959</v>
      </c>
      <c r="R1540">
        <v>76240</v>
      </c>
      <c r="S1540" s="1">
        <v>42146</v>
      </c>
      <c r="T1540" s="1">
        <v>42146</v>
      </c>
      <c r="U1540">
        <v>152.65559999999999</v>
      </c>
      <c r="V1540">
        <v>23</v>
      </c>
      <c r="W1540">
        <v>221.24</v>
      </c>
      <c r="X1540">
        <v>88361</v>
      </c>
      <c r="Y1540">
        <f>cleaneddata[[#This Row],[Unit Price]]-cleaneddata[[#This Row],[Discount]]</f>
        <v>9.99</v>
      </c>
      <c r="Z1540" t="str">
        <f>_xlfn.IFS(cleaneddata[[#This Row],[Region]]="Central","Chris",cleaneddata[[#This Row],[Region]]="East","Erin",cleaneddata[[#This Row],[Region]]="South","Sam",cleaneddata[[#This Row],[Region]]="West","William")</f>
        <v>Chris</v>
      </c>
    </row>
    <row r="1541" spans="1:26" x14ac:dyDescent="0.3">
      <c r="A1541">
        <v>188</v>
      </c>
      <c r="B1541" t="s">
        <v>2622</v>
      </c>
      <c r="C1541" t="s">
        <v>39</v>
      </c>
      <c r="D1541">
        <v>7.0000000000000007E-2</v>
      </c>
      <c r="E1541">
        <v>1.68</v>
      </c>
      <c r="F1541">
        <v>1.57</v>
      </c>
      <c r="G1541" t="s">
        <v>40</v>
      </c>
      <c r="H1541" t="s">
        <v>96</v>
      </c>
      <c r="I1541" t="s">
        <v>50</v>
      </c>
      <c r="J1541" t="s">
        <v>51</v>
      </c>
      <c r="K1541" t="s">
        <v>52</v>
      </c>
      <c r="L1541" t="s">
        <v>576</v>
      </c>
      <c r="M1541">
        <v>0.59</v>
      </c>
      <c r="N1541" t="s">
        <v>34</v>
      </c>
      <c r="O1541" t="s">
        <v>54</v>
      </c>
      <c r="P1541" t="s">
        <v>189</v>
      </c>
      <c r="Q1541" t="s">
        <v>1959</v>
      </c>
      <c r="R1541">
        <v>76240</v>
      </c>
      <c r="S1541" s="1">
        <v>42146</v>
      </c>
      <c r="T1541" s="1">
        <v>42147</v>
      </c>
      <c r="U1541">
        <v>7.15</v>
      </c>
      <c r="V1541">
        <v>29</v>
      </c>
      <c r="W1541">
        <v>46.65</v>
      </c>
      <c r="X1541">
        <v>88361</v>
      </c>
      <c r="Y1541">
        <f>cleaneddata[[#This Row],[Unit Price]]-cleaneddata[[#This Row],[Discount]]</f>
        <v>1.6099999999999999</v>
      </c>
      <c r="Z1541" t="str">
        <f>_xlfn.IFS(cleaneddata[[#This Row],[Region]]="Central","Chris",cleaneddata[[#This Row],[Region]]="East","Erin",cleaneddata[[#This Row],[Region]]="South","Sam",cleaneddata[[#This Row],[Region]]="West","William")</f>
        <v>Chris</v>
      </c>
    </row>
    <row r="1542" spans="1:26" x14ac:dyDescent="0.3">
      <c r="A1542">
        <v>1246</v>
      </c>
      <c r="B1542" t="s">
        <v>2013</v>
      </c>
      <c r="C1542" t="s">
        <v>49</v>
      </c>
      <c r="D1542">
        <v>0.03</v>
      </c>
      <c r="E1542">
        <v>256.99</v>
      </c>
      <c r="F1542">
        <v>11.25</v>
      </c>
      <c r="G1542" t="s">
        <v>40</v>
      </c>
      <c r="H1542" t="s">
        <v>73</v>
      </c>
      <c r="I1542" t="s">
        <v>42</v>
      </c>
      <c r="J1542" t="s">
        <v>43</v>
      </c>
      <c r="K1542" t="s">
        <v>75</v>
      </c>
      <c r="L1542" t="s">
        <v>2623</v>
      </c>
      <c r="M1542">
        <v>0.51</v>
      </c>
      <c r="N1542" t="s">
        <v>34</v>
      </c>
      <c r="O1542" t="s">
        <v>113</v>
      </c>
      <c r="P1542" t="s">
        <v>114</v>
      </c>
      <c r="Q1542" t="s">
        <v>115</v>
      </c>
      <c r="R1542">
        <v>10009</v>
      </c>
      <c r="S1542" s="1">
        <v>42146</v>
      </c>
      <c r="T1542" s="1">
        <v>42146</v>
      </c>
      <c r="U1542">
        <v>1489.8</v>
      </c>
      <c r="V1542">
        <v>32</v>
      </c>
      <c r="W1542">
        <v>8216.2800000000007</v>
      </c>
      <c r="X1542">
        <v>46853</v>
      </c>
      <c r="Y1542">
        <f>cleaneddata[[#This Row],[Unit Price]]-cleaneddata[[#This Row],[Discount]]</f>
        <v>256.96000000000004</v>
      </c>
      <c r="Z1542" t="str">
        <f>_xlfn.IFS(cleaneddata[[#This Row],[Region]]="Central","Chris",cleaneddata[[#This Row],[Region]]="East","Erin",cleaneddata[[#This Row],[Region]]="South","Sam",cleaneddata[[#This Row],[Region]]="West","William")</f>
        <v>Erin</v>
      </c>
    </row>
    <row r="1543" spans="1:26" x14ac:dyDescent="0.3">
      <c r="A1543">
        <v>1257</v>
      </c>
      <c r="B1543" t="s">
        <v>2283</v>
      </c>
      <c r="C1543" t="s">
        <v>118</v>
      </c>
      <c r="D1543">
        <v>0.01</v>
      </c>
      <c r="E1543">
        <v>115.99</v>
      </c>
      <c r="F1543">
        <v>56.14</v>
      </c>
      <c r="G1543" t="s">
        <v>28</v>
      </c>
      <c r="H1543" t="s">
        <v>73</v>
      </c>
      <c r="I1543" t="s">
        <v>42</v>
      </c>
      <c r="J1543" t="s">
        <v>58</v>
      </c>
      <c r="K1543" t="s">
        <v>59</v>
      </c>
      <c r="L1543" t="s">
        <v>482</v>
      </c>
      <c r="M1543">
        <v>0.4</v>
      </c>
      <c r="N1543" t="s">
        <v>34</v>
      </c>
      <c r="O1543" t="s">
        <v>61</v>
      </c>
      <c r="P1543" t="s">
        <v>62</v>
      </c>
      <c r="Q1543" t="s">
        <v>1125</v>
      </c>
      <c r="R1543">
        <v>80013</v>
      </c>
      <c r="S1543" s="1">
        <v>42146</v>
      </c>
      <c r="T1543" s="1">
        <v>42147</v>
      </c>
      <c r="U1543">
        <v>-164.39519999999999</v>
      </c>
      <c r="V1543">
        <v>5</v>
      </c>
      <c r="W1543">
        <v>604.35</v>
      </c>
      <c r="X1543">
        <v>86535</v>
      </c>
      <c r="Y1543">
        <f>cleaneddata[[#This Row],[Unit Price]]-cleaneddata[[#This Row],[Discount]]</f>
        <v>115.97999999999999</v>
      </c>
      <c r="Z1543" t="str">
        <f>_xlfn.IFS(cleaneddata[[#This Row],[Region]]="Central","Chris",cleaneddata[[#This Row],[Region]]="East","Erin",cleaneddata[[#This Row],[Region]]="South","Sam",cleaneddata[[#This Row],[Region]]="West","William")</f>
        <v>William</v>
      </c>
    </row>
    <row r="1544" spans="1:26" x14ac:dyDescent="0.3">
      <c r="A1544">
        <v>2976</v>
      </c>
      <c r="B1544" t="s">
        <v>2624</v>
      </c>
      <c r="C1544" t="s">
        <v>118</v>
      </c>
      <c r="D1544">
        <v>0.01</v>
      </c>
      <c r="E1544">
        <v>35.99</v>
      </c>
      <c r="F1544">
        <v>0.99</v>
      </c>
      <c r="G1544" t="s">
        <v>40</v>
      </c>
      <c r="H1544" t="s">
        <v>29</v>
      </c>
      <c r="I1544" t="s">
        <v>42</v>
      </c>
      <c r="J1544" t="s">
        <v>137</v>
      </c>
      <c r="K1544" t="s">
        <v>44</v>
      </c>
      <c r="L1544" t="s">
        <v>1987</v>
      </c>
      <c r="M1544">
        <v>0.35</v>
      </c>
      <c r="N1544" t="s">
        <v>34</v>
      </c>
      <c r="O1544" t="s">
        <v>54</v>
      </c>
      <c r="P1544" t="s">
        <v>359</v>
      </c>
      <c r="Q1544" t="s">
        <v>2625</v>
      </c>
      <c r="R1544">
        <v>53154</v>
      </c>
      <c r="S1544" s="1">
        <v>42146</v>
      </c>
      <c r="T1544" s="1">
        <v>42147</v>
      </c>
      <c r="U1544">
        <v>882.48239999999998</v>
      </c>
      <c r="V1544">
        <v>41</v>
      </c>
      <c r="W1544">
        <v>1278.96</v>
      </c>
      <c r="X1544">
        <v>89047</v>
      </c>
      <c r="Y1544">
        <f>cleaneddata[[#This Row],[Unit Price]]-cleaneddata[[#This Row],[Discount]]</f>
        <v>35.980000000000004</v>
      </c>
      <c r="Z1544" t="str">
        <f>_xlfn.IFS(cleaneddata[[#This Row],[Region]]="Central","Chris",cleaneddata[[#This Row],[Region]]="East","Erin",cleaneddata[[#This Row],[Region]]="South","Sam",cleaneddata[[#This Row],[Region]]="West","William")</f>
        <v>Chris</v>
      </c>
    </row>
    <row r="1545" spans="1:26" x14ac:dyDescent="0.3">
      <c r="A1545">
        <v>2198</v>
      </c>
      <c r="B1545" t="s">
        <v>2626</v>
      </c>
      <c r="C1545" t="s">
        <v>72</v>
      </c>
      <c r="D1545">
        <v>0.03</v>
      </c>
      <c r="E1545">
        <v>25.98</v>
      </c>
      <c r="F1545">
        <v>4.08</v>
      </c>
      <c r="G1545" t="s">
        <v>40</v>
      </c>
      <c r="H1545" t="s">
        <v>29</v>
      </c>
      <c r="I1545" t="s">
        <v>50</v>
      </c>
      <c r="J1545" t="s">
        <v>51</v>
      </c>
      <c r="K1545" t="s">
        <v>44</v>
      </c>
      <c r="L1545" t="s">
        <v>2627</v>
      </c>
      <c r="M1545">
        <v>0.56999999999999995</v>
      </c>
      <c r="N1545" t="s">
        <v>34</v>
      </c>
      <c r="O1545" t="s">
        <v>113</v>
      </c>
      <c r="P1545" t="s">
        <v>114</v>
      </c>
      <c r="Q1545" t="s">
        <v>2628</v>
      </c>
      <c r="R1545">
        <v>11757</v>
      </c>
      <c r="S1545" s="1">
        <v>42146</v>
      </c>
      <c r="T1545" s="1">
        <v>42149</v>
      </c>
      <c r="U1545">
        <v>295.90649999999999</v>
      </c>
      <c r="V1545">
        <v>16</v>
      </c>
      <c r="W1545">
        <v>428.85</v>
      </c>
      <c r="X1545">
        <v>89174</v>
      </c>
      <c r="Y1545">
        <f>cleaneddata[[#This Row],[Unit Price]]-cleaneddata[[#This Row],[Discount]]</f>
        <v>25.95</v>
      </c>
      <c r="Z1545" t="str">
        <f>_xlfn.IFS(cleaneddata[[#This Row],[Region]]="Central","Chris",cleaneddata[[#This Row],[Region]]="East","Erin",cleaneddata[[#This Row],[Region]]="South","Sam",cleaneddata[[#This Row],[Region]]="West","William")</f>
        <v>Erin</v>
      </c>
    </row>
    <row r="1546" spans="1:26" x14ac:dyDescent="0.3">
      <c r="A1546">
        <v>2198</v>
      </c>
      <c r="B1546" t="s">
        <v>2626</v>
      </c>
      <c r="C1546" t="s">
        <v>72</v>
      </c>
      <c r="D1546">
        <v>0.1</v>
      </c>
      <c r="E1546">
        <v>20.98</v>
      </c>
      <c r="F1546">
        <v>53.03</v>
      </c>
      <c r="G1546" t="s">
        <v>28</v>
      </c>
      <c r="H1546" t="s">
        <v>29</v>
      </c>
      <c r="I1546" t="s">
        <v>50</v>
      </c>
      <c r="J1546" t="s">
        <v>80</v>
      </c>
      <c r="K1546" t="s">
        <v>59</v>
      </c>
      <c r="L1546" t="s">
        <v>1092</v>
      </c>
      <c r="M1546">
        <v>0.78</v>
      </c>
      <c r="N1546" t="s">
        <v>34</v>
      </c>
      <c r="O1546" t="s">
        <v>113</v>
      </c>
      <c r="P1546" t="s">
        <v>114</v>
      </c>
      <c r="Q1546" t="s">
        <v>2628</v>
      </c>
      <c r="R1546">
        <v>11757</v>
      </c>
      <c r="S1546" s="1">
        <v>42146</v>
      </c>
      <c r="T1546" s="1">
        <v>42146</v>
      </c>
      <c r="U1546">
        <v>-2111.36</v>
      </c>
      <c r="V1546">
        <v>16</v>
      </c>
      <c r="W1546">
        <v>342.54</v>
      </c>
      <c r="X1546">
        <v>89174</v>
      </c>
      <c r="Y1546">
        <f>cleaneddata[[#This Row],[Unit Price]]-cleaneddata[[#This Row],[Discount]]</f>
        <v>20.88</v>
      </c>
      <c r="Z1546" t="str">
        <f>_xlfn.IFS(cleaneddata[[#This Row],[Region]]="Central","Chris",cleaneddata[[#This Row],[Region]]="East","Erin",cleaneddata[[#This Row],[Region]]="South","Sam",cleaneddata[[#This Row],[Region]]="West","William")</f>
        <v>Erin</v>
      </c>
    </row>
    <row r="1547" spans="1:26" x14ac:dyDescent="0.3">
      <c r="A1547">
        <v>2526</v>
      </c>
      <c r="B1547" t="s">
        <v>2629</v>
      </c>
      <c r="C1547" t="s">
        <v>27</v>
      </c>
      <c r="D1547">
        <v>0.01</v>
      </c>
      <c r="E1547">
        <v>2.16</v>
      </c>
      <c r="F1547">
        <v>6.05</v>
      </c>
      <c r="G1547" t="s">
        <v>40</v>
      </c>
      <c r="H1547" t="s">
        <v>96</v>
      </c>
      <c r="I1547" t="s">
        <v>50</v>
      </c>
      <c r="J1547" t="s">
        <v>74</v>
      </c>
      <c r="K1547" t="s">
        <v>75</v>
      </c>
      <c r="L1547" t="s">
        <v>898</v>
      </c>
      <c r="M1547">
        <v>0.37</v>
      </c>
      <c r="N1547" t="s">
        <v>34</v>
      </c>
      <c r="O1547" t="s">
        <v>35</v>
      </c>
      <c r="P1547" t="s">
        <v>170</v>
      </c>
      <c r="Q1547" t="s">
        <v>2031</v>
      </c>
      <c r="R1547">
        <v>70506</v>
      </c>
      <c r="S1547" s="1">
        <v>42147</v>
      </c>
      <c r="T1547" s="1">
        <v>42149</v>
      </c>
      <c r="U1547">
        <v>395.76</v>
      </c>
      <c r="V1547">
        <v>24</v>
      </c>
      <c r="W1547">
        <v>58.05</v>
      </c>
      <c r="X1547">
        <v>87208</v>
      </c>
      <c r="Y1547">
        <f>cleaneddata[[#This Row],[Unit Price]]-cleaneddata[[#This Row],[Discount]]</f>
        <v>2.1500000000000004</v>
      </c>
      <c r="Z1547" t="str">
        <f>_xlfn.IFS(cleaneddata[[#This Row],[Region]]="Central","Chris",cleaneddata[[#This Row],[Region]]="East","Erin",cleaneddata[[#This Row],[Region]]="South","Sam",cleaneddata[[#This Row],[Region]]="West","William")</f>
        <v>Sam</v>
      </c>
    </row>
    <row r="1548" spans="1:26" x14ac:dyDescent="0.3">
      <c r="A1548">
        <v>2527</v>
      </c>
      <c r="B1548" t="s">
        <v>2630</v>
      </c>
      <c r="C1548" t="s">
        <v>27</v>
      </c>
      <c r="D1548">
        <v>7.0000000000000007E-2</v>
      </c>
      <c r="E1548">
        <v>21.38</v>
      </c>
      <c r="F1548">
        <v>8.99</v>
      </c>
      <c r="G1548" t="s">
        <v>40</v>
      </c>
      <c r="H1548" t="s">
        <v>96</v>
      </c>
      <c r="I1548" t="s">
        <v>50</v>
      </c>
      <c r="J1548" t="s">
        <v>51</v>
      </c>
      <c r="K1548" t="s">
        <v>44</v>
      </c>
      <c r="L1548" t="s">
        <v>1679</v>
      </c>
      <c r="M1548">
        <v>0.59</v>
      </c>
      <c r="N1548" t="s">
        <v>34</v>
      </c>
      <c r="O1548" t="s">
        <v>35</v>
      </c>
      <c r="P1548" t="s">
        <v>170</v>
      </c>
      <c r="Q1548" t="s">
        <v>2631</v>
      </c>
      <c r="R1548">
        <v>70601</v>
      </c>
      <c r="S1548" s="1">
        <v>42147</v>
      </c>
      <c r="T1548" s="1">
        <v>42149</v>
      </c>
      <c r="U1548">
        <v>-39.396000000000001</v>
      </c>
      <c r="V1548">
        <v>3</v>
      </c>
      <c r="W1548">
        <v>68.64</v>
      </c>
      <c r="X1548">
        <v>87208</v>
      </c>
      <c r="Y1548">
        <f>cleaneddata[[#This Row],[Unit Price]]-cleaneddata[[#This Row],[Discount]]</f>
        <v>21.31</v>
      </c>
      <c r="Z1548" t="str">
        <f>_xlfn.IFS(cleaneddata[[#This Row],[Region]]="Central","Chris",cleaneddata[[#This Row],[Region]]="East","Erin",cleaneddata[[#This Row],[Region]]="South","Sam",cleaneddata[[#This Row],[Region]]="West","William")</f>
        <v>Sam</v>
      </c>
    </row>
    <row r="1549" spans="1:26" x14ac:dyDescent="0.3">
      <c r="A1549">
        <v>1182</v>
      </c>
      <c r="B1549" t="s">
        <v>2632</v>
      </c>
      <c r="C1549" t="s">
        <v>39</v>
      </c>
      <c r="D1549">
        <v>7.0000000000000007E-2</v>
      </c>
      <c r="E1549">
        <v>2.61</v>
      </c>
      <c r="F1549">
        <v>0.5</v>
      </c>
      <c r="G1549" t="s">
        <v>40</v>
      </c>
      <c r="H1549" t="s">
        <v>73</v>
      </c>
      <c r="I1549" t="s">
        <v>50</v>
      </c>
      <c r="J1549" t="s">
        <v>154</v>
      </c>
      <c r="K1549" t="s">
        <v>75</v>
      </c>
      <c r="L1549" t="s">
        <v>1369</v>
      </c>
      <c r="M1549">
        <v>0.39</v>
      </c>
      <c r="N1549" t="s">
        <v>34</v>
      </c>
      <c r="O1549" t="s">
        <v>61</v>
      </c>
      <c r="P1549" t="s">
        <v>148</v>
      </c>
      <c r="Q1549" t="s">
        <v>2633</v>
      </c>
      <c r="R1549">
        <v>84660</v>
      </c>
      <c r="S1549" s="1">
        <v>42147</v>
      </c>
      <c r="T1549" s="1">
        <v>42147</v>
      </c>
      <c r="U1549">
        <v>27.013500000000001</v>
      </c>
      <c r="V1549">
        <v>15</v>
      </c>
      <c r="W1549">
        <v>39.15</v>
      </c>
      <c r="X1549">
        <v>86913</v>
      </c>
      <c r="Y1549">
        <f>cleaneddata[[#This Row],[Unit Price]]-cleaneddata[[#This Row],[Discount]]</f>
        <v>2.54</v>
      </c>
      <c r="Z1549" t="str">
        <f>_xlfn.IFS(cleaneddata[[#This Row],[Region]]="Central","Chris",cleaneddata[[#This Row],[Region]]="East","Erin",cleaneddata[[#This Row],[Region]]="South","Sam",cleaneddata[[#This Row],[Region]]="West","William")</f>
        <v>William</v>
      </c>
    </row>
    <row r="1550" spans="1:26" x14ac:dyDescent="0.3">
      <c r="A1550">
        <v>3249</v>
      </c>
      <c r="B1550" t="s">
        <v>2634</v>
      </c>
      <c r="C1550" t="s">
        <v>39</v>
      </c>
      <c r="D1550">
        <v>0.03</v>
      </c>
      <c r="E1550">
        <v>42.8</v>
      </c>
      <c r="F1550">
        <v>2.99</v>
      </c>
      <c r="G1550" t="s">
        <v>40</v>
      </c>
      <c r="H1550" t="s">
        <v>96</v>
      </c>
      <c r="I1550" t="s">
        <v>50</v>
      </c>
      <c r="J1550" t="s">
        <v>74</v>
      </c>
      <c r="K1550" t="s">
        <v>75</v>
      </c>
      <c r="L1550" t="s">
        <v>2635</v>
      </c>
      <c r="M1550">
        <v>0.36</v>
      </c>
      <c r="N1550" t="s">
        <v>34</v>
      </c>
      <c r="O1550" t="s">
        <v>113</v>
      </c>
      <c r="P1550" t="s">
        <v>420</v>
      </c>
      <c r="Q1550" t="s">
        <v>2636</v>
      </c>
      <c r="R1550">
        <v>21403</v>
      </c>
      <c r="S1550" s="1">
        <v>42147</v>
      </c>
      <c r="T1550" s="1">
        <v>42148</v>
      </c>
      <c r="U1550">
        <v>462.92099999999999</v>
      </c>
      <c r="V1550">
        <v>16</v>
      </c>
      <c r="W1550">
        <v>670.9</v>
      </c>
      <c r="X1550">
        <v>87298</v>
      </c>
      <c r="Y1550">
        <f>cleaneddata[[#This Row],[Unit Price]]-cleaneddata[[#This Row],[Discount]]</f>
        <v>42.769999999999996</v>
      </c>
      <c r="Z1550" t="str">
        <f>_xlfn.IFS(cleaneddata[[#This Row],[Region]]="Central","Chris",cleaneddata[[#This Row],[Region]]="East","Erin",cleaneddata[[#This Row],[Region]]="South","Sam",cleaneddata[[#This Row],[Region]]="West","William")</f>
        <v>Erin</v>
      </c>
    </row>
    <row r="1551" spans="1:26" x14ac:dyDescent="0.3">
      <c r="A1551">
        <v>460</v>
      </c>
      <c r="B1551" t="s">
        <v>2637</v>
      </c>
      <c r="C1551" t="s">
        <v>49</v>
      </c>
      <c r="D1551">
        <v>7.0000000000000007E-2</v>
      </c>
      <c r="E1551">
        <v>16.91</v>
      </c>
      <c r="F1551">
        <v>6.25</v>
      </c>
      <c r="G1551" t="s">
        <v>40</v>
      </c>
      <c r="H1551" t="s">
        <v>73</v>
      </c>
      <c r="I1551" t="s">
        <v>50</v>
      </c>
      <c r="J1551" t="s">
        <v>80</v>
      </c>
      <c r="K1551" t="s">
        <v>75</v>
      </c>
      <c r="L1551" t="s">
        <v>2638</v>
      </c>
      <c r="M1551">
        <v>0.57999999999999996</v>
      </c>
      <c r="N1551" t="s">
        <v>34</v>
      </c>
      <c r="O1551" t="s">
        <v>113</v>
      </c>
      <c r="P1551" t="s">
        <v>399</v>
      </c>
      <c r="Q1551" t="s">
        <v>2639</v>
      </c>
      <c r="R1551">
        <v>8332</v>
      </c>
      <c r="S1551" s="1">
        <v>42147</v>
      </c>
      <c r="T1551" s="1">
        <v>42154</v>
      </c>
      <c r="U1551">
        <v>7.9</v>
      </c>
      <c r="V1551">
        <v>31</v>
      </c>
      <c r="W1551">
        <v>492.9</v>
      </c>
      <c r="X1551">
        <v>86014</v>
      </c>
      <c r="Y1551">
        <f>cleaneddata[[#This Row],[Unit Price]]-cleaneddata[[#This Row],[Discount]]</f>
        <v>16.84</v>
      </c>
      <c r="Z1551" t="str">
        <f>_xlfn.IFS(cleaneddata[[#This Row],[Region]]="Central","Chris",cleaneddata[[#This Row],[Region]]="East","Erin",cleaneddata[[#This Row],[Region]]="South","Sam",cleaneddata[[#This Row],[Region]]="West","William")</f>
        <v>Erin</v>
      </c>
    </row>
    <row r="1552" spans="1:26" x14ac:dyDescent="0.3">
      <c r="A1552">
        <v>2858</v>
      </c>
      <c r="B1552" t="s">
        <v>2553</v>
      </c>
      <c r="C1552" t="s">
        <v>49</v>
      </c>
      <c r="D1552">
        <v>0.04</v>
      </c>
      <c r="E1552">
        <v>67.28</v>
      </c>
      <c r="F1552">
        <v>19.989999999999998</v>
      </c>
      <c r="G1552" t="s">
        <v>40</v>
      </c>
      <c r="H1552" t="s">
        <v>96</v>
      </c>
      <c r="I1552" t="s">
        <v>50</v>
      </c>
      <c r="J1552" t="s">
        <v>74</v>
      </c>
      <c r="K1552" t="s">
        <v>75</v>
      </c>
      <c r="L1552" t="s">
        <v>1953</v>
      </c>
      <c r="M1552">
        <v>0.4</v>
      </c>
      <c r="N1552" t="s">
        <v>34</v>
      </c>
      <c r="O1552" t="s">
        <v>35</v>
      </c>
      <c r="P1552" t="s">
        <v>125</v>
      </c>
      <c r="Q1552" t="s">
        <v>1365</v>
      </c>
      <c r="R1552">
        <v>32259</v>
      </c>
      <c r="S1552" s="1">
        <v>42147</v>
      </c>
      <c r="T1552" s="1">
        <v>42152</v>
      </c>
      <c r="U1552">
        <v>14.754</v>
      </c>
      <c r="V1552">
        <v>30</v>
      </c>
      <c r="W1552">
        <v>2051.6799999999998</v>
      </c>
      <c r="X1552">
        <v>88282</v>
      </c>
      <c r="Y1552">
        <f>cleaneddata[[#This Row],[Unit Price]]-cleaneddata[[#This Row],[Discount]]</f>
        <v>67.239999999999995</v>
      </c>
      <c r="Z1552" t="str">
        <f>_xlfn.IFS(cleaneddata[[#This Row],[Region]]="Central","Chris",cleaneddata[[#This Row],[Region]]="East","Erin",cleaneddata[[#This Row],[Region]]="South","Sam",cleaneddata[[#This Row],[Region]]="West","William")</f>
        <v>Sam</v>
      </c>
    </row>
    <row r="1553" spans="1:26" x14ac:dyDescent="0.3">
      <c r="A1553">
        <v>2858</v>
      </c>
      <c r="B1553" t="s">
        <v>2553</v>
      </c>
      <c r="C1553" t="s">
        <v>49</v>
      </c>
      <c r="D1553">
        <v>0.1</v>
      </c>
      <c r="E1553">
        <v>130.97999999999999</v>
      </c>
      <c r="F1553">
        <v>54.74</v>
      </c>
      <c r="G1553" t="s">
        <v>28</v>
      </c>
      <c r="H1553" t="s">
        <v>96</v>
      </c>
      <c r="I1553" t="s">
        <v>30</v>
      </c>
      <c r="J1553" t="s">
        <v>119</v>
      </c>
      <c r="K1553" t="s">
        <v>32</v>
      </c>
      <c r="L1553" t="s">
        <v>1405</v>
      </c>
      <c r="M1553">
        <v>0.69</v>
      </c>
      <c r="N1553" t="s">
        <v>34</v>
      </c>
      <c r="O1553" t="s">
        <v>35</v>
      </c>
      <c r="P1553" t="s">
        <v>125</v>
      </c>
      <c r="Q1553" t="s">
        <v>1365</v>
      </c>
      <c r="R1553">
        <v>32259</v>
      </c>
      <c r="S1553" s="1">
        <v>42147</v>
      </c>
      <c r="T1553" s="1">
        <v>42147</v>
      </c>
      <c r="U1553">
        <v>669.61199999999997</v>
      </c>
      <c r="V1553">
        <v>42</v>
      </c>
      <c r="W1553">
        <v>5295.03</v>
      </c>
      <c r="X1553">
        <v>88282</v>
      </c>
      <c r="Y1553">
        <f>cleaneddata[[#This Row],[Unit Price]]-cleaneddata[[#This Row],[Discount]]</f>
        <v>130.88</v>
      </c>
      <c r="Z1553" t="str">
        <f>_xlfn.IFS(cleaneddata[[#This Row],[Region]]="Central","Chris",cleaneddata[[#This Row],[Region]]="East","Erin",cleaneddata[[#This Row],[Region]]="South","Sam",cleaneddata[[#This Row],[Region]]="West","William")</f>
        <v>Sam</v>
      </c>
    </row>
    <row r="1554" spans="1:26" x14ac:dyDescent="0.3">
      <c r="A1554">
        <v>2858</v>
      </c>
      <c r="B1554" t="s">
        <v>2553</v>
      </c>
      <c r="C1554" t="s">
        <v>49</v>
      </c>
      <c r="D1554">
        <v>0.04</v>
      </c>
      <c r="E1554">
        <v>2.78</v>
      </c>
      <c r="F1554">
        <v>1.25</v>
      </c>
      <c r="G1554" t="s">
        <v>40</v>
      </c>
      <c r="H1554" t="s">
        <v>96</v>
      </c>
      <c r="I1554" t="s">
        <v>50</v>
      </c>
      <c r="J1554" t="s">
        <v>51</v>
      </c>
      <c r="K1554" t="s">
        <v>52</v>
      </c>
      <c r="L1554" t="s">
        <v>384</v>
      </c>
      <c r="M1554">
        <v>0.59</v>
      </c>
      <c r="N1554" t="s">
        <v>34</v>
      </c>
      <c r="O1554" t="s">
        <v>35</v>
      </c>
      <c r="P1554" t="s">
        <v>125</v>
      </c>
      <c r="Q1554" t="s">
        <v>1365</v>
      </c>
      <c r="R1554">
        <v>32259</v>
      </c>
      <c r="S1554" s="1">
        <v>42147</v>
      </c>
      <c r="T1554" s="1">
        <v>42147</v>
      </c>
      <c r="U1554">
        <v>213</v>
      </c>
      <c r="V1554">
        <v>28</v>
      </c>
      <c r="W1554">
        <v>80.27</v>
      </c>
      <c r="X1554">
        <v>88282</v>
      </c>
      <c r="Y1554">
        <f>cleaneddata[[#This Row],[Unit Price]]-cleaneddata[[#This Row],[Discount]]</f>
        <v>2.7399999999999998</v>
      </c>
      <c r="Z1554" t="str">
        <f>_xlfn.IFS(cleaneddata[[#This Row],[Region]]="Central","Chris",cleaneddata[[#This Row],[Region]]="East","Erin",cleaneddata[[#This Row],[Region]]="South","Sam",cleaneddata[[#This Row],[Region]]="West","William")</f>
        <v>Sam</v>
      </c>
    </row>
    <row r="1555" spans="1:26" x14ac:dyDescent="0.3">
      <c r="A1555">
        <v>398</v>
      </c>
      <c r="B1555" t="s">
        <v>2640</v>
      </c>
      <c r="C1555" t="s">
        <v>118</v>
      </c>
      <c r="D1555">
        <v>0.05</v>
      </c>
      <c r="E1555">
        <v>63.94</v>
      </c>
      <c r="F1555">
        <v>14.48</v>
      </c>
      <c r="G1555" t="s">
        <v>40</v>
      </c>
      <c r="H1555" t="s">
        <v>96</v>
      </c>
      <c r="I1555" t="s">
        <v>30</v>
      </c>
      <c r="J1555" t="s">
        <v>128</v>
      </c>
      <c r="K1555" t="s">
        <v>75</v>
      </c>
      <c r="L1555" t="s">
        <v>1996</v>
      </c>
      <c r="M1555">
        <v>0.46</v>
      </c>
      <c r="N1555" t="s">
        <v>34</v>
      </c>
      <c r="O1555" t="s">
        <v>113</v>
      </c>
      <c r="P1555" t="s">
        <v>319</v>
      </c>
      <c r="Q1555" t="s">
        <v>2641</v>
      </c>
      <c r="R1555">
        <v>45406</v>
      </c>
      <c r="S1555" s="1">
        <v>42147</v>
      </c>
      <c r="T1555" s="1">
        <v>42149</v>
      </c>
      <c r="U1555">
        <v>1372.6307999999999</v>
      </c>
      <c r="V1555">
        <v>31</v>
      </c>
      <c r="W1555">
        <v>1989.32</v>
      </c>
      <c r="X1555">
        <v>89320</v>
      </c>
      <c r="Y1555">
        <f>cleaneddata[[#This Row],[Unit Price]]-cleaneddata[[#This Row],[Discount]]</f>
        <v>63.89</v>
      </c>
      <c r="Z1555" t="str">
        <f>_xlfn.IFS(cleaneddata[[#This Row],[Region]]="Central","Chris",cleaneddata[[#This Row],[Region]]="East","Erin",cleaneddata[[#This Row],[Region]]="South","Sam",cleaneddata[[#This Row],[Region]]="West","William")</f>
        <v>Erin</v>
      </c>
    </row>
    <row r="1556" spans="1:26" x14ac:dyDescent="0.3">
      <c r="A1556">
        <v>540</v>
      </c>
      <c r="B1556" t="s">
        <v>2510</v>
      </c>
      <c r="C1556" t="s">
        <v>118</v>
      </c>
      <c r="D1556">
        <v>0.05</v>
      </c>
      <c r="E1556">
        <v>204.1</v>
      </c>
      <c r="F1556">
        <v>13.99</v>
      </c>
      <c r="G1556" t="s">
        <v>40</v>
      </c>
      <c r="H1556" t="s">
        <v>29</v>
      </c>
      <c r="I1556" t="s">
        <v>42</v>
      </c>
      <c r="J1556" t="s">
        <v>58</v>
      </c>
      <c r="K1556" t="s">
        <v>146</v>
      </c>
      <c r="L1556" t="s">
        <v>2642</v>
      </c>
      <c r="M1556">
        <v>0.37</v>
      </c>
      <c r="N1556" t="s">
        <v>34</v>
      </c>
      <c r="O1556" t="s">
        <v>54</v>
      </c>
      <c r="P1556" t="s">
        <v>105</v>
      </c>
      <c r="Q1556" t="s">
        <v>2512</v>
      </c>
      <c r="R1556">
        <v>60061</v>
      </c>
      <c r="S1556" s="1">
        <v>42147</v>
      </c>
      <c r="T1556" s="1">
        <v>42149</v>
      </c>
      <c r="U1556">
        <v>5924.1122999999998</v>
      </c>
      <c r="V1556">
        <v>41</v>
      </c>
      <c r="W1556">
        <v>8585.67</v>
      </c>
      <c r="X1556">
        <v>91175</v>
      </c>
      <c r="Y1556">
        <f>cleaneddata[[#This Row],[Unit Price]]-cleaneddata[[#This Row],[Discount]]</f>
        <v>204.04999999999998</v>
      </c>
      <c r="Z1556" t="str">
        <f>_xlfn.IFS(cleaneddata[[#This Row],[Region]]="Central","Chris",cleaneddata[[#This Row],[Region]]="East","Erin",cleaneddata[[#This Row],[Region]]="South","Sam",cleaneddata[[#This Row],[Region]]="West","William")</f>
        <v>Chris</v>
      </c>
    </row>
    <row r="1557" spans="1:26" x14ac:dyDescent="0.3">
      <c r="A1557">
        <v>2458</v>
      </c>
      <c r="B1557" t="s">
        <v>159</v>
      </c>
      <c r="C1557" t="s">
        <v>118</v>
      </c>
      <c r="D1557">
        <v>0.05</v>
      </c>
      <c r="E1557">
        <v>12.88</v>
      </c>
      <c r="F1557">
        <v>4.59</v>
      </c>
      <c r="G1557" t="s">
        <v>40</v>
      </c>
      <c r="H1557" t="s">
        <v>73</v>
      </c>
      <c r="I1557" t="s">
        <v>50</v>
      </c>
      <c r="J1557" t="s">
        <v>570</v>
      </c>
      <c r="K1557" t="s">
        <v>52</v>
      </c>
      <c r="L1557" t="s">
        <v>2033</v>
      </c>
      <c r="M1557">
        <v>0.82</v>
      </c>
      <c r="N1557" t="s">
        <v>34</v>
      </c>
      <c r="O1557" t="s">
        <v>54</v>
      </c>
      <c r="P1557" t="s">
        <v>86</v>
      </c>
      <c r="Q1557" t="s">
        <v>161</v>
      </c>
      <c r="R1557">
        <v>55410</v>
      </c>
      <c r="S1557" s="1">
        <v>42147</v>
      </c>
      <c r="T1557" s="1">
        <v>42149</v>
      </c>
      <c r="U1557">
        <v>5.98</v>
      </c>
      <c r="V1557">
        <v>3</v>
      </c>
      <c r="W1557">
        <v>42.35</v>
      </c>
      <c r="X1557">
        <v>91286</v>
      </c>
      <c r="Y1557">
        <f>cleaneddata[[#This Row],[Unit Price]]-cleaneddata[[#This Row],[Discount]]</f>
        <v>12.83</v>
      </c>
      <c r="Z1557" t="str">
        <f>_xlfn.IFS(cleaneddata[[#This Row],[Region]]="Central","Chris",cleaneddata[[#This Row],[Region]]="East","Erin",cleaneddata[[#This Row],[Region]]="South","Sam",cleaneddata[[#This Row],[Region]]="West","William")</f>
        <v>Chris</v>
      </c>
    </row>
    <row r="1558" spans="1:26" x14ac:dyDescent="0.3">
      <c r="A1558">
        <v>1814</v>
      </c>
      <c r="B1558" t="s">
        <v>2643</v>
      </c>
      <c r="C1558" t="s">
        <v>72</v>
      </c>
      <c r="D1558">
        <v>0.09</v>
      </c>
      <c r="E1558">
        <v>77.510000000000005</v>
      </c>
      <c r="F1558">
        <v>4</v>
      </c>
      <c r="G1558" t="s">
        <v>89</v>
      </c>
      <c r="H1558" t="s">
        <v>73</v>
      </c>
      <c r="I1558" t="s">
        <v>42</v>
      </c>
      <c r="J1558" t="s">
        <v>43</v>
      </c>
      <c r="K1558" t="s">
        <v>75</v>
      </c>
      <c r="L1558" t="s">
        <v>2051</v>
      </c>
      <c r="M1558">
        <v>0.76</v>
      </c>
      <c r="N1558" t="s">
        <v>34</v>
      </c>
      <c r="O1558" t="s">
        <v>35</v>
      </c>
      <c r="P1558" t="s">
        <v>36</v>
      </c>
      <c r="Q1558" t="s">
        <v>2644</v>
      </c>
      <c r="R1558">
        <v>38654</v>
      </c>
      <c r="S1558" s="1">
        <v>42147</v>
      </c>
      <c r="T1558" s="1">
        <v>42149</v>
      </c>
      <c r="U1558">
        <v>-986.524</v>
      </c>
      <c r="V1558">
        <v>17</v>
      </c>
      <c r="W1558">
        <v>1300.54</v>
      </c>
      <c r="X1558">
        <v>90524</v>
      </c>
      <c r="Y1558">
        <f>cleaneddata[[#This Row],[Unit Price]]-cleaneddata[[#This Row],[Discount]]</f>
        <v>77.42</v>
      </c>
      <c r="Z1558" t="str">
        <f>_xlfn.IFS(cleaneddata[[#This Row],[Region]]="Central","Chris",cleaneddata[[#This Row],[Region]]="East","Erin",cleaneddata[[#This Row],[Region]]="South","Sam",cleaneddata[[#This Row],[Region]]="West","William")</f>
        <v>Sam</v>
      </c>
    </row>
    <row r="1559" spans="1:26" x14ac:dyDescent="0.3">
      <c r="A1559">
        <v>1814</v>
      </c>
      <c r="B1559" t="s">
        <v>2643</v>
      </c>
      <c r="C1559" t="s">
        <v>72</v>
      </c>
      <c r="D1559">
        <v>0</v>
      </c>
      <c r="E1559">
        <v>2.88</v>
      </c>
      <c r="F1559">
        <v>0.7</v>
      </c>
      <c r="G1559" t="s">
        <v>40</v>
      </c>
      <c r="H1559" t="s">
        <v>73</v>
      </c>
      <c r="I1559" t="s">
        <v>50</v>
      </c>
      <c r="J1559" t="s">
        <v>51</v>
      </c>
      <c r="K1559" t="s">
        <v>52</v>
      </c>
      <c r="L1559" t="s">
        <v>641</v>
      </c>
      <c r="M1559">
        <v>0.56000000000000005</v>
      </c>
      <c r="N1559" t="s">
        <v>34</v>
      </c>
      <c r="O1559" t="s">
        <v>35</v>
      </c>
      <c r="P1559" t="s">
        <v>36</v>
      </c>
      <c r="Q1559" t="s">
        <v>2644</v>
      </c>
      <c r="R1559">
        <v>38654</v>
      </c>
      <c r="S1559" s="1">
        <v>42147</v>
      </c>
      <c r="T1559" s="1">
        <v>42149</v>
      </c>
      <c r="U1559">
        <v>-141.666</v>
      </c>
      <c r="V1559">
        <v>13</v>
      </c>
      <c r="W1559">
        <v>38.06</v>
      </c>
      <c r="X1559">
        <v>90524</v>
      </c>
      <c r="Y1559">
        <f>cleaneddata[[#This Row],[Unit Price]]-cleaneddata[[#This Row],[Discount]]</f>
        <v>2.88</v>
      </c>
      <c r="Z1559" t="str">
        <f>_xlfn.IFS(cleaneddata[[#This Row],[Region]]="Central","Chris",cleaneddata[[#This Row],[Region]]="East","Erin",cleaneddata[[#This Row],[Region]]="South","Sam",cleaneddata[[#This Row],[Region]]="West","William")</f>
        <v>Sam</v>
      </c>
    </row>
    <row r="1560" spans="1:26" x14ac:dyDescent="0.3">
      <c r="A1560">
        <v>2450</v>
      </c>
      <c r="B1560" t="s">
        <v>2645</v>
      </c>
      <c r="C1560" t="s">
        <v>72</v>
      </c>
      <c r="D1560">
        <v>0.08</v>
      </c>
      <c r="E1560">
        <v>4.13</v>
      </c>
      <c r="F1560">
        <v>1.17</v>
      </c>
      <c r="G1560" t="s">
        <v>40</v>
      </c>
      <c r="H1560" t="s">
        <v>73</v>
      </c>
      <c r="I1560" t="s">
        <v>50</v>
      </c>
      <c r="J1560" t="s">
        <v>51</v>
      </c>
      <c r="K1560" t="s">
        <v>52</v>
      </c>
      <c r="L1560" t="s">
        <v>2646</v>
      </c>
      <c r="M1560">
        <v>0.56999999999999995</v>
      </c>
      <c r="N1560" t="s">
        <v>34</v>
      </c>
      <c r="O1560" t="s">
        <v>54</v>
      </c>
      <c r="P1560" t="s">
        <v>359</v>
      </c>
      <c r="Q1560" t="s">
        <v>2647</v>
      </c>
      <c r="R1560">
        <v>53545</v>
      </c>
      <c r="S1560" s="1">
        <v>42147</v>
      </c>
      <c r="T1560" s="1">
        <v>42149</v>
      </c>
      <c r="U1560">
        <v>-5.54</v>
      </c>
      <c r="V1560">
        <v>1</v>
      </c>
      <c r="W1560">
        <v>4.21</v>
      </c>
      <c r="X1560">
        <v>90322</v>
      </c>
      <c r="Y1560">
        <f>cleaneddata[[#This Row],[Unit Price]]-cleaneddata[[#This Row],[Discount]]</f>
        <v>4.05</v>
      </c>
      <c r="Z1560" t="str">
        <f>_xlfn.IFS(cleaneddata[[#This Row],[Region]]="Central","Chris",cleaneddata[[#This Row],[Region]]="East","Erin",cleaneddata[[#This Row],[Region]]="South","Sam",cleaneddata[[#This Row],[Region]]="West","William")</f>
        <v>Chris</v>
      </c>
    </row>
    <row r="1561" spans="1:26" x14ac:dyDescent="0.3">
      <c r="A1561">
        <v>357</v>
      </c>
      <c r="B1561" t="s">
        <v>2648</v>
      </c>
      <c r="C1561" t="s">
        <v>27</v>
      </c>
      <c r="D1561">
        <v>7.0000000000000007E-2</v>
      </c>
      <c r="E1561">
        <v>124.49</v>
      </c>
      <c r="F1561">
        <v>51.94</v>
      </c>
      <c r="G1561" t="s">
        <v>28</v>
      </c>
      <c r="H1561" t="s">
        <v>96</v>
      </c>
      <c r="I1561" t="s">
        <v>30</v>
      </c>
      <c r="J1561" t="s">
        <v>31</v>
      </c>
      <c r="K1561" t="s">
        <v>32</v>
      </c>
      <c r="L1561" t="s">
        <v>1151</v>
      </c>
      <c r="M1561">
        <v>0.63</v>
      </c>
      <c r="N1561" t="s">
        <v>34</v>
      </c>
      <c r="O1561" t="s">
        <v>61</v>
      </c>
      <c r="P1561" t="s">
        <v>590</v>
      </c>
      <c r="Q1561" t="s">
        <v>2649</v>
      </c>
      <c r="R1561">
        <v>86401</v>
      </c>
      <c r="S1561" s="1">
        <v>42148</v>
      </c>
      <c r="T1561" s="1">
        <v>42149</v>
      </c>
      <c r="U1561">
        <v>1074.44</v>
      </c>
      <c r="V1561">
        <v>14</v>
      </c>
      <c r="W1561">
        <v>1714.93</v>
      </c>
      <c r="X1561">
        <v>91131</v>
      </c>
      <c r="Y1561">
        <f>cleaneddata[[#This Row],[Unit Price]]-cleaneddata[[#This Row],[Discount]]</f>
        <v>124.42</v>
      </c>
      <c r="Z1561" t="str">
        <f>_xlfn.IFS(cleaneddata[[#This Row],[Region]]="Central","Chris",cleaneddata[[#This Row],[Region]]="East","Erin",cleaneddata[[#This Row],[Region]]="South","Sam",cleaneddata[[#This Row],[Region]]="West","William")</f>
        <v>William</v>
      </c>
    </row>
    <row r="1562" spans="1:26" x14ac:dyDescent="0.3">
      <c r="A1562">
        <v>885</v>
      </c>
      <c r="B1562" t="s">
        <v>2650</v>
      </c>
      <c r="C1562" t="s">
        <v>27</v>
      </c>
      <c r="D1562">
        <v>0.06</v>
      </c>
      <c r="E1562">
        <v>25.98</v>
      </c>
      <c r="F1562">
        <v>14.36</v>
      </c>
      <c r="G1562" t="s">
        <v>28</v>
      </c>
      <c r="H1562" t="s">
        <v>96</v>
      </c>
      <c r="I1562" t="s">
        <v>30</v>
      </c>
      <c r="J1562" t="s">
        <v>111</v>
      </c>
      <c r="K1562" t="s">
        <v>59</v>
      </c>
      <c r="L1562" t="s">
        <v>786</v>
      </c>
      <c r="M1562">
        <v>0.6</v>
      </c>
      <c r="N1562" t="s">
        <v>34</v>
      </c>
      <c r="O1562" t="s">
        <v>54</v>
      </c>
      <c r="P1562" t="s">
        <v>189</v>
      </c>
      <c r="Q1562" t="s">
        <v>2651</v>
      </c>
      <c r="R1562">
        <v>79109</v>
      </c>
      <c r="S1562" s="1">
        <v>42148</v>
      </c>
      <c r="T1562" s="1">
        <v>42149</v>
      </c>
      <c r="U1562">
        <v>55.887999999999998</v>
      </c>
      <c r="V1562">
        <v>41</v>
      </c>
      <c r="W1562">
        <v>1033.56</v>
      </c>
      <c r="X1562">
        <v>89537</v>
      </c>
      <c r="Y1562">
        <f>cleaneddata[[#This Row],[Unit Price]]-cleaneddata[[#This Row],[Discount]]</f>
        <v>25.92</v>
      </c>
      <c r="Z1562" t="str">
        <f>_xlfn.IFS(cleaneddata[[#This Row],[Region]]="Central","Chris",cleaneddata[[#This Row],[Region]]="East","Erin",cleaneddata[[#This Row],[Region]]="South","Sam",cleaneddata[[#This Row],[Region]]="West","William")</f>
        <v>Chris</v>
      </c>
    </row>
    <row r="1563" spans="1:26" x14ac:dyDescent="0.3">
      <c r="A1563">
        <v>1623</v>
      </c>
      <c r="B1563" t="s">
        <v>2652</v>
      </c>
      <c r="C1563" t="s">
        <v>39</v>
      </c>
      <c r="D1563">
        <v>0.06</v>
      </c>
      <c r="E1563">
        <v>15.01</v>
      </c>
      <c r="F1563">
        <v>8.4</v>
      </c>
      <c r="G1563" t="s">
        <v>40</v>
      </c>
      <c r="H1563" t="s">
        <v>29</v>
      </c>
      <c r="I1563" t="s">
        <v>50</v>
      </c>
      <c r="J1563" t="s">
        <v>74</v>
      </c>
      <c r="K1563" t="s">
        <v>75</v>
      </c>
      <c r="L1563" t="s">
        <v>2653</v>
      </c>
      <c r="M1563">
        <v>0.39</v>
      </c>
      <c r="N1563" t="s">
        <v>34</v>
      </c>
      <c r="O1563" t="s">
        <v>54</v>
      </c>
      <c r="P1563" t="s">
        <v>55</v>
      </c>
      <c r="Q1563" t="s">
        <v>2654</v>
      </c>
      <c r="R1563">
        <v>46375</v>
      </c>
      <c r="S1563" s="1">
        <v>42148</v>
      </c>
      <c r="T1563" s="1">
        <v>42150</v>
      </c>
      <c r="U1563">
        <v>1.6169</v>
      </c>
      <c r="V1563">
        <v>22</v>
      </c>
      <c r="W1563">
        <v>333.04</v>
      </c>
      <c r="X1563">
        <v>87611</v>
      </c>
      <c r="Y1563">
        <f>cleaneddata[[#This Row],[Unit Price]]-cleaneddata[[#This Row],[Discount]]</f>
        <v>14.95</v>
      </c>
      <c r="Z1563" t="str">
        <f>_xlfn.IFS(cleaneddata[[#This Row],[Region]]="Central","Chris",cleaneddata[[#This Row],[Region]]="East","Erin",cleaneddata[[#This Row],[Region]]="South","Sam",cleaneddata[[#This Row],[Region]]="West","William")</f>
        <v>Chris</v>
      </c>
    </row>
    <row r="1564" spans="1:26" x14ac:dyDescent="0.3">
      <c r="A1564">
        <v>1623</v>
      </c>
      <c r="B1564" t="s">
        <v>2652</v>
      </c>
      <c r="C1564" t="s">
        <v>39</v>
      </c>
      <c r="D1564">
        <v>0.09</v>
      </c>
      <c r="E1564">
        <v>40.479999999999997</v>
      </c>
      <c r="F1564">
        <v>19.989999999999998</v>
      </c>
      <c r="G1564" t="s">
        <v>40</v>
      </c>
      <c r="H1564" t="s">
        <v>29</v>
      </c>
      <c r="I1564" t="s">
        <v>42</v>
      </c>
      <c r="J1564" t="s">
        <v>43</v>
      </c>
      <c r="K1564" t="s">
        <v>75</v>
      </c>
      <c r="L1564" t="s">
        <v>2056</v>
      </c>
      <c r="M1564">
        <v>0.77</v>
      </c>
      <c r="N1564" t="s">
        <v>34</v>
      </c>
      <c r="O1564" t="s">
        <v>54</v>
      </c>
      <c r="P1564" t="s">
        <v>55</v>
      </c>
      <c r="Q1564" t="s">
        <v>2654</v>
      </c>
      <c r="R1564">
        <v>46375</v>
      </c>
      <c r="S1564" s="1">
        <v>42148</v>
      </c>
      <c r="T1564" s="1">
        <v>42150</v>
      </c>
      <c r="U1564">
        <v>65.394000000000005</v>
      </c>
      <c r="V1564">
        <v>12</v>
      </c>
      <c r="W1564">
        <v>472.44</v>
      </c>
      <c r="X1564">
        <v>87611</v>
      </c>
      <c r="Y1564">
        <f>cleaneddata[[#This Row],[Unit Price]]-cleaneddata[[#This Row],[Discount]]</f>
        <v>40.389999999999993</v>
      </c>
      <c r="Z1564" t="str">
        <f>_xlfn.IFS(cleaneddata[[#This Row],[Region]]="Central","Chris",cleaneddata[[#This Row],[Region]]="East","Erin",cleaneddata[[#This Row],[Region]]="South","Sam",cleaneddata[[#This Row],[Region]]="West","William")</f>
        <v>Chris</v>
      </c>
    </row>
    <row r="1565" spans="1:26" x14ac:dyDescent="0.3">
      <c r="A1565">
        <v>1623</v>
      </c>
      <c r="B1565" t="s">
        <v>2652</v>
      </c>
      <c r="C1565" t="s">
        <v>39</v>
      </c>
      <c r="D1565">
        <v>0.05</v>
      </c>
      <c r="E1565">
        <v>12.28</v>
      </c>
      <c r="F1565">
        <v>6.13</v>
      </c>
      <c r="G1565" t="s">
        <v>40</v>
      </c>
      <c r="H1565" t="s">
        <v>29</v>
      </c>
      <c r="I1565" t="s">
        <v>50</v>
      </c>
      <c r="J1565" t="s">
        <v>80</v>
      </c>
      <c r="K1565" t="s">
        <v>75</v>
      </c>
      <c r="L1565" t="s">
        <v>2388</v>
      </c>
      <c r="M1565">
        <v>0.56999999999999995</v>
      </c>
      <c r="N1565" t="s">
        <v>34</v>
      </c>
      <c r="O1565" t="s">
        <v>54</v>
      </c>
      <c r="P1565" t="s">
        <v>55</v>
      </c>
      <c r="Q1565" t="s">
        <v>2654</v>
      </c>
      <c r="R1565">
        <v>46375</v>
      </c>
      <c r="S1565" s="1">
        <v>42148</v>
      </c>
      <c r="T1565" s="1">
        <v>42149</v>
      </c>
      <c r="U1565">
        <v>1.3360000000000001</v>
      </c>
      <c r="V1565">
        <v>1</v>
      </c>
      <c r="W1565">
        <v>18.73</v>
      </c>
      <c r="X1565">
        <v>87611</v>
      </c>
      <c r="Y1565">
        <f>cleaneddata[[#This Row],[Unit Price]]-cleaneddata[[#This Row],[Discount]]</f>
        <v>12.229999999999999</v>
      </c>
      <c r="Z1565" t="str">
        <f>_xlfn.IFS(cleaneddata[[#This Row],[Region]]="Central","Chris",cleaneddata[[#This Row],[Region]]="East","Erin",cleaneddata[[#This Row],[Region]]="South","Sam",cleaneddata[[#This Row],[Region]]="West","William")</f>
        <v>Chris</v>
      </c>
    </row>
    <row r="1566" spans="1:26" x14ac:dyDescent="0.3">
      <c r="A1566">
        <v>3096</v>
      </c>
      <c r="B1566" t="s">
        <v>2655</v>
      </c>
      <c r="C1566" t="s">
        <v>39</v>
      </c>
      <c r="D1566">
        <v>0.08</v>
      </c>
      <c r="E1566">
        <v>40.98</v>
      </c>
      <c r="F1566">
        <v>7.2</v>
      </c>
      <c r="G1566" t="s">
        <v>89</v>
      </c>
      <c r="H1566" t="s">
        <v>41</v>
      </c>
      <c r="I1566" t="s">
        <v>50</v>
      </c>
      <c r="J1566" t="s">
        <v>97</v>
      </c>
      <c r="K1566" t="s">
        <v>75</v>
      </c>
      <c r="L1566" t="s">
        <v>2656</v>
      </c>
      <c r="M1566">
        <v>0.6</v>
      </c>
      <c r="N1566" t="s">
        <v>34</v>
      </c>
      <c r="O1566" t="s">
        <v>113</v>
      </c>
      <c r="P1566" t="s">
        <v>319</v>
      </c>
      <c r="Q1566" t="s">
        <v>2442</v>
      </c>
      <c r="R1566">
        <v>43026</v>
      </c>
      <c r="S1566" s="1">
        <v>42148</v>
      </c>
      <c r="T1566" s="1">
        <v>42149</v>
      </c>
      <c r="U1566">
        <v>-16.64</v>
      </c>
      <c r="V1566">
        <v>3</v>
      </c>
      <c r="W1566">
        <v>119.86</v>
      </c>
      <c r="X1566">
        <v>86221</v>
      </c>
      <c r="Y1566">
        <f>cleaneddata[[#This Row],[Unit Price]]-cleaneddata[[#This Row],[Discount]]</f>
        <v>40.9</v>
      </c>
      <c r="Z1566" t="str">
        <f>_xlfn.IFS(cleaneddata[[#This Row],[Region]]="Central","Chris",cleaneddata[[#This Row],[Region]]="East","Erin",cleaneddata[[#This Row],[Region]]="South","Sam",cleaneddata[[#This Row],[Region]]="West","William")</f>
        <v>Erin</v>
      </c>
    </row>
    <row r="1567" spans="1:26" x14ac:dyDescent="0.3">
      <c r="A1567">
        <v>3096</v>
      </c>
      <c r="B1567" t="s">
        <v>2655</v>
      </c>
      <c r="C1567" t="s">
        <v>39</v>
      </c>
      <c r="D1567">
        <v>0.08</v>
      </c>
      <c r="E1567">
        <v>8.1199999999999992</v>
      </c>
      <c r="F1567">
        <v>2.83</v>
      </c>
      <c r="G1567" t="s">
        <v>89</v>
      </c>
      <c r="H1567" t="s">
        <v>41</v>
      </c>
      <c r="I1567" t="s">
        <v>42</v>
      </c>
      <c r="J1567" t="s">
        <v>43</v>
      </c>
      <c r="K1567" t="s">
        <v>44</v>
      </c>
      <c r="L1567" t="s">
        <v>1700</v>
      </c>
      <c r="M1567">
        <v>0.77</v>
      </c>
      <c r="N1567" t="s">
        <v>34</v>
      </c>
      <c r="O1567" t="s">
        <v>113</v>
      </c>
      <c r="P1567" t="s">
        <v>319</v>
      </c>
      <c r="Q1567" t="s">
        <v>2442</v>
      </c>
      <c r="R1567">
        <v>43026</v>
      </c>
      <c r="S1567" s="1">
        <v>42148</v>
      </c>
      <c r="T1567" s="1">
        <v>42149</v>
      </c>
      <c r="U1567">
        <v>-59.73</v>
      </c>
      <c r="V1567">
        <v>12</v>
      </c>
      <c r="W1567">
        <v>98.77</v>
      </c>
      <c r="X1567">
        <v>86221</v>
      </c>
      <c r="Y1567">
        <f>cleaneddata[[#This Row],[Unit Price]]-cleaneddata[[#This Row],[Discount]]</f>
        <v>8.0399999999999991</v>
      </c>
      <c r="Z1567" t="str">
        <f>_xlfn.IFS(cleaneddata[[#This Row],[Region]]="Central","Chris",cleaneddata[[#This Row],[Region]]="East","Erin",cleaneddata[[#This Row],[Region]]="South","Sam",cleaneddata[[#This Row],[Region]]="West","William")</f>
        <v>Erin</v>
      </c>
    </row>
    <row r="1568" spans="1:26" x14ac:dyDescent="0.3">
      <c r="A1568">
        <v>3096</v>
      </c>
      <c r="B1568" t="s">
        <v>2655</v>
      </c>
      <c r="C1568" t="s">
        <v>39</v>
      </c>
      <c r="D1568">
        <v>0.02</v>
      </c>
      <c r="E1568">
        <v>262.11</v>
      </c>
      <c r="F1568">
        <v>62.74</v>
      </c>
      <c r="G1568" t="s">
        <v>28</v>
      </c>
      <c r="H1568" t="s">
        <v>41</v>
      </c>
      <c r="I1568" t="s">
        <v>30</v>
      </c>
      <c r="J1568" t="s">
        <v>31</v>
      </c>
      <c r="K1568" t="s">
        <v>32</v>
      </c>
      <c r="L1568" t="s">
        <v>2657</v>
      </c>
      <c r="M1568">
        <v>0.75</v>
      </c>
      <c r="N1568" t="s">
        <v>34</v>
      </c>
      <c r="O1568" t="s">
        <v>113</v>
      </c>
      <c r="P1568" t="s">
        <v>319</v>
      </c>
      <c r="Q1568" t="s">
        <v>2442</v>
      </c>
      <c r="R1568">
        <v>43026</v>
      </c>
      <c r="S1568" s="1">
        <v>42148</v>
      </c>
      <c r="T1568" s="1">
        <v>42149</v>
      </c>
      <c r="U1568">
        <v>-633.441237</v>
      </c>
      <c r="V1568">
        <v>9</v>
      </c>
      <c r="W1568">
        <v>2495.35</v>
      </c>
      <c r="X1568">
        <v>86221</v>
      </c>
      <c r="Y1568">
        <f>cleaneddata[[#This Row],[Unit Price]]-cleaneddata[[#This Row],[Discount]]</f>
        <v>262.09000000000003</v>
      </c>
      <c r="Z1568" t="str">
        <f>_xlfn.IFS(cleaneddata[[#This Row],[Region]]="Central","Chris",cleaneddata[[#This Row],[Region]]="East","Erin",cleaneddata[[#This Row],[Region]]="South","Sam",cleaneddata[[#This Row],[Region]]="West","William")</f>
        <v>Erin</v>
      </c>
    </row>
    <row r="1569" spans="1:26" x14ac:dyDescent="0.3">
      <c r="A1569">
        <v>3366</v>
      </c>
      <c r="B1569" t="s">
        <v>2658</v>
      </c>
      <c r="C1569" t="s">
        <v>49</v>
      </c>
      <c r="D1569">
        <v>0.1</v>
      </c>
      <c r="E1569">
        <v>80.97</v>
      </c>
      <c r="F1569">
        <v>33.6</v>
      </c>
      <c r="G1569" t="s">
        <v>28</v>
      </c>
      <c r="H1569" t="s">
        <v>73</v>
      </c>
      <c r="I1569" t="s">
        <v>42</v>
      </c>
      <c r="J1569" t="s">
        <v>58</v>
      </c>
      <c r="K1569" t="s">
        <v>59</v>
      </c>
      <c r="L1569" t="s">
        <v>911</v>
      </c>
      <c r="M1569">
        <v>0.37</v>
      </c>
      <c r="N1569" t="s">
        <v>34</v>
      </c>
      <c r="O1569" t="s">
        <v>113</v>
      </c>
      <c r="P1569" t="s">
        <v>319</v>
      </c>
      <c r="Q1569" t="s">
        <v>583</v>
      </c>
      <c r="R1569">
        <v>45373</v>
      </c>
      <c r="S1569" s="1">
        <v>42148</v>
      </c>
      <c r="T1569" s="1">
        <v>42153</v>
      </c>
      <c r="U1569">
        <v>66.22</v>
      </c>
      <c r="V1569">
        <v>11</v>
      </c>
      <c r="W1569">
        <v>837.57</v>
      </c>
      <c r="X1569">
        <v>90501</v>
      </c>
      <c r="Y1569">
        <f>cleaneddata[[#This Row],[Unit Price]]-cleaneddata[[#This Row],[Discount]]</f>
        <v>80.87</v>
      </c>
      <c r="Z1569" t="str">
        <f>_xlfn.IFS(cleaneddata[[#This Row],[Region]]="Central","Chris",cleaneddata[[#This Row],[Region]]="East","Erin",cleaneddata[[#This Row],[Region]]="South","Sam",cleaneddata[[#This Row],[Region]]="West","William")</f>
        <v>Erin</v>
      </c>
    </row>
    <row r="1570" spans="1:26" x14ac:dyDescent="0.3">
      <c r="A1570">
        <v>3366</v>
      </c>
      <c r="B1570" t="s">
        <v>2658</v>
      </c>
      <c r="C1570" t="s">
        <v>49</v>
      </c>
      <c r="D1570">
        <v>0.02</v>
      </c>
      <c r="E1570">
        <v>6.48</v>
      </c>
      <c r="F1570">
        <v>5.1100000000000003</v>
      </c>
      <c r="G1570" t="s">
        <v>40</v>
      </c>
      <c r="H1570" t="s">
        <v>73</v>
      </c>
      <c r="I1570" t="s">
        <v>50</v>
      </c>
      <c r="J1570" t="s">
        <v>90</v>
      </c>
      <c r="K1570" t="s">
        <v>75</v>
      </c>
      <c r="L1570" t="s">
        <v>2594</v>
      </c>
      <c r="M1570">
        <v>0.37</v>
      </c>
      <c r="N1570" t="s">
        <v>34</v>
      </c>
      <c r="O1570" t="s">
        <v>113</v>
      </c>
      <c r="P1570" t="s">
        <v>319</v>
      </c>
      <c r="Q1570" t="s">
        <v>583</v>
      </c>
      <c r="R1570">
        <v>45373</v>
      </c>
      <c r="S1570" s="1">
        <v>42148</v>
      </c>
      <c r="T1570" s="1">
        <v>42152</v>
      </c>
      <c r="U1570">
        <v>-23.53</v>
      </c>
      <c r="V1570">
        <v>8</v>
      </c>
      <c r="W1570">
        <v>56.22</v>
      </c>
      <c r="X1570">
        <v>90501</v>
      </c>
      <c r="Y1570">
        <f>cleaneddata[[#This Row],[Unit Price]]-cleaneddata[[#This Row],[Discount]]</f>
        <v>6.4600000000000009</v>
      </c>
      <c r="Z1570" t="str">
        <f>_xlfn.IFS(cleaneddata[[#This Row],[Region]]="Central","Chris",cleaneddata[[#This Row],[Region]]="East","Erin",cleaneddata[[#This Row],[Region]]="South","Sam",cleaneddata[[#This Row],[Region]]="West","William")</f>
        <v>Erin</v>
      </c>
    </row>
    <row r="1571" spans="1:26" x14ac:dyDescent="0.3">
      <c r="A1571">
        <v>1450</v>
      </c>
      <c r="B1571" t="s">
        <v>2659</v>
      </c>
      <c r="C1571" t="s">
        <v>118</v>
      </c>
      <c r="D1571">
        <v>0.1</v>
      </c>
      <c r="E1571">
        <v>218.08</v>
      </c>
      <c r="F1571">
        <v>18.059999999999999</v>
      </c>
      <c r="G1571" t="s">
        <v>89</v>
      </c>
      <c r="H1571" t="s">
        <v>41</v>
      </c>
      <c r="I1571" t="s">
        <v>30</v>
      </c>
      <c r="J1571" t="s">
        <v>111</v>
      </c>
      <c r="K1571" t="s">
        <v>66</v>
      </c>
      <c r="L1571" t="s">
        <v>2618</v>
      </c>
      <c r="M1571">
        <v>0.56999999999999995</v>
      </c>
      <c r="N1571" t="s">
        <v>34</v>
      </c>
      <c r="O1571" t="s">
        <v>61</v>
      </c>
      <c r="P1571" t="s">
        <v>92</v>
      </c>
      <c r="Q1571" t="s">
        <v>2660</v>
      </c>
      <c r="R1571">
        <v>96150</v>
      </c>
      <c r="S1571" s="1">
        <v>42148</v>
      </c>
      <c r="T1571" s="1">
        <v>42149</v>
      </c>
      <c r="U1571">
        <v>1318.83</v>
      </c>
      <c r="V1571">
        <v>12</v>
      </c>
      <c r="W1571">
        <v>2366.5100000000002</v>
      </c>
      <c r="X1571">
        <v>86735</v>
      </c>
      <c r="Y1571">
        <f>cleaneddata[[#This Row],[Unit Price]]-cleaneddata[[#This Row],[Discount]]</f>
        <v>217.98000000000002</v>
      </c>
      <c r="Z1571" t="str">
        <f>_xlfn.IFS(cleaneddata[[#This Row],[Region]]="Central","Chris",cleaneddata[[#This Row],[Region]]="East","Erin",cleaneddata[[#This Row],[Region]]="South","Sam",cleaneddata[[#This Row],[Region]]="West","William")</f>
        <v>William</v>
      </c>
    </row>
    <row r="1572" spans="1:26" x14ac:dyDescent="0.3">
      <c r="A1572">
        <v>2422</v>
      </c>
      <c r="B1572" t="s">
        <v>727</v>
      </c>
      <c r="C1572" t="s">
        <v>72</v>
      </c>
      <c r="D1572">
        <v>0.05</v>
      </c>
      <c r="E1572">
        <v>150.97999999999999</v>
      </c>
      <c r="F1572">
        <v>43.71</v>
      </c>
      <c r="G1572" t="s">
        <v>28</v>
      </c>
      <c r="H1572" t="s">
        <v>73</v>
      </c>
      <c r="I1572" t="s">
        <v>30</v>
      </c>
      <c r="J1572" t="s">
        <v>111</v>
      </c>
      <c r="K1572" t="s">
        <v>59</v>
      </c>
      <c r="L1572" t="s">
        <v>2661</v>
      </c>
      <c r="M1572">
        <v>0.55000000000000004</v>
      </c>
      <c r="N1572" t="s">
        <v>34</v>
      </c>
      <c r="O1572" t="s">
        <v>54</v>
      </c>
      <c r="P1572" t="s">
        <v>189</v>
      </c>
      <c r="Q1572" t="s">
        <v>729</v>
      </c>
      <c r="R1572">
        <v>77340</v>
      </c>
      <c r="S1572" s="1">
        <v>42148</v>
      </c>
      <c r="T1572" s="1">
        <v>42149</v>
      </c>
      <c r="U1572">
        <v>650.29999999999995</v>
      </c>
      <c r="V1572">
        <v>12</v>
      </c>
      <c r="W1572">
        <v>1857.08</v>
      </c>
      <c r="X1572">
        <v>89053</v>
      </c>
      <c r="Y1572">
        <f>cleaneddata[[#This Row],[Unit Price]]-cleaneddata[[#This Row],[Discount]]</f>
        <v>150.92999999999998</v>
      </c>
      <c r="Z1572" t="str">
        <f>_xlfn.IFS(cleaneddata[[#This Row],[Region]]="Central","Chris",cleaneddata[[#This Row],[Region]]="East","Erin",cleaneddata[[#This Row],[Region]]="South","Sam",cleaneddata[[#This Row],[Region]]="West","William")</f>
        <v>Chris</v>
      </c>
    </row>
    <row r="1573" spans="1:26" x14ac:dyDescent="0.3">
      <c r="A1573">
        <v>3063</v>
      </c>
      <c r="B1573" t="s">
        <v>1393</v>
      </c>
      <c r="C1573" t="s">
        <v>72</v>
      </c>
      <c r="D1573">
        <v>0.03</v>
      </c>
      <c r="E1573">
        <v>20.99</v>
      </c>
      <c r="F1573">
        <v>0.99</v>
      </c>
      <c r="G1573" t="s">
        <v>40</v>
      </c>
      <c r="H1573" t="s">
        <v>41</v>
      </c>
      <c r="I1573" t="s">
        <v>42</v>
      </c>
      <c r="J1573" t="s">
        <v>137</v>
      </c>
      <c r="K1573" t="s">
        <v>52</v>
      </c>
      <c r="L1573" t="s">
        <v>2333</v>
      </c>
      <c r="M1573">
        <v>0.56999999999999995</v>
      </c>
      <c r="N1573" t="s">
        <v>34</v>
      </c>
      <c r="O1573" t="s">
        <v>61</v>
      </c>
      <c r="P1573" t="s">
        <v>68</v>
      </c>
      <c r="Q1573" t="s">
        <v>1394</v>
      </c>
      <c r="R1573">
        <v>98034</v>
      </c>
      <c r="S1573" s="1">
        <v>42148</v>
      </c>
      <c r="T1573" s="1">
        <v>42150</v>
      </c>
      <c r="U1573">
        <v>4.1821999999999999</v>
      </c>
      <c r="V1573">
        <v>9</v>
      </c>
      <c r="W1573">
        <v>158.87</v>
      </c>
      <c r="X1573">
        <v>88449</v>
      </c>
      <c r="Y1573">
        <f>cleaneddata[[#This Row],[Unit Price]]-cleaneddata[[#This Row],[Discount]]</f>
        <v>20.959999999999997</v>
      </c>
      <c r="Z1573" t="str">
        <f>_xlfn.IFS(cleaneddata[[#This Row],[Region]]="Central","Chris",cleaneddata[[#This Row],[Region]]="East","Erin",cleaneddata[[#This Row],[Region]]="South","Sam",cleaneddata[[#This Row],[Region]]="West","William")</f>
        <v>William</v>
      </c>
    </row>
    <row r="1574" spans="1:26" x14ac:dyDescent="0.3">
      <c r="A1574">
        <v>444</v>
      </c>
      <c r="B1574" t="s">
        <v>2662</v>
      </c>
      <c r="C1574" t="s">
        <v>27</v>
      </c>
      <c r="D1574">
        <v>0</v>
      </c>
      <c r="E1574">
        <v>7.59</v>
      </c>
      <c r="F1574">
        <v>4</v>
      </c>
      <c r="G1574" t="s">
        <v>40</v>
      </c>
      <c r="H1574" t="s">
        <v>29</v>
      </c>
      <c r="I1574" t="s">
        <v>30</v>
      </c>
      <c r="J1574" t="s">
        <v>128</v>
      </c>
      <c r="K1574" t="s">
        <v>52</v>
      </c>
      <c r="L1574" t="s">
        <v>1689</v>
      </c>
      <c r="M1574">
        <v>0.42</v>
      </c>
      <c r="N1574" t="s">
        <v>34</v>
      </c>
      <c r="O1574" t="s">
        <v>54</v>
      </c>
      <c r="P1574" t="s">
        <v>105</v>
      </c>
      <c r="Q1574" t="s">
        <v>2509</v>
      </c>
      <c r="R1574">
        <v>61801</v>
      </c>
      <c r="S1574" s="1">
        <v>42149</v>
      </c>
      <c r="T1574" s="1">
        <v>42152</v>
      </c>
      <c r="U1574">
        <v>86.438000000000002</v>
      </c>
      <c r="V1574">
        <v>43</v>
      </c>
      <c r="W1574">
        <v>355.92</v>
      </c>
      <c r="X1574">
        <v>88085</v>
      </c>
      <c r="Y1574">
        <f>cleaneddata[[#This Row],[Unit Price]]-cleaneddata[[#This Row],[Discount]]</f>
        <v>7.59</v>
      </c>
      <c r="Z1574" t="str">
        <f>_xlfn.IFS(cleaneddata[[#This Row],[Region]]="Central","Chris",cleaneddata[[#This Row],[Region]]="East","Erin",cleaneddata[[#This Row],[Region]]="South","Sam",cleaneddata[[#This Row],[Region]]="West","William")</f>
        <v>Chris</v>
      </c>
    </row>
    <row r="1575" spans="1:26" x14ac:dyDescent="0.3">
      <c r="A1575">
        <v>526</v>
      </c>
      <c r="B1575" t="s">
        <v>614</v>
      </c>
      <c r="C1575" t="s">
        <v>39</v>
      </c>
      <c r="D1575">
        <v>0.09</v>
      </c>
      <c r="E1575">
        <v>17.98</v>
      </c>
      <c r="F1575">
        <v>8.51</v>
      </c>
      <c r="G1575" t="s">
        <v>40</v>
      </c>
      <c r="H1575" t="s">
        <v>73</v>
      </c>
      <c r="I1575" t="s">
        <v>42</v>
      </c>
      <c r="J1575" t="s">
        <v>58</v>
      </c>
      <c r="K1575" t="s">
        <v>146</v>
      </c>
      <c r="L1575" t="s">
        <v>1882</v>
      </c>
      <c r="M1575">
        <v>0.4</v>
      </c>
      <c r="N1575" t="s">
        <v>34</v>
      </c>
      <c r="O1575" t="s">
        <v>61</v>
      </c>
      <c r="P1575" t="s">
        <v>590</v>
      </c>
      <c r="Q1575" t="s">
        <v>616</v>
      </c>
      <c r="R1575">
        <v>85204</v>
      </c>
      <c r="S1575" s="1">
        <v>42149</v>
      </c>
      <c r="T1575" s="1">
        <v>42151</v>
      </c>
      <c r="U1575">
        <v>-6.6120000000000001</v>
      </c>
      <c r="V1575">
        <v>12</v>
      </c>
      <c r="W1575">
        <v>211.13</v>
      </c>
      <c r="X1575">
        <v>90026</v>
      </c>
      <c r="Y1575">
        <f>cleaneddata[[#This Row],[Unit Price]]-cleaneddata[[#This Row],[Discount]]</f>
        <v>17.89</v>
      </c>
      <c r="Z1575" t="str">
        <f>_xlfn.IFS(cleaneddata[[#This Row],[Region]]="Central","Chris",cleaneddata[[#This Row],[Region]]="East","Erin",cleaneddata[[#This Row],[Region]]="South","Sam",cleaneddata[[#This Row],[Region]]="West","William")</f>
        <v>William</v>
      </c>
    </row>
    <row r="1576" spans="1:26" x14ac:dyDescent="0.3">
      <c r="A1576">
        <v>1008</v>
      </c>
      <c r="B1576" t="s">
        <v>2663</v>
      </c>
      <c r="C1576" t="s">
        <v>39</v>
      </c>
      <c r="D1576">
        <v>0.01</v>
      </c>
      <c r="E1576">
        <v>3.15</v>
      </c>
      <c r="F1576">
        <v>0.49</v>
      </c>
      <c r="G1576" t="s">
        <v>40</v>
      </c>
      <c r="H1576" t="s">
        <v>73</v>
      </c>
      <c r="I1576" t="s">
        <v>50</v>
      </c>
      <c r="J1576" t="s">
        <v>154</v>
      </c>
      <c r="K1576" t="s">
        <v>75</v>
      </c>
      <c r="L1576" t="s">
        <v>2664</v>
      </c>
      <c r="M1576">
        <v>0.37</v>
      </c>
      <c r="N1576" t="s">
        <v>34</v>
      </c>
      <c r="O1576" t="s">
        <v>113</v>
      </c>
      <c r="P1576" t="s">
        <v>333</v>
      </c>
      <c r="Q1576" t="s">
        <v>2665</v>
      </c>
      <c r="R1576">
        <v>4038</v>
      </c>
      <c r="S1576" s="1">
        <v>42149</v>
      </c>
      <c r="T1576" s="1">
        <v>42151</v>
      </c>
      <c r="U1576">
        <v>17.505299999999998</v>
      </c>
      <c r="V1576">
        <v>8</v>
      </c>
      <c r="W1576">
        <v>25.37</v>
      </c>
      <c r="X1576">
        <v>88371</v>
      </c>
      <c r="Y1576">
        <f>cleaneddata[[#This Row],[Unit Price]]-cleaneddata[[#This Row],[Discount]]</f>
        <v>3.14</v>
      </c>
      <c r="Z1576" t="str">
        <f>_xlfn.IFS(cleaneddata[[#This Row],[Region]]="Central","Chris",cleaneddata[[#This Row],[Region]]="East","Erin",cleaneddata[[#This Row],[Region]]="South","Sam",cleaneddata[[#This Row],[Region]]="West","William")</f>
        <v>Erin</v>
      </c>
    </row>
    <row r="1577" spans="1:26" x14ac:dyDescent="0.3">
      <c r="A1577">
        <v>744</v>
      </c>
      <c r="B1577" t="s">
        <v>588</v>
      </c>
      <c r="C1577" t="s">
        <v>49</v>
      </c>
      <c r="D1577">
        <v>0.09</v>
      </c>
      <c r="E1577">
        <v>125.99</v>
      </c>
      <c r="F1577">
        <v>8.99</v>
      </c>
      <c r="G1577" t="s">
        <v>40</v>
      </c>
      <c r="H1577" t="s">
        <v>41</v>
      </c>
      <c r="I1577" t="s">
        <v>42</v>
      </c>
      <c r="J1577" t="s">
        <v>137</v>
      </c>
      <c r="K1577" t="s">
        <v>75</v>
      </c>
      <c r="L1577" t="s">
        <v>1656</v>
      </c>
      <c r="M1577">
        <v>0.55000000000000004</v>
      </c>
      <c r="N1577" t="s">
        <v>34</v>
      </c>
      <c r="O1577" t="s">
        <v>61</v>
      </c>
      <c r="P1577" t="s">
        <v>590</v>
      </c>
      <c r="Q1577" t="s">
        <v>591</v>
      </c>
      <c r="R1577">
        <v>85737</v>
      </c>
      <c r="S1577" s="1">
        <v>42149</v>
      </c>
      <c r="T1577" s="1">
        <v>42157</v>
      </c>
      <c r="U1577">
        <v>916.68060000000003</v>
      </c>
      <c r="V1577">
        <v>20</v>
      </c>
      <c r="W1577">
        <v>2104.9899999999998</v>
      </c>
      <c r="X1577">
        <v>87727</v>
      </c>
      <c r="Y1577">
        <f>cleaneddata[[#This Row],[Unit Price]]-cleaneddata[[#This Row],[Discount]]</f>
        <v>125.89999999999999</v>
      </c>
      <c r="Z1577" t="str">
        <f>_xlfn.IFS(cleaneddata[[#This Row],[Region]]="Central","Chris",cleaneddata[[#This Row],[Region]]="East","Erin",cleaneddata[[#This Row],[Region]]="South","Sam",cleaneddata[[#This Row],[Region]]="West","William")</f>
        <v>William</v>
      </c>
    </row>
    <row r="1578" spans="1:26" x14ac:dyDescent="0.3">
      <c r="A1578">
        <v>3287</v>
      </c>
      <c r="B1578" t="s">
        <v>2666</v>
      </c>
      <c r="C1578" t="s">
        <v>49</v>
      </c>
      <c r="D1578">
        <v>0.08</v>
      </c>
      <c r="E1578">
        <v>30.56</v>
      </c>
      <c r="F1578">
        <v>2.99</v>
      </c>
      <c r="G1578" t="s">
        <v>40</v>
      </c>
      <c r="H1578" t="s">
        <v>29</v>
      </c>
      <c r="I1578" t="s">
        <v>50</v>
      </c>
      <c r="J1578" t="s">
        <v>74</v>
      </c>
      <c r="K1578" t="s">
        <v>75</v>
      </c>
      <c r="L1578" t="s">
        <v>1055</v>
      </c>
      <c r="M1578">
        <v>0.35</v>
      </c>
      <c r="N1578" t="s">
        <v>34</v>
      </c>
      <c r="O1578" t="s">
        <v>61</v>
      </c>
      <c r="P1578" t="s">
        <v>92</v>
      </c>
      <c r="Q1578" t="s">
        <v>2667</v>
      </c>
      <c r="R1578">
        <v>95746</v>
      </c>
      <c r="S1578" s="1">
        <v>42149</v>
      </c>
      <c r="T1578" s="1">
        <v>42151</v>
      </c>
      <c r="U1578">
        <v>352.87979999999999</v>
      </c>
      <c r="V1578">
        <v>17</v>
      </c>
      <c r="W1578">
        <v>511.42</v>
      </c>
      <c r="X1578">
        <v>89897</v>
      </c>
      <c r="Y1578">
        <f>cleaneddata[[#This Row],[Unit Price]]-cleaneddata[[#This Row],[Discount]]</f>
        <v>30.48</v>
      </c>
      <c r="Z1578" t="str">
        <f>_xlfn.IFS(cleaneddata[[#This Row],[Region]]="Central","Chris",cleaneddata[[#This Row],[Region]]="East","Erin",cleaneddata[[#This Row],[Region]]="South","Sam",cleaneddata[[#This Row],[Region]]="West","William")</f>
        <v>William</v>
      </c>
    </row>
    <row r="1579" spans="1:26" x14ac:dyDescent="0.3">
      <c r="A1579">
        <v>827</v>
      </c>
      <c r="B1579" t="s">
        <v>2668</v>
      </c>
      <c r="C1579" t="s">
        <v>118</v>
      </c>
      <c r="D1579">
        <v>0.01</v>
      </c>
      <c r="E1579">
        <v>6.98</v>
      </c>
      <c r="F1579">
        <v>1.6</v>
      </c>
      <c r="G1579" t="s">
        <v>40</v>
      </c>
      <c r="H1579" t="s">
        <v>73</v>
      </c>
      <c r="I1579" t="s">
        <v>50</v>
      </c>
      <c r="J1579" t="s">
        <v>90</v>
      </c>
      <c r="K1579" t="s">
        <v>52</v>
      </c>
      <c r="L1579" t="s">
        <v>724</v>
      </c>
      <c r="M1579">
        <v>0.38</v>
      </c>
      <c r="N1579" t="s">
        <v>34</v>
      </c>
      <c r="O1579" t="s">
        <v>54</v>
      </c>
      <c r="P1579" t="s">
        <v>189</v>
      </c>
      <c r="Q1579" t="s">
        <v>2651</v>
      </c>
      <c r="R1579">
        <v>79109</v>
      </c>
      <c r="S1579" s="1">
        <v>42149</v>
      </c>
      <c r="T1579" s="1">
        <v>42150</v>
      </c>
      <c r="U1579">
        <v>0.34599999999999997</v>
      </c>
      <c r="V1579">
        <v>3</v>
      </c>
      <c r="W1579">
        <v>21.93</v>
      </c>
      <c r="X1579">
        <v>89259</v>
      </c>
      <c r="Y1579">
        <f>cleaneddata[[#This Row],[Unit Price]]-cleaneddata[[#This Row],[Discount]]</f>
        <v>6.9700000000000006</v>
      </c>
      <c r="Z1579" t="str">
        <f>_xlfn.IFS(cleaneddata[[#This Row],[Region]]="Central","Chris",cleaneddata[[#This Row],[Region]]="East","Erin",cleaneddata[[#This Row],[Region]]="South","Sam",cleaneddata[[#This Row],[Region]]="West","William")</f>
        <v>Chris</v>
      </c>
    </row>
    <row r="1580" spans="1:26" x14ac:dyDescent="0.3">
      <c r="A1580">
        <v>1237</v>
      </c>
      <c r="B1580" t="s">
        <v>1918</v>
      </c>
      <c r="C1580" t="s">
        <v>118</v>
      </c>
      <c r="D1580">
        <v>0.05</v>
      </c>
      <c r="E1580">
        <v>300.98</v>
      </c>
      <c r="F1580">
        <v>13.99</v>
      </c>
      <c r="G1580" t="s">
        <v>40</v>
      </c>
      <c r="H1580" t="s">
        <v>96</v>
      </c>
      <c r="I1580" t="s">
        <v>42</v>
      </c>
      <c r="J1580" t="s">
        <v>58</v>
      </c>
      <c r="K1580" t="s">
        <v>146</v>
      </c>
      <c r="L1580" t="s">
        <v>2669</v>
      </c>
      <c r="M1580">
        <v>0.39</v>
      </c>
      <c r="N1580" t="s">
        <v>34</v>
      </c>
      <c r="O1580" t="s">
        <v>54</v>
      </c>
      <c r="P1580" t="s">
        <v>189</v>
      </c>
      <c r="Q1580" t="s">
        <v>1920</v>
      </c>
      <c r="R1580">
        <v>75007</v>
      </c>
      <c r="S1580" s="1">
        <v>42149</v>
      </c>
      <c r="T1580" s="1">
        <v>42150</v>
      </c>
      <c r="U1580">
        <v>3985.3089</v>
      </c>
      <c r="V1580">
        <v>20</v>
      </c>
      <c r="W1580">
        <v>5775.81</v>
      </c>
      <c r="X1580">
        <v>86077</v>
      </c>
      <c r="Y1580">
        <f>cleaneddata[[#This Row],[Unit Price]]-cleaneddata[[#This Row],[Discount]]</f>
        <v>300.93</v>
      </c>
      <c r="Z1580" t="str">
        <f>_xlfn.IFS(cleaneddata[[#This Row],[Region]]="Central","Chris",cleaneddata[[#This Row],[Region]]="East","Erin",cleaneddata[[#This Row],[Region]]="South","Sam",cleaneddata[[#This Row],[Region]]="West","William")</f>
        <v>Chris</v>
      </c>
    </row>
    <row r="1581" spans="1:26" x14ac:dyDescent="0.3">
      <c r="A1581">
        <v>1237</v>
      </c>
      <c r="B1581" t="s">
        <v>1918</v>
      </c>
      <c r="C1581" t="s">
        <v>118</v>
      </c>
      <c r="D1581">
        <v>0.04</v>
      </c>
      <c r="E1581">
        <v>205.99</v>
      </c>
      <c r="F1581">
        <v>5</v>
      </c>
      <c r="G1581" t="s">
        <v>89</v>
      </c>
      <c r="H1581" t="s">
        <v>96</v>
      </c>
      <c r="I1581" t="s">
        <v>42</v>
      </c>
      <c r="J1581" t="s">
        <v>137</v>
      </c>
      <c r="K1581" t="s">
        <v>75</v>
      </c>
      <c r="L1581" t="s">
        <v>2670</v>
      </c>
      <c r="M1581">
        <v>0.59</v>
      </c>
      <c r="N1581" t="s">
        <v>34</v>
      </c>
      <c r="O1581" t="s">
        <v>54</v>
      </c>
      <c r="P1581" t="s">
        <v>189</v>
      </c>
      <c r="Q1581" t="s">
        <v>1920</v>
      </c>
      <c r="R1581">
        <v>75007</v>
      </c>
      <c r="S1581" s="1">
        <v>42149</v>
      </c>
      <c r="T1581" s="1">
        <v>42150</v>
      </c>
      <c r="U1581">
        <v>13.956799999999999</v>
      </c>
      <c r="V1581">
        <v>11</v>
      </c>
      <c r="W1581">
        <v>1878.24</v>
      </c>
      <c r="X1581">
        <v>86077</v>
      </c>
      <c r="Y1581">
        <f>cleaneddata[[#This Row],[Unit Price]]-cleaneddata[[#This Row],[Discount]]</f>
        <v>205.95000000000002</v>
      </c>
      <c r="Z1581" t="str">
        <f>_xlfn.IFS(cleaneddata[[#This Row],[Region]]="Central","Chris",cleaneddata[[#This Row],[Region]]="East","Erin",cleaneddata[[#This Row],[Region]]="South","Sam",cleaneddata[[#This Row],[Region]]="West","William")</f>
        <v>Chris</v>
      </c>
    </row>
    <row r="1582" spans="1:26" x14ac:dyDescent="0.3">
      <c r="A1582">
        <v>1472</v>
      </c>
      <c r="B1582" t="s">
        <v>2671</v>
      </c>
      <c r="C1582" t="s">
        <v>118</v>
      </c>
      <c r="D1582">
        <v>0.05</v>
      </c>
      <c r="E1582">
        <v>20.27</v>
      </c>
      <c r="F1582">
        <v>3.99</v>
      </c>
      <c r="G1582" t="s">
        <v>40</v>
      </c>
      <c r="H1582" t="s">
        <v>73</v>
      </c>
      <c r="I1582" t="s">
        <v>50</v>
      </c>
      <c r="J1582" t="s">
        <v>97</v>
      </c>
      <c r="K1582" t="s">
        <v>75</v>
      </c>
      <c r="L1582" t="s">
        <v>1802</v>
      </c>
      <c r="M1582">
        <v>0.56999999999999995</v>
      </c>
      <c r="N1582" t="s">
        <v>34</v>
      </c>
      <c r="O1582" t="s">
        <v>113</v>
      </c>
      <c r="P1582" t="s">
        <v>319</v>
      </c>
      <c r="Q1582" t="s">
        <v>2672</v>
      </c>
      <c r="R1582">
        <v>44145</v>
      </c>
      <c r="S1582" s="1">
        <v>42149</v>
      </c>
      <c r="T1582" s="1">
        <v>42150</v>
      </c>
      <c r="U1582">
        <v>309.25400000000002</v>
      </c>
      <c r="V1582">
        <v>30</v>
      </c>
      <c r="W1582">
        <v>621.55999999999995</v>
      </c>
      <c r="X1582">
        <v>87079</v>
      </c>
      <c r="Y1582">
        <f>cleaneddata[[#This Row],[Unit Price]]-cleaneddata[[#This Row],[Discount]]</f>
        <v>20.22</v>
      </c>
      <c r="Z1582" t="str">
        <f>_xlfn.IFS(cleaneddata[[#This Row],[Region]]="Central","Chris",cleaneddata[[#This Row],[Region]]="East","Erin",cleaneddata[[#This Row],[Region]]="South","Sam",cleaneddata[[#This Row],[Region]]="West","William")</f>
        <v>Erin</v>
      </c>
    </row>
    <row r="1583" spans="1:26" x14ac:dyDescent="0.3">
      <c r="A1583">
        <v>2339</v>
      </c>
      <c r="B1583" t="s">
        <v>2673</v>
      </c>
      <c r="C1583" t="s">
        <v>118</v>
      </c>
      <c r="D1583">
        <v>0.05</v>
      </c>
      <c r="E1583">
        <v>11.58</v>
      </c>
      <c r="F1583">
        <v>6.97</v>
      </c>
      <c r="G1583" t="s">
        <v>40</v>
      </c>
      <c r="H1583" t="s">
        <v>73</v>
      </c>
      <c r="I1583" t="s">
        <v>50</v>
      </c>
      <c r="J1583" t="s">
        <v>347</v>
      </c>
      <c r="K1583" t="s">
        <v>75</v>
      </c>
      <c r="L1583" t="s">
        <v>626</v>
      </c>
      <c r="M1583">
        <v>0.35</v>
      </c>
      <c r="N1583" t="s">
        <v>34</v>
      </c>
      <c r="O1583" t="s">
        <v>54</v>
      </c>
      <c r="P1583" t="s">
        <v>189</v>
      </c>
      <c r="Q1583" t="s">
        <v>2674</v>
      </c>
      <c r="R1583">
        <v>77015</v>
      </c>
      <c r="S1583" s="1">
        <v>42149</v>
      </c>
      <c r="T1583" s="1">
        <v>42152</v>
      </c>
      <c r="U1583">
        <v>2.806</v>
      </c>
      <c r="V1583">
        <v>6</v>
      </c>
      <c r="W1583">
        <v>73.959999999999994</v>
      </c>
      <c r="X1583">
        <v>91482</v>
      </c>
      <c r="Y1583">
        <f>cleaneddata[[#This Row],[Unit Price]]-cleaneddata[[#This Row],[Discount]]</f>
        <v>11.53</v>
      </c>
      <c r="Z1583" t="str">
        <f>_xlfn.IFS(cleaneddata[[#This Row],[Region]]="Central","Chris",cleaneddata[[#This Row],[Region]]="East","Erin",cleaneddata[[#This Row],[Region]]="South","Sam",cleaneddata[[#This Row],[Region]]="West","William")</f>
        <v>Chris</v>
      </c>
    </row>
    <row r="1584" spans="1:26" x14ac:dyDescent="0.3">
      <c r="A1584">
        <v>2652</v>
      </c>
      <c r="B1584" t="s">
        <v>2675</v>
      </c>
      <c r="C1584" t="s">
        <v>118</v>
      </c>
      <c r="D1584">
        <v>0.06</v>
      </c>
      <c r="E1584">
        <v>47.9</v>
      </c>
      <c r="F1584">
        <v>5.86</v>
      </c>
      <c r="G1584" t="s">
        <v>40</v>
      </c>
      <c r="H1584" t="s">
        <v>41</v>
      </c>
      <c r="I1584" t="s">
        <v>50</v>
      </c>
      <c r="J1584" t="s">
        <v>90</v>
      </c>
      <c r="K1584" t="s">
        <v>75</v>
      </c>
      <c r="L1584" t="s">
        <v>1311</v>
      </c>
      <c r="M1584">
        <v>0.37</v>
      </c>
      <c r="N1584" t="s">
        <v>34</v>
      </c>
      <c r="O1584" t="s">
        <v>61</v>
      </c>
      <c r="P1584" t="s">
        <v>92</v>
      </c>
      <c r="Q1584" t="s">
        <v>1696</v>
      </c>
      <c r="R1584">
        <v>93309</v>
      </c>
      <c r="S1584" s="1">
        <v>42149</v>
      </c>
      <c r="T1584" s="1">
        <v>42151</v>
      </c>
      <c r="U1584">
        <v>21.78</v>
      </c>
      <c r="V1584">
        <v>2</v>
      </c>
      <c r="W1584">
        <v>94.2</v>
      </c>
      <c r="X1584">
        <v>89361</v>
      </c>
      <c r="Y1584">
        <f>cleaneddata[[#This Row],[Unit Price]]-cleaneddata[[#This Row],[Discount]]</f>
        <v>47.839999999999996</v>
      </c>
      <c r="Z1584" t="str">
        <f>_xlfn.IFS(cleaneddata[[#This Row],[Region]]="Central","Chris",cleaneddata[[#This Row],[Region]]="East","Erin",cleaneddata[[#This Row],[Region]]="South","Sam",cleaneddata[[#This Row],[Region]]="West","William")</f>
        <v>William</v>
      </c>
    </row>
    <row r="1585" spans="1:26" x14ac:dyDescent="0.3">
      <c r="A1585">
        <v>129</v>
      </c>
      <c r="B1585" t="s">
        <v>833</v>
      </c>
      <c r="C1585" t="s">
        <v>72</v>
      </c>
      <c r="D1585">
        <v>7.0000000000000007E-2</v>
      </c>
      <c r="E1585">
        <v>15.74</v>
      </c>
      <c r="F1585">
        <v>1.39</v>
      </c>
      <c r="G1585" t="s">
        <v>40</v>
      </c>
      <c r="H1585" t="s">
        <v>29</v>
      </c>
      <c r="I1585" t="s">
        <v>50</v>
      </c>
      <c r="J1585" t="s">
        <v>347</v>
      </c>
      <c r="K1585" t="s">
        <v>75</v>
      </c>
      <c r="L1585" t="s">
        <v>2676</v>
      </c>
      <c r="M1585">
        <v>0.4</v>
      </c>
      <c r="N1585" t="s">
        <v>34</v>
      </c>
      <c r="O1585" t="s">
        <v>54</v>
      </c>
      <c r="P1585" t="s">
        <v>105</v>
      </c>
      <c r="Q1585" t="s">
        <v>834</v>
      </c>
      <c r="R1585">
        <v>62002</v>
      </c>
      <c r="S1585" s="1">
        <v>42149</v>
      </c>
      <c r="T1585" s="1">
        <v>42150</v>
      </c>
      <c r="U1585">
        <v>149.8887</v>
      </c>
      <c r="V1585">
        <v>14</v>
      </c>
      <c r="W1585">
        <v>217.23</v>
      </c>
      <c r="X1585">
        <v>86694</v>
      </c>
      <c r="Y1585">
        <f>cleaneddata[[#This Row],[Unit Price]]-cleaneddata[[#This Row],[Discount]]</f>
        <v>15.67</v>
      </c>
      <c r="Z1585" t="str">
        <f>_xlfn.IFS(cleaneddata[[#This Row],[Region]]="Central","Chris",cleaneddata[[#This Row],[Region]]="East","Erin",cleaneddata[[#This Row],[Region]]="South","Sam",cleaneddata[[#This Row],[Region]]="West","William")</f>
        <v>Chris</v>
      </c>
    </row>
    <row r="1586" spans="1:26" x14ac:dyDescent="0.3">
      <c r="A1586">
        <v>1054</v>
      </c>
      <c r="B1586" t="s">
        <v>2677</v>
      </c>
      <c r="C1586" t="s">
        <v>72</v>
      </c>
      <c r="D1586">
        <v>0.03</v>
      </c>
      <c r="E1586">
        <v>5.44</v>
      </c>
      <c r="F1586">
        <v>7.46</v>
      </c>
      <c r="G1586" t="s">
        <v>89</v>
      </c>
      <c r="H1586" t="s">
        <v>96</v>
      </c>
      <c r="I1586" t="s">
        <v>50</v>
      </c>
      <c r="J1586" t="s">
        <v>74</v>
      </c>
      <c r="K1586" t="s">
        <v>75</v>
      </c>
      <c r="L1586" t="s">
        <v>1244</v>
      </c>
      <c r="M1586">
        <v>0.36</v>
      </c>
      <c r="N1586" t="s">
        <v>34</v>
      </c>
      <c r="O1586" t="s">
        <v>61</v>
      </c>
      <c r="P1586" t="s">
        <v>590</v>
      </c>
      <c r="Q1586" t="s">
        <v>2678</v>
      </c>
      <c r="R1586">
        <v>85374</v>
      </c>
      <c r="S1586" s="1">
        <v>42149</v>
      </c>
      <c r="T1586" s="1">
        <v>42151</v>
      </c>
      <c r="U1586">
        <v>-51.704000000000001</v>
      </c>
      <c r="V1586">
        <v>4</v>
      </c>
      <c r="W1586">
        <v>26.31</v>
      </c>
      <c r="X1586">
        <v>90069</v>
      </c>
      <c r="Y1586">
        <f>cleaneddata[[#This Row],[Unit Price]]-cleaneddata[[#This Row],[Discount]]</f>
        <v>5.41</v>
      </c>
      <c r="Z1586" t="str">
        <f>_xlfn.IFS(cleaneddata[[#This Row],[Region]]="Central","Chris",cleaneddata[[#This Row],[Region]]="East","Erin",cleaneddata[[#This Row],[Region]]="South","Sam",cleaneddata[[#This Row],[Region]]="West","William")</f>
        <v>William</v>
      </c>
    </row>
    <row r="1587" spans="1:26" x14ac:dyDescent="0.3">
      <c r="A1587">
        <v>1054</v>
      </c>
      <c r="B1587" t="s">
        <v>2677</v>
      </c>
      <c r="C1587" t="s">
        <v>72</v>
      </c>
      <c r="D1587">
        <v>0.08</v>
      </c>
      <c r="E1587">
        <v>26.38</v>
      </c>
      <c r="F1587">
        <v>5.58</v>
      </c>
      <c r="G1587" t="s">
        <v>40</v>
      </c>
      <c r="H1587" t="s">
        <v>96</v>
      </c>
      <c r="I1587" t="s">
        <v>50</v>
      </c>
      <c r="J1587" t="s">
        <v>90</v>
      </c>
      <c r="K1587" t="s">
        <v>75</v>
      </c>
      <c r="L1587" t="s">
        <v>2679</v>
      </c>
      <c r="M1587">
        <v>0.39</v>
      </c>
      <c r="N1587" t="s">
        <v>34</v>
      </c>
      <c r="O1587" t="s">
        <v>61</v>
      </c>
      <c r="P1587" t="s">
        <v>590</v>
      </c>
      <c r="Q1587" t="s">
        <v>2678</v>
      </c>
      <c r="R1587">
        <v>85374</v>
      </c>
      <c r="S1587" s="1">
        <v>42149</v>
      </c>
      <c r="T1587" s="1">
        <v>42150</v>
      </c>
      <c r="U1587">
        <v>144.7482</v>
      </c>
      <c r="V1587">
        <v>8</v>
      </c>
      <c r="W1587">
        <v>209.78</v>
      </c>
      <c r="X1587">
        <v>90069</v>
      </c>
      <c r="Y1587">
        <f>cleaneddata[[#This Row],[Unit Price]]-cleaneddata[[#This Row],[Discount]]</f>
        <v>26.3</v>
      </c>
      <c r="Z1587" t="str">
        <f>_xlfn.IFS(cleaneddata[[#This Row],[Region]]="Central","Chris",cleaneddata[[#This Row],[Region]]="East","Erin",cleaneddata[[#This Row],[Region]]="South","Sam",cleaneddata[[#This Row],[Region]]="West","William")</f>
        <v>William</v>
      </c>
    </row>
    <row r="1588" spans="1:26" x14ac:dyDescent="0.3">
      <c r="A1588">
        <v>1054</v>
      </c>
      <c r="B1588" t="s">
        <v>2677</v>
      </c>
      <c r="C1588" t="s">
        <v>72</v>
      </c>
      <c r="D1588">
        <v>0.06</v>
      </c>
      <c r="E1588">
        <v>20.99</v>
      </c>
      <c r="F1588">
        <v>2.5</v>
      </c>
      <c r="G1588" t="s">
        <v>40</v>
      </c>
      <c r="H1588" t="s">
        <v>96</v>
      </c>
      <c r="I1588" t="s">
        <v>42</v>
      </c>
      <c r="J1588" t="s">
        <v>137</v>
      </c>
      <c r="K1588" t="s">
        <v>52</v>
      </c>
      <c r="L1588" t="s">
        <v>1203</v>
      </c>
      <c r="M1588">
        <v>0.81</v>
      </c>
      <c r="N1588" t="s">
        <v>34</v>
      </c>
      <c r="O1588" t="s">
        <v>61</v>
      </c>
      <c r="P1588" t="s">
        <v>590</v>
      </c>
      <c r="Q1588" t="s">
        <v>2678</v>
      </c>
      <c r="R1588">
        <v>85374</v>
      </c>
      <c r="S1588" s="1">
        <v>42149</v>
      </c>
      <c r="T1588" s="1">
        <v>42151</v>
      </c>
      <c r="U1588">
        <v>-112.18899999999999</v>
      </c>
      <c r="V1588">
        <v>1</v>
      </c>
      <c r="W1588">
        <v>17.829999999999998</v>
      </c>
      <c r="X1588">
        <v>90069</v>
      </c>
      <c r="Y1588">
        <f>cleaneddata[[#This Row],[Unit Price]]-cleaneddata[[#This Row],[Discount]]</f>
        <v>20.93</v>
      </c>
      <c r="Z1588" t="str">
        <f>_xlfn.IFS(cleaneddata[[#This Row],[Region]]="Central","Chris",cleaneddata[[#This Row],[Region]]="East","Erin",cleaneddata[[#This Row],[Region]]="South","Sam",cleaneddata[[#This Row],[Region]]="West","William")</f>
        <v>William</v>
      </c>
    </row>
    <row r="1589" spans="1:26" x14ac:dyDescent="0.3">
      <c r="A1589">
        <v>2391</v>
      </c>
      <c r="B1589" t="s">
        <v>2680</v>
      </c>
      <c r="C1589" t="s">
        <v>72</v>
      </c>
      <c r="D1589">
        <v>0.06</v>
      </c>
      <c r="E1589">
        <v>4.7699999999999996</v>
      </c>
      <c r="F1589">
        <v>2.39</v>
      </c>
      <c r="G1589" t="s">
        <v>40</v>
      </c>
      <c r="H1589" t="s">
        <v>96</v>
      </c>
      <c r="I1589" t="s">
        <v>42</v>
      </c>
      <c r="J1589" t="s">
        <v>43</v>
      </c>
      <c r="K1589" t="s">
        <v>44</v>
      </c>
      <c r="L1589" t="s">
        <v>2681</v>
      </c>
      <c r="M1589">
        <v>0.72</v>
      </c>
      <c r="N1589" t="s">
        <v>34</v>
      </c>
      <c r="O1589" t="s">
        <v>113</v>
      </c>
      <c r="P1589" t="s">
        <v>114</v>
      </c>
      <c r="Q1589" t="s">
        <v>2682</v>
      </c>
      <c r="R1589">
        <v>11572</v>
      </c>
      <c r="S1589" s="1">
        <v>42149</v>
      </c>
      <c r="T1589" s="1">
        <v>42150</v>
      </c>
      <c r="U1589">
        <v>-45.64</v>
      </c>
      <c r="V1589">
        <v>9</v>
      </c>
      <c r="W1589">
        <v>42.46</v>
      </c>
      <c r="X1589">
        <v>91122</v>
      </c>
      <c r="Y1589">
        <f>cleaneddata[[#This Row],[Unit Price]]-cleaneddata[[#This Row],[Discount]]</f>
        <v>4.71</v>
      </c>
      <c r="Z1589" t="str">
        <f>_xlfn.IFS(cleaneddata[[#This Row],[Region]]="Central","Chris",cleaneddata[[#This Row],[Region]]="East","Erin",cleaneddata[[#This Row],[Region]]="South","Sam",cleaneddata[[#This Row],[Region]]="West","William")</f>
        <v>Erin</v>
      </c>
    </row>
    <row r="1590" spans="1:26" x14ac:dyDescent="0.3">
      <c r="A1590">
        <v>2391</v>
      </c>
      <c r="B1590" t="s">
        <v>2680</v>
      </c>
      <c r="C1590" t="s">
        <v>72</v>
      </c>
      <c r="D1590">
        <v>0.1</v>
      </c>
      <c r="E1590">
        <v>27.18</v>
      </c>
      <c r="F1590">
        <v>8.23</v>
      </c>
      <c r="G1590" t="s">
        <v>40</v>
      </c>
      <c r="H1590" t="s">
        <v>96</v>
      </c>
      <c r="I1590" t="s">
        <v>50</v>
      </c>
      <c r="J1590" t="s">
        <v>347</v>
      </c>
      <c r="K1590" t="s">
        <v>75</v>
      </c>
      <c r="L1590" t="s">
        <v>2683</v>
      </c>
      <c r="M1590">
        <v>0.38</v>
      </c>
      <c r="N1590" t="s">
        <v>34</v>
      </c>
      <c r="O1590" t="s">
        <v>113</v>
      </c>
      <c r="P1590" t="s">
        <v>114</v>
      </c>
      <c r="Q1590" t="s">
        <v>2682</v>
      </c>
      <c r="R1590">
        <v>11572</v>
      </c>
      <c r="S1590" s="1">
        <v>42149</v>
      </c>
      <c r="T1590" s="1">
        <v>42151</v>
      </c>
      <c r="U1590">
        <v>204.49</v>
      </c>
      <c r="V1590">
        <v>12</v>
      </c>
      <c r="W1590">
        <v>314.06</v>
      </c>
      <c r="X1590">
        <v>91122</v>
      </c>
      <c r="Y1590">
        <f>cleaneddata[[#This Row],[Unit Price]]-cleaneddata[[#This Row],[Discount]]</f>
        <v>27.08</v>
      </c>
      <c r="Z1590" t="str">
        <f>_xlfn.IFS(cleaneddata[[#This Row],[Region]]="Central","Chris",cleaneddata[[#This Row],[Region]]="East","Erin",cleaneddata[[#This Row],[Region]]="South","Sam",cleaneddata[[#This Row],[Region]]="West","William")</f>
        <v>Erin</v>
      </c>
    </row>
    <row r="1591" spans="1:26" x14ac:dyDescent="0.3">
      <c r="A1591">
        <v>2868</v>
      </c>
      <c r="B1591" t="s">
        <v>324</v>
      </c>
      <c r="C1591" t="s">
        <v>72</v>
      </c>
      <c r="D1591">
        <v>0.08</v>
      </c>
      <c r="E1591">
        <v>15.99</v>
      </c>
      <c r="F1591">
        <v>13.18</v>
      </c>
      <c r="G1591" t="s">
        <v>89</v>
      </c>
      <c r="H1591" t="s">
        <v>96</v>
      </c>
      <c r="I1591" t="s">
        <v>50</v>
      </c>
      <c r="J1591" t="s">
        <v>74</v>
      </c>
      <c r="K1591" t="s">
        <v>75</v>
      </c>
      <c r="L1591" t="s">
        <v>297</v>
      </c>
      <c r="M1591">
        <v>0.37</v>
      </c>
      <c r="N1591" t="s">
        <v>34</v>
      </c>
      <c r="O1591" t="s">
        <v>61</v>
      </c>
      <c r="P1591" t="s">
        <v>68</v>
      </c>
      <c r="Q1591" t="s">
        <v>326</v>
      </c>
      <c r="R1591">
        <v>98026</v>
      </c>
      <c r="S1591" s="1">
        <v>42149</v>
      </c>
      <c r="T1591" s="1">
        <v>42151</v>
      </c>
      <c r="U1591">
        <v>-66.584999999999994</v>
      </c>
      <c r="V1591">
        <v>4</v>
      </c>
      <c r="W1591">
        <v>66.02</v>
      </c>
      <c r="X1591">
        <v>85828</v>
      </c>
      <c r="Y1591">
        <f>cleaneddata[[#This Row],[Unit Price]]-cleaneddata[[#This Row],[Discount]]</f>
        <v>15.91</v>
      </c>
      <c r="Z1591" t="str">
        <f>_xlfn.IFS(cleaneddata[[#This Row],[Region]]="Central","Chris",cleaneddata[[#This Row],[Region]]="East","Erin",cleaneddata[[#This Row],[Region]]="South","Sam",cleaneddata[[#This Row],[Region]]="West","William")</f>
        <v>William</v>
      </c>
    </row>
    <row r="1592" spans="1:26" x14ac:dyDescent="0.3">
      <c r="A1592">
        <v>2266</v>
      </c>
      <c r="B1592" t="s">
        <v>2684</v>
      </c>
      <c r="C1592" t="s">
        <v>27</v>
      </c>
      <c r="D1592">
        <v>0.02</v>
      </c>
      <c r="E1592">
        <v>11.33</v>
      </c>
      <c r="F1592">
        <v>6.12</v>
      </c>
      <c r="G1592" t="s">
        <v>40</v>
      </c>
      <c r="H1592" t="s">
        <v>96</v>
      </c>
      <c r="I1592" t="s">
        <v>50</v>
      </c>
      <c r="J1592" t="s">
        <v>97</v>
      </c>
      <c r="K1592" t="s">
        <v>146</v>
      </c>
      <c r="L1592" t="s">
        <v>1955</v>
      </c>
      <c r="M1592">
        <v>0.42</v>
      </c>
      <c r="N1592" t="s">
        <v>34</v>
      </c>
      <c r="O1592" t="s">
        <v>54</v>
      </c>
      <c r="P1592" t="s">
        <v>82</v>
      </c>
      <c r="Q1592" t="s">
        <v>2685</v>
      </c>
      <c r="R1592">
        <v>63122</v>
      </c>
      <c r="S1592" s="1">
        <v>42150</v>
      </c>
      <c r="T1592" s="1">
        <v>42152</v>
      </c>
      <c r="U1592">
        <v>-14.52</v>
      </c>
      <c r="V1592">
        <v>3</v>
      </c>
      <c r="W1592">
        <v>35.35</v>
      </c>
      <c r="X1592">
        <v>86610</v>
      </c>
      <c r="Y1592">
        <f>cleaneddata[[#This Row],[Unit Price]]-cleaneddata[[#This Row],[Discount]]</f>
        <v>11.31</v>
      </c>
      <c r="Z1592" t="str">
        <f>_xlfn.IFS(cleaneddata[[#This Row],[Region]]="Central","Chris",cleaneddata[[#This Row],[Region]]="East","Erin",cleaneddata[[#This Row],[Region]]="South","Sam",cleaneddata[[#This Row],[Region]]="West","William")</f>
        <v>Chris</v>
      </c>
    </row>
    <row r="1593" spans="1:26" x14ac:dyDescent="0.3">
      <c r="A1593">
        <v>2266</v>
      </c>
      <c r="B1593" t="s">
        <v>2684</v>
      </c>
      <c r="C1593" t="s">
        <v>27</v>
      </c>
      <c r="D1593">
        <v>0.01</v>
      </c>
      <c r="E1593">
        <v>15.67</v>
      </c>
      <c r="F1593">
        <v>1.39</v>
      </c>
      <c r="G1593" t="s">
        <v>40</v>
      </c>
      <c r="H1593" t="s">
        <v>96</v>
      </c>
      <c r="I1593" t="s">
        <v>50</v>
      </c>
      <c r="J1593" t="s">
        <v>347</v>
      </c>
      <c r="K1593" t="s">
        <v>75</v>
      </c>
      <c r="L1593" t="s">
        <v>2486</v>
      </c>
      <c r="M1593">
        <v>0.38</v>
      </c>
      <c r="N1593" t="s">
        <v>34</v>
      </c>
      <c r="O1593" t="s">
        <v>54</v>
      </c>
      <c r="P1593" t="s">
        <v>82</v>
      </c>
      <c r="Q1593" t="s">
        <v>2685</v>
      </c>
      <c r="R1593">
        <v>63122</v>
      </c>
      <c r="S1593" s="1">
        <v>42150</v>
      </c>
      <c r="T1593" s="1">
        <v>42151</v>
      </c>
      <c r="U1593">
        <v>171.26490000000001</v>
      </c>
      <c r="V1593">
        <v>16</v>
      </c>
      <c r="W1593">
        <v>248.21</v>
      </c>
      <c r="X1593">
        <v>86610</v>
      </c>
      <c r="Y1593">
        <f>cleaneddata[[#This Row],[Unit Price]]-cleaneddata[[#This Row],[Discount]]</f>
        <v>15.66</v>
      </c>
      <c r="Z1593" t="str">
        <f>_xlfn.IFS(cleaneddata[[#This Row],[Region]]="Central","Chris",cleaneddata[[#This Row],[Region]]="East","Erin",cleaneddata[[#This Row],[Region]]="South","Sam",cleaneddata[[#This Row],[Region]]="West","William")</f>
        <v>Chris</v>
      </c>
    </row>
    <row r="1594" spans="1:26" x14ac:dyDescent="0.3">
      <c r="A1594">
        <v>2928</v>
      </c>
      <c r="B1594" t="s">
        <v>2686</v>
      </c>
      <c r="C1594" t="s">
        <v>27</v>
      </c>
      <c r="D1594">
        <v>0.02</v>
      </c>
      <c r="E1594">
        <v>5.58</v>
      </c>
      <c r="F1594">
        <v>2.99</v>
      </c>
      <c r="G1594" t="s">
        <v>40</v>
      </c>
      <c r="H1594" t="s">
        <v>41</v>
      </c>
      <c r="I1594" t="s">
        <v>50</v>
      </c>
      <c r="J1594" t="s">
        <v>74</v>
      </c>
      <c r="K1594" t="s">
        <v>75</v>
      </c>
      <c r="L1594" t="s">
        <v>2687</v>
      </c>
      <c r="M1594">
        <v>0.37</v>
      </c>
      <c r="N1594" t="s">
        <v>34</v>
      </c>
      <c r="O1594" t="s">
        <v>35</v>
      </c>
      <c r="P1594" t="s">
        <v>273</v>
      </c>
      <c r="Q1594" t="s">
        <v>2688</v>
      </c>
      <c r="R1594">
        <v>29418</v>
      </c>
      <c r="S1594" s="1">
        <v>42150</v>
      </c>
      <c r="T1594" s="1">
        <v>42152</v>
      </c>
      <c r="U1594">
        <v>689.32799999999997</v>
      </c>
      <c r="V1594">
        <v>42</v>
      </c>
      <c r="W1594">
        <v>236.83</v>
      </c>
      <c r="X1594">
        <v>90218</v>
      </c>
      <c r="Y1594">
        <f>cleaneddata[[#This Row],[Unit Price]]-cleaneddata[[#This Row],[Discount]]</f>
        <v>5.5600000000000005</v>
      </c>
      <c r="Z1594" t="str">
        <f>_xlfn.IFS(cleaneddata[[#This Row],[Region]]="Central","Chris",cleaneddata[[#This Row],[Region]]="East","Erin",cleaneddata[[#This Row],[Region]]="South","Sam",cleaneddata[[#This Row],[Region]]="West","William")</f>
        <v>Sam</v>
      </c>
    </row>
    <row r="1595" spans="1:26" x14ac:dyDescent="0.3">
      <c r="A1595">
        <v>2928</v>
      </c>
      <c r="B1595" t="s">
        <v>2686</v>
      </c>
      <c r="C1595" t="s">
        <v>27</v>
      </c>
      <c r="D1595">
        <v>0.02</v>
      </c>
      <c r="E1595">
        <v>54.1</v>
      </c>
      <c r="F1595">
        <v>19.989999999999998</v>
      </c>
      <c r="G1595" t="s">
        <v>40</v>
      </c>
      <c r="H1595" t="s">
        <v>41</v>
      </c>
      <c r="I1595" t="s">
        <v>50</v>
      </c>
      <c r="J1595" t="s">
        <v>80</v>
      </c>
      <c r="K1595" t="s">
        <v>75</v>
      </c>
      <c r="L1595" t="s">
        <v>1266</v>
      </c>
      <c r="M1595">
        <v>0.59</v>
      </c>
      <c r="N1595" t="s">
        <v>34</v>
      </c>
      <c r="O1595" t="s">
        <v>35</v>
      </c>
      <c r="P1595" t="s">
        <v>273</v>
      </c>
      <c r="Q1595" t="s">
        <v>2688</v>
      </c>
      <c r="R1595">
        <v>29418</v>
      </c>
      <c r="S1595" s="1">
        <v>42150</v>
      </c>
      <c r="T1595" s="1">
        <v>42151</v>
      </c>
      <c r="U1595">
        <v>-33.585999999999999</v>
      </c>
      <c r="V1595">
        <v>36</v>
      </c>
      <c r="W1595">
        <v>1944.87</v>
      </c>
      <c r="X1595">
        <v>90218</v>
      </c>
      <c r="Y1595">
        <f>cleaneddata[[#This Row],[Unit Price]]-cleaneddata[[#This Row],[Discount]]</f>
        <v>54.08</v>
      </c>
      <c r="Z1595" t="str">
        <f>_xlfn.IFS(cleaneddata[[#This Row],[Region]]="Central","Chris",cleaneddata[[#This Row],[Region]]="East","Erin",cleaneddata[[#This Row],[Region]]="South","Sam",cleaneddata[[#This Row],[Region]]="West","William")</f>
        <v>Sam</v>
      </c>
    </row>
    <row r="1596" spans="1:26" x14ac:dyDescent="0.3">
      <c r="A1596">
        <v>2941</v>
      </c>
      <c r="B1596" t="s">
        <v>2689</v>
      </c>
      <c r="C1596" t="s">
        <v>27</v>
      </c>
      <c r="D1596">
        <v>0.05</v>
      </c>
      <c r="E1596">
        <v>2.62</v>
      </c>
      <c r="F1596">
        <v>0.8</v>
      </c>
      <c r="G1596" t="s">
        <v>40</v>
      </c>
      <c r="H1596" t="s">
        <v>29</v>
      </c>
      <c r="I1596" t="s">
        <v>50</v>
      </c>
      <c r="J1596" t="s">
        <v>178</v>
      </c>
      <c r="K1596" t="s">
        <v>52</v>
      </c>
      <c r="L1596" t="s">
        <v>2126</v>
      </c>
      <c r="M1596">
        <v>0.39</v>
      </c>
      <c r="N1596" t="s">
        <v>34</v>
      </c>
      <c r="O1596" t="s">
        <v>113</v>
      </c>
      <c r="P1596" t="s">
        <v>399</v>
      </c>
      <c r="Q1596" t="s">
        <v>1643</v>
      </c>
      <c r="R1596">
        <v>7960</v>
      </c>
      <c r="S1596" s="1">
        <v>42150</v>
      </c>
      <c r="T1596" s="1">
        <v>42151</v>
      </c>
      <c r="U1596">
        <v>12.71</v>
      </c>
      <c r="V1596">
        <v>8</v>
      </c>
      <c r="W1596">
        <v>21.41</v>
      </c>
      <c r="X1596">
        <v>87618</v>
      </c>
      <c r="Y1596">
        <f>cleaneddata[[#This Row],[Unit Price]]-cleaneddata[[#This Row],[Discount]]</f>
        <v>2.5700000000000003</v>
      </c>
      <c r="Z1596" t="str">
        <f>_xlfn.IFS(cleaneddata[[#This Row],[Region]]="Central","Chris",cleaneddata[[#This Row],[Region]]="East","Erin",cleaneddata[[#This Row],[Region]]="South","Sam",cleaneddata[[#This Row],[Region]]="West","William")</f>
        <v>Erin</v>
      </c>
    </row>
    <row r="1597" spans="1:26" x14ac:dyDescent="0.3">
      <c r="A1597">
        <v>241</v>
      </c>
      <c r="B1597" t="s">
        <v>2242</v>
      </c>
      <c r="C1597" t="s">
        <v>49</v>
      </c>
      <c r="D1597">
        <v>0.01</v>
      </c>
      <c r="E1597">
        <v>5.94</v>
      </c>
      <c r="F1597">
        <v>9.92</v>
      </c>
      <c r="G1597" t="s">
        <v>40</v>
      </c>
      <c r="H1597" t="s">
        <v>29</v>
      </c>
      <c r="I1597" t="s">
        <v>50</v>
      </c>
      <c r="J1597" t="s">
        <v>74</v>
      </c>
      <c r="K1597" t="s">
        <v>75</v>
      </c>
      <c r="L1597" t="s">
        <v>2593</v>
      </c>
      <c r="M1597">
        <v>0.38</v>
      </c>
      <c r="N1597" t="s">
        <v>34</v>
      </c>
      <c r="O1597" t="s">
        <v>61</v>
      </c>
      <c r="P1597" t="s">
        <v>62</v>
      </c>
      <c r="Q1597" t="s">
        <v>2243</v>
      </c>
      <c r="R1597">
        <v>81503</v>
      </c>
      <c r="S1597" s="1">
        <v>42150</v>
      </c>
      <c r="T1597" s="1">
        <v>42157</v>
      </c>
      <c r="U1597">
        <v>-256.51900000000001</v>
      </c>
      <c r="V1597">
        <v>13</v>
      </c>
      <c r="W1597">
        <v>79.930000000000007</v>
      </c>
      <c r="X1597">
        <v>90480</v>
      </c>
      <c r="Y1597">
        <f>cleaneddata[[#This Row],[Unit Price]]-cleaneddata[[#This Row],[Discount]]</f>
        <v>5.9300000000000006</v>
      </c>
      <c r="Z1597" t="str">
        <f>_xlfn.IFS(cleaneddata[[#This Row],[Region]]="Central","Chris",cleaneddata[[#This Row],[Region]]="East","Erin",cleaneddata[[#This Row],[Region]]="South","Sam",cleaneddata[[#This Row],[Region]]="West","William")</f>
        <v>William</v>
      </c>
    </row>
    <row r="1598" spans="1:26" x14ac:dyDescent="0.3">
      <c r="A1598">
        <v>241</v>
      </c>
      <c r="B1598" t="s">
        <v>2242</v>
      </c>
      <c r="C1598" t="s">
        <v>49</v>
      </c>
      <c r="D1598">
        <v>0.02</v>
      </c>
      <c r="E1598">
        <v>125.99</v>
      </c>
      <c r="F1598">
        <v>3</v>
      </c>
      <c r="G1598" t="s">
        <v>40</v>
      </c>
      <c r="H1598" t="s">
        <v>29</v>
      </c>
      <c r="I1598" t="s">
        <v>42</v>
      </c>
      <c r="J1598" t="s">
        <v>137</v>
      </c>
      <c r="K1598" t="s">
        <v>75</v>
      </c>
      <c r="L1598" t="s">
        <v>2690</v>
      </c>
      <c r="M1598">
        <v>0.59</v>
      </c>
      <c r="N1598" t="s">
        <v>34</v>
      </c>
      <c r="O1598" t="s">
        <v>61</v>
      </c>
      <c r="P1598" t="s">
        <v>62</v>
      </c>
      <c r="Q1598" t="s">
        <v>2243</v>
      </c>
      <c r="R1598">
        <v>81503</v>
      </c>
      <c r="S1598" s="1">
        <v>42150</v>
      </c>
      <c r="T1598" s="1">
        <v>42150</v>
      </c>
      <c r="U1598">
        <v>398.358</v>
      </c>
      <c r="V1598">
        <v>8</v>
      </c>
      <c r="W1598">
        <v>873.18</v>
      </c>
      <c r="X1598">
        <v>90480</v>
      </c>
      <c r="Y1598">
        <f>cleaneddata[[#This Row],[Unit Price]]-cleaneddata[[#This Row],[Discount]]</f>
        <v>125.97</v>
      </c>
      <c r="Z1598" t="str">
        <f>_xlfn.IFS(cleaneddata[[#This Row],[Region]]="Central","Chris",cleaneddata[[#This Row],[Region]]="East","Erin",cleaneddata[[#This Row],[Region]]="South","Sam",cleaneddata[[#This Row],[Region]]="West","William")</f>
        <v>William</v>
      </c>
    </row>
    <row r="1599" spans="1:26" x14ac:dyDescent="0.3">
      <c r="A1599">
        <v>451</v>
      </c>
      <c r="B1599" t="s">
        <v>221</v>
      </c>
      <c r="C1599" t="s">
        <v>27</v>
      </c>
      <c r="D1599">
        <v>0.04</v>
      </c>
      <c r="E1599">
        <v>37.700000000000003</v>
      </c>
      <c r="F1599">
        <v>2.99</v>
      </c>
      <c r="G1599" t="s">
        <v>40</v>
      </c>
      <c r="H1599" t="s">
        <v>73</v>
      </c>
      <c r="I1599" t="s">
        <v>50</v>
      </c>
      <c r="J1599" t="s">
        <v>74</v>
      </c>
      <c r="K1599" t="s">
        <v>75</v>
      </c>
      <c r="L1599" t="s">
        <v>2518</v>
      </c>
      <c r="M1599">
        <v>0.35</v>
      </c>
      <c r="N1599" t="s">
        <v>34</v>
      </c>
      <c r="O1599" t="s">
        <v>61</v>
      </c>
      <c r="P1599" t="s">
        <v>92</v>
      </c>
      <c r="Q1599" t="s">
        <v>223</v>
      </c>
      <c r="R1599">
        <v>94024</v>
      </c>
      <c r="S1599" s="1">
        <v>42151</v>
      </c>
      <c r="T1599" s="1">
        <v>42152</v>
      </c>
      <c r="U1599">
        <v>299.6739</v>
      </c>
      <c r="V1599">
        <v>12</v>
      </c>
      <c r="W1599">
        <v>434.31</v>
      </c>
      <c r="X1599">
        <v>86012</v>
      </c>
      <c r="Y1599">
        <f>cleaneddata[[#This Row],[Unit Price]]-cleaneddata[[#This Row],[Discount]]</f>
        <v>37.660000000000004</v>
      </c>
      <c r="Z1599" t="str">
        <f>_xlfn.IFS(cleaneddata[[#This Row],[Region]]="Central","Chris",cleaneddata[[#This Row],[Region]]="East","Erin",cleaneddata[[#This Row],[Region]]="South","Sam",cleaneddata[[#This Row],[Region]]="West","William")</f>
        <v>William</v>
      </c>
    </row>
    <row r="1600" spans="1:26" x14ac:dyDescent="0.3">
      <c r="A1600">
        <v>452</v>
      </c>
      <c r="B1600" t="s">
        <v>2691</v>
      </c>
      <c r="C1600" t="s">
        <v>27</v>
      </c>
      <c r="D1600">
        <v>0.01</v>
      </c>
      <c r="E1600">
        <v>55.99</v>
      </c>
      <c r="F1600">
        <v>5</v>
      </c>
      <c r="G1600" t="s">
        <v>40</v>
      </c>
      <c r="H1600" t="s">
        <v>73</v>
      </c>
      <c r="I1600" t="s">
        <v>42</v>
      </c>
      <c r="J1600" t="s">
        <v>137</v>
      </c>
      <c r="K1600" t="s">
        <v>44</v>
      </c>
      <c r="L1600" t="s">
        <v>1940</v>
      </c>
      <c r="M1600">
        <v>0.83</v>
      </c>
      <c r="N1600" t="s">
        <v>34</v>
      </c>
      <c r="O1600" t="s">
        <v>61</v>
      </c>
      <c r="P1600" t="s">
        <v>92</v>
      </c>
      <c r="Q1600" t="s">
        <v>2692</v>
      </c>
      <c r="R1600">
        <v>93635</v>
      </c>
      <c r="S1600" s="1">
        <v>42151</v>
      </c>
      <c r="T1600" s="1">
        <v>42152</v>
      </c>
      <c r="U1600">
        <v>-235.89500000000001</v>
      </c>
      <c r="V1600">
        <v>1</v>
      </c>
      <c r="W1600">
        <v>51.83</v>
      </c>
      <c r="X1600">
        <v>86012</v>
      </c>
      <c r="Y1600">
        <f>cleaneddata[[#This Row],[Unit Price]]-cleaneddata[[#This Row],[Discount]]</f>
        <v>55.980000000000004</v>
      </c>
      <c r="Z1600" t="str">
        <f>_xlfn.IFS(cleaneddata[[#This Row],[Region]]="Central","Chris",cleaneddata[[#This Row],[Region]]="East","Erin",cleaneddata[[#This Row],[Region]]="South","Sam",cleaneddata[[#This Row],[Region]]="West","William")</f>
        <v>William</v>
      </c>
    </row>
    <row r="1601" spans="1:26" x14ac:dyDescent="0.3">
      <c r="A1601">
        <v>865</v>
      </c>
      <c r="B1601" t="s">
        <v>1388</v>
      </c>
      <c r="C1601" t="s">
        <v>27</v>
      </c>
      <c r="D1601">
        <v>0.03</v>
      </c>
      <c r="E1601">
        <v>14.2</v>
      </c>
      <c r="F1601">
        <v>5.3</v>
      </c>
      <c r="G1601" t="s">
        <v>40</v>
      </c>
      <c r="H1601" t="s">
        <v>96</v>
      </c>
      <c r="I1601" t="s">
        <v>30</v>
      </c>
      <c r="J1601" t="s">
        <v>128</v>
      </c>
      <c r="K1601" t="s">
        <v>52</v>
      </c>
      <c r="L1601" t="s">
        <v>290</v>
      </c>
      <c r="M1601">
        <v>0.46</v>
      </c>
      <c r="N1601" t="s">
        <v>34</v>
      </c>
      <c r="O1601" t="s">
        <v>54</v>
      </c>
      <c r="P1601" t="s">
        <v>55</v>
      </c>
      <c r="Q1601" t="s">
        <v>1044</v>
      </c>
      <c r="R1601">
        <v>46312</v>
      </c>
      <c r="S1601" s="1">
        <v>42151</v>
      </c>
      <c r="T1601" s="1">
        <v>42152</v>
      </c>
      <c r="U1601">
        <v>122.21</v>
      </c>
      <c r="V1601">
        <v>18</v>
      </c>
      <c r="W1601">
        <v>267.2</v>
      </c>
      <c r="X1601">
        <v>90674</v>
      </c>
      <c r="Y1601">
        <f>cleaneddata[[#This Row],[Unit Price]]-cleaneddata[[#This Row],[Discount]]</f>
        <v>14.17</v>
      </c>
      <c r="Z1601" t="str">
        <f>_xlfn.IFS(cleaneddata[[#This Row],[Region]]="Central","Chris",cleaneddata[[#This Row],[Region]]="East","Erin",cleaneddata[[#This Row],[Region]]="South","Sam",cleaneddata[[#This Row],[Region]]="West","William")</f>
        <v>Chris</v>
      </c>
    </row>
    <row r="1602" spans="1:26" x14ac:dyDescent="0.3">
      <c r="A1602">
        <v>370</v>
      </c>
      <c r="B1602" t="s">
        <v>2693</v>
      </c>
      <c r="C1602" t="s">
        <v>72</v>
      </c>
      <c r="D1602">
        <v>0.02</v>
      </c>
      <c r="E1602">
        <v>20.99</v>
      </c>
      <c r="F1602">
        <v>4.8099999999999996</v>
      </c>
      <c r="G1602" t="s">
        <v>40</v>
      </c>
      <c r="H1602" t="s">
        <v>96</v>
      </c>
      <c r="I1602" t="s">
        <v>42</v>
      </c>
      <c r="J1602" t="s">
        <v>137</v>
      </c>
      <c r="K1602" t="s">
        <v>146</v>
      </c>
      <c r="L1602" t="s">
        <v>1433</v>
      </c>
      <c r="M1602">
        <v>0.57999999999999996</v>
      </c>
      <c r="N1602" t="s">
        <v>34</v>
      </c>
      <c r="O1602" t="s">
        <v>113</v>
      </c>
      <c r="P1602" t="s">
        <v>333</v>
      </c>
      <c r="Q1602" t="s">
        <v>1660</v>
      </c>
      <c r="R1602">
        <v>4240</v>
      </c>
      <c r="S1602" s="1">
        <v>42151</v>
      </c>
      <c r="T1602" s="1">
        <v>42153</v>
      </c>
      <c r="U1602">
        <v>49.787999999999997</v>
      </c>
      <c r="V1602">
        <v>15</v>
      </c>
      <c r="W1602">
        <v>266.39</v>
      </c>
      <c r="X1602">
        <v>90291</v>
      </c>
      <c r="Y1602">
        <f>cleaneddata[[#This Row],[Unit Price]]-cleaneddata[[#This Row],[Discount]]</f>
        <v>20.97</v>
      </c>
      <c r="Z1602" t="str">
        <f>_xlfn.IFS(cleaneddata[[#This Row],[Region]]="Central","Chris",cleaneddata[[#This Row],[Region]]="East","Erin",cleaneddata[[#This Row],[Region]]="South","Sam",cleaneddata[[#This Row],[Region]]="West","William")</f>
        <v>Erin</v>
      </c>
    </row>
    <row r="1603" spans="1:26" x14ac:dyDescent="0.3">
      <c r="A1603">
        <v>371</v>
      </c>
      <c r="B1603" t="s">
        <v>2694</v>
      </c>
      <c r="C1603" t="s">
        <v>72</v>
      </c>
      <c r="D1603">
        <v>0.05</v>
      </c>
      <c r="E1603">
        <v>5.4</v>
      </c>
      <c r="F1603">
        <v>7.78</v>
      </c>
      <c r="G1603" t="s">
        <v>89</v>
      </c>
      <c r="H1603" t="s">
        <v>96</v>
      </c>
      <c r="I1603" t="s">
        <v>50</v>
      </c>
      <c r="J1603" t="s">
        <v>74</v>
      </c>
      <c r="K1603" t="s">
        <v>75</v>
      </c>
      <c r="L1603" t="s">
        <v>1486</v>
      </c>
      <c r="M1603">
        <v>0.37</v>
      </c>
      <c r="N1603" t="s">
        <v>34</v>
      </c>
      <c r="O1603" t="s">
        <v>113</v>
      </c>
      <c r="P1603" t="s">
        <v>405</v>
      </c>
      <c r="Q1603" t="s">
        <v>2695</v>
      </c>
      <c r="R1603">
        <v>2149</v>
      </c>
      <c r="S1603" s="1">
        <v>42151</v>
      </c>
      <c r="T1603" s="1">
        <v>42153</v>
      </c>
      <c r="U1603">
        <v>-132.62950000000001</v>
      </c>
      <c r="V1603">
        <v>9</v>
      </c>
      <c r="W1603">
        <v>51.82</v>
      </c>
      <c r="X1603">
        <v>90291</v>
      </c>
      <c r="Y1603">
        <f>cleaneddata[[#This Row],[Unit Price]]-cleaneddata[[#This Row],[Discount]]</f>
        <v>5.3500000000000005</v>
      </c>
      <c r="Z1603" t="str">
        <f>_xlfn.IFS(cleaneddata[[#This Row],[Region]]="Central","Chris",cleaneddata[[#This Row],[Region]]="East","Erin",cleaneddata[[#This Row],[Region]]="South","Sam",cleaneddata[[#This Row],[Region]]="West","William")</f>
        <v>Erin</v>
      </c>
    </row>
    <row r="1604" spans="1:26" x14ac:dyDescent="0.3">
      <c r="A1604">
        <v>250</v>
      </c>
      <c r="B1604" t="s">
        <v>2696</v>
      </c>
      <c r="C1604" t="s">
        <v>27</v>
      </c>
      <c r="D1604">
        <v>0.02</v>
      </c>
      <c r="E1604">
        <v>2.58</v>
      </c>
      <c r="F1604">
        <v>1.3</v>
      </c>
      <c r="G1604" t="s">
        <v>89</v>
      </c>
      <c r="H1604" t="s">
        <v>96</v>
      </c>
      <c r="I1604" t="s">
        <v>50</v>
      </c>
      <c r="J1604" t="s">
        <v>51</v>
      </c>
      <c r="K1604" t="s">
        <v>52</v>
      </c>
      <c r="L1604" t="s">
        <v>2697</v>
      </c>
      <c r="M1604">
        <v>0.59</v>
      </c>
      <c r="N1604" t="s">
        <v>34</v>
      </c>
      <c r="O1604" t="s">
        <v>54</v>
      </c>
      <c r="P1604" t="s">
        <v>86</v>
      </c>
      <c r="Q1604" t="s">
        <v>2698</v>
      </c>
      <c r="R1604">
        <v>55423</v>
      </c>
      <c r="S1604" s="1">
        <v>42152</v>
      </c>
      <c r="T1604" s="1">
        <v>42153</v>
      </c>
      <c r="U1604">
        <v>1.1080000000000001</v>
      </c>
      <c r="V1604">
        <v>39</v>
      </c>
      <c r="W1604">
        <v>109.74</v>
      </c>
      <c r="X1604">
        <v>87214</v>
      </c>
      <c r="Y1604">
        <f>cleaneddata[[#This Row],[Unit Price]]-cleaneddata[[#This Row],[Discount]]</f>
        <v>2.56</v>
      </c>
      <c r="Z1604" t="str">
        <f>_xlfn.IFS(cleaneddata[[#This Row],[Region]]="Central","Chris",cleaneddata[[#This Row],[Region]]="East","Erin",cleaneddata[[#This Row],[Region]]="South","Sam",cleaneddata[[#This Row],[Region]]="West","William")</f>
        <v>Chris</v>
      </c>
    </row>
    <row r="1605" spans="1:26" x14ac:dyDescent="0.3">
      <c r="A1605">
        <v>250</v>
      </c>
      <c r="B1605" t="s">
        <v>2696</v>
      </c>
      <c r="C1605" t="s">
        <v>27</v>
      </c>
      <c r="D1605">
        <v>0.02</v>
      </c>
      <c r="E1605">
        <v>65.989999999999995</v>
      </c>
      <c r="F1605">
        <v>3.9</v>
      </c>
      <c r="G1605" t="s">
        <v>40</v>
      </c>
      <c r="H1605" t="s">
        <v>96</v>
      </c>
      <c r="I1605" t="s">
        <v>42</v>
      </c>
      <c r="J1605" t="s">
        <v>137</v>
      </c>
      <c r="K1605" t="s">
        <v>75</v>
      </c>
      <c r="L1605" t="s">
        <v>2699</v>
      </c>
      <c r="M1605">
        <v>0.55000000000000004</v>
      </c>
      <c r="N1605" t="s">
        <v>34</v>
      </c>
      <c r="O1605" t="s">
        <v>54</v>
      </c>
      <c r="P1605" t="s">
        <v>86</v>
      </c>
      <c r="Q1605" t="s">
        <v>2698</v>
      </c>
      <c r="R1605">
        <v>55423</v>
      </c>
      <c r="S1605" s="1">
        <v>42152</v>
      </c>
      <c r="T1605" s="1">
        <v>42153</v>
      </c>
      <c r="U1605">
        <v>1061.3789999999999</v>
      </c>
      <c r="V1605">
        <v>27</v>
      </c>
      <c r="W1605">
        <v>1543.55</v>
      </c>
      <c r="X1605">
        <v>87214</v>
      </c>
      <c r="Y1605">
        <f>cleaneddata[[#This Row],[Unit Price]]-cleaneddata[[#This Row],[Discount]]</f>
        <v>65.97</v>
      </c>
      <c r="Z1605" t="str">
        <f>_xlfn.IFS(cleaneddata[[#This Row],[Region]]="Central","Chris",cleaneddata[[#This Row],[Region]]="East","Erin",cleaneddata[[#This Row],[Region]]="South","Sam",cleaneddata[[#This Row],[Region]]="West","William")</f>
        <v>Chris</v>
      </c>
    </row>
    <row r="1606" spans="1:26" x14ac:dyDescent="0.3">
      <c r="A1606">
        <v>3011</v>
      </c>
      <c r="B1606" t="s">
        <v>2316</v>
      </c>
      <c r="C1606" t="s">
        <v>27</v>
      </c>
      <c r="D1606">
        <v>0.03</v>
      </c>
      <c r="E1606">
        <v>5.98</v>
      </c>
      <c r="F1606">
        <v>5.35</v>
      </c>
      <c r="G1606" t="s">
        <v>40</v>
      </c>
      <c r="H1606" t="s">
        <v>96</v>
      </c>
      <c r="I1606" t="s">
        <v>50</v>
      </c>
      <c r="J1606" t="s">
        <v>90</v>
      </c>
      <c r="K1606" t="s">
        <v>75</v>
      </c>
      <c r="L1606" t="s">
        <v>811</v>
      </c>
      <c r="M1606">
        <v>0.4</v>
      </c>
      <c r="N1606" t="s">
        <v>34</v>
      </c>
      <c r="O1606" t="s">
        <v>113</v>
      </c>
      <c r="P1606" t="s">
        <v>405</v>
      </c>
      <c r="Q1606" t="s">
        <v>790</v>
      </c>
      <c r="R1606">
        <v>2113</v>
      </c>
      <c r="S1606" s="1">
        <v>42152</v>
      </c>
      <c r="T1606" s="1">
        <v>42153</v>
      </c>
      <c r="U1606">
        <v>-23.5</v>
      </c>
      <c r="V1606">
        <v>16</v>
      </c>
      <c r="W1606">
        <v>107.08</v>
      </c>
      <c r="X1606">
        <v>56486</v>
      </c>
      <c r="Y1606">
        <f>cleaneddata[[#This Row],[Unit Price]]-cleaneddata[[#This Row],[Discount]]</f>
        <v>5.95</v>
      </c>
      <c r="Z1606" t="str">
        <f>_xlfn.IFS(cleaneddata[[#This Row],[Region]]="Central","Chris",cleaneddata[[#This Row],[Region]]="East","Erin",cleaneddata[[#This Row],[Region]]="South","Sam",cleaneddata[[#This Row],[Region]]="West","William")</f>
        <v>Erin</v>
      </c>
    </row>
    <row r="1607" spans="1:26" x14ac:dyDescent="0.3">
      <c r="A1607">
        <v>3154</v>
      </c>
      <c r="B1607" t="s">
        <v>783</v>
      </c>
      <c r="C1607" t="s">
        <v>27</v>
      </c>
      <c r="D1607">
        <v>0.03</v>
      </c>
      <c r="E1607">
        <v>17.7</v>
      </c>
      <c r="F1607">
        <v>9.4700000000000006</v>
      </c>
      <c r="G1607" t="s">
        <v>40</v>
      </c>
      <c r="H1607" t="s">
        <v>41</v>
      </c>
      <c r="I1607" t="s">
        <v>50</v>
      </c>
      <c r="J1607" t="s">
        <v>80</v>
      </c>
      <c r="K1607" t="s">
        <v>75</v>
      </c>
      <c r="L1607" t="s">
        <v>1053</v>
      </c>
      <c r="M1607">
        <v>0.59</v>
      </c>
      <c r="N1607" t="s">
        <v>34</v>
      </c>
      <c r="O1607" t="s">
        <v>35</v>
      </c>
      <c r="P1607" t="s">
        <v>125</v>
      </c>
      <c r="Q1607" t="s">
        <v>785</v>
      </c>
      <c r="R1607">
        <v>33710</v>
      </c>
      <c r="S1607" s="1">
        <v>42152</v>
      </c>
      <c r="T1607" s="1">
        <v>42154</v>
      </c>
      <c r="U1607">
        <v>28.182600000000001</v>
      </c>
      <c r="V1607">
        <v>11</v>
      </c>
      <c r="W1607">
        <v>201.77</v>
      </c>
      <c r="X1607">
        <v>86900</v>
      </c>
      <c r="Y1607">
        <f>cleaneddata[[#This Row],[Unit Price]]-cleaneddata[[#This Row],[Discount]]</f>
        <v>17.669999999999998</v>
      </c>
      <c r="Z1607" t="str">
        <f>_xlfn.IFS(cleaneddata[[#This Row],[Region]]="Central","Chris",cleaneddata[[#This Row],[Region]]="East","Erin",cleaneddata[[#This Row],[Region]]="South","Sam",cleaneddata[[#This Row],[Region]]="West","William")</f>
        <v>Sam</v>
      </c>
    </row>
    <row r="1608" spans="1:26" x14ac:dyDescent="0.3">
      <c r="A1608">
        <v>1627</v>
      </c>
      <c r="B1608" t="s">
        <v>2700</v>
      </c>
      <c r="C1608" t="s">
        <v>39</v>
      </c>
      <c r="D1608">
        <v>0.06</v>
      </c>
      <c r="E1608">
        <v>43.57</v>
      </c>
      <c r="F1608">
        <v>16.36</v>
      </c>
      <c r="G1608" t="s">
        <v>40</v>
      </c>
      <c r="H1608" t="s">
        <v>96</v>
      </c>
      <c r="I1608" t="s">
        <v>50</v>
      </c>
      <c r="J1608" t="s">
        <v>80</v>
      </c>
      <c r="K1608" t="s">
        <v>75</v>
      </c>
      <c r="L1608" t="s">
        <v>2701</v>
      </c>
      <c r="M1608">
        <v>0.55000000000000004</v>
      </c>
      <c r="N1608" t="s">
        <v>34</v>
      </c>
      <c r="O1608" t="s">
        <v>35</v>
      </c>
      <c r="P1608" t="s">
        <v>402</v>
      </c>
      <c r="Q1608" t="s">
        <v>2702</v>
      </c>
      <c r="R1608">
        <v>37743</v>
      </c>
      <c r="S1608" s="1">
        <v>42152</v>
      </c>
      <c r="T1608" s="1">
        <v>42154</v>
      </c>
      <c r="U1608">
        <v>-38.808</v>
      </c>
      <c r="V1608">
        <v>17</v>
      </c>
      <c r="W1608">
        <v>710.16</v>
      </c>
      <c r="X1608">
        <v>90602</v>
      </c>
      <c r="Y1608">
        <f>cleaneddata[[#This Row],[Unit Price]]-cleaneddata[[#This Row],[Discount]]</f>
        <v>43.51</v>
      </c>
      <c r="Z1608" t="str">
        <f>_xlfn.IFS(cleaneddata[[#This Row],[Region]]="Central","Chris",cleaneddata[[#This Row],[Region]]="East","Erin",cleaneddata[[#This Row],[Region]]="South","Sam",cleaneddata[[#This Row],[Region]]="West","William")</f>
        <v>Sam</v>
      </c>
    </row>
    <row r="1609" spans="1:26" x14ac:dyDescent="0.3">
      <c r="A1609">
        <v>2765</v>
      </c>
      <c r="B1609" t="s">
        <v>2703</v>
      </c>
      <c r="C1609" t="s">
        <v>49</v>
      </c>
      <c r="D1609">
        <v>0.03</v>
      </c>
      <c r="E1609">
        <v>5.85</v>
      </c>
      <c r="F1609">
        <v>2.27</v>
      </c>
      <c r="G1609" t="s">
        <v>40</v>
      </c>
      <c r="H1609" t="s">
        <v>96</v>
      </c>
      <c r="I1609" t="s">
        <v>50</v>
      </c>
      <c r="J1609" t="s">
        <v>51</v>
      </c>
      <c r="K1609" t="s">
        <v>52</v>
      </c>
      <c r="L1609" t="s">
        <v>2704</v>
      </c>
      <c r="M1609">
        <v>0.56000000000000005</v>
      </c>
      <c r="N1609" t="s">
        <v>34</v>
      </c>
      <c r="O1609" t="s">
        <v>113</v>
      </c>
      <c r="P1609" t="s">
        <v>399</v>
      </c>
      <c r="Q1609" t="s">
        <v>2705</v>
      </c>
      <c r="R1609">
        <v>8021</v>
      </c>
      <c r="S1609" s="1">
        <v>42152</v>
      </c>
      <c r="T1609" s="1">
        <v>42154</v>
      </c>
      <c r="U1609">
        <v>-5.08</v>
      </c>
      <c r="V1609">
        <v>7</v>
      </c>
      <c r="W1609">
        <v>41.4</v>
      </c>
      <c r="X1609">
        <v>90725</v>
      </c>
      <c r="Y1609">
        <f>cleaneddata[[#This Row],[Unit Price]]-cleaneddata[[#This Row],[Discount]]</f>
        <v>5.8199999999999994</v>
      </c>
      <c r="Z1609" t="str">
        <f>_xlfn.IFS(cleaneddata[[#This Row],[Region]]="Central","Chris",cleaneddata[[#This Row],[Region]]="East","Erin",cleaneddata[[#This Row],[Region]]="South","Sam",cleaneddata[[#This Row],[Region]]="West","William")</f>
        <v>Erin</v>
      </c>
    </row>
    <row r="1610" spans="1:26" x14ac:dyDescent="0.3">
      <c r="A1610">
        <v>15</v>
      </c>
      <c r="B1610" t="s">
        <v>2073</v>
      </c>
      <c r="C1610" t="s">
        <v>118</v>
      </c>
      <c r="D1610">
        <v>0.01</v>
      </c>
      <c r="E1610">
        <v>35.94</v>
      </c>
      <c r="F1610">
        <v>6.66</v>
      </c>
      <c r="G1610" t="s">
        <v>40</v>
      </c>
      <c r="H1610" t="s">
        <v>29</v>
      </c>
      <c r="I1610" t="s">
        <v>50</v>
      </c>
      <c r="J1610" t="s">
        <v>347</v>
      </c>
      <c r="K1610" t="s">
        <v>75</v>
      </c>
      <c r="L1610" t="s">
        <v>2124</v>
      </c>
      <c r="M1610">
        <v>0.4</v>
      </c>
      <c r="N1610" t="s">
        <v>34</v>
      </c>
      <c r="O1610" t="s">
        <v>113</v>
      </c>
      <c r="P1610" t="s">
        <v>114</v>
      </c>
      <c r="Q1610" t="s">
        <v>2075</v>
      </c>
      <c r="R1610">
        <v>11787</v>
      </c>
      <c r="S1610" s="1">
        <v>42152</v>
      </c>
      <c r="T1610" s="1">
        <v>42152</v>
      </c>
      <c r="U1610">
        <v>261.87569999999999</v>
      </c>
      <c r="V1610">
        <v>10</v>
      </c>
      <c r="W1610">
        <v>379.53</v>
      </c>
      <c r="X1610">
        <v>86839</v>
      </c>
      <c r="Y1610">
        <f>cleaneddata[[#This Row],[Unit Price]]-cleaneddata[[#This Row],[Discount]]</f>
        <v>35.93</v>
      </c>
      <c r="Z1610" t="str">
        <f>_xlfn.IFS(cleaneddata[[#This Row],[Region]]="Central","Chris",cleaneddata[[#This Row],[Region]]="East","Erin",cleaneddata[[#This Row],[Region]]="South","Sam",cleaneddata[[#This Row],[Region]]="West","William")</f>
        <v>Erin</v>
      </c>
    </row>
    <row r="1611" spans="1:26" x14ac:dyDescent="0.3">
      <c r="A1611">
        <v>2709</v>
      </c>
      <c r="B1611" t="s">
        <v>2706</v>
      </c>
      <c r="C1611" t="s">
        <v>118</v>
      </c>
      <c r="D1611">
        <v>7.0000000000000007E-2</v>
      </c>
      <c r="E1611">
        <v>60.97</v>
      </c>
      <c r="F1611">
        <v>4.5</v>
      </c>
      <c r="G1611" t="s">
        <v>40</v>
      </c>
      <c r="H1611" t="s">
        <v>41</v>
      </c>
      <c r="I1611" t="s">
        <v>50</v>
      </c>
      <c r="J1611" t="s">
        <v>97</v>
      </c>
      <c r="K1611" t="s">
        <v>75</v>
      </c>
      <c r="L1611" t="s">
        <v>98</v>
      </c>
      <c r="M1611">
        <v>0.56000000000000005</v>
      </c>
      <c r="N1611" t="s">
        <v>34</v>
      </c>
      <c r="O1611" t="s">
        <v>113</v>
      </c>
      <c r="P1611" t="s">
        <v>420</v>
      </c>
      <c r="Q1611" t="s">
        <v>2707</v>
      </c>
      <c r="R1611">
        <v>21042</v>
      </c>
      <c r="S1611" s="1">
        <v>42152</v>
      </c>
      <c r="T1611" s="1">
        <v>42154</v>
      </c>
      <c r="U1611">
        <v>-41.77</v>
      </c>
      <c r="V1611">
        <v>1</v>
      </c>
      <c r="W1611">
        <v>57.84</v>
      </c>
      <c r="X1611">
        <v>89240</v>
      </c>
      <c r="Y1611">
        <f>cleaneddata[[#This Row],[Unit Price]]-cleaneddata[[#This Row],[Discount]]</f>
        <v>60.9</v>
      </c>
      <c r="Z1611" t="str">
        <f>_xlfn.IFS(cleaneddata[[#This Row],[Region]]="Central","Chris",cleaneddata[[#This Row],[Region]]="East","Erin",cleaneddata[[#This Row],[Region]]="South","Sam",cleaneddata[[#This Row],[Region]]="West","William")</f>
        <v>Erin</v>
      </c>
    </row>
    <row r="1612" spans="1:26" x14ac:dyDescent="0.3">
      <c r="A1612">
        <v>2709</v>
      </c>
      <c r="B1612" t="s">
        <v>2706</v>
      </c>
      <c r="C1612" t="s">
        <v>118</v>
      </c>
      <c r="D1612">
        <v>0</v>
      </c>
      <c r="E1612">
        <v>90.98</v>
      </c>
      <c r="F1612">
        <v>56.2</v>
      </c>
      <c r="G1612" t="s">
        <v>40</v>
      </c>
      <c r="H1612" t="s">
        <v>41</v>
      </c>
      <c r="I1612" t="s">
        <v>30</v>
      </c>
      <c r="J1612" t="s">
        <v>128</v>
      </c>
      <c r="K1612" t="s">
        <v>146</v>
      </c>
      <c r="L1612" t="s">
        <v>809</v>
      </c>
      <c r="M1612">
        <v>0.74</v>
      </c>
      <c r="N1612" t="s">
        <v>34</v>
      </c>
      <c r="O1612" t="s">
        <v>113</v>
      </c>
      <c r="P1612" t="s">
        <v>420</v>
      </c>
      <c r="Q1612" t="s">
        <v>2707</v>
      </c>
      <c r="R1612">
        <v>21042</v>
      </c>
      <c r="S1612" s="1">
        <v>42152</v>
      </c>
      <c r="T1612" s="1">
        <v>42154</v>
      </c>
      <c r="U1612">
        <v>-1014.11</v>
      </c>
      <c r="V1612">
        <v>15</v>
      </c>
      <c r="W1612">
        <v>1425.71</v>
      </c>
      <c r="X1612">
        <v>89240</v>
      </c>
      <c r="Y1612">
        <f>cleaneddata[[#This Row],[Unit Price]]-cleaneddata[[#This Row],[Discount]]</f>
        <v>90.98</v>
      </c>
      <c r="Z1612" t="str">
        <f>_xlfn.IFS(cleaneddata[[#This Row],[Region]]="Central","Chris",cleaneddata[[#This Row],[Region]]="East","Erin",cleaneddata[[#This Row],[Region]]="South","Sam",cleaneddata[[#This Row],[Region]]="West","William")</f>
        <v>Erin</v>
      </c>
    </row>
    <row r="1613" spans="1:26" x14ac:dyDescent="0.3">
      <c r="A1613">
        <v>3206</v>
      </c>
      <c r="B1613" t="s">
        <v>1928</v>
      </c>
      <c r="C1613" t="s">
        <v>72</v>
      </c>
      <c r="D1613">
        <v>0.05</v>
      </c>
      <c r="E1613">
        <v>35.44</v>
      </c>
      <c r="F1613">
        <v>5.09</v>
      </c>
      <c r="G1613" t="s">
        <v>40</v>
      </c>
      <c r="H1613" t="s">
        <v>41</v>
      </c>
      <c r="I1613" t="s">
        <v>50</v>
      </c>
      <c r="J1613" t="s">
        <v>90</v>
      </c>
      <c r="K1613" t="s">
        <v>75</v>
      </c>
      <c r="L1613" t="s">
        <v>2080</v>
      </c>
      <c r="M1613">
        <v>0.38</v>
      </c>
      <c r="N1613" t="s">
        <v>34</v>
      </c>
      <c r="O1613" t="s">
        <v>61</v>
      </c>
      <c r="P1613" t="s">
        <v>492</v>
      </c>
      <c r="Q1613" t="s">
        <v>1930</v>
      </c>
      <c r="R1613">
        <v>83301</v>
      </c>
      <c r="S1613" s="1">
        <v>42152</v>
      </c>
      <c r="T1613" s="1">
        <v>42153</v>
      </c>
      <c r="U1613">
        <v>553.33169999999996</v>
      </c>
      <c r="V1613">
        <v>23</v>
      </c>
      <c r="W1613">
        <v>801.93</v>
      </c>
      <c r="X1613">
        <v>87935</v>
      </c>
      <c r="Y1613">
        <f>cleaneddata[[#This Row],[Unit Price]]-cleaneddata[[#This Row],[Discount]]</f>
        <v>35.39</v>
      </c>
      <c r="Z1613" t="str">
        <f>_xlfn.IFS(cleaneddata[[#This Row],[Region]]="Central","Chris",cleaneddata[[#This Row],[Region]]="East","Erin",cleaneddata[[#This Row],[Region]]="South","Sam",cleaneddata[[#This Row],[Region]]="West","William")</f>
        <v>William</v>
      </c>
    </row>
    <row r="1614" spans="1:26" x14ac:dyDescent="0.3">
      <c r="A1614">
        <v>663</v>
      </c>
      <c r="B1614" t="s">
        <v>2708</v>
      </c>
      <c r="C1614" t="s">
        <v>27</v>
      </c>
      <c r="D1614">
        <v>0.02</v>
      </c>
      <c r="E1614">
        <v>14.58</v>
      </c>
      <c r="F1614">
        <v>7.4</v>
      </c>
      <c r="G1614" t="s">
        <v>40</v>
      </c>
      <c r="H1614" t="s">
        <v>73</v>
      </c>
      <c r="I1614" t="s">
        <v>30</v>
      </c>
      <c r="J1614" t="s">
        <v>128</v>
      </c>
      <c r="K1614" t="s">
        <v>75</v>
      </c>
      <c r="L1614" t="s">
        <v>2709</v>
      </c>
      <c r="M1614">
        <v>0.48</v>
      </c>
      <c r="N1614" t="s">
        <v>34</v>
      </c>
      <c r="O1614" t="s">
        <v>113</v>
      </c>
      <c r="P1614" t="s">
        <v>319</v>
      </c>
      <c r="Q1614" t="s">
        <v>2256</v>
      </c>
      <c r="R1614">
        <v>43952</v>
      </c>
      <c r="S1614" s="1">
        <v>42153</v>
      </c>
      <c r="T1614" s="1">
        <v>42156</v>
      </c>
      <c r="U1614">
        <v>10.802</v>
      </c>
      <c r="V1614">
        <v>17</v>
      </c>
      <c r="W1614">
        <v>261.33999999999997</v>
      </c>
      <c r="X1614">
        <v>90922</v>
      </c>
      <c r="Y1614">
        <f>cleaneddata[[#This Row],[Unit Price]]-cleaneddata[[#This Row],[Discount]]</f>
        <v>14.56</v>
      </c>
      <c r="Z1614" t="str">
        <f>_xlfn.IFS(cleaneddata[[#This Row],[Region]]="Central","Chris",cleaneddata[[#This Row],[Region]]="East","Erin",cleaneddata[[#This Row],[Region]]="South","Sam",cleaneddata[[#This Row],[Region]]="West","William")</f>
        <v>Erin</v>
      </c>
    </row>
    <row r="1615" spans="1:26" x14ac:dyDescent="0.3">
      <c r="A1615">
        <v>1026</v>
      </c>
      <c r="B1615" t="s">
        <v>1057</v>
      </c>
      <c r="C1615" t="s">
        <v>39</v>
      </c>
      <c r="D1615">
        <v>0.1</v>
      </c>
      <c r="E1615">
        <v>5.98</v>
      </c>
      <c r="F1615">
        <v>3.85</v>
      </c>
      <c r="G1615" t="s">
        <v>40</v>
      </c>
      <c r="H1615" t="s">
        <v>29</v>
      </c>
      <c r="I1615" t="s">
        <v>42</v>
      </c>
      <c r="J1615" t="s">
        <v>43</v>
      </c>
      <c r="K1615" t="s">
        <v>44</v>
      </c>
      <c r="L1615" t="s">
        <v>1100</v>
      </c>
      <c r="M1615">
        <v>0.68</v>
      </c>
      <c r="N1615" t="s">
        <v>34</v>
      </c>
      <c r="O1615" t="s">
        <v>113</v>
      </c>
      <c r="P1615" t="s">
        <v>114</v>
      </c>
      <c r="Q1615" t="s">
        <v>1059</v>
      </c>
      <c r="R1615">
        <v>11722</v>
      </c>
      <c r="S1615" s="1">
        <v>42153</v>
      </c>
      <c r="T1615" s="1">
        <v>42154</v>
      </c>
      <c r="U1615">
        <v>18.922000000000001</v>
      </c>
      <c r="V1615">
        <v>26</v>
      </c>
      <c r="W1615">
        <v>151.55000000000001</v>
      </c>
      <c r="X1615">
        <v>89008</v>
      </c>
      <c r="Y1615">
        <f>cleaneddata[[#This Row],[Unit Price]]-cleaneddata[[#This Row],[Discount]]</f>
        <v>5.8800000000000008</v>
      </c>
      <c r="Z1615" t="str">
        <f>_xlfn.IFS(cleaneddata[[#This Row],[Region]]="Central","Chris",cleaneddata[[#This Row],[Region]]="East","Erin",cleaneddata[[#This Row],[Region]]="South","Sam",cleaneddata[[#This Row],[Region]]="West","William")</f>
        <v>Erin</v>
      </c>
    </row>
    <row r="1616" spans="1:26" x14ac:dyDescent="0.3">
      <c r="A1616">
        <v>1026</v>
      </c>
      <c r="B1616" t="s">
        <v>1057</v>
      </c>
      <c r="C1616" t="s">
        <v>39</v>
      </c>
      <c r="D1616">
        <v>7.0000000000000007E-2</v>
      </c>
      <c r="E1616">
        <v>2.61</v>
      </c>
      <c r="F1616">
        <v>0.5</v>
      </c>
      <c r="G1616" t="s">
        <v>40</v>
      </c>
      <c r="H1616" t="s">
        <v>29</v>
      </c>
      <c r="I1616" t="s">
        <v>50</v>
      </c>
      <c r="J1616" t="s">
        <v>154</v>
      </c>
      <c r="K1616" t="s">
        <v>75</v>
      </c>
      <c r="L1616" t="s">
        <v>1369</v>
      </c>
      <c r="M1616">
        <v>0.39</v>
      </c>
      <c r="N1616" t="s">
        <v>34</v>
      </c>
      <c r="O1616" t="s">
        <v>113</v>
      </c>
      <c r="P1616" t="s">
        <v>114</v>
      </c>
      <c r="Q1616" t="s">
        <v>1059</v>
      </c>
      <c r="R1616">
        <v>11722</v>
      </c>
      <c r="S1616" s="1">
        <v>42153</v>
      </c>
      <c r="T1616" s="1">
        <v>42156</v>
      </c>
      <c r="U1616">
        <v>39.350700000000003</v>
      </c>
      <c r="V1616">
        <v>22</v>
      </c>
      <c r="W1616">
        <v>57.03</v>
      </c>
      <c r="X1616">
        <v>89008</v>
      </c>
      <c r="Y1616">
        <f>cleaneddata[[#This Row],[Unit Price]]-cleaneddata[[#This Row],[Discount]]</f>
        <v>2.54</v>
      </c>
      <c r="Z1616" t="str">
        <f>_xlfn.IFS(cleaneddata[[#This Row],[Region]]="Central","Chris",cleaneddata[[#This Row],[Region]]="East","Erin",cleaneddata[[#This Row],[Region]]="South","Sam",cleaneddata[[#This Row],[Region]]="West","William")</f>
        <v>Erin</v>
      </c>
    </row>
    <row r="1617" spans="1:26" x14ac:dyDescent="0.3">
      <c r="A1617">
        <v>1713</v>
      </c>
      <c r="B1617" t="s">
        <v>2710</v>
      </c>
      <c r="C1617" t="s">
        <v>39</v>
      </c>
      <c r="D1617">
        <v>0.01</v>
      </c>
      <c r="E1617">
        <v>23.99</v>
      </c>
      <c r="F1617">
        <v>6.3</v>
      </c>
      <c r="G1617" t="s">
        <v>40</v>
      </c>
      <c r="H1617" t="s">
        <v>96</v>
      </c>
      <c r="I1617" t="s">
        <v>42</v>
      </c>
      <c r="J1617" t="s">
        <v>58</v>
      </c>
      <c r="K1617" t="s">
        <v>146</v>
      </c>
      <c r="L1617" t="s">
        <v>2711</v>
      </c>
      <c r="M1617">
        <v>0.38</v>
      </c>
      <c r="N1617" t="s">
        <v>34</v>
      </c>
      <c r="O1617" t="s">
        <v>35</v>
      </c>
      <c r="P1617" t="s">
        <v>77</v>
      </c>
      <c r="Q1617" t="s">
        <v>1869</v>
      </c>
      <c r="R1617">
        <v>30265</v>
      </c>
      <c r="S1617" s="1">
        <v>42153</v>
      </c>
      <c r="T1617" s="1">
        <v>42155</v>
      </c>
      <c r="U1617">
        <v>-6.202</v>
      </c>
      <c r="V1617">
        <v>11</v>
      </c>
      <c r="W1617">
        <v>284.39</v>
      </c>
      <c r="X1617">
        <v>87748</v>
      </c>
      <c r="Y1617">
        <f>cleaneddata[[#This Row],[Unit Price]]-cleaneddata[[#This Row],[Discount]]</f>
        <v>23.979999999999997</v>
      </c>
      <c r="Z1617" t="str">
        <f>_xlfn.IFS(cleaneddata[[#This Row],[Region]]="Central","Chris",cleaneddata[[#This Row],[Region]]="East","Erin",cleaneddata[[#This Row],[Region]]="South","Sam",cleaneddata[[#This Row],[Region]]="West","William")</f>
        <v>Sam</v>
      </c>
    </row>
    <row r="1618" spans="1:26" x14ac:dyDescent="0.3">
      <c r="A1618">
        <v>2670</v>
      </c>
      <c r="B1618" t="s">
        <v>2712</v>
      </c>
      <c r="C1618" t="s">
        <v>39</v>
      </c>
      <c r="D1618">
        <v>0.05</v>
      </c>
      <c r="E1618">
        <v>165.2</v>
      </c>
      <c r="F1618">
        <v>19.989999999999998</v>
      </c>
      <c r="G1618" t="s">
        <v>40</v>
      </c>
      <c r="H1618" t="s">
        <v>73</v>
      </c>
      <c r="I1618" t="s">
        <v>50</v>
      </c>
      <c r="J1618" t="s">
        <v>80</v>
      </c>
      <c r="K1618" t="s">
        <v>75</v>
      </c>
      <c r="L1618" t="s">
        <v>485</v>
      </c>
      <c r="M1618">
        <v>0.59</v>
      </c>
      <c r="N1618" t="s">
        <v>34</v>
      </c>
      <c r="O1618" t="s">
        <v>61</v>
      </c>
      <c r="P1618" t="s">
        <v>92</v>
      </c>
      <c r="Q1618" t="s">
        <v>102</v>
      </c>
      <c r="R1618">
        <v>90049</v>
      </c>
      <c r="S1618" s="1">
        <v>42153</v>
      </c>
      <c r="T1618" s="1">
        <v>42153</v>
      </c>
      <c r="U1618">
        <v>2008.71</v>
      </c>
      <c r="V1618">
        <v>167</v>
      </c>
      <c r="W1618">
        <v>27587.55</v>
      </c>
      <c r="X1618">
        <v>37924</v>
      </c>
      <c r="Y1618">
        <f>cleaneddata[[#This Row],[Unit Price]]-cleaneddata[[#This Row],[Discount]]</f>
        <v>165.14999999999998</v>
      </c>
      <c r="Z1618" t="str">
        <f>_xlfn.IFS(cleaneddata[[#This Row],[Region]]="Central","Chris",cleaneddata[[#This Row],[Region]]="East","Erin",cleaneddata[[#This Row],[Region]]="South","Sam",cleaneddata[[#This Row],[Region]]="West","William")</f>
        <v>William</v>
      </c>
    </row>
    <row r="1619" spans="1:26" x14ac:dyDescent="0.3">
      <c r="A1619">
        <v>2670</v>
      </c>
      <c r="B1619" t="s">
        <v>2712</v>
      </c>
      <c r="C1619" t="s">
        <v>39</v>
      </c>
      <c r="D1619">
        <v>0.09</v>
      </c>
      <c r="E1619">
        <v>17.989999999999998</v>
      </c>
      <c r="F1619">
        <v>8.65</v>
      </c>
      <c r="G1619" t="s">
        <v>40</v>
      </c>
      <c r="H1619" t="s">
        <v>73</v>
      </c>
      <c r="I1619" t="s">
        <v>50</v>
      </c>
      <c r="J1619" t="s">
        <v>51</v>
      </c>
      <c r="K1619" t="s">
        <v>75</v>
      </c>
      <c r="L1619" t="s">
        <v>2713</v>
      </c>
      <c r="M1619">
        <v>0.56999999999999995</v>
      </c>
      <c r="N1619" t="s">
        <v>34</v>
      </c>
      <c r="O1619" t="s">
        <v>61</v>
      </c>
      <c r="P1619" t="s">
        <v>92</v>
      </c>
      <c r="Q1619" t="s">
        <v>102</v>
      </c>
      <c r="R1619">
        <v>90049</v>
      </c>
      <c r="S1619" s="1">
        <v>42153</v>
      </c>
      <c r="T1619" s="1">
        <v>42153</v>
      </c>
      <c r="U1619">
        <v>-80.53</v>
      </c>
      <c r="V1619">
        <v>71</v>
      </c>
      <c r="W1619">
        <v>1191.58</v>
      </c>
      <c r="X1619">
        <v>37924</v>
      </c>
      <c r="Y1619">
        <f>cleaneddata[[#This Row],[Unit Price]]-cleaneddata[[#This Row],[Discount]]</f>
        <v>17.899999999999999</v>
      </c>
      <c r="Z1619" t="str">
        <f>_xlfn.IFS(cleaneddata[[#This Row],[Region]]="Central","Chris",cleaneddata[[#This Row],[Region]]="East","Erin",cleaneddata[[#This Row],[Region]]="South","Sam",cleaneddata[[#This Row],[Region]]="West","William")</f>
        <v>William</v>
      </c>
    </row>
    <row r="1620" spans="1:26" x14ac:dyDescent="0.3">
      <c r="A1620">
        <v>2671</v>
      </c>
      <c r="B1620" t="s">
        <v>2714</v>
      </c>
      <c r="C1620" t="s">
        <v>39</v>
      </c>
      <c r="D1620">
        <v>0.05</v>
      </c>
      <c r="E1620">
        <v>165.2</v>
      </c>
      <c r="F1620">
        <v>19.989999999999998</v>
      </c>
      <c r="G1620" t="s">
        <v>40</v>
      </c>
      <c r="H1620" t="s">
        <v>73</v>
      </c>
      <c r="I1620" t="s">
        <v>50</v>
      </c>
      <c r="J1620" t="s">
        <v>80</v>
      </c>
      <c r="K1620" t="s">
        <v>75</v>
      </c>
      <c r="L1620" t="s">
        <v>485</v>
      </c>
      <c r="M1620">
        <v>0.59</v>
      </c>
      <c r="N1620" t="s">
        <v>34</v>
      </c>
      <c r="O1620" t="s">
        <v>35</v>
      </c>
      <c r="P1620" t="s">
        <v>402</v>
      </c>
      <c r="Q1620" t="s">
        <v>1738</v>
      </c>
      <c r="R1620">
        <v>37027</v>
      </c>
      <c r="S1620" s="1">
        <v>42153</v>
      </c>
      <c r="T1620" s="1">
        <v>42153</v>
      </c>
      <c r="U1620">
        <v>-48.957999999999998</v>
      </c>
      <c r="V1620">
        <v>42</v>
      </c>
      <c r="W1620">
        <v>6938.19</v>
      </c>
      <c r="X1620">
        <v>90551</v>
      </c>
      <c r="Y1620">
        <f>cleaneddata[[#This Row],[Unit Price]]-cleaneddata[[#This Row],[Discount]]</f>
        <v>165.14999999999998</v>
      </c>
      <c r="Z1620" t="str">
        <f>_xlfn.IFS(cleaneddata[[#This Row],[Region]]="Central","Chris",cleaneddata[[#This Row],[Region]]="East","Erin",cleaneddata[[#This Row],[Region]]="South","Sam",cleaneddata[[#This Row],[Region]]="West","William")</f>
        <v>Sam</v>
      </c>
    </row>
    <row r="1621" spans="1:26" x14ac:dyDescent="0.3">
      <c r="A1621">
        <v>759</v>
      </c>
      <c r="B1621" t="s">
        <v>2715</v>
      </c>
      <c r="C1621" t="s">
        <v>49</v>
      </c>
      <c r="D1621">
        <v>0</v>
      </c>
      <c r="E1621">
        <v>20.99</v>
      </c>
      <c r="F1621">
        <v>3.3</v>
      </c>
      <c r="G1621" t="s">
        <v>40</v>
      </c>
      <c r="H1621" t="s">
        <v>29</v>
      </c>
      <c r="I1621" t="s">
        <v>42</v>
      </c>
      <c r="J1621" t="s">
        <v>137</v>
      </c>
      <c r="K1621" t="s">
        <v>44</v>
      </c>
      <c r="L1621" t="s">
        <v>1585</v>
      </c>
      <c r="M1621">
        <v>0.81</v>
      </c>
      <c r="N1621" t="s">
        <v>34</v>
      </c>
      <c r="O1621" t="s">
        <v>54</v>
      </c>
      <c r="P1621" t="s">
        <v>105</v>
      </c>
      <c r="Q1621" t="s">
        <v>2716</v>
      </c>
      <c r="R1621">
        <v>62301</v>
      </c>
      <c r="S1621" s="1">
        <v>42153</v>
      </c>
      <c r="T1621" s="1">
        <v>42160</v>
      </c>
      <c r="U1621">
        <v>-92.960999999999999</v>
      </c>
      <c r="V1621">
        <v>5</v>
      </c>
      <c r="W1621">
        <v>92.96</v>
      </c>
      <c r="X1621">
        <v>86639</v>
      </c>
      <c r="Y1621">
        <f>cleaneddata[[#This Row],[Unit Price]]-cleaneddata[[#This Row],[Discount]]</f>
        <v>20.99</v>
      </c>
      <c r="Z1621" t="str">
        <f>_xlfn.IFS(cleaneddata[[#This Row],[Region]]="Central","Chris",cleaneddata[[#This Row],[Region]]="East","Erin",cleaneddata[[#This Row],[Region]]="South","Sam",cleaneddata[[#This Row],[Region]]="West","William")</f>
        <v>Chris</v>
      </c>
    </row>
    <row r="1622" spans="1:26" x14ac:dyDescent="0.3">
      <c r="A1622">
        <v>649</v>
      </c>
      <c r="B1622" t="s">
        <v>2717</v>
      </c>
      <c r="C1622" t="s">
        <v>118</v>
      </c>
      <c r="D1622">
        <v>0.02</v>
      </c>
      <c r="E1622">
        <v>3.78</v>
      </c>
      <c r="F1622">
        <v>0.71</v>
      </c>
      <c r="G1622" t="s">
        <v>40</v>
      </c>
      <c r="H1622" t="s">
        <v>73</v>
      </c>
      <c r="I1622" t="s">
        <v>50</v>
      </c>
      <c r="J1622" t="s">
        <v>178</v>
      </c>
      <c r="K1622" t="s">
        <v>52</v>
      </c>
      <c r="L1622" t="s">
        <v>2718</v>
      </c>
      <c r="M1622">
        <v>0.39</v>
      </c>
      <c r="N1622" t="s">
        <v>34</v>
      </c>
      <c r="O1622" t="s">
        <v>54</v>
      </c>
      <c r="P1622" t="s">
        <v>105</v>
      </c>
      <c r="Q1622" t="s">
        <v>1401</v>
      </c>
      <c r="R1622">
        <v>60089</v>
      </c>
      <c r="S1622" s="1">
        <v>42153</v>
      </c>
      <c r="T1622" s="1">
        <v>42154</v>
      </c>
      <c r="U1622">
        <v>106.7499</v>
      </c>
      <c r="V1622">
        <v>40</v>
      </c>
      <c r="W1622">
        <v>154.71</v>
      </c>
      <c r="X1622">
        <v>91366</v>
      </c>
      <c r="Y1622">
        <f>cleaneddata[[#This Row],[Unit Price]]-cleaneddata[[#This Row],[Discount]]</f>
        <v>3.76</v>
      </c>
      <c r="Z1622" t="str">
        <f>_xlfn.IFS(cleaneddata[[#This Row],[Region]]="Central","Chris",cleaneddata[[#This Row],[Region]]="East","Erin",cleaneddata[[#This Row],[Region]]="South","Sam",cleaneddata[[#This Row],[Region]]="West","William")</f>
        <v>Chris</v>
      </c>
    </row>
    <row r="1623" spans="1:26" x14ac:dyDescent="0.3">
      <c r="A1623">
        <v>2393</v>
      </c>
      <c r="B1623" t="s">
        <v>195</v>
      </c>
      <c r="C1623" t="s">
        <v>118</v>
      </c>
      <c r="D1623">
        <v>0.02</v>
      </c>
      <c r="E1623">
        <v>6.48</v>
      </c>
      <c r="F1623">
        <v>7.91</v>
      </c>
      <c r="G1623" t="s">
        <v>40</v>
      </c>
      <c r="H1623" t="s">
        <v>96</v>
      </c>
      <c r="I1623" t="s">
        <v>50</v>
      </c>
      <c r="J1623" t="s">
        <v>90</v>
      </c>
      <c r="K1623" t="s">
        <v>75</v>
      </c>
      <c r="L1623" t="s">
        <v>1622</v>
      </c>
      <c r="M1623">
        <v>0.37</v>
      </c>
      <c r="N1623" t="s">
        <v>34</v>
      </c>
      <c r="O1623" t="s">
        <v>35</v>
      </c>
      <c r="P1623" t="s">
        <v>77</v>
      </c>
      <c r="Q1623" t="s">
        <v>197</v>
      </c>
      <c r="R1623">
        <v>30076</v>
      </c>
      <c r="S1623" s="1">
        <v>42153</v>
      </c>
      <c r="T1623" s="1">
        <v>42155</v>
      </c>
      <c r="U1623">
        <v>-1191.5260000000001</v>
      </c>
      <c r="V1623">
        <v>2</v>
      </c>
      <c r="W1623">
        <v>16.5</v>
      </c>
      <c r="X1623">
        <v>86950</v>
      </c>
      <c r="Y1623">
        <f>cleaneddata[[#This Row],[Unit Price]]-cleaneddata[[#This Row],[Discount]]</f>
        <v>6.4600000000000009</v>
      </c>
      <c r="Z1623" t="str">
        <f>_xlfn.IFS(cleaneddata[[#This Row],[Region]]="Central","Chris",cleaneddata[[#This Row],[Region]]="East","Erin",cleaneddata[[#This Row],[Region]]="South","Sam",cleaneddata[[#This Row],[Region]]="West","William")</f>
        <v>Sam</v>
      </c>
    </row>
    <row r="1624" spans="1:26" x14ac:dyDescent="0.3">
      <c r="A1624">
        <v>1060</v>
      </c>
      <c r="B1624" t="s">
        <v>1827</v>
      </c>
      <c r="C1624" t="s">
        <v>49</v>
      </c>
      <c r="D1624">
        <v>7.0000000000000007E-2</v>
      </c>
      <c r="E1624">
        <v>6.3</v>
      </c>
      <c r="F1624">
        <v>0.5</v>
      </c>
      <c r="G1624" t="s">
        <v>40</v>
      </c>
      <c r="H1624" t="s">
        <v>29</v>
      </c>
      <c r="I1624" t="s">
        <v>50</v>
      </c>
      <c r="J1624" t="s">
        <v>154</v>
      </c>
      <c r="K1624" t="s">
        <v>75</v>
      </c>
      <c r="L1624" t="s">
        <v>424</v>
      </c>
      <c r="M1624">
        <v>0.39</v>
      </c>
      <c r="N1624" t="s">
        <v>34</v>
      </c>
      <c r="O1624" t="s">
        <v>35</v>
      </c>
      <c r="P1624" t="s">
        <v>77</v>
      </c>
      <c r="Q1624" t="s">
        <v>363</v>
      </c>
      <c r="R1624">
        <v>30318</v>
      </c>
      <c r="S1624" s="1">
        <v>42154</v>
      </c>
      <c r="T1624" s="1">
        <v>42154</v>
      </c>
      <c r="U1624">
        <v>4.1673999999999998</v>
      </c>
      <c r="V1624">
        <v>20</v>
      </c>
      <c r="W1624">
        <v>121.87</v>
      </c>
      <c r="X1624">
        <v>57061</v>
      </c>
      <c r="Y1624">
        <f>cleaneddata[[#This Row],[Unit Price]]-cleaneddata[[#This Row],[Discount]]</f>
        <v>6.2299999999999995</v>
      </c>
      <c r="Z1624" t="str">
        <f>_xlfn.IFS(cleaneddata[[#This Row],[Region]]="Central","Chris",cleaneddata[[#This Row],[Region]]="East","Erin",cleaneddata[[#This Row],[Region]]="South","Sam",cleaneddata[[#This Row],[Region]]="West","William")</f>
        <v>Sam</v>
      </c>
    </row>
    <row r="1625" spans="1:26" x14ac:dyDescent="0.3">
      <c r="A1625">
        <v>1062</v>
      </c>
      <c r="B1625" t="s">
        <v>1829</v>
      </c>
      <c r="C1625" t="s">
        <v>49</v>
      </c>
      <c r="D1625">
        <v>0.04</v>
      </c>
      <c r="E1625">
        <v>22.38</v>
      </c>
      <c r="F1625">
        <v>15.1</v>
      </c>
      <c r="G1625" t="s">
        <v>40</v>
      </c>
      <c r="H1625" t="s">
        <v>29</v>
      </c>
      <c r="I1625" t="s">
        <v>50</v>
      </c>
      <c r="J1625" t="s">
        <v>74</v>
      </c>
      <c r="K1625" t="s">
        <v>75</v>
      </c>
      <c r="L1625" t="s">
        <v>1087</v>
      </c>
      <c r="M1625">
        <v>0.38</v>
      </c>
      <c r="N1625" t="s">
        <v>34</v>
      </c>
      <c r="O1625" t="s">
        <v>113</v>
      </c>
      <c r="P1625" t="s">
        <v>114</v>
      </c>
      <c r="Q1625" t="s">
        <v>1830</v>
      </c>
      <c r="R1625">
        <v>11727</v>
      </c>
      <c r="S1625" s="1">
        <v>42154</v>
      </c>
      <c r="T1625" s="1">
        <v>42162</v>
      </c>
      <c r="U1625">
        <v>16.021799999999999</v>
      </c>
      <c r="V1625">
        <v>18</v>
      </c>
      <c r="W1625">
        <v>403.53</v>
      </c>
      <c r="X1625">
        <v>91355</v>
      </c>
      <c r="Y1625">
        <f>cleaneddata[[#This Row],[Unit Price]]-cleaneddata[[#This Row],[Discount]]</f>
        <v>22.34</v>
      </c>
      <c r="Z1625" t="str">
        <f>_xlfn.IFS(cleaneddata[[#This Row],[Region]]="Central","Chris",cleaneddata[[#This Row],[Region]]="East","Erin",cleaneddata[[#This Row],[Region]]="South","Sam",cleaneddata[[#This Row],[Region]]="West","William")</f>
        <v>Erin</v>
      </c>
    </row>
    <row r="1626" spans="1:26" x14ac:dyDescent="0.3">
      <c r="A1626">
        <v>1062</v>
      </c>
      <c r="B1626" t="s">
        <v>1829</v>
      </c>
      <c r="C1626" t="s">
        <v>49</v>
      </c>
      <c r="D1626">
        <v>0.06</v>
      </c>
      <c r="E1626">
        <v>17.78</v>
      </c>
      <c r="F1626">
        <v>5.03</v>
      </c>
      <c r="G1626" t="s">
        <v>40</v>
      </c>
      <c r="H1626" t="s">
        <v>29</v>
      </c>
      <c r="I1626" t="s">
        <v>30</v>
      </c>
      <c r="J1626" t="s">
        <v>128</v>
      </c>
      <c r="K1626" t="s">
        <v>75</v>
      </c>
      <c r="L1626" t="s">
        <v>2719</v>
      </c>
      <c r="M1626">
        <v>0.54</v>
      </c>
      <c r="N1626" t="s">
        <v>34</v>
      </c>
      <c r="O1626" t="s">
        <v>113</v>
      </c>
      <c r="P1626" t="s">
        <v>114</v>
      </c>
      <c r="Q1626" t="s">
        <v>1830</v>
      </c>
      <c r="R1626">
        <v>11727</v>
      </c>
      <c r="S1626" s="1">
        <v>42154</v>
      </c>
      <c r="T1626" s="1">
        <v>42157</v>
      </c>
      <c r="U1626">
        <v>38.067300000000003</v>
      </c>
      <c r="V1626">
        <v>3</v>
      </c>
      <c r="W1626">
        <v>55.17</v>
      </c>
      <c r="X1626">
        <v>91355</v>
      </c>
      <c r="Y1626">
        <f>cleaneddata[[#This Row],[Unit Price]]-cleaneddata[[#This Row],[Discount]]</f>
        <v>17.720000000000002</v>
      </c>
      <c r="Z1626" t="str">
        <f>_xlfn.IFS(cleaneddata[[#This Row],[Region]]="Central","Chris",cleaneddata[[#This Row],[Region]]="East","Erin",cleaneddata[[#This Row],[Region]]="South","Sam",cleaneddata[[#This Row],[Region]]="West","William")</f>
        <v>Erin</v>
      </c>
    </row>
    <row r="1627" spans="1:26" x14ac:dyDescent="0.3">
      <c r="A1627">
        <v>1934</v>
      </c>
      <c r="B1627" t="s">
        <v>2720</v>
      </c>
      <c r="C1627" t="s">
        <v>49</v>
      </c>
      <c r="D1627">
        <v>0.04</v>
      </c>
      <c r="E1627">
        <v>180.98</v>
      </c>
      <c r="F1627">
        <v>30</v>
      </c>
      <c r="G1627" t="s">
        <v>28</v>
      </c>
      <c r="H1627" t="s">
        <v>73</v>
      </c>
      <c r="I1627" t="s">
        <v>30</v>
      </c>
      <c r="J1627" t="s">
        <v>111</v>
      </c>
      <c r="K1627" t="s">
        <v>59</v>
      </c>
      <c r="L1627" t="s">
        <v>947</v>
      </c>
      <c r="M1627">
        <v>0.69</v>
      </c>
      <c r="N1627" t="s">
        <v>34</v>
      </c>
      <c r="O1627" t="s">
        <v>54</v>
      </c>
      <c r="P1627" t="s">
        <v>189</v>
      </c>
      <c r="Q1627" t="s">
        <v>1406</v>
      </c>
      <c r="R1627">
        <v>78626</v>
      </c>
      <c r="S1627" s="1">
        <v>42154</v>
      </c>
      <c r="T1627" s="1">
        <v>42154</v>
      </c>
      <c r="U1627">
        <v>52.988</v>
      </c>
      <c r="V1627">
        <v>3</v>
      </c>
      <c r="W1627">
        <v>561.65</v>
      </c>
      <c r="X1627">
        <v>86688</v>
      </c>
      <c r="Y1627">
        <f>cleaneddata[[#This Row],[Unit Price]]-cleaneddata[[#This Row],[Discount]]</f>
        <v>180.94</v>
      </c>
      <c r="Z1627" t="str">
        <f>_xlfn.IFS(cleaneddata[[#This Row],[Region]]="Central","Chris",cleaneddata[[#This Row],[Region]]="East","Erin",cleaneddata[[#This Row],[Region]]="South","Sam",cleaneddata[[#This Row],[Region]]="West","William")</f>
        <v>Chris</v>
      </c>
    </row>
    <row r="1628" spans="1:26" x14ac:dyDescent="0.3">
      <c r="A1628">
        <v>1935</v>
      </c>
      <c r="B1628" t="s">
        <v>2076</v>
      </c>
      <c r="C1628" t="s">
        <v>49</v>
      </c>
      <c r="D1628">
        <v>0.06</v>
      </c>
      <c r="E1628">
        <v>3.25</v>
      </c>
      <c r="F1628">
        <v>49</v>
      </c>
      <c r="G1628" t="s">
        <v>40</v>
      </c>
      <c r="H1628" t="s">
        <v>73</v>
      </c>
      <c r="I1628" t="s">
        <v>50</v>
      </c>
      <c r="J1628" t="s">
        <v>97</v>
      </c>
      <c r="K1628" t="s">
        <v>66</v>
      </c>
      <c r="L1628" t="s">
        <v>2721</v>
      </c>
      <c r="M1628">
        <v>0.56000000000000005</v>
      </c>
      <c r="N1628" t="s">
        <v>34</v>
      </c>
      <c r="O1628" t="s">
        <v>54</v>
      </c>
      <c r="P1628" t="s">
        <v>189</v>
      </c>
      <c r="Q1628" t="s">
        <v>2077</v>
      </c>
      <c r="R1628">
        <v>75051</v>
      </c>
      <c r="S1628" s="1">
        <v>42154</v>
      </c>
      <c r="T1628" s="1">
        <v>42160</v>
      </c>
      <c r="U1628">
        <v>10.507999999999999</v>
      </c>
      <c r="V1628">
        <v>2</v>
      </c>
      <c r="W1628">
        <v>55.6</v>
      </c>
      <c r="X1628">
        <v>86688</v>
      </c>
      <c r="Y1628">
        <f>cleaneddata[[#This Row],[Unit Price]]-cleaneddata[[#This Row],[Discount]]</f>
        <v>3.19</v>
      </c>
      <c r="Z1628" t="str">
        <f>_xlfn.IFS(cleaneddata[[#This Row],[Region]]="Central","Chris",cleaneddata[[#This Row],[Region]]="East","Erin",cleaneddata[[#This Row],[Region]]="South","Sam",cleaneddata[[#This Row],[Region]]="West","William")</f>
        <v>Chris</v>
      </c>
    </row>
    <row r="1629" spans="1:26" x14ac:dyDescent="0.3">
      <c r="A1629">
        <v>1935</v>
      </c>
      <c r="B1629" t="s">
        <v>2076</v>
      </c>
      <c r="C1629" t="s">
        <v>49</v>
      </c>
      <c r="D1629">
        <v>0.01</v>
      </c>
      <c r="E1629">
        <v>110.98</v>
      </c>
      <c r="F1629">
        <v>13.99</v>
      </c>
      <c r="G1629" t="s">
        <v>40</v>
      </c>
      <c r="H1629" t="s">
        <v>73</v>
      </c>
      <c r="I1629" t="s">
        <v>30</v>
      </c>
      <c r="J1629" t="s">
        <v>128</v>
      </c>
      <c r="K1629" t="s">
        <v>146</v>
      </c>
      <c r="L1629" t="s">
        <v>547</v>
      </c>
      <c r="M1629">
        <v>0.69</v>
      </c>
      <c r="N1629" t="s">
        <v>34</v>
      </c>
      <c r="O1629" t="s">
        <v>54</v>
      </c>
      <c r="P1629" t="s">
        <v>189</v>
      </c>
      <c r="Q1629" t="s">
        <v>2077</v>
      </c>
      <c r="R1629">
        <v>75051</v>
      </c>
      <c r="S1629" s="1">
        <v>42154</v>
      </c>
      <c r="T1629" s="1">
        <v>42159</v>
      </c>
      <c r="U1629">
        <v>1448.7309</v>
      </c>
      <c r="V1629">
        <v>19</v>
      </c>
      <c r="W1629">
        <v>2099.61</v>
      </c>
      <c r="X1629">
        <v>86688</v>
      </c>
      <c r="Y1629">
        <f>cleaneddata[[#This Row],[Unit Price]]-cleaneddata[[#This Row],[Discount]]</f>
        <v>110.97</v>
      </c>
      <c r="Z1629" t="str">
        <f>_xlfn.IFS(cleaneddata[[#This Row],[Region]]="Central","Chris",cleaneddata[[#This Row],[Region]]="East","Erin",cleaneddata[[#This Row],[Region]]="South","Sam",cleaneddata[[#This Row],[Region]]="West","William")</f>
        <v>Chris</v>
      </c>
    </row>
    <row r="1630" spans="1:26" x14ac:dyDescent="0.3">
      <c r="A1630">
        <v>1935</v>
      </c>
      <c r="B1630" t="s">
        <v>2076</v>
      </c>
      <c r="C1630" t="s">
        <v>49</v>
      </c>
      <c r="D1630">
        <v>0.05</v>
      </c>
      <c r="E1630">
        <v>3.95</v>
      </c>
      <c r="F1630">
        <v>2</v>
      </c>
      <c r="G1630" t="s">
        <v>89</v>
      </c>
      <c r="H1630" t="s">
        <v>73</v>
      </c>
      <c r="I1630" t="s">
        <v>50</v>
      </c>
      <c r="J1630" t="s">
        <v>178</v>
      </c>
      <c r="K1630" t="s">
        <v>52</v>
      </c>
      <c r="L1630" t="s">
        <v>1831</v>
      </c>
      <c r="M1630">
        <v>0.53</v>
      </c>
      <c r="N1630" t="s">
        <v>34</v>
      </c>
      <c r="O1630" t="s">
        <v>54</v>
      </c>
      <c r="P1630" t="s">
        <v>189</v>
      </c>
      <c r="Q1630" t="s">
        <v>2077</v>
      </c>
      <c r="R1630">
        <v>75051</v>
      </c>
      <c r="S1630" s="1">
        <v>42154</v>
      </c>
      <c r="T1630" s="1">
        <v>42162</v>
      </c>
      <c r="U1630">
        <v>1.004</v>
      </c>
      <c r="V1630">
        <v>23</v>
      </c>
      <c r="W1630">
        <v>96.6</v>
      </c>
      <c r="X1630">
        <v>86688</v>
      </c>
      <c r="Y1630">
        <f>cleaneddata[[#This Row],[Unit Price]]-cleaneddata[[#This Row],[Discount]]</f>
        <v>3.9000000000000004</v>
      </c>
      <c r="Z1630" t="str">
        <f>_xlfn.IFS(cleaneddata[[#This Row],[Region]]="Central","Chris",cleaneddata[[#This Row],[Region]]="East","Erin",cleaneddata[[#This Row],[Region]]="South","Sam",cleaneddata[[#This Row],[Region]]="West","William")</f>
        <v>Chris</v>
      </c>
    </row>
    <row r="1631" spans="1:26" x14ac:dyDescent="0.3">
      <c r="A1631">
        <v>2980</v>
      </c>
      <c r="B1631" t="s">
        <v>823</v>
      </c>
      <c r="C1631" t="s">
        <v>49</v>
      </c>
      <c r="D1631">
        <v>0.04</v>
      </c>
      <c r="E1631">
        <v>2.88</v>
      </c>
      <c r="F1631">
        <v>1.01</v>
      </c>
      <c r="G1631" t="s">
        <v>40</v>
      </c>
      <c r="H1631" t="s">
        <v>96</v>
      </c>
      <c r="I1631" t="s">
        <v>50</v>
      </c>
      <c r="J1631" t="s">
        <v>51</v>
      </c>
      <c r="K1631" t="s">
        <v>52</v>
      </c>
      <c r="L1631" t="s">
        <v>993</v>
      </c>
      <c r="M1631">
        <v>0.55000000000000004</v>
      </c>
      <c r="N1631" t="s">
        <v>34</v>
      </c>
      <c r="O1631" t="s">
        <v>113</v>
      </c>
      <c r="P1631" t="s">
        <v>319</v>
      </c>
      <c r="Q1631" t="s">
        <v>825</v>
      </c>
      <c r="R1631">
        <v>44870</v>
      </c>
      <c r="S1631" s="1">
        <v>42154</v>
      </c>
      <c r="T1631" s="1">
        <v>42159</v>
      </c>
      <c r="U1631">
        <v>15.246</v>
      </c>
      <c r="V1631">
        <v>39</v>
      </c>
      <c r="W1631">
        <v>111.92</v>
      </c>
      <c r="X1631">
        <v>86548</v>
      </c>
      <c r="Y1631">
        <f>cleaneddata[[#This Row],[Unit Price]]-cleaneddata[[#This Row],[Discount]]</f>
        <v>2.84</v>
      </c>
      <c r="Z1631" t="str">
        <f>_xlfn.IFS(cleaneddata[[#This Row],[Region]]="Central","Chris",cleaneddata[[#This Row],[Region]]="East","Erin",cleaneddata[[#This Row],[Region]]="South","Sam",cleaneddata[[#This Row],[Region]]="West","William")</f>
        <v>Erin</v>
      </c>
    </row>
    <row r="1632" spans="1:26" x14ac:dyDescent="0.3">
      <c r="A1632">
        <v>3124</v>
      </c>
      <c r="B1632" t="s">
        <v>2722</v>
      </c>
      <c r="C1632" t="s">
        <v>72</v>
      </c>
      <c r="D1632">
        <v>0.05</v>
      </c>
      <c r="E1632">
        <v>120.98</v>
      </c>
      <c r="F1632">
        <v>9.07</v>
      </c>
      <c r="G1632" t="s">
        <v>40</v>
      </c>
      <c r="H1632" t="s">
        <v>73</v>
      </c>
      <c r="I1632" t="s">
        <v>50</v>
      </c>
      <c r="J1632" t="s">
        <v>74</v>
      </c>
      <c r="K1632" t="s">
        <v>75</v>
      </c>
      <c r="L1632" t="s">
        <v>1425</v>
      </c>
      <c r="M1632">
        <v>0.35</v>
      </c>
      <c r="N1632" t="s">
        <v>34</v>
      </c>
      <c r="O1632" t="s">
        <v>54</v>
      </c>
      <c r="P1632" t="s">
        <v>105</v>
      </c>
      <c r="Q1632" t="s">
        <v>2723</v>
      </c>
      <c r="R1632">
        <v>61265</v>
      </c>
      <c r="S1632" s="1">
        <v>42154</v>
      </c>
      <c r="T1632" s="1">
        <v>42155</v>
      </c>
      <c r="U1632">
        <v>881.04719999999998</v>
      </c>
      <c r="V1632">
        <v>11</v>
      </c>
      <c r="W1632">
        <v>1276.8800000000001</v>
      </c>
      <c r="X1632">
        <v>87286</v>
      </c>
      <c r="Y1632">
        <f>cleaneddata[[#This Row],[Unit Price]]-cleaneddata[[#This Row],[Discount]]</f>
        <v>120.93</v>
      </c>
      <c r="Z1632" t="str">
        <f>_xlfn.IFS(cleaneddata[[#This Row],[Region]]="Central","Chris",cleaneddata[[#This Row],[Region]]="East","Erin",cleaneddata[[#This Row],[Region]]="South","Sam",cleaneddata[[#This Row],[Region]]="West","William")</f>
        <v>Chris</v>
      </c>
    </row>
    <row r="1633" spans="1:26" x14ac:dyDescent="0.3">
      <c r="A1633">
        <v>1802</v>
      </c>
      <c r="B1633" t="s">
        <v>2724</v>
      </c>
      <c r="C1633" t="s">
        <v>27</v>
      </c>
      <c r="D1633">
        <v>0.04</v>
      </c>
      <c r="E1633">
        <v>3.68</v>
      </c>
      <c r="F1633">
        <v>1.32</v>
      </c>
      <c r="G1633" t="s">
        <v>40</v>
      </c>
      <c r="H1633" t="s">
        <v>96</v>
      </c>
      <c r="I1633" t="s">
        <v>50</v>
      </c>
      <c r="J1633" t="s">
        <v>570</v>
      </c>
      <c r="K1633" t="s">
        <v>52</v>
      </c>
      <c r="L1633" t="s">
        <v>2528</v>
      </c>
      <c r="M1633">
        <v>0.83</v>
      </c>
      <c r="N1633" t="s">
        <v>34</v>
      </c>
      <c r="O1633" t="s">
        <v>35</v>
      </c>
      <c r="P1633" t="s">
        <v>125</v>
      </c>
      <c r="Q1633" t="s">
        <v>715</v>
      </c>
      <c r="R1633">
        <v>34698</v>
      </c>
      <c r="S1633" s="1">
        <v>42156</v>
      </c>
      <c r="T1633" s="1">
        <v>42157</v>
      </c>
      <c r="U1633">
        <v>300.92579999999998</v>
      </c>
      <c r="V1633">
        <v>11</v>
      </c>
      <c r="W1633">
        <v>41.29</v>
      </c>
      <c r="X1633">
        <v>91543</v>
      </c>
      <c r="Y1633">
        <f>cleaneddata[[#This Row],[Unit Price]]-cleaneddata[[#This Row],[Discount]]</f>
        <v>3.64</v>
      </c>
      <c r="Z1633" t="str">
        <f>_xlfn.IFS(cleaneddata[[#This Row],[Region]]="Central","Chris",cleaneddata[[#This Row],[Region]]="East","Erin",cleaneddata[[#This Row],[Region]]="South","Sam",cleaneddata[[#This Row],[Region]]="West","William")</f>
        <v>Sam</v>
      </c>
    </row>
    <row r="1634" spans="1:26" x14ac:dyDescent="0.3">
      <c r="A1634">
        <v>2817</v>
      </c>
      <c r="B1634" t="s">
        <v>2725</v>
      </c>
      <c r="C1634" t="s">
        <v>39</v>
      </c>
      <c r="D1634">
        <v>0.05</v>
      </c>
      <c r="E1634">
        <v>4.71</v>
      </c>
      <c r="F1634">
        <v>0.7</v>
      </c>
      <c r="G1634" t="s">
        <v>89</v>
      </c>
      <c r="H1634" t="s">
        <v>96</v>
      </c>
      <c r="I1634" t="s">
        <v>50</v>
      </c>
      <c r="J1634" t="s">
        <v>178</v>
      </c>
      <c r="K1634" t="s">
        <v>52</v>
      </c>
      <c r="L1634" t="s">
        <v>2726</v>
      </c>
      <c r="M1634">
        <v>0.8</v>
      </c>
      <c r="N1634" t="s">
        <v>34</v>
      </c>
      <c r="O1634" t="s">
        <v>113</v>
      </c>
      <c r="P1634" t="s">
        <v>319</v>
      </c>
      <c r="Q1634" t="s">
        <v>2727</v>
      </c>
      <c r="R1634">
        <v>43055</v>
      </c>
      <c r="S1634" s="1">
        <v>42156</v>
      </c>
      <c r="T1634" s="1">
        <v>42157</v>
      </c>
      <c r="U1634">
        <v>-2.3759999999999999</v>
      </c>
      <c r="V1634">
        <v>2</v>
      </c>
      <c r="W1634">
        <v>12.16</v>
      </c>
      <c r="X1634">
        <v>89743</v>
      </c>
      <c r="Y1634">
        <f>cleaneddata[[#This Row],[Unit Price]]-cleaneddata[[#This Row],[Discount]]</f>
        <v>4.66</v>
      </c>
      <c r="Z1634" t="str">
        <f>_xlfn.IFS(cleaneddata[[#This Row],[Region]]="Central","Chris",cleaneddata[[#This Row],[Region]]="East","Erin",cleaneddata[[#This Row],[Region]]="South","Sam",cleaneddata[[#This Row],[Region]]="West","William")</f>
        <v>Erin</v>
      </c>
    </row>
    <row r="1635" spans="1:26" x14ac:dyDescent="0.3">
      <c r="A1635">
        <v>2817</v>
      </c>
      <c r="B1635" t="s">
        <v>2725</v>
      </c>
      <c r="C1635" t="s">
        <v>39</v>
      </c>
      <c r="D1635">
        <v>0.04</v>
      </c>
      <c r="E1635">
        <v>55.99</v>
      </c>
      <c r="F1635">
        <v>1.25</v>
      </c>
      <c r="G1635" t="s">
        <v>89</v>
      </c>
      <c r="H1635" t="s">
        <v>96</v>
      </c>
      <c r="I1635" t="s">
        <v>42</v>
      </c>
      <c r="J1635" t="s">
        <v>137</v>
      </c>
      <c r="K1635" t="s">
        <v>44</v>
      </c>
      <c r="L1635" t="s">
        <v>2728</v>
      </c>
      <c r="M1635">
        <v>0.35</v>
      </c>
      <c r="N1635" t="s">
        <v>34</v>
      </c>
      <c r="O1635" t="s">
        <v>113</v>
      </c>
      <c r="P1635" t="s">
        <v>319</v>
      </c>
      <c r="Q1635" t="s">
        <v>2727</v>
      </c>
      <c r="R1635">
        <v>43055</v>
      </c>
      <c r="S1635" s="1">
        <v>42156</v>
      </c>
      <c r="T1635" s="1">
        <v>42157</v>
      </c>
      <c r="U1635">
        <v>-18.3216</v>
      </c>
      <c r="V1635">
        <v>3</v>
      </c>
      <c r="W1635">
        <v>147.56</v>
      </c>
      <c r="X1635">
        <v>89743</v>
      </c>
      <c r="Y1635">
        <f>cleaneddata[[#This Row],[Unit Price]]-cleaneddata[[#This Row],[Discount]]</f>
        <v>55.95</v>
      </c>
      <c r="Z1635" t="str">
        <f>_xlfn.IFS(cleaneddata[[#This Row],[Region]]="Central","Chris",cleaneddata[[#This Row],[Region]]="East","Erin",cleaneddata[[#This Row],[Region]]="South","Sam",cleaneddata[[#This Row],[Region]]="West","William")</f>
        <v>Erin</v>
      </c>
    </row>
    <row r="1636" spans="1:26" x14ac:dyDescent="0.3">
      <c r="A1636">
        <v>3069</v>
      </c>
      <c r="B1636" t="s">
        <v>1170</v>
      </c>
      <c r="C1636" t="s">
        <v>39</v>
      </c>
      <c r="D1636">
        <v>0.03</v>
      </c>
      <c r="E1636">
        <v>120.98</v>
      </c>
      <c r="F1636">
        <v>30</v>
      </c>
      <c r="G1636" t="s">
        <v>28</v>
      </c>
      <c r="H1636" t="s">
        <v>41</v>
      </c>
      <c r="I1636" t="s">
        <v>30</v>
      </c>
      <c r="J1636" t="s">
        <v>111</v>
      </c>
      <c r="K1636" t="s">
        <v>59</v>
      </c>
      <c r="L1636" t="s">
        <v>1127</v>
      </c>
      <c r="M1636">
        <v>0.64</v>
      </c>
      <c r="N1636" t="s">
        <v>34</v>
      </c>
      <c r="O1636" t="s">
        <v>54</v>
      </c>
      <c r="P1636" t="s">
        <v>86</v>
      </c>
      <c r="Q1636" t="s">
        <v>1172</v>
      </c>
      <c r="R1636">
        <v>55128</v>
      </c>
      <c r="S1636" s="1">
        <v>42156</v>
      </c>
      <c r="T1636" s="1">
        <v>42158</v>
      </c>
      <c r="U1636">
        <v>638.02800000000002</v>
      </c>
      <c r="V1636">
        <v>15</v>
      </c>
      <c r="W1636">
        <v>1894.45</v>
      </c>
      <c r="X1636">
        <v>88191</v>
      </c>
      <c r="Y1636">
        <f>cleaneddata[[#This Row],[Unit Price]]-cleaneddata[[#This Row],[Discount]]</f>
        <v>120.95</v>
      </c>
      <c r="Z1636" t="str">
        <f>_xlfn.IFS(cleaneddata[[#This Row],[Region]]="Central","Chris",cleaneddata[[#This Row],[Region]]="East","Erin",cleaneddata[[#This Row],[Region]]="South","Sam",cleaneddata[[#This Row],[Region]]="West","William")</f>
        <v>Chris</v>
      </c>
    </row>
    <row r="1637" spans="1:26" x14ac:dyDescent="0.3">
      <c r="A1637">
        <v>3069</v>
      </c>
      <c r="B1637" t="s">
        <v>1170</v>
      </c>
      <c r="C1637" t="s">
        <v>39</v>
      </c>
      <c r="D1637">
        <v>0.01</v>
      </c>
      <c r="E1637">
        <v>15.68</v>
      </c>
      <c r="F1637">
        <v>3.73</v>
      </c>
      <c r="G1637" t="s">
        <v>40</v>
      </c>
      <c r="H1637" t="s">
        <v>41</v>
      </c>
      <c r="I1637" t="s">
        <v>30</v>
      </c>
      <c r="J1637" t="s">
        <v>128</v>
      </c>
      <c r="K1637" t="s">
        <v>44</v>
      </c>
      <c r="L1637" t="s">
        <v>2729</v>
      </c>
      <c r="M1637">
        <v>0.46</v>
      </c>
      <c r="N1637" t="s">
        <v>34</v>
      </c>
      <c r="O1637" t="s">
        <v>54</v>
      </c>
      <c r="P1637" t="s">
        <v>86</v>
      </c>
      <c r="Q1637" t="s">
        <v>1172</v>
      </c>
      <c r="R1637">
        <v>55128</v>
      </c>
      <c r="S1637" s="1">
        <v>42156</v>
      </c>
      <c r="T1637" s="1">
        <v>42158</v>
      </c>
      <c r="U1637">
        <v>138.49680000000001</v>
      </c>
      <c r="V1637">
        <v>12</v>
      </c>
      <c r="W1637">
        <v>200.72</v>
      </c>
      <c r="X1637">
        <v>88191</v>
      </c>
      <c r="Y1637">
        <f>cleaneddata[[#This Row],[Unit Price]]-cleaneddata[[#This Row],[Discount]]</f>
        <v>15.67</v>
      </c>
      <c r="Z1637" t="str">
        <f>_xlfn.IFS(cleaneddata[[#This Row],[Region]]="Central","Chris",cleaneddata[[#This Row],[Region]]="East","Erin",cleaneddata[[#This Row],[Region]]="South","Sam",cleaneddata[[#This Row],[Region]]="West","William")</f>
        <v>Chris</v>
      </c>
    </row>
    <row r="1638" spans="1:26" x14ac:dyDescent="0.3">
      <c r="A1638">
        <v>3141</v>
      </c>
      <c r="B1638" t="s">
        <v>2730</v>
      </c>
      <c r="C1638" t="s">
        <v>49</v>
      </c>
      <c r="D1638">
        <v>0.09</v>
      </c>
      <c r="E1638">
        <v>6.84</v>
      </c>
      <c r="F1638">
        <v>8.3699999999999992</v>
      </c>
      <c r="G1638" t="s">
        <v>40</v>
      </c>
      <c r="H1638" t="s">
        <v>41</v>
      </c>
      <c r="I1638" t="s">
        <v>50</v>
      </c>
      <c r="J1638" t="s">
        <v>570</v>
      </c>
      <c r="K1638" t="s">
        <v>44</v>
      </c>
      <c r="L1638" t="s">
        <v>738</v>
      </c>
      <c r="M1638">
        <v>0.57999999999999996</v>
      </c>
      <c r="N1638" t="s">
        <v>34</v>
      </c>
      <c r="O1638" t="s">
        <v>54</v>
      </c>
      <c r="P1638" t="s">
        <v>189</v>
      </c>
      <c r="Q1638" t="s">
        <v>368</v>
      </c>
      <c r="R1638">
        <v>77506</v>
      </c>
      <c r="S1638" s="1">
        <v>42156</v>
      </c>
      <c r="T1638" s="1">
        <v>42163</v>
      </c>
      <c r="U1638">
        <v>-88.584999999999994</v>
      </c>
      <c r="V1638">
        <v>13</v>
      </c>
      <c r="W1638">
        <v>87.1</v>
      </c>
      <c r="X1638">
        <v>86369</v>
      </c>
      <c r="Y1638">
        <f>cleaneddata[[#This Row],[Unit Price]]-cleaneddata[[#This Row],[Discount]]</f>
        <v>6.75</v>
      </c>
      <c r="Z1638" t="str">
        <f>_xlfn.IFS(cleaneddata[[#This Row],[Region]]="Central","Chris",cleaneddata[[#This Row],[Region]]="East","Erin",cleaneddata[[#This Row],[Region]]="South","Sam",cleaneddata[[#This Row],[Region]]="West","William")</f>
        <v>Chris</v>
      </c>
    </row>
    <row r="1639" spans="1:26" x14ac:dyDescent="0.3">
      <c r="A1639">
        <v>3141</v>
      </c>
      <c r="B1639" t="s">
        <v>2730</v>
      </c>
      <c r="C1639" t="s">
        <v>49</v>
      </c>
      <c r="D1639">
        <v>7.0000000000000007E-2</v>
      </c>
      <c r="E1639">
        <v>48.91</v>
      </c>
      <c r="F1639">
        <v>35</v>
      </c>
      <c r="G1639" t="s">
        <v>89</v>
      </c>
      <c r="H1639" t="s">
        <v>41</v>
      </c>
      <c r="I1639" t="s">
        <v>50</v>
      </c>
      <c r="J1639" t="s">
        <v>80</v>
      </c>
      <c r="K1639" t="s">
        <v>66</v>
      </c>
      <c r="L1639" t="s">
        <v>1823</v>
      </c>
      <c r="M1639">
        <v>0.83</v>
      </c>
      <c r="N1639" t="s">
        <v>34</v>
      </c>
      <c r="O1639" t="s">
        <v>54</v>
      </c>
      <c r="P1639" t="s">
        <v>189</v>
      </c>
      <c r="Q1639" t="s">
        <v>368</v>
      </c>
      <c r="R1639">
        <v>77506</v>
      </c>
      <c r="S1639" s="1">
        <v>42156</v>
      </c>
      <c r="T1639" s="1">
        <v>42158</v>
      </c>
      <c r="U1639">
        <v>-485.68</v>
      </c>
      <c r="V1639">
        <v>15</v>
      </c>
      <c r="W1639">
        <v>736.86</v>
      </c>
      <c r="X1639">
        <v>86369</v>
      </c>
      <c r="Y1639">
        <f>cleaneddata[[#This Row],[Unit Price]]-cleaneddata[[#This Row],[Discount]]</f>
        <v>48.839999999999996</v>
      </c>
      <c r="Z1639" t="str">
        <f>_xlfn.IFS(cleaneddata[[#This Row],[Region]]="Central","Chris",cleaneddata[[#This Row],[Region]]="East","Erin",cleaneddata[[#This Row],[Region]]="South","Sam",cleaneddata[[#This Row],[Region]]="West","William")</f>
        <v>Chris</v>
      </c>
    </row>
    <row r="1640" spans="1:26" x14ac:dyDescent="0.3">
      <c r="A1640">
        <v>2737</v>
      </c>
      <c r="B1640" t="s">
        <v>2272</v>
      </c>
      <c r="C1640" t="s">
        <v>118</v>
      </c>
      <c r="D1640">
        <v>0.03</v>
      </c>
      <c r="E1640">
        <v>15.31</v>
      </c>
      <c r="F1640">
        <v>8.7799999999999994</v>
      </c>
      <c r="G1640" t="s">
        <v>40</v>
      </c>
      <c r="H1640" t="s">
        <v>29</v>
      </c>
      <c r="I1640" t="s">
        <v>50</v>
      </c>
      <c r="J1640" t="s">
        <v>80</v>
      </c>
      <c r="K1640" t="s">
        <v>75</v>
      </c>
      <c r="L1640" t="s">
        <v>2436</v>
      </c>
      <c r="M1640">
        <v>0.56999999999999995</v>
      </c>
      <c r="N1640" t="s">
        <v>34</v>
      </c>
      <c r="O1640" t="s">
        <v>113</v>
      </c>
      <c r="P1640" t="s">
        <v>635</v>
      </c>
      <c r="Q1640" t="s">
        <v>1948</v>
      </c>
      <c r="R1640">
        <v>5701</v>
      </c>
      <c r="S1640" s="1">
        <v>42156</v>
      </c>
      <c r="T1640" s="1">
        <v>42157</v>
      </c>
      <c r="U1640">
        <v>-57.56</v>
      </c>
      <c r="V1640">
        <v>12</v>
      </c>
      <c r="W1640">
        <v>194.08</v>
      </c>
      <c r="X1640">
        <v>89019</v>
      </c>
      <c r="Y1640">
        <f>cleaneddata[[#This Row],[Unit Price]]-cleaneddata[[#This Row],[Discount]]</f>
        <v>15.280000000000001</v>
      </c>
      <c r="Z1640" t="str">
        <f>_xlfn.IFS(cleaneddata[[#This Row],[Region]]="Central","Chris",cleaneddata[[#This Row],[Region]]="East","Erin",cleaneddata[[#This Row],[Region]]="South","Sam",cleaneddata[[#This Row],[Region]]="West","William")</f>
        <v>Erin</v>
      </c>
    </row>
    <row r="1641" spans="1:26" x14ac:dyDescent="0.3">
      <c r="A1641">
        <v>2828</v>
      </c>
      <c r="B1641" t="s">
        <v>1261</v>
      </c>
      <c r="C1641" t="s">
        <v>118</v>
      </c>
      <c r="D1641">
        <v>7.0000000000000007E-2</v>
      </c>
      <c r="E1641">
        <v>39.479999999999997</v>
      </c>
      <c r="F1641">
        <v>1.99</v>
      </c>
      <c r="G1641" t="s">
        <v>40</v>
      </c>
      <c r="H1641" t="s">
        <v>96</v>
      </c>
      <c r="I1641" t="s">
        <v>42</v>
      </c>
      <c r="J1641" t="s">
        <v>43</v>
      </c>
      <c r="K1641" t="s">
        <v>44</v>
      </c>
      <c r="L1641" t="s">
        <v>1259</v>
      </c>
      <c r="M1641">
        <v>0.54</v>
      </c>
      <c r="N1641" t="s">
        <v>34</v>
      </c>
      <c r="O1641" t="s">
        <v>61</v>
      </c>
      <c r="P1641" t="s">
        <v>92</v>
      </c>
      <c r="Q1641" t="s">
        <v>1263</v>
      </c>
      <c r="R1641">
        <v>92243</v>
      </c>
      <c r="S1641" s="1">
        <v>42156</v>
      </c>
      <c r="T1641" s="1">
        <v>42157</v>
      </c>
      <c r="U1641">
        <v>322.25069999999999</v>
      </c>
      <c r="V1641">
        <v>12</v>
      </c>
      <c r="W1641">
        <v>467.03</v>
      </c>
      <c r="X1641">
        <v>87721</v>
      </c>
      <c r="Y1641">
        <f>cleaneddata[[#This Row],[Unit Price]]-cleaneddata[[#This Row],[Discount]]</f>
        <v>39.409999999999997</v>
      </c>
      <c r="Z1641" t="str">
        <f>_xlfn.IFS(cleaneddata[[#This Row],[Region]]="Central","Chris",cleaneddata[[#This Row],[Region]]="East","Erin",cleaneddata[[#This Row],[Region]]="South","Sam",cleaneddata[[#This Row],[Region]]="West","William")</f>
        <v>William</v>
      </c>
    </row>
    <row r="1642" spans="1:26" x14ac:dyDescent="0.3">
      <c r="A1642">
        <v>797</v>
      </c>
      <c r="B1642" t="s">
        <v>1526</v>
      </c>
      <c r="C1642" t="s">
        <v>72</v>
      </c>
      <c r="D1642">
        <v>0.04</v>
      </c>
      <c r="E1642">
        <v>9.11</v>
      </c>
      <c r="F1642">
        <v>2.25</v>
      </c>
      <c r="G1642" t="s">
        <v>40</v>
      </c>
      <c r="H1642" t="s">
        <v>96</v>
      </c>
      <c r="I1642" t="s">
        <v>50</v>
      </c>
      <c r="J1642" t="s">
        <v>51</v>
      </c>
      <c r="K1642" t="s">
        <v>52</v>
      </c>
      <c r="L1642" t="s">
        <v>2731</v>
      </c>
      <c r="M1642">
        <v>0.52</v>
      </c>
      <c r="N1642" t="s">
        <v>34</v>
      </c>
      <c r="O1642" t="s">
        <v>61</v>
      </c>
      <c r="P1642" t="s">
        <v>148</v>
      </c>
      <c r="Q1642" t="s">
        <v>1528</v>
      </c>
      <c r="R1642">
        <v>84067</v>
      </c>
      <c r="S1642" s="1">
        <v>42156</v>
      </c>
      <c r="T1642" s="1">
        <v>42159</v>
      </c>
      <c r="U1642">
        <v>-3.496</v>
      </c>
      <c r="V1642">
        <v>2</v>
      </c>
      <c r="W1642">
        <v>18.59</v>
      </c>
      <c r="X1642">
        <v>86868</v>
      </c>
      <c r="Y1642">
        <f>cleaneddata[[#This Row],[Unit Price]]-cleaneddata[[#This Row],[Discount]]</f>
        <v>9.07</v>
      </c>
      <c r="Z1642" t="str">
        <f>_xlfn.IFS(cleaneddata[[#This Row],[Region]]="Central","Chris",cleaneddata[[#This Row],[Region]]="East","Erin",cleaneddata[[#This Row],[Region]]="South","Sam",cleaneddata[[#This Row],[Region]]="West","William")</f>
        <v>William</v>
      </c>
    </row>
    <row r="1643" spans="1:26" x14ac:dyDescent="0.3">
      <c r="A1643">
        <v>797</v>
      </c>
      <c r="B1643" t="s">
        <v>1526</v>
      </c>
      <c r="C1643" t="s">
        <v>72</v>
      </c>
      <c r="D1643">
        <v>7.0000000000000007E-2</v>
      </c>
      <c r="E1643">
        <v>64.650000000000006</v>
      </c>
      <c r="F1643">
        <v>35</v>
      </c>
      <c r="G1643" t="s">
        <v>40</v>
      </c>
      <c r="H1643" t="s">
        <v>96</v>
      </c>
      <c r="I1643" t="s">
        <v>50</v>
      </c>
      <c r="J1643" t="s">
        <v>80</v>
      </c>
      <c r="K1643" t="s">
        <v>66</v>
      </c>
      <c r="L1643" t="s">
        <v>1015</v>
      </c>
      <c r="M1643">
        <v>0.8</v>
      </c>
      <c r="N1643" t="s">
        <v>34</v>
      </c>
      <c r="O1643" t="s">
        <v>61</v>
      </c>
      <c r="P1643" t="s">
        <v>148</v>
      </c>
      <c r="Q1643" t="s">
        <v>1528</v>
      </c>
      <c r="R1643">
        <v>84067</v>
      </c>
      <c r="S1643" s="1">
        <v>42156</v>
      </c>
      <c r="T1643" s="1">
        <v>42158</v>
      </c>
      <c r="U1643">
        <v>-717.072</v>
      </c>
      <c r="V1643">
        <v>13</v>
      </c>
      <c r="W1643">
        <v>834.08</v>
      </c>
      <c r="X1643">
        <v>86868</v>
      </c>
      <c r="Y1643">
        <f>cleaneddata[[#This Row],[Unit Price]]-cleaneddata[[#This Row],[Discount]]</f>
        <v>64.580000000000013</v>
      </c>
      <c r="Z1643" t="str">
        <f>_xlfn.IFS(cleaneddata[[#This Row],[Region]]="Central","Chris",cleaneddata[[#This Row],[Region]]="East","Erin",cleaneddata[[#This Row],[Region]]="South","Sam",cleaneddata[[#This Row],[Region]]="West","William")</f>
        <v>William</v>
      </c>
    </row>
    <row r="1644" spans="1:26" x14ac:dyDescent="0.3">
      <c r="A1644">
        <v>1556</v>
      </c>
      <c r="B1644" t="s">
        <v>2732</v>
      </c>
      <c r="C1644" t="s">
        <v>72</v>
      </c>
      <c r="D1644">
        <v>0.06</v>
      </c>
      <c r="E1644">
        <v>2.89</v>
      </c>
      <c r="F1644">
        <v>0.99</v>
      </c>
      <c r="G1644" t="s">
        <v>40</v>
      </c>
      <c r="H1644" t="s">
        <v>41</v>
      </c>
      <c r="I1644" t="s">
        <v>50</v>
      </c>
      <c r="J1644" t="s">
        <v>154</v>
      </c>
      <c r="K1644" t="s">
        <v>75</v>
      </c>
      <c r="L1644" t="s">
        <v>2733</v>
      </c>
      <c r="M1644">
        <v>0.38</v>
      </c>
      <c r="N1644" t="s">
        <v>34</v>
      </c>
      <c r="O1644" t="s">
        <v>35</v>
      </c>
      <c r="P1644" t="s">
        <v>244</v>
      </c>
      <c r="Q1644" t="s">
        <v>2734</v>
      </c>
      <c r="R1644">
        <v>22304</v>
      </c>
      <c r="S1644" s="1">
        <v>42156</v>
      </c>
      <c r="T1644" s="1">
        <v>42158</v>
      </c>
      <c r="U1644">
        <v>-2.0097</v>
      </c>
      <c r="V1644">
        <v>6</v>
      </c>
      <c r="W1644">
        <v>16.670000000000002</v>
      </c>
      <c r="X1644">
        <v>87425</v>
      </c>
      <c r="Y1644">
        <f>cleaneddata[[#This Row],[Unit Price]]-cleaneddata[[#This Row],[Discount]]</f>
        <v>2.83</v>
      </c>
      <c r="Z1644" t="str">
        <f>_xlfn.IFS(cleaneddata[[#This Row],[Region]]="Central","Chris",cleaneddata[[#This Row],[Region]]="East","Erin",cleaneddata[[#This Row],[Region]]="South","Sam",cleaneddata[[#This Row],[Region]]="West","William")</f>
        <v>Sam</v>
      </c>
    </row>
    <row r="1645" spans="1:26" x14ac:dyDescent="0.3">
      <c r="A1645">
        <v>1556</v>
      </c>
      <c r="B1645" t="s">
        <v>2732</v>
      </c>
      <c r="C1645" t="s">
        <v>72</v>
      </c>
      <c r="D1645">
        <v>0.08</v>
      </c>
      <c r="E1645">
        <v>22.84</v>
      </c>
      <c r="F1645">
        <v>11.54</v>
      </c>
      <c r="G1645" t="s">
        <v>40</v>
      </c>
      <c r="H1645" t="s">
        <v>41</v>
      </c>
      <c r="I1645" t="s">
        <v>50</v>
      </c>
      <c r="J1645" t="s">
        <v>90</v>
      </c>
      <c r="K1645" t="s">
        <v>75</v>
      </c>
      <c r="L1645" t="s">
        <v>1843</v>
      </c>
      <c r="M1645">
        <v>0.39</v>
      </c>
      <c r="N1645" t="s">
        <v>34</v>
      </c>
      <c r="O1645" t="s">
        <v>35</v>
      </c>
      <c r="P1645" t="s">
        <v>244</v>
      </c>
      <c r="Q1645" t="s">
        <v>2734</v>
      </c>
      <c r="R1645">
        <v>22304</v>
      </c>
      <c r="S1645" s="1">
        <v>42156</v>
      </c>
      <c r="T1645" s="1">
        <v>42158</v>
      </c>
      <c r="U1645">
        <v>-477.37200000000001</v>
      </c>
      <c r="V1645">
        <v>9</v>
      </c>
      <c r="W1645">
        <v>195.16</v>
      </c>
      <c r="X1645">
        <v>87425</v>
      </c>
      <c r="Y1645">
        <f>cleaneddata[[#This Row],[Unit Price]]-cleaneddata[[#This Row],[Discount]]</f>
        <v>22.76</v>
      </c>
      <c r="Z1645" t="str">
        <f>_xlfn.IFS(cleaneddata[[#This Row],[Region]]="Central","Chris",cleaneddata[[#This Row],[Region]]="East","Erin",cleaneddata[[#This Row],[Region]]="South","Sam",cleaneddata[[#This Row],[Region]]="West","William")</f>
        <v>Sam</v>
      </c>
    </row>
    <row r="1646" spans="1:26" x14ac:dyDescent="0.3">
      <c r="A1646">
        <v>1690</v>
      </c>
      <c r="B1646" t="s">
        <v>752</v>
      </c>
      <c r="C1646" t="s">
        <v>72</v>
      </c>
      <c r="D1646">
        <v>0.09</v>
      </c>
      <c r="E1646">
        <v>95.43</v>
      </c>
      <c r="F1646">
        <v>19.989999999999998</v>
      </c>
      <c r="G1646" t="s">
        <v>40</v>
      </c>
      <c r="H1646" t="s">
        <v>96</v>
      </c>
      <c r="I1646" t="s">
        <v>50</v>
      </c>
      <c r="J1646" t="s">
        <v>80</v>
      </c>
      <c r="K1646" t="s">
        <v>75</v>
      </c>
      <c r="L1646" t="s">
        <v>1439</v>
      </c>
      <c r="M1646">
        <v>0.79</v>
      </c>
      <c r="N1646" t="s">
        <v>34</v>
      </c>
      <c r="O1646" t="s">
        <v>113</v>
      </c>
      <c r="P1646" t="s">
        <v>322</v>
      </c>
      <c r="Q1646" t="s">
        <v>754</v>
      </c>
      <c r="R1646">
        <v>17112</v>
      </c>
      <c r="S1646" s="1">
        <v>42156</v>
      </c>
      <c r="T1646" s="1">
        <v>42157</v>
      </c>
      <c r="U1646">
        <v>-143.23500000000001</v>
      </c>
      <c r="V1646">
        <v>22</v>
      </c>
      <c r="W1646">
        <v>2053.6</v>
      </c>
      <c r="X1646">
        <v>91078</v>
      </c>
      <c r="Y1646">
        <f>cleaneddata[[#This Row],[Unit Price]]-cleaneddata[[#This Row],[Discount]]</f>
        <v>95.34</v>
      </c>
      <c r="Z1646" t="str">
        <f>_xlfn.IFS(cleaneddata[[#This Row],[Region]]="Central","Chris",cleaneddata[[#This Row],[Region]]="East","Erin",cleaneddata[[#This Row],[Region]]="South","Sam",cleaneddata[[#This Row],[Region]]="West","William")</f>
        <v>Erin</v>
      </c>
    </row>
    <row r="1647" spans="1:26" x14ac:dyDescent="0.3">
      <c r="A1647">
        <v>2443</v>
      </c>
      <c r="B1647" t="s">
        <v>623</v>
      </c>
      <c r="C1647" t="s">
        <v>72</v>
      </c>
      <c r="D1647">
        <v>0.06</v>
      </c>
      <c r="E1647">
        <v>2.2799999999999998</v>
      </c>
      <c r="F1647">
        <v>5.2</v>
      </c>
      <c r="G1647" t="s">
        <v>40</v>
      </c>
      <c r="H1647" t="s">
        <v>96</v>
      </c>
      <c r="I1647" t="s">
        <v>50</v>
      </c>
      <c r="J1647" t="s">
        <v>51</v>
      </c>
      <c r="K1647" t="s">
        <v>52</v>
      </c>
      <c r="L1647" t="s">
        <v>2735</v>
      </c>
      <c r="M1647">
        <v>0.41</v>
      </c>
      <c r="N1647" t="s">
        <v>34</v>
      </c>
      <c r="O1647" t="s">
        <v>35</v>
      </c>
      <c r="P1647" t="s">
        <v>125</v>
      </c>
      <c r="Q1647" t="s">
        <v>130</v>
      </c>
      <c r="R1647">
        <v>33142</v>
      </c>
      <c r="S1647" s="1">
        <v>42156</v>
      </c>
      <c r="T1647" s="1">
        <v>42158</v>
      </c>
      <c r="U1647">
        <v>-2002.6314</v>
      </c>
      <c r="V1647">
        <v>13</v>
      </c>
      <c r="W1647">
        <v>30.47</v>
      </c>
      <c r="X1647">
        <v>89301</v>
      </c>
      <c r="Y1647">
        <f>cleaneddata[[#This Row],[Unit Price]]-cleaneddata[[#This Row],[Discount]]</f>
        <v>2.2199999999999998</v>
      </c>
      <c r="Z1647" t="str">
        <f>_xlfn.IFS(cleaneddata[[#This Row],[Region]]="Central","Chris",cleaneddata[[#This Row],[Region]]="East","Erin",cleaneddata[[#This Row],[Region]]="South","Sam",cleaneddata[[#This Row],[Region]]="West","William")</f>
        <v>Sam</v>
      </c>
    </row>
    <row r="1648" spans="1:26" x14ac:dyDescent="0.3">
      <c r="A1648">
        <v>142</v>
      </c>
      <c r="B1648" t="s">
        <v>2736</v>
      </c>
      <c r="C1648" t="s">
        <v>27</v>
      </c>
      <c r="D1648">
        <v>0.03</v>
      </c>
      <c r="E1648">
        <v>22.84</v>
      </c>
      <c r="F1648">
        <v>11.54</v>
      </c>
      <c r="G1648" t="s">
        <v>40</v>
      </c>
      <c r="H1648" t="s">
        <v>29</v>
      </c>
      <c r="I1648" t="s">
        <v>50</v>
      </c>
      <c r="J1648" t="s">
        <v>90</v>
      </c>
      <c r="K1648" t="s">
        <v>75</v>
      </c>
      <c r="L1648" t="s">
        <v>1843</v>
      </c>
      <c r="M1648">
        <v>0.39</v>
      </c>
      <c r="N1648" t="s">
        <v>34</v>
      </c>
      <c r="O1648" t="s">
        <v>113</v>
      </c>
      <c r="P1648" t="s">
        <v>250</v>
      </c>
      <c r="Q1648" t="s">
        <v>2737</v>
      </c>
      <c r="R1648">
        <v>6401</v>
      </c>
      <c r="S1648" s="1">
        <v>42157</v>
      </c>
      <c r="T1648" s="1">
        <v>42158</v>
      </c>
      <c r="U1648">
        <v>91.956000000000003</v>
      </c>
      <c r="V1648">
        <v>13</v>
      </c>
      <c r="W1648">
        <v>312.58999999999997</v>
      </c>
      <c r="X1648">
        <v>91087</v>
      </c>
      <c r="Y1648">
        <f>cleaneddata[[#This Row],[Unit Price]]-cleaneddata[[#This Row],[Discount]]</f>
        <v>22.81</v>
      </c>
      <c r="Z1648" t="str">
        <f>_xlfn.IFS(cleaneddata[[#This Row],[Region]]="Central","Chris",cleaneddata[[#This Row],[Region]]="East","Erin",cleaneddata[[#This Row],[Region]]="South","Sam",cleaneddata[[#This Row],[Region]]="West","William")</f>
        <v>Erin</v>
      </c>
    </row>
    <row r="1649" spans="1:26" x14ac:dyDescent="0.3">
      <c r="A1649">
        <v>144</v>
      </c>
      <c r="B1649" t="s">
        <v>2738</v>
      </c>
      <c r="C1649" t="s">
        <v>27</v>
      </c>
      <c r="D1649">
        <v>0.05</v>
      </c>
      <c r="E1649">
        <v>10.98</v>
      </c>
      <c r="F1649">
        <v>3.37</v>
      </c>
      <c r="G1649" t="s">
        <v>40</v>
      </c>
      <c r="H1649" t="s">
        <v>29</v>
      </c>
      <c r="I1649" t="s">
        <v>50</v>
      </c>
      <c r="J1649" t="s">
        <v>570</v>
      </c>
      <c r="K1649" t="s">
        <v>44</v>
      </c>
      <c r="L1649" t="s">
        <v>2131</v>
      </c>
      <c r="M1649">
        <v>0.56999999999999995</v>
      </c>
      <c r="N1649" t="s">
        <v>34</v>
      </c>
      <c r="O1649" t="s">
        <v>113</v>
      </c>
      <c r="P1649" t="s">
        <v>405</v>
      </c>
      <c r="Q1649" t="s">
        <v>2739</v>
      </c>
      <c r="R1649">
        <v>2664</v>
      </c>
      <c r="S1649" s="1">
        <v>42157</v>
      </c>
      <c r="T1649" s="1">
        <v>42158</v>
      </c>
      <c r="U1649">
        <v>-2.544</v>
      </c>
      <c r="V1649">
        <v>6</v>
      </c>
      <c r="W1649">
        <v>64.400000000000006</v>
      </c>
      <c r="X1649">
        <v>91087</v>
      </c>
      <c r="Y1649">
        <f>cleaneddata[[#This Row],[Unit Price]]-cleaneddata[[#This Row],[Discount]]</f>
        <v>10.93</v>
      </c>
      <c r="Z1649" t="str">
        <f>_xlfn.IFS(cleaneddata[[#This Row],[Region]]="Central","Chris",cleaneddata[[#This Row],[Region]]="East","Erin",cleaneddata[[#This Row],[Region]]="South","Sam",cleaneddata[[#This Row],[Region]]="West","William")</f>
        <v>Erin</v>
      </c>
    </row>
    <row r="1650" spans="1:26" x14ac:dyDescent="0.3">
      <c r="A1650">
        <v>1461</v>
      </c>
      <c r="B1650" t="s">
        <v>2740</v>
      </c>
      <c r="C1650" t="s">
        <v>39</v>
      </c>
      <c r="D1650">
        <v>0.05</v>
      </c>
      <c r="E1650">
        <v>12.95</v>
      </c>
      <c r="F1650">
        <v>4.9800000000000004</v>
      </c>
      <c r="G1650" t="s">
        <v>40</v>
      </c>
      <c r="H1650" t="s">
        <v>41</v>
      </c>
      <c r="I1650" t="s">
        <v>50</v>
      </c>
      <c r="J1650" t="s">
        <v>74</v>
      </c>
      <c r="K1650" t="s">
        <v>75</v>
      </c>
      <c r="L1650" t="s">
        <v>2741</v>
      </c>
      <c r="M1650">
        <v>0.4</v>
      </c>
      <c r="N1650" t="s">
        <v>34</v>
      </c>
      <c r="O1650" t="s">
        <v>54</v>
      </c>
      <c r="P1650" t="s">
        <v>55</v>
      </c>
      <c r="Q1650" t="s">
        <v>2031</v>
      </c>
      <c r="R1650">
        <v>47905</v>
      </c>
      <c r="S1650" s="1">
        <v>42157</v>
      </c>
      <c r="T1650" s="1">
        <v>42159</v>
      </c>
      <c r="U1650">
        <v>134.16825</v>
      </c>
      <c r="V1650">
        <v>19</v>
      </c>
      <c r="W1650">
        <v>252.36</v>
      </c>
      <c r="X1650">
        <v>86397</v>
      </c>
      <c r="Y1650">
        <f>cleaneddata[[#This Row],[Unit Price]]-cleaneddata[[#This Row],[Discount]]</f>
        <v>12.899999999999999</v>
      </c>
      <c r="Z1650" t="str">
        <f>_xlfn.IFS(cleaneddata[[#This Row],[Region]]="Central","Chris",cleaneddata[[#This Row],[Region]]="East","Erin",cleaneddata[[#This Row],[Region]]="South","Sam",cleaneddata[[#This Row],[Region]]="West","William")</f>
        <v>Chris</v>
      </c>
    </row>
    <row r="1651" spans="1:26" x14ac:dyDescent="0.3">
      <c r="A1651">
        <v>1997</v>
      </c>
      <c r="B1651" t="s">
        <v>776</v>
      </c>
      <c r="C1651" t="s">
        <v>49</v>
      </c>
      <c r="D1651">
        <v>0</v>
      </c>
      <c r="E1651">
        <v>24.92</v>
      </c>
      <c r="F1651">
        <v>12.98</v>
      </c>
      <c r="G1651" t="s">
        <v>40</v>
      </c>
      <c r="H1651" t="s">
        <v>41</v>
      </c>
      <c r="I1651" t="s">
        <v>50</v>
      </c>
      <c r="J1651" t="s">
        <v>74</v>
      </c>
      <c r="K1651" t="s">
        <v>75</v>
      </c>
      <c r="L1651" t="s">
        <v>1733</v>
      </c>
      <c r="M1651">
        <v>0.39</v>
      </c>
      <c r="N1651" t="s">
        <v>34</v>
      </c>
      <c r="O1651" t="s">
        <v>35</v>
      </c>
      <c r="P1651" t="s">
        <v>273</v>
      </c>
      <c r="Q1651" t="s">
        <v>274</v>
      </c>
      <c r="R1651">
        <v>29915</v>
      </c>
      <c r="S1651" s="1">
        <v>42157</v>
      </c>
      <c r="T1651" s="1">
        <v>42157</v>
      </c>
      <c r="U1651">
        <v>-23.155999999999999</v>
      </c>
      <c r="V1651">
        <v>1</v>
      </c>
      <c r="W1651">
        <v>32.659999999999997</v>
      </c>
      <c r="X1651">
        <v>90335</v>
      </c>
      <c r="Y1651">
        <f>cleaneddata[[#This Row],[Unit Price]]-cleaneddata[[#This Row],[Discount]]</f>
        <v>24.92</v>
      </c>
      <c r="Z1651" t="str">
        <f>_xlfn.IFS(cleaneddata[[#This Row],[Region]]="Central","Chris",cleaneddata[[#This Row],[Region]]="East","Erin",cleaneddata[[#This Row],[Region]]="South","Sam",cleaneddata[[#This Row],[Region]]="West","William")</f>
        <v>Sam</v>
      </c>
    </row>
    <row r="1652" spans="1:26" x14ac:dyDescent="0.3">
      <c r="A1652">
        <v>2334</v>
      </c>
      <c r="B1652" t="s">
        <v>2040</v>
      </c>
      <c r="C1652" t="s">
        <v>49</v>
      </c>
      <c r="D1652">
        <v>0.06</v>
      </c>
      <c r="E1652">
        <v>3.74</v>
      </c>
      <c r="F1652">
        <v>0.94</v>
      </c>
      <c r="G1652" t="s">
        <v>40</v>
      </c>
      <c r="H1652" t="s">
        <v>73</v>
      </c>
      <c r="I1652" t="s">
        <v>50</v>
      </c>
      <c r="J1652" t="s">
        <v>178</v>
      </c>
      <c r="K1652" t="s">
        <v>52</v>
      </c>
      <c r="L1652" t="s">
        <v>2742</v>
      </c>
      <c r="M1652">
        <v>0.83</v>
      </c>
      <c r="N1652" t="s">
        <v>34</v>
      </c>
      <c r="O1652" t="s">
        <v>54</v>
      </c>
      <c r="P1652" t="s">
        <v>359</v>
      </c>
      <c r="Q1652" t="s">
        <v>2041</v>
      </c>
      <c r="R1652">
        <v>53220</v>
      </c>
      <c r="S1652" s="1">
        <v>42157</v>
      </c>
      <c r="T1652" s="1">
        <v>42164</v>
      </c>
      <c r="U1652">
        <v>-7.6849999999999996</v>
      </c>
      <c r="V1652">
        <v>12</v>
      </c>
      <c r="W1652">
        <v>44.75</v>
      </c>
      <c r="X1652">
        <v>89610</v>
      </c>
      <c r="Y1652">
        <f>cleaneddata[[#This Row],[Unit Price]]-cleaneddata[[#This Row],[Discount]]</f>
        <v>3.68</v>
      </c>
      <c r="Z1652" t="str">
        <f>_xlfn.IFS(cleaneddata[[#This Row],[Region]]="Central","Chris",cleaneddata[[#This Row],[Region]]="East","Erin",cleaneddata[[#This Row],[Region]]="South","Sam",cleaneddata[[#This Row],[Region]]="West","William")</f>
        <v>Chris</v>
      </c>
    </row>
    <row r="1653" spans="1:26" x14ac:dyDescent="0.3">
      <c r="A1653">
        <v>210</v>
      </c>
      <c r="B1653" t="s">
        <v>581</v>
      </c>
      <c r="C1653" t="s">
        <v>118</v>
      </c>
      <c r="D1653">
        <v>0.09</v>
      </c>
      <c r="E1653">
        <v>5.4</v>
      </c>
      <c r="F1653">
        <v>7.78</v>
      </c>
      <c r="G1653" t="s">
        <v>89</v>
      </c>
      <c r="H1653" t="s">
        <v>73</v>
      </c>
      <c r="I1653" t="s">
        <v>50</v>
      </c>
      <c r="J1653" t="s">
        <v>74</v>
      </c>
      <c r="K1653" t="s">
        <v>75</v>
      </c>
      <c r="L1653" t="s">
        <v>1486</v>
      </c>
      <c r="M1653">
        <v>0.37</v>
      </c>
      <c r="N1653" t="s">
        <v>34</v>
      </c>
      <c r="O1653" t="s">
        <v>113</v>
      </c>
      <c r="P1653" t="s">
        <v>114</v>
      </c>
      <c r="Q1653" t="s">
        <v>583</v>
      </c>
      <c r="R1653">
        <v>12180</v>
      </c>
      <c r="S1653" s="1">
        <v>42157</v>
      </c>
      <c r="T1653" s="1">
        <v>42157</v>
      </c>
      <c r="U1653">
        <v>-21.487749999999998</v>
      </c>
      <c r="V1653">
        <v>4</v>
      </c>
      <c r="W1653">
        <v>27.3</v>
      </c>
      <c r="X1653">
        <v>85966</v>
      </c>
      <c r="Y1653">
        <f>cleaneddata[[#This Row],[Unit Price]]-cleaneddata[[#This Row],[Discount]]</f>
        <v>5.3100000000000005</v>
      </c>
      <c r="Z1653" t="str">
        <f>_xlfn.IFS(cleaneddata[[#This Row],[Region]]="Central","Chris",cleaneddata[[#This Row],[Region]]="East","Erin",cleaneddata[[#This Row],[Region]]="South","Sam",cleaneddata[[#This Row],[Region]]="West","William")</f>
        <v>Erin</v>
      </c>
    </row>
    <row r="1654" spans="1:26" x14ac:dyDescent="0.3">
      <c r="A1654">
        <v>210</v>
      </c>
      <c r="B1654" t="s">
        <v>581</v>
      </c>
      <c r="C1654" t="s">
        <v>118</v>
      </c>
      <c r="D1654">
        <v>0.02</v>
      </c>
      <c r="E1654">
        <v>20.28</v>
      </c>
      <c r="F1654">
        <v>6.68</v>
      </c>
      <c r="G1654" t="s">
        <v>40</v>
      </c>
      <c r="H1654" t="s">
        <v>73</v>
      </c>
      <c r="I1654" t="s">
        <v>30</v>
      </c>
      <c r="J1654" t="s">
        <v>128</v>
      </c>
      <c r="K1654" t="s">
        <v>75</v>
      </c>
      <c r="L1654" t="s">
        <v>2743</v>
      </c>
      <c r="M1654">
        <v>0.53</v>
      </c>
      <c r="N1654" t="s">
        <v>34</v>
      </c>
      <c r="O1654" t="s">
        <v>113</v>
      </c>
      <c r="P1654" t="s">
        <v>114</v>
      </c>
      <c r="Q1654" t="s">
        <v>583</v>
      </c>
      <c r="R1654">
        <v>12180</v>
      </c>
      <c r="S1654" s="1">
        <v>42157</v>
      </c>
      <c r="T1654" s="1">
        <v>42157</v>
      </c>
      <c r="U1654">
        <v>44.677500000000002</v>
      </c>
      <c r="V1654">
        <v>3</v>
      </c>
      <c r="W1654">
        <v>64.75</v>
      </c>
      <c r="X1654">
        <v>85966</v>
      </c>
      <c r="Y1654">
        <f>cleaneddata[[#This Row],[Unit Price]]-cleaneddata[[#This Row],[Discount]]</f>
        <v>20.260000000000002</v>
      </c>
      <c r="Z1654" t="str">
        <f>_xlfn.IFS(cleaneddata[[#This Row],[Region]]="Central","Chris",cleaneddata[[#This Row],[Region]]="East","Erin",cleaneddata[[#This Row],[Region]]="South","Sam",cleaneddata[[#This Row],[Region]]="West","William")</f>
        <v>Erin</v>
      </c>
    </row>
    <row r="1655" spans="1:26" x14ac:dyDescent="0.3">
      <c r="A1655">
        <v>210</v>
      </c>
      <c r="B1655" t="s">
        <v>581</v>
      </c>
      <c r="C1655" t="s">
        <v>118</v>
      </c>
      <c r="D1655">
        <v>0</v>
      </c>
      <c r="E1655">
        <v>11.55</v>
      </c>
      <c r="F1655">
        <v>2.36</v>
      </c>
      <c r="G1655" t="s">
        <v>40</v>
      </c>
      <c r="H1655" t="s">
        <v>73</v>
      </c>
      <c r="I1655" t="s">
        <v>50</v>
      </c>
      <c r="J1655" t="s">
        <v>51</v>
      </c>
      <c r="K1655" t="s">
        <v>52</v>
      </c>
      <c r="L1655" t="s">
        <v>382</v>
      </c>
      <c r="M1655">
        <v>0.55000000000000004</v>
      </c>
      <c r="N1655" t="s">
        <v>34</v>
      </c>
      <c r="O1655" t="s">
        <v>113</v>
      </c>
      <c r="P1655" t="s">
        <v>114</v>
      </c>
      <c r="Q1655" t="s">
        <v>583</v>
      </c>
      <c r="R1655">
        <v>12180</v>
      </c>
      <c r="S1655" s="1">
        <v>42157</v>
      </c>
      <c r="T1655" s="1">
        <v>42158</v>
      </c>
      <c r="U1655">
        <v>23.594999999999999</v>
      </c>
      <c r="V1655">
        <v>5</v>
      </c>
      <c r="W1655">
        <v>62.98</v>
      </c>
      <c r="X1655">
        <v>85966</v>
      </c>
      <c r="Y1655">
        <f>cleaneddata[[#This Row],[Unit Price]]-cleaneddata[[#This Row],[Discount]]</f>
        <v>11.55</v>
      </c>
      <c r="Z1655" t="str">
        <f>_xlfn.IFS(cleaneddata[[#This Row],[Region]]="Central","Chris",cleaneddata[[#This Row],[Region]]="East","Erin",cleaneddata[[#This Row],[Region]]="South","Sam",cleaneddata[[#This Row],[Region]]="West","William")</f>
        <v>Erin</v>
      </c>
    </row>
    <row r="1656" spans="1:26" x14ac:dyDescent="0.3">
      <c r="A1656">
        <v>211</v>
      </c>
      <c r="B1656" t="s">
        <v>264</v>
      </c>
      <c r="C1656" t="s">
        <v>118</v>
      </c>
      <c r="D1656">
        <v>0.05</v>
      </c>
      <c r="E1656">
        <v>2.08</v>
      </c>
      <c r="F1656">
        <v>2.56</v>
      </c>
      <c r="G1656" t="s">
        <v>40</v>
      </c>
      <c r="H1656" t="s">
        <v>73</v>
      </c>
      <c r="I1656" t="s">
        <v>50</v>
      </c>
      <c r="J1656" t="s">
        <v>570</v>
      </c>
      <c r="K1656" t="s">
        <v>44</v>
      </c>
      <c r="L1656" t="s">
        <v>1169</v>
      </c>
      <c r="M1656">
        <v>0.55000000000000004</v>
      </c>
      <c r="N1656" t="s">
        <v>34</v>
      </c>
      <c r="O1656" t="s">
        <v>113</v>
      </c>
      <c r="P1656" t="s">
        <v>114</v>
      </c>
      <c r="Q1656" t="s">
        <v>265</v>
      </c>
      <c r="R1656">
        <v>13501</v>
      </c>
      <c r="S1656" s="1">
        <v>42157</v>
      </c>
      <c r="T1656" s="1">
        <v>42158</v>
      </c>
      <c r="U1656">
        <v>-36.25</v>
      </c>
      <c r="V1656">
        <v>20</v>
      </c>
      <c r="W1656">
        <v>42.29</v>
      </c>
      <c r="X1656">
        <v>85966</v>
      </c>
      <c r="Y1656">
        <f>cleaneddata[[#This Row],[Unit Price]]-cleaneddata[[#This Row],[Discount]]</f>
        <v>2.0300000000000002</v>
      </c>
      <c r="Z1656" t="str">
        <f>_xlfn.IFS(cleaneddata[[#This Row],[Region]]="Central","Chris",cleaneddata[[#This Row],[Region]]="East","Erin",cleaneddata[[#This Row],[Region]]="South","Sam",cleaneddata[[#This Row],[Region]]="West","William")</f>
        <v>Erin</v>
      </c>
    </row>
    <row r="1657" spans="1:26" x14ac:dyDescent="0.3">
      <c r="A1657">
        <v>3374</v>
      </c>
      <c r="B1657" t="s">
        <v>2744</v>
      </c>
      <c r="C1657" t="s">
        <v>118</v>
      </c>
      <c r="D1657">
        <v>0.01</v>
      </c>
      <c r="E1657">
        <v>179.29</v>
      </c>
      <c r="F1657">
        <v>29.21</v>
      </c>
      <c r="G1657" t="s">
        <v>28</v>
      </c>
      <c r="H1657" t="s">
        <v>96</v>
      </c>
      <c r="I1657" t="s">
        <v>30</v>
      </c>
      <c r="J1657" t="s">
        <v>31</v>
      </c>
      <c r="K1657" t="s">
        <v>32</v>
      </c>
      <c r="L1657" t="s">
        <v>545</v>
      </c>
      <c r="M1657">
        <v>0.76</v>
      </c>
      <c r="N1657" t="s">
        <v>34</v>
      </c>
      <c r="O1657" t="s">
        <v>113</v>
      </c>
      <c r="P1657" t="s">
        <v>420</v>
      </c>
      <c r="Q1657" t="s">
        <v>2745</v>
      </c>
      <c r="R1657">
        <v>21113</v>
      </c>
      <c r="S1657" s="1">
        <v>42157</v>
      </c>
      <c r="T1657" s="1">
        <v>42159</v>
      </c>
      <c r="U1657">
        <v>66.362219999999994</v>
      </c>
      <c r="V1657">
        <v>8</v>
      </c>
      <c r="W1657">
        <v>1487.9</v>
      </c>
      <c r="X1657">
        <v>87473</v>
      </c>
      <c r="Y1657">
        <f>cleaneddata[[#This Row],[Unit Price]]-cleaneddata[[#This Row],[Discount]]</f>
        <v>179.28</v>
      </c>
      <c r="Z1657" t="str">
        <f>_xlfn.IFS(cleaneddata[[#This Row],[Region]]="Central","Chris",cleaneddata[[#This Row],[Region]]="East","Erin",cleaneddata[[#This Row],[Region]]="South","Sam",cleaneddata[[#This Row],[Region]]="West","William")</f>
        <v>Erin</v>
      </c>
    </row>
    <row r="1658" spans="1:26" x14ac:dyDescent="0.3">
      <c r="A1658">
        <v>1170</v>
      </c>
      <c r="B1658" t="s">
        <v>2746</v>
      </c>
      <c r="C1658" t="s">
        <v>72</v>
      </c>
      <c r="D1658">
        <v>0.09</v>
      </c>
      <c r="E1658">
        <v>9.7799999999999994</v>
      </c>
      <c r="F1658">
        <v>1.39</v>
      </c>
      <c r="G1658" t="s">
        <v>40</v>
      </c>
      <c r="H1658" t="s">
        <v>41</v>
      </c>
      <c r="I1658" t="s">
        <v>50</v>
      </c>
      <c r="J1658" t="s">
        <v>347</v>
      </c>
      <c r="K1658" t="s">
        <v>75</v>
      </c>
      <c r="L1658" t="s">
        <v>1513</v>
      </c>
      <c r="M1658">
        <v>0.39</v>
      </c>
      <c r="N1658" t="s">
        <v>34</v>
      </c>
      <c r="O1658" t="s">
        <v>113</v>
      </c>
      <c r="P1658" t="s">
        <v>1610</v>
      </c>
      <c r="Q1658" t="s">
        <v>2727</v>
      </c>
      <c r="R1658">
        <v>19711</v>
      </c>
      <c r="S1658" s="1">
        <v>42157</v>
      </c>
      <c r="T1658" s="1">
        <v>42158</v>
      </c>
      <c r="U1658">
        <v>125.20740000000001</v>
      </c>
      <c r="V1658">
        <v>19</v>
      </c>
      <c r="W1658">
        <v>181.46</v>
      </c>
      <c r="X1658">
        <v>87520</v>
      </c>
      <c r="Y1658">
        <f>cleaneddata[[#This Row],[Unit Price]]-cleaneddata[[#This Row],[Discount]]</f>
        <v>9.69</v>
      </c>
      <c r="Z1658" t="str">
        <f>_xlfn.IFS(cleaneddata[[#This Row],[Region]]="Central","Chris",cleaneddata[[#This Row],[Region]]="East","Erin",cleaneddata[[#This Row],[Region]]="South","Sam",cleaneddata[[#This Row],[Region]]="West","William")</f>
        <v>Erin</v>
      </c>
    </row>
    <row r="1659" spans="1:26" x14ac:dyDescent="0.3">
      <c r="A1659">
        <v>1170</v>
      </c>
      <c r="B1659" t="s">
        <v>2746</v>
      </c>
      <c r="C1659" t="s">
        <v>72</v>
      </c>
      <c r="D1659">
        <v>0</v>
      </c>
      <c r="E1659">
        <v>200.99</v>
      </c>
      <c r="F1659">
        <v>8.08</v>
      </c>
      <c r="G1659" t="s">
        <v>40</v>
      </c>
      <c r="H1659" t="s">
        <v>41</v>
      </c>
      <c r="I1659" t="s">
        <v>42</v>
      </c>
      <c r="J1659" t="s">
        <v>137</v>
      </c>
      <c r="K1659" t="s">
        <v>75</v>
      </c>
      <c r="L1659" t="s">
        <v>2747</v>
      </c>
      <c r="M1659">
        <v>0.59</v>
      </c>
      <c r="N1659" t="s">
        <v>34</v>
      </c>
      <c r="O1659" t="s">
        <v>113</v>
      </c>
      <c r="P1659" t="s">
        <v>1610</v>
      </c>
      <c r="Q1659" t="s">
        <v>2727</v>
      </c>
      <c r="R1659">
        <v>19711</v>
      </c>
      <c r="S1659" s="1">
        <v>42157</v>
      </c>
      <c r="T1659" s="1">
        <v>42159</v>
      </c>
      <c r="U1659">
        <v>281.53440000000001</v>
      </c>
      <c r="V1659">
        <v>6</v>
      </c>
      <c r="W1659">
        <v>1076.3</v>
      </c>
      <c r="X1659">
        <v>87520</v>
      </c>
      <c r="Y1659">
        <f>cleaneddata[[#This Row],[Unit Price]]-cleaneddata[[#This Row],[Discount]]</f>
        <v>200.99</v>
      </c>
      <c r="Z1659" t="str">
        <f>_xlfn.IFS(cleaneddata[[#This Row],[Region]]="Central","Chris",cleaneddata[[#This Row],[Region]]="East","Erin",cleaneddata[[#This Row],[Region]]="South","Sam",cleaneddata[[#This Row],[Region]]="West","William")</f>
        <v>Erin</v>
      </c>
    </row>
    <row r="1660" spans="1:26" x14ac:dyDescent="0.3">
      <c r="A1660">
        <v>2487</v>
      </c>
      <c r="B1660" t="s">
        <v>2748</v>
      </c>
      <c r="C1660" t="s">
        <v>72</v>
      </c>
      <c r="D1660">
        <v>0.02</v>
      </c>
      <c r="E1660">
        <v>136.97999999999999</v>
      </c>
      <c r="F1660">
        <v>24.49</v>
      </c>
      <c r="G1660" t="s">
        <v>89</v>
      </c>
      <c r="H1660" t="s">
        <v>29</v>
      </c>
      <c r="I1660" t="s">
        <v>30</v>
      </c>
      <c r="J1660" t="s">
        <v>128</v>
      </c>
      <c r="K1660" t="s">
        <v>66</v>
      </c>
      <c r="L1660" t="s">
        <v>431</v>
      </c>
      <c r="M1660">
        <v>0.59</v>
      </c>
      <c r="N1660" t="s">
        <v>34</v>
      </c>
      <c r="O1660" t="s">
        <v>35</v>
      </c>
      <c r="P1660" t="s">
        <v>77</v>
      </c>
      <c r="Q1660" t="s">
        <v>2749</v>
      </c>
      <c r="R1660">
        <v>30084</v>
      </c>
      <c r="S1660" s="1">
        <v>42157</v>
      </c>
      <c r="T1660" s="1">
        <v>42158</v>
      </c>
      <c r="U1660">
        <v>88.56</v>
      </c>
      <c r="V1660">
        <v>8</v>
      </c>
      <c r="W1660">
        <v>1140.95</v>
      </c>
      <c r="X1660">
        <v>91417</v>
      </c>
      <c r="Y1660">
        <f>cleaneddata[[#This Row],[Unit Price]]-cleaneddata[[#This Row],[Discount]]</f>
        <v>136.95999999999998</v>
      </c>
      <c r="Z1660" t="str">
        <f>_xlfn.IFS(cleaneddata[[#This Row],[Region]]="Central","Chris",cleaneddata[[#This Row],[Region]]="East","Erin",cleaneddata[[#This Row],[Region]]="South","Sam",cleaneddata[[#This Row],[Region]]="West","William")</f>
        <v>Sam</v>
      </c>
    </row>
    <row r="1661" spans="1:26" x14ac:dyDescent="0.3">
      <c r="A1661">
        <v>1389</v>
      </c>
      <c r="B1661" t="s">
        <v>771</v>
      </c>
      <c r="C1661" t="s">
        <v>39</v>
      </c>
      <c r="D1661">
        <v>0.09</v>
      </c>
      <c r="E1661">
        <v>2.61</v>
      </c>
      <c r="F1661">
        <v>0.5</v>
      </c>
      <c r="G1661" t="s">
        <v>40</v>
      </c>
      <c r="H1661" t="s">
        <v>41</v>
      </c>
      <c r="I1661" t="s">
        <v>50</v>
      </c>
      <c r="J1661" t="s">
        <v>154</v>
      </c>
      <c r="K1661" t="s">
        <v>75</v>
      </c>
      <c r="L1661" t="s">
        <v>1369</v>
      </c>
      <c r="M1661">
        <v>0.39</v>
      </c>
      <c r="N1661" t="s">
        <v>34</v>
      </c>
      <c r="O1661" t="s">
        <v>61</v>
      </c>
      <c r="P1661" t="s">
        <v>92</v>
      </c>
      <c r="Q1661" t="s">
        <v>773</v>
      </c>
      <c r="R1661">
        <v>94025</v>
      </c>
      <c r="S1661" s="1">
        <v>42158</v>
      </c>
      <c r="T1661" s="1">
        <v>42160</v>
      </c>
      <c r="U1661">
        <v>29.380199999999999</v>
      </c>
      <c r="V1661">
        <v>17</v>
      </c>
      <c r="W1661">
        <v>42.58</v>
      </c>
      <c r="X1661">
        <v>88729</v>
      </c>
      <c r="Y1661">
        <f>cleaneddata[[#This Row],[Unit Price]]-cleaneddata[[#This Row],[Discount]]</f>
        <v>2.52</v>
      </c>
      <c r="Z1661" t="str">
        <f>_xlfn.IFS(cleaneddata[[#This Row],[Region]]="Central","Chris",cleaneddata[[#This Row],[Region]]="East","Erin",cleaneddata[[#This Row],[Region]]="South","Sam",cleaneddata[[#This Row],[Region]]="West","William")</f>
        <v>William</v>
      </c>
    </row>
    <row r="1662" spans="1:26" x14ac:dyDescent="0.3">
      <c r="A1662">
        <v>87</v>
      </c>
      <c r="B1662" t="s">
        <v>1788</v>
      </c>
      <c r="C1662" t="s">
        <v>49</v>
      </c>
      <c r="D1662">
        <v>0.05</v>
      </c>
      <c r="E1662">
        <v>161.55000000000001</v>
      </c>
      <c r="F1662">
        <v>19.989999999999998</v>
      </c>
      <c r="G1662" t="s">
        <v>40</v>
      </c>
      <c r="H1662" t="s">
        <v>96</v>
      </c>
      <c r="I1662" t="s">
        <v>50</v>
      </c>
      <c r="J1662" t="s">
        <v>80</v>
      </c>
      <c r="K1662" t="s">
        <v>75</v>
      </c>
      <c r="L1662" t="s">
        <v>81</v>
      </c>
      <c r="M1662">
        <v>0.66</v>
      </c>
      <c r="N1662" t="s">
        <v>34</v>
      </c>
      <c r="O1662" t="s">
        <v>61</v>
      </c>
      <c r="P1662" t="s">
        <v>92</v>
      </c>
      <c r="Q1662" t="s">
        <v>1789</v>
      </c>
      <c r="R1662">
        <v>95687</v>
      </c>
      <c r="S1662" s="1">
        <v>42158</v>
      </c>
      <c r="T1662" s="1">
        <v>42163</v>
      </c>
      <c r="U1662">
        <v>1892.424</v>
      </c>
      <c r="V1662">
        <v>19</v>
      </c>
      <c r="W1662">
        <v>3127.69</v>
      </c>
      <c r="X1662">
        <v>90596</v>
      </c>
      <c r="Y1662">
        <f>cleaneddata[[#This Row],[Unit Price]]-cleaneddata[[#This Row],[Discount]]</f>
        <v>161.5</v>
      </c>
      <c r="Z1662" t="str">
        <f>_xlfn.IFS(cleaneddata[[#This Row],[Region]]="Central","Chris",cleaneddata[[#This Row],[Region]]="East","Erin",cleaneddata[[#This Row],[Region]]="South","Sam",cleaneddata[[#This Row],[Region]]="West","William")</f>
        <v>William</v>
      </c>
    </row>
    <row r="1663" spans="1:26" x14ac:dyDescent="0.3">
      <c r="A1663">
        <v>2268</v>
      </c>
      <c r="B1663" t="s">
        <v>2750</v>
      </c>
      <c r="C1663" t="s">
        <v>49</v>
      </c>
      <c r="D1663">
        <v>0.08</v>
      </c>
      <c r="E1663">
        <v>259.70999999999998</v>
      </c>
      <c r="F1663">
        <v>66.67</v>
      </c>
      <c r="G1663" t="s">
        <v>28</v>
      </c>
      <c r="H1663" t="s">
        <v>29</v>
      </c>
      <c r="I1663" t="s">
        <v>30</v>
      </c>
      <c r="J1663" t="s">
        <v>31</v>
      </c>
      <c r="K1663" t="s">
        <v>32</v>
      </c>
      <c r="L1663" t="s">
        <v>1028</v>
      </c>
      <c r="M1663">
        <v>0.61</v>
      </c>
      <c r="N1663" t="s">
        <v>34</v>
      </c>
      <c r="O1663" t="s">
        <v>35</v>
      </c>
      <c r="P1663" t="s">
        <v>125</v>
      </c>
      <c r="Q1663" t="s">
        <v>2751</v>
      </c>
      <c r="R1663">
        <v>34639</v>
      </c>
      <c r="S1663" s="1">
        <v>42158</v>
      </c>
      <c r="T1663" s="1">
        <v>42162</v>
      </c>
      <c r="U1663">
        <v>138.22200000000001</v>
      </c>
      <c r="V1663">
        <v>17</v>
      </c>
      <c r="W1663">
        <v>4086.5</v>
      </c>
      <c r="X1663">
        <v>89571</v>
      </c>
      <c r="Y1663">
        <f>cleaneddata[[#This Row],[Unit Price]]-cleaneddata[[#This Row],[Discount]]</f>
        <v>259.63</v>
      </c>
      <c r="Z1663" t="str">
        <f>_xlfn.IFS(cleaneddata[[#This Row],[Region]]="Central","Chris",cleaneddata[[#This Row],[Region]]="East","Erin",cleaneddata[[#This Row],[Region]]="South","Sam",cleaneddata[[#This Row],[Region]]="West","William")</f>
        <v>Sam</v>
      </c>
    </row>
    <row r="1664" spans="1:26" x14ac:dyDescent="0.3">
      <c r="A1664">
        <v>1357</v>
      </c>
      <c r="B1664" t="s">
        <v>2752</v>
      </c>
      <c r="C1664" t="s">
        <v>118</v>
      </c>
      <c r="D1664">
        <v>0.03</v>
      </c>
      <c r="E1664">
        <v>125.99</v>
      </c>
      <c r="F1664">
        <v>7.69</v>
      </c>
      <c r="G1664" t="s">
        <v>40</v>
      </c>
      <c r="H1664" t="s">
        <v>73</v>
      </c>
      <c r="I1664" t="s">
        <v>42</v>
      </c>
      <c r="J1664" t="s">
        <v>137</v>
      </c>
      <c r="K1664" t="s">
        <v>75</v>
      </c>
      <c r="L1664" t="s">
        <v>1051</v>
      </c>
      <c r="M1664">
        <v>0.57999999999999996</v>
      </c>
      <c r="N1664" t="s">
        <v>34</v>
      </c>
      <c r="O1664" t="s">
        <v>54</v>
      </c>
      <c r="P1664" t="s">
        <v>189</v>
      </c>
      <c r="Q1664" t="s">
        <v>2753</v>
      </c>
      <c r="R1664">
        <v>78596</v>
      </c>
      <c r="S1664" s="1">
        <v>42158</v>
      </c>
      <c r="T1664" s="1">
        <v>42160</v>
      </c>
      <c r="U1664">
        <v>500.95800000000003</v>
      </c>
      <c r="V1664">
        <v>9</v>
      </c>
      <c r="W1664">
        <v>981.65</v>
      </c>
      <c r="X1664">
        <v>88184</v>
      </c>
      <c r="Y1664">
        <f>cleaneddata[[#This Row],[Unit Price]]-cleaneddata[[#This Row],[Discount]]</f>
        <v>125.96</v>
      </c>
      <c r="Z1664" t="str">
        <f>_xlfn.IFS(cleaneddata[[#This Row],[Region]]="Central","Chris",cleaneddata[[#This Row],[Region]]="East","Erin",cleaneddata[[#This Row],[Region]]="South","Sam",cleaneddata[[#This Row],[Region]]="West","William")</f>
        <v>Chris</v>
      </c>
    </row>
    <row r="1665" spans="1:26" x14ac:dyDescent="0.3">
      <c r="A1665">
        <v>1737</v>
      </c>
      <c r="B1665" t="s">
        <v>2754</v>
      </c>
      <c r="C1665" t="s">
        <v>72</v>
      </c>
      <c r="D1665">
        <v>0.09</v>
      </c>
      <c r="E1665">
        <v>30.93</v>
      </c>
      <c r="F1665">
        <v>3.92</v>
      </c>
      <c r="G1665" t="s">
        <v>40</v>
      </c>
      <c r="H1665" t="s">
        <v>96</v>
      </c>
      <c r="I1665" t="s">
        <v>30</v>
      </c>
      <c r="J1665" t="s">
        <v>128</v>
      </c>
      <c r="K1665" t="s">
        <v>44</v>
      </c>
      <c r="L1665" t="s">
        <v>1653</v>
      </c>
      <c r="M1665">
        <v>0.44</v>
      </c>
      <c r="N1665" t="s">
        <v>34</v>
      </c>
      <c r="O1665" t="s">
        <v>35</v>
      </c>
      <c r="P1665" t="s">
        <v>99</v>
      </c>
      <c r="Q1665" t="s">
        <v>1556</v>
      </c>
      <c r="R1665">
        <v>27529</v>
      </c>
      <c r="S1665" s="1">
        <v>42158</v>
      </c>
      <c r="T1665" s="1">
        <v>42160</v>
      </c>
      <c r="U1665">
        <v>-130.42400000000001</v>
      </c>
      <c r="V1665">
        <v>16</v>
      </c>
      <c r="W1665">
        <v>451.83</v>
      </c>
      <c r="X1665">
        <v>85866</v>
      </c>
      <c r="Y1665">
        <f>cleaneddata[[#This Row],[Unit Price]]-cleaneddata[[#This Row],[Discount]]</f>
        <v>30.84</v>
      </c>
      <c r="Z1665" t="str">
        <f>_xlfn.IFS(cleaneddata[[#This Row],[Region]]="Central","Chris",cleaneddata[[#This Row],[Region]]="East","Erin",cleaneddata[[#This Row],[Region]]="South","Sam",cleaneddata[[#This Row],[Region]]="West","William")</f>
        <v>Sam</v>
      </c>
    </row>
    <row r="1666" spans="1:26" x14ac:dyDescent="0.3">
      <c r="A1666">
        <v>1737</v>
      </c>
      <c r="B1666" t="s">
        <v>2754</v>
      </c>
      <c r="C1666" t="s">
        <v>72</v>
      </c>
      <c r="D1666">
        <v>0.03</v>
      </c>
      <c r="E1666">
        <v>1.68</v>
      </c>
      <c r="F1666">
        <v>0.7</v>
      </c>
      <c r="G1666" t="s">
        <v>89</v>
      </c>
      <c r="H1666" t="s">
        <v>96</v>
      </c>
      <c r="I1666" t="s">
        <v>50</v>
      </c>
      <c r="J1666" t="s">
        <v>51</v>
      </c>
      <c r="K1666" t="s">
        <v>52</v>
      </c>
      <c r="L1666" t="s">
        <v>2755</v>
      </c>
      <c r="M1666">
        <v>0.6</v>
      </c>
      <c r="N1666" t="s">
        <v>34</v>
      </c>
      <c r="O1666" t="s">
        <v>35</v>
      </c>
      <c r="P1666" t="s">
        <v>99</v>
      </c>
      <c r="Q1666" t="s">
        <v>1556</v>
      </c>
      <c r="R1666">
        <v>27529</v>
      </c>
      <c r="S1666" s="1">
        <v>42158</v>
      </c>
      <c r="T1666" s="1">
        <v>42160</v>
      </c>
      <c r="U1666">
        <v>-106.42100000000001</v>
      </c>
      <c r="V1666">
        <v>11</v>
      </c>
      <c r="W1666">
        <v>20.239999999999998</v>
      </c>
      <c r="X1666">
        <v>85866</v>
      </c>
      <c r="Y1666">
        <f>cleaneddata[[#This Row],[Unit Price]]-cleaneddata[[#This Row],[Discount]]</f>
        <v>1.65</v>
      </c>
      <c r="Z1666" t="str">
        <f>_xlfn.IFS(cleaneddata[[#This Row],[Region]]="Central","Chris",cleaneddata[[#This Row],[Region]]="East","Erin",cleaneddata[[#This Row],[Region]]="South","Sam",cleaneddata[[#This Row],[Region]]="West","William")</f>
        <v>Sam</v>
      </c>
    </row>
    <row r="1667" spans="1:26" x14ac:dyDescent="0.3">
      <c r="A1667">
        <v>1998</v>
      </c>
      <c r="B1667" t="s">
        <v>2756</v>
      </c>
      <c r="C1667" t="s">
        <v>72</v>
      </c>
      <c r="D1667">
        <v>0.06</v>
      </c>
      <c r="E1667">
        <v>4.42</v>
      </c>
      <c r="F1667">
        <v>4.99</v>
      </c>
      <c r="G1667" t="s">
        <v>40</v>
      </c>
      <c r="H1667" t="s">
        <v>96</v>
      </c>
      <c r="I1667" t="s">
        <v>50</v>
      </c>
      <c r="J1667" t="s">
        <v>347</v>
      </c>
      <c r="K1667" t="s">
        <v>75</v>
      </c>
      <c r="L1667" t="s">
        <v>2074</v>
      </c>
      <c r="M1667">
        <v>0.38</v>
      </c>
      <c r="N1667" t="s">
        <v>34</v>
      </c>
      <c r="O1667" t="s">
        <v>113</v>
      </c>
      <c r="P1667" t="s">
        <v>114</v>
      </c>
      <c r="Q1667" t="s">
        <v>2757</v>
      </c>
      <c r="R1667">
        <v>11758</v>
      </c>
      <c r="S1667" s="1">
        <v>42158</v>
      </c>
      <c r="T1667" s="1">
        <v>42160</v>
      </c>
      <c r="U1667">
        <v>-10.435</v>
      </c>
      <c r="V1667">
        <v>3</v>
      </c>
      <c r="W1667">
        <v>14.85</v>
      </c>
      <c r="X1667">
        <v>90568</v>
      </c>
      <c r="Y1667">
        <f>cleaneddata[[#This Row],[Unit Price]]-cleaneddata[[#This Row],[Discount]]</f>
        <v>4.3600000000000003</v>
      </c>
      <c r="Z1667" t="str">
        <f>_xlfn.IFS(cleaneddata[[#This Row],[Region]]="Central","Chris",cleaneddata[[#This Row],[Region]]="East","Erin",cleaneddata[[#This Row],[Region]]="South","Sam",cleaneddata[[#This Row],[Region]]="West","William")</f>
        <v>Erin</v>
      </c>
    </row>
    <row r="1668" spans="1:26" x14ac:dyDescent="0.3">
      <c r="A1668">
        <v>3151</v>
      </c>
      <c r="B1668" t="s">
        <v>955</v>
      </c>
      <c r="C1668" t="s">
        <v>72</v>
      </c>
      <c r="D1668">
        <v>0.01</v>
      </c>
      <c r="E1668">
        <v>145.97999999999999</v>
      </c>
      <c r="F1668">
        <v>46.2</v>
      </c>
      <c r="G1668" t="s">
        <v>28</v>
      </c>
      <c r="H1668" t="s">
        <v>96</v>
      </c>
      <c r="I1668" t="s">
        <v>30</v>
      </c>
      <c r="J1668" t="s">
        <v>31</v>
      </c>
      <c r="K1668" t="s">
        <v>32</v>
      </c>
      <c r="L1668" t="s">
        <v>2758</v>
      </c>
      <c r="M1668">
        <v>0.69</v>
      </c>
      <c r="N1668" t="s">
        <v>34</v>
      </c>
      <c r="O1668" t="s">
        <v>61</v>
      </c>
      <c r="P1668" t="s">
        <v>92</v>
      </c>
      <c r="Q1668" t="s">
        <v>956</v>
      </c>
      <c r="R1668">
        <v>92277</v>
      </c>
      <c r="S1668" s="1">
        <v>42158</v>
      </c>
      <c r="T1668" s="1">
        <v>42158</v>
      </c>
      <c r="U1668">
        <v>-134.512</v>
      </c>
      <c r="V1668">
        <v>9</v>
      </c>
      <c r="W1668">
        <v>1370.79</v>
      </c>
      <c r="X1668">
        <v>88543</v>
      </c>
      <c r="Y1668">
        <f>cleaneddata[[#This Row],[Unit Price]]-cleaneddata[[#This Row],[Discount]]</f>
        <v>145.97</v>
      </c>
      <c r="Z1668" t="str">
        <f>_xlfn.IFS(cleaneddata[[#This Row],[Region]]="Central","Chris",cleaneddata[[#This Row],[Region]]="East","Erin",cleaneddata[[#This Row],[Region]]="South","Sam",cleaneddata[[#This Row],[Region]]="West","William")</f>
        <v>William</v>
      </c>
    </row>
    <row r="1669" spans="1:26" x14ac:dyDescent="0.3">
      <c r="A1669">
        <v>754</v>
      </c>
      <c r="B1669" t="s">
        <v>2152</v>
      </c>
      <c r="C1669" t="s">
        <v>39</v>
      </c>
      <c r="D1669">
        <v>0.06</v>
      </c>
      <c r="E1669">
        <v>218.75</v>
      </c>
      <c r="F1669">
        <v>69.64</v>
      </c>
      <c r="G1669" t="s">
        <v>28</v>
      </c>
      <c r="H1669" t="s">
        <v>96</v>
      </c>
      <c r="I1669" t="s">
        <v>30</v>
      </c>
      <c r="J1669" t="s">
        <v>31</v>
      </c>
      <c r="K1669" t="s">
        <v>32</v>
      </c>
      <c r="L1669" t="s">
        <v>876</v>
      </c>
      <c r="M1669">
        <v>0.77</v>
      </c>
      <c r="N1669" t="s">
        <v>34</v>
      </c>
      <c r="O1669" t="s">
        <v>61</v>
      </c>
      <c r="P1669" t="s">
        <v>590</v>
      </c>
      <c r="Q1669" t="s">
        <v>2154</v>
      </c>
      <c r="R1669">
        <v>86314</v>
      </c>
      <c r="S1669" s="1">
        <v>42159</v>
      </c>
      <c r="T1669" s="1">
        <v>42160</v>
      </c>
      <c r="U1669">
        <v>-453.2</v>
      </c>
      <c r="V1669">
        <v>4</v>
      </c>
      <c r="W1669">
        <v>905.4</v>
      </c>
      <c r="X1669">
        <v>90437</v>
      </c>
      <c r="Y1669">
        <f>cleaneddata[[#This Row],[Unit Price]]-cleaneddata[[#This Row],[Discount]]</f>
        <v>218.69</v>
      </c>
      <c r="Z1669" t="str">
        <f>_xlfn.IFS(cleaneddata[[#This Row],[Region]]="Central","Chris",cleaneddata[[#This Row],[Region]]="East","Erin",cleaneddata[[#This Row],[Region]]="South","Sam",cleaneddata[[#This Row],[Region]]="West","William")</f>
        <v>William</v>
      </c>
    </row>
    <row r="1670" spans="1:26" x14ac:dyDescent="0.3">
      <c r="A1670">
        <v>1233</v>
      </c>
      <c r="B1670" t="s">
        <v>2099</v>
      </c>
      <c r="C1670" t="s">
        <v>39</v>
      </c>
      <c r="D1670">
        <v>0.09</v>
      </c>
      <c r="E1670">
        <v>99.99</v>
      </c>
      <c r="F1670">
        <v>19.989999999999998</v>
      </c>
      <c r="G1670" t="s">
        <v>40</v>
      </c>
      <c r="H1670" t="s">
        <v>41</v>
      </c>
      <c r="I1670" t="s">
        <v>42</v>
      </c>
      <c r="J1670" t="s">
        <v>43</v>
      </c>
      <c r="K1670" t="s">
        <v>75</v>
      </c>
      <c r="L1670" t="s">
        <v>1582</v>
      </c>
      <c r="M1670">
        <v>0.52</v>
      </c>
      <c r="N1670" t="s">
        <v>34</v>
      </c>
      <c r="O1670" t="s">
        <v>54</v>
      </c>
      <c r="P1670" t="s">
        <v>189</v>
      </c>
      <c r="Q1670" t="s">
        <v>2100</v>
      </c>
      <c r="R1670">
        <v>75028</v>
      </c>
      <c r="S1670" s="1">
        <v>42159</v>
      </c>
      <c r="T1670" s="1">
        <v>42161</v>
      </c>
      <c r="U1670">
        <v>-161.47499999999999</v>
      </c>
      <c r="V1670">
        <v>1</v>
      </c>
      <c r="W1670">
        <v>97.65</v>
      </c>
      <c r="X1670">
        <v>89376</v>
      </c>
      <c r="Y1670">
        <f>cleaneddata[[#This Row],[Unit Price]]-cleaneddata[[#This Row],[Discount]]</f>
        <v>99.899999999999991</v>
      </c>
      <c r="Z1670" t="str">
        <f>_xlfn.IFS(cleaneddata[[#This Row],[Region]]="Central","Chris",cleaneddata[[#This Row],[Region]]="East","Erin",cleaneddata[[#This Row],[Region]]="South","Sam",cleaneddata[[#This Row],[Region]]="West","William")</f>
        <v>Chris</v>
      </c>
    </row>
    <row r="1671" spans="1:26" x14ac:dyDescent="0.3">
      <c r="A1671">
        <v>1233</v>
      </c>
      <c r="B1671" t="s">
        <v>2099</v>
      </c>
      <c r="C1671" t="s">
        <v>39</v>
      </c>
      <c r="D1671">
        <v>0.04</v>
      </c>
      <c r="E1671">
        <v>205.99</v>
      </c>
      <c r="F1671">
        <v>5.26</v>
      </c>
      <c r="G1671" t="s">
        <v>40</v>
      </c>
      <c r="H1671" t="s">
        <v>41</v>
      </c>
      <c r="I1671" t="s">
        <v>42</v>
      </c>
      <c r="J1671" t="s">
        <v>137</v>
      </c>
      <c r="K1671" t="s">
        <v>75</v>
      </c>
      <c r="L1671" t="s">
        <v>1554</v>
      </c>
      <c r="M1671">
        <v>0.56000000000000005</v>
      </c>
      <c r="N1671" t="s">
        <v>34</v>
      </c>
      <c r="O1671" t="s">
        <v>54</v>
      </c>
      <c r="P1671" t="s">
        <v>189</v>
      </c>
      <c r="Q1671" t="s">
        <v>2100</v>
      </c>
      <c r="R1671">
        <v>75028</v>
      </c>
      <c r="S1671" s="1">
        <v>42159</v>
      </c>
      <c r="T1671" s="1">
        <v>42160</v>
      </c>
      <c r="U1671">
        <v>-0.81399999999999995</v>
      </c>
      <c r="V1671">
        <v>6</v>
      </c>
      <c r="W1671">
        <v>1018.61</v>
      </c>
      <c r="X1671">
        <v>89376</v>
      </c>
      <c r="Y1671">
        <f>cleaneddata[[#This Row],[Unit Price]]-cleaneddata[[#This Row],[Discount]]</f>
        <v>205.95000000000002</v>
      </c>
      <c r="Z1671" t="str">
        <f>_xlfn.IFS(cleaneddata[[#This Row],[Region]]="Central","Chris",cleaneddata[[#This Row],[Region]]="East","Erin",cleaneddata[[#This Row],[Region]]="South","Sam",cleaneddata[[#This Row],[Region]]="West","William")</f>
        <v>Chris</v>
      </c>
    </row>
    <row r="1672" spans="1:26" x14ac:dyDescent="0.3">
      <c r="A1672">
        <v>3238</v>
      </c>
      <c r="B1672" t="s">
        <v>2759</v>
      </c>
      <c r="C1672" t="s">
        <v>49</v>
      </c>
      <c r="D1672">
        <v>0.06</v>
      </c>
      <c r="E1672">
        <v>115.99</v>
      </c>
      <c r="F1672">
        <v>5.92</v>
      </c>
      <c r="G1672" t="s">
        <v>40</v>
      </c>
      <c r="H1672" t="s">
        <v>96</v>
      </c>
      <c r="I1672" t="s">
        <v>42</v>
      </c>
      <c r="J1672" t="s">
        <v>137</v>
      </c>
      <c r="K1672" t="s">
        <v>75</v>
      </c>
      <c r="L1672" t="s">
        <v>714</v>
      </c>
      <c r="M1672">
        <v>0.57999999999999996</v>
      </c>
      <c r="N1672" t="s">
        <v>34</v>
      </c>
      <c r="O1672" t="s">
        <v>61</v>
      </c>
      <c r="P1672" t="s">
        <v>141</v>
      </c>
      <c r="Q1672" t="s">
        <v>2760</v>
      </c>
      <c r="R1672">
        <v>97330</v>
      </c>
      <c r="S1672" s="1">
        <v>42159</v>
      </c>
      <c r="T1672" s="1">
        <v>42161</v>
      </c>
      <c r="U1672">
        <v>-13.068</v>
      </c>
      <c r="V1672">
        <v>5</v>
      </c>
      <c r="W1672">
        <v>495.82</v>
      </c>
      <c r="X1672">
        <v>89564</v>
      </c>
      <c r="Y1672">
        <f>cleaneddata[[#This Row],[Unit Price]]-cleaneddata[[#This Row],[Discount]]</f>
        <v>115.92999999999999</v>
      </c>
      <c r="Z1672" t="str">
        <f>_xlfn.IFS(cleaneddata[[#This Row],[Region]]="Central","Chris",cleaneddata[[#This Row],[Region]]="East","Erin",cleaneddata[[#This Row],[Region]]="South","Sam",cleaneddata[[#This Row],[Region]]="West","William")</f>
        <v>William</v>
      </c>
    </row>
    <row r="1673" spans="1:26" x14ac:dyDescent="0.3">
      <c r="A1673">
        <v>2391</v>
      </c>
      <c r="B1673" t="s">
        <v>2680</v>
      </c>
      <c r="C1673" t="s">
        <v>72</v>
      </c>
      <c r="D1673">
        <v>0</v>
      </c>
      <c r="E1673">
        <v>999.99</v>
      </c>
      <c r="F1673">
        <v>13.99</v>
      </c>
      <c r="G1673" t="s">
        <v>40</v>
      </c>
      <c r="H1673" t="s">
        <v>96</v>
      </c>
      <c r="I1673" t="s">
        <v>42</v>
      </c>
      <c r="J1673" t="s">
        <v>58</v>
      </c>
      <c r="K1673" t="s">
        <v>146</v>
      </c>
      <c r="L1673" t="s">
        <v>1018</v>
      </c>
      <c r="M1673">
        <v>0.36</v>
      </c>
      <c r="N1673" t="s">
        <v>34</v>
      </c>
      <c r="O1673" t="s">
        <v>113</v>
      </c>
      <c r="P1673" t="s">
        <v>114</v>
      </c>
      <c r="Q1673" t="s">
        <v>2682</v>
      </c>
      <c r="R1673">
        <v>11572</v>
      </c>
      <c r="S1673" s="1">
        <v>42159</v>
      </c>
      <c r="T1673" s="1">
        <v>42161</v>
      </c>
      <c r="U1673">
        <v>-1455.9972</v>
      </c>
      <c r="V1673">
        <v>1</v>
      </c>
      <c r="W1673">
        <v>1009.99</v>
      </c>
      <c r="X1673">
        <v>91123</v>
      </c>
      <c r="Y1673">
        <f>cleaneddata[[#This Row],[Unit Price]]-cleaneddata[[#This Row],[Discount]]</f>
        <v>999.99</v>
      </c>
      <c r="Z1673" t="str">
        <f>_xlfn.IFS(cleaneddata[[#This Row],[Region]]="Central","Chris",cleaneddata[[#This Row],[Region]]="East","Erin",cleaneddata[[#This Row],[Region]]="South","Sam",cleaneddata[[#This Row],[Region]]="West","William")</f>
        <v>Erin</v>
      </c>
    </row>
    <row r="1674" spans="1:26" x14ac:dyDescent="0.3">
      <c r="A1674">
        <v>2391</v>
      </c>
      <c r="B1674" t="s">
        <v>2680</v>
      </c>
      <c r="C1674" t="s">
        <v>72</v>
      </c>
      <c r="D1674">
        <v>0.05</v>
      </c>
      <c r="E1674">
        <v>6.48</v>
      </c>
      <c r="F1674">
        <v>5.14</v>
      </c>
      <c r="G1674" t="s">
        <v>89</v>
      </c>
      <c r="H1674" t="s">
        <v>96</v>
      </c>
      <c r="I1674" t="s">
        <v>50</v>
      </c>
      <c r="J1674" t="s">
        <v>90</v>
      </c>
      <c r="K1674" t="s">
        <v>75</v>
      </c>
      <c r="L1674" t="s">
        <v>1747</v>
      </c>
      <c r="M1674">
        <v>0.37</v>
      </c>
      <c r="N1674" t="s">
        <v>34</v>
      </c>
      <c r="O1674" t="s">
        <v>113</v>
      </c>
      <c r="P1674" t="s">
        <v>114</v>
      </c>
      <c r="Q1674" t="s">
        <v>2682</v>
      </c>
      <c r="R1674">
        <v>11572</v>
      </c>
      <c r="S1674" s="1">
        <v>42159</v>
      </c>
      <c r="T1674" s="1">
        <v>42160</v>
      </c>
      <c r="U1674">
        <v>-22.56</v>
      </c>
      <c r="V1674">
        <v>13</v>
      </c>
      <c r="W1674">
        <v>92.16</v>
      </c>
      <c r="X1674">
        <v>91123</v>
      </c>
      <c r="Y1674">
        <f>cleaneddata[[#This Row],[Unit Price]]-cleaneddata[[#This Row],[Discount]]</f>
        <v>6.4300000000000006</v>
      </c>
      <c r="Z1674" t="str">
        <f>_xlfn.IFS(cleaneddata[[#This Row],[Region]]="Central","Chris",cleaneddata[[#This Row],[Region]]="East","Erin",cleaneddata[[#This Row],[Region]]="South","Sam",cleaneddata[[#This Row],[Region]]="West","William")</f>
        <v>Erin</v>
      </c>
    </row>
    <row r="1675" spans="1:26" x14ac:dyDescent="0.3">
      <c r="A1675">
        <v>2548</v>
      </c>
      <c r="B1675" t="s">
        <v>1986</v>
      </c>
      <c r="C1675" t="s">
        <v>72</v>
      </c>
      <c r="D1675">
        <v>0.09</v>
      </c>
      <c r="E1675">
        <v>5.98</v>
      </c>
      <c r="F1675">
        <v>1.67</v>
      </c>
      <c r="G1675" t="s">
        <v>40</v>
      </c>
      <c r="H1675" t="s">
        <v>29</v>
      </c>
      <c r="I1675" t="s">
        <v>50</v>
      </c>
      <c r="J1675" t="s">
        <v>51</v>
      </c>
      <c r="K1675" t="s">
        <v>52</v>
      </c>
      <c r="L1675" t="s">
        <v>2761</v>
      </c>
      <c r="M1675">
        <v>0.51</v>
      </c>
      <c r="N1675" t="s">
        <v>34</v>
      </c>
      <c r="O1675" t="s">
        <v>61</v>
      </c>
      <c r="P1675" t="s">
        <v>92</v>
      </c>
      <c r="Q1675" t="s">
        <v>102</v>
      </c>
      <c r="R1675">
        <v>90068</v>
      </c>
      <c r="S1675" s="1">
        <v>42159</v>
      </c>
      <c r="T1675" s="1">
        <v>42162</v>
      </c>
      <c r="U1675">
        <v>23.87</v>
      </c>
      <c r="V1675">
        <v>81</v>
      </c>
      <c r="W1675">
        <v>448.26</v>
      </c>
      <c r="X1675">
        <v>29889</v>
      </c>
      <c r="Y1675">
        <f>cleaneddata[[#This Row],[Unit Price]]-cleaneddata[[#This Row],[Discount]]</f>
        <v>5.8900000000000006</v>
      </c>
      <c r="Z1675" t="str">
        <f>_xlfn.IFS(cleaneddata[[#This Row],[Region]]="Central","Chris",cleaneddata[[#This Row],[Region]]="East","Erin",cleaneddata[[#This Row],[Region]]="South","Sam",cleaneddata[[#This Row],[Region]]="West","William")</f>
        <v>William</v>
      </c>
    </row>
    <row r="1676" spans="1:26" x14ac:dyDescent="0.3">
      <c r="A1676">
        <v>2549</v>
      </c>
      <c r="B1676" t="s">
        <v>2253</v>
      </c>
      <c r="C1676" t="s">
        <v>72</v>
      </c>
      <c r="D1676">
        <v>0.09</v>
      </c>
      <c r="E1676">
        <v>5.98</v>
      </c>
      <c r="F1676">
        <v>1.67</v>
      </c>
      <c r="G1676" t="s">
        <v>40</v>
      </c>
      <c r="H1676" t="s">
        <v>29</v>
      </c>
      <c r="I1676" t="s">
        <v>50</v>
      </c>
      <c r="J1676" t="s">
        <v>51</v>
      </c>
      <c r="K1676" t="s">
        <v>52</v>
      </c>
      <c r="L1676" t="s">
        <v>2761</v>
      </c>
      <c r="M1676">
        <v>0.51</v>
      </c>
      <c r="N1676" t="s">
        <v>34</v>
      </c>
      <c r="O1676" t="s">
        <v>113</v>
      </c>
      <c r="P1676" t="s">
        <v>319</v>
      </c>
      <c r="Q1676" t="s">
        <v>2254</v>
      </c>
      <c r="R1676">
        <v>43213</v>
      </c>
      <c r="S1676" s="1">
        <v>42159</v>
      </c>
      <c r="T1676" s="1">
        <v>42162</v>
      </c>
      <c r="U1676">
        <v>35.805</v>
      </c>
      <c r="V1676">
        <v>20</v>
      </c>
      <c r="W1676">
        <v>110.68</v>
      </c>
      <c r="X1676">
        <v>88658</v>
      </c>
      <c r="Y1676">
        <f>cleaneddata[[#This Row],[Unit Price]]-cleaneddata[[#This Row],[Discount]]</f>
        <v>5.8900000000000006</v>
      </c>
      <c r="Z1676" t="str">
        <f>_xlfn.IFS(cleaneddata[[#This Row],[Region]]="Central","Chris",cleaneddata[[#This Row],[Region]]="East","Erin",cleaneddata[[#This Row],[Region]]="South","Sam",cleaneddata[[#This Row],[Region]]="West","William")</f>
        <v>Erin</v>
      </c>
    </row>
    <row r="1677" spans="1:26" x14ac:dyDescent="0.3">
      <c r="A1677">
        <v>2882</v>
      </c>
      <c r="B1677" t="s">
        <v>673</v>
      </c>
      <c r="C1677" t="s">
        <v>39</v>
      </c>
      <c r="D1677">
        <v>0.09</v>
      </c>
      <c r="E1677">
        <v>363.25</v>
      </c>
      <c r="F1677">
        <v>19.989999999999998</v>
      </c>
      <c r="G1677" t="s">
        <v>40</v>
      </c>
      <c r="H1677" t="s">
        <v>41</v>
      </c>
      <c r="I1677" t="s">
        <v>50</v>
      </c>
      <c r="J1677" t="s">
        <v>97</v>
      </c>
      <c r="K1677" t="s">
        <v>75</v>
      </c>
      <c r="L1677" t="s">
        <v>201</v>
      </c>
      <c r="M1677">
        <v>0.56999999999999995</v>
      </c>
      <c r="N1677" t="s">
        <v>34</v>
      </c>
      <c r="O1677" t="s">
        <v>35</v>
      </c>
      <c r="P1677" t="s">
        <v>99</v>
      </c>
      <c r="Q1677" t="s">
        <v>675</v>
      </c>
      <c r="R1677">
        <v>28206</v>
      </c>
      <c r="S1677" s="1">
        <v>42160</v>
      </c>
      <c r="T1677" s="1">
        <v>42161</v>
      </c>
      <c r="U1677">
        <v>732.26980000000003</v>
      </c>
      <c r="V1677">
        <v>21</v>
      </c>
      <c r="W1677">
        <v>7497.05</v>
      </c>
      <c r="X1677">
        <v>21958</v>
      </c>
      <c r="Y1677">
        <f>cleaneddata[[#This Row],[Unit Price]]-cleaneddata[[#This Row],[Discount]]</f>
        <v>363.16</v>
      </c>
      <c r="Z1677" t="str">
        <f>_xlfn.IFS(cleaneddata[[#This Row],[Region]]="Central","Chris",cleaneddata[[#This Row],[Region]]="East","Erin",cleaneddata[[#This Row],[Region]]="South","Sam",cleaneddata[[#This Row],[Region]]="West","William")</f>
        <v>Sam</v>
      </c>
    </row>
    <row r="1678" spans="1:26" x14ac:dyDescent="0.3">
      <c r="A1678">
        <v>2884</v>
      </c>
      <c r="B1678" t="s">
        <v>1742</v>
      </c>
      <c r="C1678" t="s">
        <v>39</v>
      </c>
      <c r="D1678">
        <v>0.09</v>
      </c>
      <c r="E1678">
        <v>363.25</v>
      </c>
      <c r="F1678">
        <v>19.989999999999998</v>
      </c>
      <c r="G1678" t="s">
        <v>40</v>
      </c>
      <c r="H1678" t="s">
        <v>41</v>
      </c>
      <c r="I1678" t="s">
        <v>50</v>
      </c>
      <c r="J1678" t="s">
        <v>97</v>
      </c>
      <c r="K1678" t="s">
        <v>75</v>
      </c>
      <c r="L1678" t="s">
        <v>201</v>
      </c>
      <c r="M1678">
        <v>0.56999999999999995</v>
      </c>
      <c r="N1678" t="s">
        <v>34</v>
      </c>
      <c r="O1678" t="s">
        <v>113</v>
      </c>
      <c r="P1678" t="s">
        <v>319</v>
      </c>
      <c r="Q1678" t="s">
        <v>1743</v>
      </c>
      <c r="R1678">
        <v>44039</v>
      </c>
      <c r="S1678" s="1">
        <v>42160</v>
      </c>
      <c r="T1678" s="1">
        <v>42161</v>
      </c>
      <c r="U1678">
        <v>1231.6569</v>
      </c>
      <c r="V1678">
        <v>5</v>
      </c>
      <c r="W1678">
        <v>1785.01</v>
      </c>
      <c r="X1678">
        <v>87633</v>
      </c>
      <c r="Y1678">
        <f>cleaneddata[[#This Row],[Unit Price]]-cleaneddata[[#This Row],[Discount]]</f>
        <v>363.16</v>
      </c>
      <c r="Z1678" t="str">
        <f>_xlfn.IFS(cleaneddata[[#This Row],[Region]]="Central","Chris",cleaneddata[[#This Row],[Region]]="East","Erin",cleaneddata[[#This Row],[Region]]="South","Sam",cleaneddata[[#This Row],[Region]]="West","William")</f>
        <v>Erin</v>
      </c>
    </row>
    <row r="1679" spans="1:26" x14ac:dyDescent="0.3">
      <c r="A1679">
        <v>269</v>
      </c>
      <c r="B1679" t="s">
        <v>2762</v>
      </c>
      <c r="C1679" t="s">
        <v>49</v>
      </c>
      <c r="D1679">
        <v>0.09</v>
      </c>
      <c r="E1679">
        <v>35.94</v>
      </c>
      <c r="F1679">
        <v>6.66</v>
      </c>
      <c r="G1679" t="s">
        <v>40</v>
      </c>
      <c r="H1679" t="s">
        <v>73</v>
      </c>
      <c r="I1679" t="s">
        <v>50</v>
      </c>
      <c r="J1679" t="s">
        <v>347</v>
      </c>
      <c r="K1679" t="s">
        <v>75</v>
      </c>
      <c r="L1679" t="s">
        <v>2124</v>
      </c>
      <c r="M1679">
        <v>0.4</v>
      </c>
      <c r="N1679" t="s">
        <v>34</v>
      </c>
      <c r="O1679" t="s">
        <v>61</v>
      </c>
      <c r="P1679" t="s">
        <v>590</v>
      </c>
      <c r="Q1679" t="s">
        <v>2763</v>
      </c>
      <c r="R1679">
        <v>85234</v>
      </c>
      <c r="S1679" s="1">
        <v>42160</v>
      </c>
      <c r="T1679" s="1">
        <v>42165</v>
      </c>
      <c r="U1679">
        <v>144.2928</v>
      </c>
      <c r="V1679">
        <v>6</v>
      </c>
      <c r="W1679">
        <v>209.12</v>
      </c>
      <c r="X1679">
        <v>88942</v>
      </c>
      <c r="Y1679">
        <f>cleaneddata[[#This Row],[Unit Price]]-cleaneddata[[#This Row],[Discount]]</f>
        <v>35.849999999999994</v>
      </c>
      <c r="Z1679" t="str">
        <f>_xlfn.IFS(cleaneddata[[#This Row],[Region]]="Central","Chris",cleaneddata[[#This Row],[Region]]="East","Erin",cleaneddata[[#This Row],[Region]]="South","Sam",cleaneddata[[#This Row],[Region]]="West","William")</f>
        <v>William</v>
      </c>
    </row>
    <row r="1680" spans="1:26" x14ac:dyDescent="0.3">
      <c r="A1680">
        <v>269</v>
      </c>
      <c r="B1680" t="s">
        <v>2762</v>
      </c>
      <c r="C1680" t="s">
        <v>49</v>
      </c>
      <c r="D1680">
        <v>0</v>
      </c>
      <c r="E1680">
        <v>170.98</v>
      </c>
      <c r="F1680">
        <v>13.99</v>
      </c>
      <c r="G1680" t="s">
        <v>40</v>
      </c>
      <c r="H1680" t="s">
        <v>73</v>
      </c>
      <c r="I1680" t="s">
        <v>30</v>
      </c>
      <c r="J1680" t="s">
        <v>128</v>
      </c>
      <c r="K1680" t="s">
        <v>146</v>
      </c>
      <c r="L1680" t="s">
        <v>2764</v>
      </c>
      <c r="M1680">
        <v>0.75</v>
      </c>
      <c r="N1680" t="s">
        <v>34</v>
      </c>
      <c r="O1680" t="s">
        <v>61</v>
      </c>
      <c r="P1680" t="s">
        <v>590</v>
      </c>
      <c r="Q1680" t="s">
        <v>2763</v>
      </c>
      <c r="R1680">
        <v>85234</v>
      </c>
      <c r="S1680" s="1">
        <v>42160</v>
      </c>
      <c r="T1680" s="1">
        <v>42167</v>
      </c>
      <c r="U1680">
        <v>888.14729999999997</v>
      </c>
      <c r="V1680">
        <v>7</v>
      </c>
      <c r="W1680">
        <v>1287.17</v>
      </c>
      <c r="X1680">
        <v>88942</v>
      </c>
      <c r="Y1680">
        <f>cleaneddata[[#This Row],[Unit Price]]-cleaneddata[[#This Row],[Discount]]</f>
        <v>170.98</v>
      </c>
      <c r="Z1680" t="str">
        <f>_xlfn.IFS(cleaneddata[[#This Row],[Region]]="Central","Chris",cleaneddata[[#This Row],[Region]]="East","Erin",cleaneddata[[#This Row],[Region]]="South","Sam",cleaneddata[[#This Row],[Region]]="West","William")</f>
        <v>William</v>
      </c>
    </row>
    <row r="1681" spans="1:26" x14ac:dyDescent="0.3">
      <c r="A1681">
        <v>269</v>
      </c>
      <c r="B1681" t="s">
        <v>2762</v>
      </c>
      <c r="C1681" t="s">
        <v>49</v>
      </c>
      <c r="D1681">
        <v>0.09</v>
      </c>
      <c r="E1681">
        <v>4.9800000000000004</v>
      </c>
      <c r="F1681">
        <v>7.44</v>
      </c>
      <c r="G1681" t="s">
        <v>40</v>
      </c>
      <c r="H1681" t="s">
        <v>73</v>
      </c>
      <c r="I1681" t="s">
        <v>50</v>
      </c>
      <c r="J1681" t="s">
        <v>90</v>
      </c>
      <c r="K1681" t="s">
        <v>75</v>
      </c>
      <c r="L1681" t="s">
        <v>2176</v>
      </c>
      <c r="M1681">
        <v>0.36</v>
      </c>
      <c r="N1681" t="s">
        <v>34</v>
      </c>
      <c r="O1681" t="s">
        <v>61</v>
      </c>
      <c r="P1681" t="s">
        <v>590</v>
      </c>
      <c r="Q1681" t="s">
        <v>2763</v>
      </c>
      <c r="R1681">
        <v>85234</v>
      </c>
      <c r="S1681" s="1">
        <v>42160</v>
      </c>
      <c r="T1681" s="1">
        <v>42162</v>
      </c>
      <c r="U1681">
        <v>-46.005000000000003</v>
      </c>
      <c r="V1681">
        <v>9</v>
      </c>
      <c r="W1681">
        <v>46.17</v>
      </c>
      <c r="X1681">
        <v>88942</v>
      </c>
      <c r="Y1681">
        <f>cleaneddata[[#This Row],[Unit Price]]-cleaneddata[[#This Row],[Discount]]</f>
        <v>4.8900000000000006</v>
      </c>
      <c r="Z1681" t="str">
        <f>_xlfn.IFS(cleaneddata[[#This Row],[Region]]="Central","Chris",cleaneddata[[#This Row],[Region]]="East","Erin",cleaneddata[[#This Row],[Region]]="South","Sam",cleaneddata[[#This Row],[Region]]="West","William")</f>
        <v>William</v>
      </c>
    </row>
    <row r="1682" spans="1:26" x14ac:dyDescent="0.3">
      <c r="A1682">
        <v>272</v>
      </c>
      <c r="B1682" t="s">
        <v>2055</v>
      </c>
      <c r="C1682" t="s">
        <v>49</v>
      </c>
      <c r="D1682">
        <v>0.09</v>
      </c>
      <c r="E1682">
        <v>35.94</v>
      </c>
      <c r="F1682">
        <v>6.66</v>
      </c>
      <c r="G1682" t="s">
        <v>40</v>
      </c>
      <c r="H1682" t="s">
        <v>73</v>
      </c>
      <c r="I1682" t="s">
        <v>50</v>
      </c>
      <c r="J1682" t="s">
        <v>347</v>
      </c>
      <c r="K1682" t="s">
        <v>75</v>
      </c>
      <c r="L1682" t="s">
        <v>2124</v>
      </c>
      <c r="M1682">
        <v>0.4</v>
      </c>
      <c r="N1682" t="s">
        <v>34</v>
      </c>
      <c r="O1682" t="s">
        <v>35</v>
      </c>
      <c r="P1682" t="s">
        <v>99</v>
      </c>
      <c r="Q1682" t="s">
        <v>675</v>
      </c>
      <c r="R1682">
        <v>28204</v>
      </c>
      <c r="S1682" s="1">
        <v>42160</v>
      </c>
      <c r="T1682" s="1">
        <v>42165</v>
      </c>
      <c r="U1682">
        <v>72.1858</v>
      </c>
      <c r="V1682">
        <v>24</v>
      </c>
      <c r="W1682">
        <v>836.47</v>
      </c>
      <c r="X1682">
        <v>36069</v>
      </c>
      <c r="Y1682">
        <f>cleaneddata[[#This Row],[Unit Price]]-cleaneddata[[#This Row],[Discount]]</f>
        <v>35.849999999999994</v>
      </c>
      <c r="Z1682" t="str">
        <f>_xlfn.IFS(cleaneddata[[#This Row],[Region]]="Central","Chris",cleaneddata[[#This Row],[Region]]="East","Erin",cleaneddata[[#This Row],[Region]]="South","Sam",cleaneddata[[#This Row],[Region]]="West","William")</f>
        <v>Sam</v>
      </c>
    </row>
    <row r="1683" spans="1:26" x14ac:dyDescent="0.3">
      <c r="A1683">
        <v>272</v>
      </c>
      <c r="B1683" t="s">
        <v>2055</v>
      </c>
      <c r="C1683" t="s">
        <v>49</v>
      </c>
      <c r="D1683">
        <v>0.09</v>
      </c>
      <c r="E1683">
        <v>4.9800000000000004</v>
      </c>
      <c r="F1683">
        <v>7.44</v>
      </c>
      <c r="G1683" t="s">
        <v>40</v>
      </c>
      <c r="H1683" t="s">
        <v>73</v>
      </c>
      <c r="I1683" t="s">
        <v>50</v>
      </c>
      <c r="J1683" t="s">
        <v>90</v>
      </c>
      <c r="K1683" t="s">
        <v>75</v>
      </c>
      <c r="L1683" t="s">
        <v>2176</v>
      </c>
      <c r="M1683">
        <v>0.36</v>
      </c>
      <c r="N1683" t="s">
        <v>34</v>
      </c>
      <c r="O1683" t="s">
        <v>35</v>
      </c>
      <c r="P1683" t="s">
        <v>99</v>
      </c>
      <c r="Q1683" t="s">
        <v>675</v>
      </c>
      <c r="R1683">
        <v>28204</v>
      </c>
      <c r="S1683" s="1">
        <v>42160</v>
      </c>
      <c r="T1683" s="1">
        <v>42162</v>
      </c>
      <c r="U1683">
        <v>-122.3733</v>
      </c>
      <c r="V1683">
        <v>37</v>
      </c>
      <c r="W1683">
        <v>189.83</v>
      </c>
      <c r="X1683">
        <v>36069</v>
      </c>
      <c r="Y1683">
        <f>cleaneddata[[#This Row],[Unit Price]]-cleaneddata[[#This Row],[Discount]]</f>
        <v>4.8900000000000006</v>
      </c>
      <c r="Z1683" t="str">
        <f>_xlfn.IFS(cleaneddata[[#This Row],[Region]]="Central","Chris",cleaneddata[[#This Row],[Region]]="East","Erin",cleaneddata[[#This Row],[Region]]="South","Sam",cleaneddata[[#This Row],[Region]]="West","William")</f>
        <v>Sam</v>
      </c>
    </row>
    <row r="1684" spans="1:26" x14ac:dyDescent="0.3">
      <c r="A1684">
        <v>518</v>
      </c>
      <c r="B1684" t="s">
        <v>2765</v>
      </c>
      <c r="C1684" t="s">
        <v>49</v>
      </c>
      <c r="D1684">
        <v>7.0000000000000007E-2</v>
      </c>
      <c r="E1684">
        <v>12.64</v>
      </c>
      <c r="F1684">
        <v>4.9800000000000004</v>
      </c>
      <c r="G1684" t="s">
        <v>40</v>
      </c>
      <c r="H1684" t="s">
        <v>73</v>
      </c>
      <c r="I1684" t="s">
        <v>30</v>
      </c>
      <c r="J1684" t="s">
        <v>128</v>
      </c>
      <c r="K1684" t="s">
        <v>44</v>
      </c>
      <c r="L1684" t="s">
        <v>1775</v>
      </c>
      <c r="M1684">
        <v>0.48</v>
      </c>
      <c r="N1684" t="s">
        <v>34</v>
      </c>
      <c r="O1684" t="s">
        <v>54</v>
      </c>
      <c r="P1684" t="s">
        <v>82</v>
      </c>
      <c r="Q1684" t="s">
        <v>1508</v>
      </c>
      <c r="R1684">
        <v>63105</v>
      </c>
      <c r="S1684" s="1">
        <v>42160</v>
      </c>
      <c r="T1684" s="1">
        <v>42167</v>
      </c>
      <c r="U1684">
        <v>113.41500000000001</v>
      </c>
      <c r="V1684">
        <v>16</v>
      </c>
      <c r="W1684">
        <v>199.76</v>
      </c>
      <c r="X1684">
        <v>90867</v>
      </c>
      <c r="Y1684">
        <f>cleaneddata[[#This Row],[Unit Price]]-cleaneddata[[#This Row],[Discount]]</f>
        <v>12.57</v>
      </c>
      <c r="Z1684" t="str">
        <f>_xlfn.IFS(cleaneddata[[#This Row],[Region]]="Central","Chris",cleaneddata[[#This Row],[Region]]="East","Erin",cleaneddata[[#This Row],[Region]]="South","Sam",cleaneddata[[#This Row],[Region]]="West","William")</f>
        <v>Chris</v>
      </c>
    </row>
    <row r="1685" spans="1:26" x14ac:dyDescent="0.3">
      <c r="A1685">
        <v>2506</v>
      </c>
      <c r="B1685" t="s">
        <v>2766</v>
      </c>
      <c r="C1685" t="s">
        <v>118</v>
      </c>
      <c r="D1685">
        <v>0.02</v>
      </c>
      <c r="E1685">
        <v>6.48</v>
      </c>
      <c r="F1685">
        <v>8.74</v>
      </c>
      <c r="G1685" t="s">
        <v>40</v>
      </c>
      <c r="H1685" t="s">
        <v>73</v>
      </c>
      <c r="I1685" t="s">
        <v>50</v>
      </c>
      <c r="J1685" t="s">
        <v>90</v>
      </c>
      <c r="K1685" t="s">
        <v>75</v>
      </c>
      <c r="L1685" t="s">
        <v>2767</v>
      </c>
      <c r="M1685">
        <v>0.36</v>
      </c>
      <c r="N1685" t="s">
        <v>34</v>
      </c>
      <c r="O1685" t="s">
        <v>113</v>
      </c>
      <c r="P1685" t="s">
        <v>250</v>
      </c>
      <c r="Q1685" t="s">
        <v>2768</v>
      </c>
      <c r="R1685">
        <v>6408</v>
      </c>
      <c r="S1685" s="1">
        <v>42160</v>
      </c>
      <c r="T1685" s="1">
        <v>42162</v>
      </c>
      <c r="U1685">
        <v>-6.835</v>
      </c>
      <c r="V1685">
        <v>1</v>
      </c>
      <c r="W1685">
        <v>10.72</v>
      </c>
      <c r="X1685">
        <v>87033</v>
      </c>
      <c r="Y1685">
        <f>cleaneddata[[#This Row],[Unit Price]]-cleaneddata[[#This Row],[Discount]]</f>
        <v>6.4600000000000009</v>
      </c>
      <c r="Z1685" t="str">
        <f>_xlfn.IFS(cleaneddata[[#This Row],[Region]]="Central","Chris",cleaneddata[[#This Row],[Region]]="East","Erin",cleaneddata[[#This Row],[Region]]="South","Sam",cleaneddata[[#This Row],[Region]]="West","William")</f>
        <v>Erin</v>
      </c>
    </row>
    <row r="1686" spans="1:26" x14ac:dyDescent="0.3">
      <c r="A1686">
        <v>2507</v>
      </c>
      <c r="B1686" t="s">
        <v>2769</v>
      </c>
      <c r="C1686" t="s">
        <v>118</v>
      </c>
      <c r="D1686">
        <v>0.06</v>
      </c>
      <c r="E1686">
        <v>699.99</v>
      </c>
      <c r="F1686">
        <v>24.49</v>
      </c>
      <c r="G1686" t="s">
        <v>89</v>
      </c>
      <c r="H1686" t="s">
        <v>73</v>
      </c>
      <c r="I1686" t="s">
        <v>42</v>
      </c>
      <c r="J1686" t="s">
        <v>65</v>
      </c>
      <c r="K1686" t="s">
        <v>66</v>
      </c>
      <c r="L1686" t="s">
        <v>315</v>
      </c>
      <c r="M1686">
        <v>0.41</v>
      </c>
      <c r="N1686" t="s">
        <v>34</v>
      </c>
      <c r="O1686" t="s">
        <v>113</v>
      </c>
      <c r="P1686" t="s">
        <v>333</v>
      </c>
      <c r="Q1686" t="s">
        <v>889</v>
      </c>
      <c r="R1686">
        <v>4401</v>
      </c>
      <c r="S1686" s="1">
        <v>42160</v>
      </c>
      <c r="T1686" s="1">
        <v>42162</v>
      </c>
      <c r="U1686">
        <v>7024.2069000000001</v>
      </c>
      <c r="V1686">
        <v>15</v>
      </c>
      <c r="W1686">
        <v>10180.01</v>
      </c>
      <c r="X1686">
        <v>87033</v>
      </c>
      <c r="Y1686">
        <f>cleaneddata[[#This Row],[Unit Price]]-cleaneddata[[#This Row],[Discount]]</f>
        <v>699.93000000000006</v>
      </c>
      <c r="Z1686" t="str">
        <f>_xlfn.IFS(cleaneddata[[#This Row],[Region]]="Central","Chris",cleaneddata[[#This Row],[Region]]="East","Erin",cleaneddata[[#This Row],[Region]]="South","Sam",cleaneddata[[#This Row],[Region]]="West","William")</f>
        <v>Erin</v>
      </c>
    </row>
    <row r="1687" spans="1:26" x14ac:dyDescent="0.3">
      <c r="A1687">
        <v>2516</v>
      </c>
      <c r="B1687" t="s">
        <v>2770</v>
      </c>
      <c r="C1687" t="s">
        <v>118</v>
      </c>
      <c r="D1687">
        <v>0.02</v>
      </c>
      <c r="E1687">
        <v>17.149999999999999</v>
      </c>
      <c r="F1687">
        <v>4.96</v>
      </c>
      <c r="G1687" t="s">
        <v>40</v>
      </c>
      <c r="H1687" t="s">
        <v>73</v>
      </c>
      <c r="I1687" t="s">
        <v>50</v>
      </c>
      <c r="J1687" t="s">
        <v>80</v>
      </c>
      <c r="K1687" t="s">
        <v>75</v>
      </c>
      <c r="L1687" t="s">
        <v>652</v>
      </c>
      <c r="M1687">
        <v>0.57999999999999996</v>
      </c>
      <c r="N1687" t="s">
        <v>34</v>
      </c>
      <c r="O1687" t="s">
        <v>113</v>
      </c>
      <c r="P1687" t="s">
        <v>399</v>
      </c>
      <c r="Q1687" t="s">
        <v>441</v>
      </c>
      <c r="R1687">
        <v>7631</v>
      </c>
      <c r="S1687" s="1">
        <v>42160</v>
      </c>
      <c r="T1687" s="1">
        <v>42162</v>
      </c>
      <c r="U1687">
        <v>36.494999999999997</v>
      </c>
      <c r="V1687">
        <v>11</v>
      </c>
      <c r="W1687">
        <v>190.85</v>
      </c>
      <c r="X1687">
        <v>87033</v>
      </c>
      <c r="Y1687">
        <f>cleaneddata[[#This Row],[Unit Price]]-cleaneddata[[#This Row],[Discount]]</f>
        <v>17.13</v>
      </c>
      <c r="Z1687" t="str">
        <f>_xlfn.IFS(cleaneddata[[#This Row],[Region]]="Central","Chris",cleaneddata[[#This Row],[Region]]="East","Erin",cleaneddata[[#This Row],[Region]]="South","Sam",cleaneddata[[#This Row],[Region]]="West","William")</f>
        <v>Erin</v>
      </c>
    </row>
    <row r="1688" spans="1:26" x14ac:dyDescent="0.3">
      <c r="A1688">
        <v>2520</v>
      </c>
      <c r="B1688" t="s">
        <v>2771</v>
      </c>
      <c r="C1688" t="s">
        <v>118</v>
      </c>
      <c r="D1688">
        <v>7.0000000000000007E-2</v>
      </c>
      <c r="E1688">
        <v>30.98</v>
      </c>
      <c r="F1688">
        <v>8.74</v>
      </c>
      <c r="G1688" t="s">
        <v>40</v>
      </c>
      <c r="H1688" t="s">
        <v>73</v>
      </c>
      <c r="I1688" t="s">
        <v>50</v>
      </c>
      <c r="J1688" t="s">
        <v>90</v>
      </c>
      <c r="K1688" t="s">
        <v>75</v>
      </c>
      <c r="L1688" t="s">
        <v>2588</v>
      </c>
      <c r="M1688">
        <v>0.4</v>
      </c>
      <c r="N1688" t="s">
        <v>34</v>
      </c>
      <c r="O1688" t="s">
        <v>113</v>
      </c>
      <c r="P1688" t="s">
        <v>586</v>
      </c>
      <c r="Q1688" t="s">
        <v>2772</v>
      </c>
      <c r="R1688">
        <v>2908</v>
      </c>
      <c r="S1688" s="1">
        <v>42160</v>
      </c>
      <c r="T1688" s="1">
        <v>42161</v>
      </c>
      <c r="U1688">
        <v>255.76920000000001</v>
      </c>
      <c r="V1688">
        <v>12</v>
      </c>
      <c r="W1688">
        <v>370.68</v>
      </c>
      <c r="X1688">
        <v>87033</v>
      </c>
      <c r="Y1688">
        <f>cleaneddata[[#This Row],[Unit Price]]-cleaneddata[[#This Row],[Discount]]</f>
        <v>30.91</v>
      </c>
      <c r="Z1688" t="str">
        <f>_xlfn.IFS(cleaneddata[[#This Row],[Region]]="Central","Chris",cleaneddata[[#This Row],[Region]]="East","Erin",cleaneddata[[#This Row],[Region]]="South","Sam",cleaneddata[[#This Row],[Region]]="West","William")</f>
        <v>Erin</v>
      </c>
    </row>
    <row r="1689" spans="1:26" x14ac:dyDescent="0.3">
      <c r="A1689">
        <v>2522</v>
      </c>
      <c r="B1689" t="s">
        <v>2773</v>
      </c>
      <c r="C1689" t="s">
        <v>118</v>
      </c>
      <c r="D1689">
        <v>0.04</v>
      </c>
      <c r="E1689">
        <v>1360.14</v>
      </c>
      <c r="F1689">
        <v>14.7</v>
      </c>
      <c r="G1689" t="s">
        <v>28</v>
      </c>
      <c r="H1689" t="s">
        <v>73</v>
      </c>
      <c r="I1689" t="s">
        <v>42</v>
      </c>
      <c r="J1689" t="s">
        <v>58</v>
      </c>
      <c r="K1689" t="s">
        <v>59</v>
      </c>
      <c r="L1689" t="s">
        <v>2774</v>
      </c>
      <c r="M1689">
        <v>0.59</v>
      </c>
      <c r="N1689" t="s">
        <v>34</v>
      </c>
      <c r="O1689" t="s">
        <v>113</v>
      </c>
      <c r="P1689" t="s">
        <v>635</v>
      </c>
      <c r="Q1689" t="s">
        <v>930</v>
      </c>
      <c r="R1689">
        <v>5401</v>
      </c>
      <c r="S1689" s="1">
        <v>42160</v>
      </c>
      <c r="T1689" s="1">
        <v>42163</v>
      </c>
      <c r="U1689">
        <v>2639.01</v>
      </c>
      <c r="V1689">
        <v>6</v>
      </c>
      <c r="W1689">
        <v>7303.05</v>
      </c>
      <c r="X1689">
        <v>87033</v>
      </c>
      <c r="Y1689">
        <f>cleaneddata[[#This Row],[Unit Price]]-cleaneddata[[#This Row],[Discount]]</f>
        <v>1360.1000000000001</v>
      </c>
      <c r="Z1689" t="str">
        <f>_xlfn.IFS(cleaneddata[[#This Row],[Region]]="Central","Chris",cleaneddata[[#This Row],[Region]]="East","Erin",cleaneddata[[#This Row],[Region]]="South","Sam",cleaneddata[[#This Row],[Region]]="West","William")</f>
        <v>Erin</v>
      </c>
    </row>
    <row r="1690" spans="1:26" x14ac:dyDescent="0.3">
      <c r="A1690">
        <v>699</v>
      </c>
      <c r="B1690" t="s">
        <v>863</v>
      </c>
      <c r="C1690" t="s">
        <v>27</v>
      </c>
      <c r="D1690">
        <v>0.02</v>
      </c>
      <c r="E1690">
        <v>6.47</v>
      </c>
      <c r="F1690">
        <v>1.22</v>
      </c>
      <c r="G1690" t="s">
        <v>40</v>
      </c>
      <c r="H1690" t="s">
        <v>41</v>
      </c>
      <c r="I1690" t="s">
        <v>50</v>
      </c>
      <c r="J1690" t="s">
        <v>51</v>
      </c>
      <c r="K1690" t="s">
        <v>52</v>
      </c>
      <c r="L1690" t="s">
        <v>2775</v>
      </c>
      <c r="M1690">
        <v>0.4</v>
      </c>
      <c r="N1690" t="s">
        <v>34</v>
      </c>
      <c r="O1690" t="s">
        <v>61</v>
      </c>
      <c r="P1690" t="s">
        <v>92</v>
      </c>
      <c r="Q1690" t="s">
        <v>102</v>
      </c>
      <c r="R1690">
        <v>90041</v>
      </c>
      <c r="S1690" s="1">
        <v>42161</v>
      </c>
      <c r="T1690" s="1">
        <v>42162</v>
      </c>
      <c r="U1690">
        <v>40.200000000000003</v>
      </c>
      <c r="V1690">
        <v>30</v>
      </c>
      <c r="W1690">
        <v>193.95</v>
      </c>
      <c r="X1690">
        <v>55392</v>
      </c>
      <c r="Y1690">
        <f>cleaneddata[[#This Row],[Unit Price]]-cleaneddata[[#This Row],[Discount]]</f>
        <v>6.45</v>
      </c>
      <c r="Z1690" t="str">
        <f>_xlfn.IFS(cleaneddata[[#This Row],[Region]]="Central","Chris",cleaneddata[[#This Row],[Region]]="East","Erin",cleaneddata[[#This Row],[Region]]="South","Sam",cleaneddata[[#This Row],[Region]]="West","William")</f>
        <v>William</v>
      </c>
    </row>
    <row r="1691" spans="1:26" x14ac:dyDescent="0.3">
      <c r="A1691">
        <v>699</v>
      </c>
      <c r="B1691" t="s">
        <v>863</v>
      </c>
      <c r="C1691" t="s">
        <v>27</v>
      </c>
      <c r="D1691">
        <v>7.0000000000000007E-2</v>
      </c>
      <c r="E1691">
        <v>2.84</v>
      </c>
      <c r="F1691">
        <v>0.93</v>
      </c>
      <c r="G1691" t="s">
        <v>40</v>
      </c>
      <c r="H1691" t="s">
        <v>41</v>
      </c>
      <c r="I1691" t="s">
        <v>50</v>
      </c>
      <c r="J1691" t="s">
        <v>51</v>
      </c>
      <c r="K1691" t="s">
        <v>52</v>
      </c>
      <c r="L1691" t="s">
        <v>294</v>
      </c>
      <c r="M1691">
        <v>0.54</v>
      </c>
      <c r="N1691" t="s">
        <v>34</v>
      </c>
      <c r="O1691" t="s">
        <v>61</v>
      </c>
      <c r="P1691" t="s">
        <v>92</v>
      </c>
      <c r="Q1691" t="s">
        <v>102</v>
      </c>
      <c r="R1691">
        <v>90041</v>
      </c>
      <c r="S1691" s="1">
        <v>42161</v>
      </c>
      <c r="T1691" s="1">
        <v>42163</v>
      </c>
      <c r="U1691">
        <v>3.21</v>
      </c>
      <c r="V1691">
        <v>59</v>
      </c>
      <c r="W1691">
        <v>158.80000000000001</v>
      </c>
      <c r="X1691">
        <v>55392</v>
      </c>
      <c r="Y1691">
        <f>cleaneddata[[#This Row],[Unit Price]]-cleaneddata[[#This Row],[Discount]]</f>
        <v>2.77</v>
      </c>
      <c r="Z1691" t="str">
        <f>_xlfn.IFS(cleaneddata[[#This Row],[Region]]="Central","Chris",cleaneddata[[#This Row],[Region]]="East","Erin",cleaneddata[[#This Row],[Region]]="South","Sam",cleaneddata[[#This Row],[Region]]="West","William")</f>
        <v>William</v>
      </c>
    </row>
    <row r="1692" spans="1:26" x14ac:dyDescent="0.3">
      <c r="A1692">
        <v>711</v>
      </c>
      <c r="B1692" t="s">
        <v>2776</v>
      </c>
      <c r="C1692" t="s">
        <v>27</v>
      </c>
      <c r="D1692">
        <v>7.0000000000000007E-2</v>
      </c>
      <c r="E1692">
        <v>2.84</v>
      </c>
      <c r="F1692">
        <v>0.93</v>
      </c>
      <c r="G1692" t="s">
        <v>40</v>
      </c>
      <c r="H1692" t="s">
        <v>41</v>
      </c>
      <c r="I1692" t="s">
        <v>50</v>
      </c>
      <c r="J1692" t="s">
        <v>51</v>
      </c>
      <c r="K1692" t="s">
        <v>52</v>
      </c>
      <c r="L1692" t="s">
        <v>294</v>
      </c>
      <c r="M1692">
        <v>0.54</v>
      </c>
      <c r="N1692" t="s">
        <v>34</v>
      </c>
      <c r="O1692" t="s">
        <v>113</v>
      </c>
      <c r="P1692" t="s">
        <v>405</v>
      </c>
      <c r="Q1692" t="s">
        <v>2777</v>
      </c>
      <c r="R1692">
        <v>2152</v>
      </c>
      <c r="S1692" s="1">
        <v>42161</v>
      </c>
      <c r="T1692" s="1">
        <v>42163</v>
      </c>
      <c r="U1692">
        <v>3.8519999999999999</v>
      </c>
      <c r="V1692">
        <v>15</v>
      </c>
      <c r="W1692">
        <v>40.369999999999997</v>
      </c>
      <c r="X1692">
        <v>87978</v>
      </c>
      <c r="Y1692">
        <f>cleaneddata[[#This Row],[Unit Price]]-cleaneddata[[#This Row],[Discount]]</f>
        <v>2.77</v>
      </c>
      <c r="Z1692" t="str">
        <f>_xlfn.IFS(cleaneddata[[#This Row],[Region]]="Central","Chris",cleaneddata[[#This Row],[Region]]="East","Erin",cleaneddata[[#This Row],[Region]]="South","Sam",cleaneddata[[#This Row],[Region]]="West","William")</f>
        <v>Erin</v>
      </c>
    </row>
    <row r="1693" spans="1:26" x14ac:dyDescent="0.3">
      <c r="A1693">
        <v>3045</v>
      </c>
      <c r="B1693" t="s">
        <v>2778</v>
      </c>
      <c r="C1693" t="s">
        <v>39</v>
      </c>
      <c r="D1693">
        <v>0</v>
      </c>
      <c r="E1693">
        <v>6.48</v>
      </c>
      <c r="F1693">
        <v>5.19</v>
      </c>
      <c r="G1693" t="s">
        <v>40</v>
      </c>
      <c r="H1693" t="s">
        <v>29</v>
      </c>
      <c r="I1693" t="s">
        <v>50</v>
      </c>
      <c r="J1693" t="s">
        <v>90</v>
      </c>
      <c r="K1693" t="s">
        <v>75</v>
      </c>
      <c r="L1693" t="s">
        <v>2779</v>
      </c>
      <c r="M1693">
        <v>0.37</v>
      </c>
      <c r="N1693" t="s">
        <v>34</v>
      </c>
      <c r="O1693" t="s">
        <v>54</v>
      </c>
      <c r="P1693" t="s">
        <v>539</v>
      </c>
      <c r="Q1693" t="s">
        <v>2780</v>
      </c>
      <c r="R1693">
        <v>66048</v>
      </c>
      <c r="S1693" s="1">
        <v>42161</v>
      </c>
      <c r="T1693" s="1">
        <v>42162</v>
      </c>
      <c r="U1693">
        <v>-14.074999999999999</v>
      </c>
      <c r="V1693">
        <v>12</v>
      </c>
      <c r="W1693">
        <v>84.04</v>
      </c>
      <c r="X1693">
        <v>86104</v>
      </c>
      <c r="Y1693">
        <f>cleaneddata[[#This Row],[Unit Price]]-cleaneddata[[#This Row],[Discount]]</f>
        <v>6.48</v>
      </c>
      <c r="Z1693" t="str">
        <f>_xlfn.IFS(cleaneddata[[#This Row],[Region]]="Central","Chris",cleaneddata[[#This Row],[Region]]="East","Erin",cleaneddata[[#This Row],[Region]]="South","Sam",cleaneddata[[#This Row],[Region]]="West","William")</f>
        <v>Chris</v>
      </c>
    </row>
    <row r="1694" spans="1:26" x14ac:dyDescent="0.3">
      <c r="A1694">
        <v>1142</v>
      </c>
      <c r="B1694" t="s">
        <v>200</v>
      </c>
      <c r="C1694" t="s">
        <v>118</v>
      </c>
      <c r="D1694">
        <v>0.01</v>
      </c>
      <c r="E1694">
        <v>18.97</v>
      </c>
      <c r="F1694">
        <v>9.5399999999999991</v>
      </c>
      <c r="G1694" t="s">
        <v>40</v>
      </c>
      <c r="H1694" t="s">
        <v>73</v>
      </c>
      <c r="I1694" t="s">
        <v>50</v>
      </c>
      <c r="J1694" t="s">
        <v>90</v>
      </c>
      <c r="K1694" t="s">
        <v>75</v>
      </c>
      <c r="L1694" t="s">
        <v>481</v>
      </c>
      <c r="M1694">
        <v>0.37</v>
      </c>
      <c r="N1694" t="s">
        <v>34</v>
      </c>
      <c r="O1694" t="s">
        <v>54</v>
      </c>
      <c r="P1694" t="s">
        <v>189</v>
      </c>
      <c r="Q1694" t="s">
        <v>202</v>
      </c>
      <c r="R1694">
        <v>76706</v>
      </c>
      <c r="S1694" s="1">
        <v>42161</v>
      </c>
      <c r="T1694" s="1">
        <v>42164</v>
      </c>
      <c r="U1694">
        <v>85.875</v>
      </c>
      <c r="V1694">
        <v>11</v>
      </c>
      <c r="W1694">
        <v>227.67</v>
      </c>
      <c r="X1694">
        <v>86575</v>
      </c>
      <c r="Y1694">
        <f>cleaneddata[[#This Row],[Unit Price]]-cleaneddata[[#This Row],[Discount]]</f>
        <v>18.959999999999997</v>
      </c>
      <c r="Z1694" t="str">
        <f>_xlfn.IFS(cleaneddata[[#This Row],[Region]]="Central","Chris",cleaneddata[[#This Row],[Region]]="East","Erin",cleaneddata[[#This Row],[Region]]="South","Sam",cleaneddata[[#This Row],[Region]]="West","William")</f>
        <v>Chris</v>
      </c>
    </row>
    <row r="1695" spans="1:26" x14ac:dyDescent="0.3">
      <c r="A1695">
        <v>2107</v>
      </c>
      <c r="B1695" t="s">
        <v>2781</v>
      </c>
      <c r="C1695" t="s">
        <v>118</v>
      </c>
      <c r="D1695">
        <v>0.05</v>
      </c>
      <c r="E1695">
        <v>399.98</v>
      </c>
      <c r="F1695">
        <v>12.06</v>
      </c>
      <c r="G1695" t="s">
        <v>28</v>
      </c>
      <c r="H1695" t="s">
        <v>96</v>
      </c>
      <c r="I1695" t="s">
        <v>42</v>
      </c>
      <c r="J1695" t="s">
        <v>58</v>
      </c>
      <c r="K1695" t="s">
        <v>32</v>
      </c>
      <c r="L1695" t="s">
        <v>185</v>
      </c>
      <c r="M1695">
        <v>0.56000000000000005</v>
      </c>
      <c r="N1695" t="s">
        <v>34</v>
      </c>
      <c r="O1695" t="s">
        <v>54</v>
      </c>
      <c r="P1695" t="s">
        <v>105</v>
      </c>
      <c r="Q1695" t="s">
        <v>535</v>
      </c>
      <c r="R1695">
        <v>60601</v>
      </c>
      <c r="S1695" s="1">
        <v>42161</v>
      </c>
      <c r="T1695" s="1">
        <v>42161</v>
      </c>
      <c r="U1695">
        <v>567.59</v>
      </c>
      <c r="V1695">
        <v>24</v>
      </c>
      <c r="W1695">
        <v>9666.7199999999993</v>
      </c>
      <c r="X1695">
        <v>39015</v>
      </c>
      <c r="Y1695">
        <f>cleaneddata[[#This Row],[Unit Price]]-cleaneddata[[#This Row],[Discount]]</f>
        <v>399.93</v>
      </c>
      <c r="Z1695" t="str">
        <f>_xlfn.IFS(cleaneddata[[#This Row],[Region]]="Central","Chris",cleaneddata[[#This Row],[Region]]="East","Erin",cleaneddata[[#This Row],[Region]]="South","Sam",cleaneddata[[#This Row],[Region]]="West","William")</f>
        <v>Chris</v>
      </c>
    </row>
    <row r="1696" spans="1:26" x14ac:dyDescent="0.3">
      <c r="A1696">
        <v>2107</v>
      </c>
      <c r="B1696" t="s">
        <v>2781</v>
      </c>
      <c r="C1696" t="s">
        <v>118</v>
      </c>
      <c r="D1696">
        <v>7.0000000000000007E-2</v>
      </c>
      <c r="E1696">
        <v>6.48</v>
      </c>
      <c r="F1696">
        <v>5.74</v>
      </c>
      <c r="G1696" t="s">
        <v>40</v>
      </c>
      <c r="H1696" t="s">
        <v>96</v>
      </c>
      <c r="I1696" t="s">
        <v>50</v>
      </c>
      <c r="J1696" t="s">
        <v>90</v>
      </c>
      <c r="K1696" t="s">
        <v>75</v>
      </c>
      <c r="L1696" t="s">
        <v>2782</v>
      </c>
      <c r="M1696">
        <v>0.37</v>
      </c>
      <c r="N1696" t="s">
        <v>34</v>
      </c>
      <c r="O1696" t="s">
        <v>54</v>
      </c>
      <c r="P1696" t="s">
        <v>105</v>
      </c>
      <c r="Q1696" t="s">
        <v>535</v>
      </c>
      <c r="R1696">
        <v>60601</v>
      </c>
      <c r="S1696" s="1">
        <v>42161</v>
      </c>
      <c r="T1696" s="1">
        <v>42161</v>
      </c>
      <c r="U1696">
        <v>-28.45</v>
      </c>
      <c r="V1696">
        <v>20</v>
      </c>
      <c r="W1696">
        <v>134.58000000000001</v>
      </c>
      <c r="X1696">
        <v>39015</v>
      </c>
      <c r="Y1696">
        <f>cleaneddata[[#This Row],[Unit Price]]-cleaneddata[[#This Row],[Discount]]</f>
        <v>6.41</v>
      </c>
      <c r="Z1696" t="str">
        <f>_xlfn.IFS(cleaneddata[[#This Row],[Region]]="Central","Chris",cleaneddata[[#This Row],[Region]]="East","Erin",cleaneddata[[#This Row],[Region]]="South","Sam",cleaneddata[[#This Row],[Region]]="West","William")</f>
        <v>Chris</v>
      </c>
    </row>
    <row r="1697" spans="1:26" x14ac:dyDescent="0.3">
      <c r="A1697">
        <v>2108</v>
      </c>
      <c r="B1697" t="s">
        <v>2783</v>
      </c>
      <c r="C1697" t="s">
        <v>118</v>
      </c>
      <c r="D1697">
        <v>7.0000000000000007E-2</v>
      </c>
      <c r="E1697">
        <v>6.48</v>
      </c>
      <c r="F1697">
        <v>5.74</v>
      </c>
      <c r="G1697" t="s">
        <v>40</v>
      </c>
      <c r="H1697" t="s">
        <v>96</v>
      </c>
      <c r="I1697" t="s">
        <v>50</v>
      </c>
      <c r="J1697" t="s">
        <v>90</v>
      </c>
      <c r="K1697" t="s">
        <v>75</v>
      </c>
      <c r="L1697" t="s">
        <v>2782</v>
      </c>
      <c r="M1697">
        <v>0.37</v>
      </c>
      <c r="N1697" t="s">
        <v>34</v>
      </c>
      <c r="O1697" t="s">
        <v>54</v>
      </c>
      <c r="P1697" t="s">
        <v>82</v>
      </c>
      <c r="Q1697" t="s">
        <v>2784</v>
      </c>
      <c r="R1697">
        <v>63129</v>
      </c>
      <c r="S1697" s="1">
        <v>42161</v>
      </c>
      <c r="T1697" s="1">
        <v>42161</v>
      </c>
      <c r="U1697">
        <v>-14.225</v>
      </c>
      <c r="V1697">
        <v>5</v>
      </c>
      <c r="W1697">
        <v>33.65</v>
      </c>
      <c r="X1697">
        <v>87862</v>
      </c>
      <c r="Y1697">
        <f>cleaneddata[[#This Row],[Unit Price]]-cleaneddata[[#This Row],[Discount]]</f>
        <v>6.41</v>
      </c>
      <c r="Z1697" t="str">
        <f>_xlfn.IFS(cleaneddata[[#This Row],[Region]]="Central","Chris",cleaneddata[[#This Row],[Region]]="East","Erin",cleaneddata[[#This Row],[Region]]="South","Sam",cleaneddata[[#This Row],[Region]]="West","William")</f>
        <v>Chris</v>
      </c>
    </row>
    <row r="1698" spans="1:26" x14ac:dyDescent="0.3">
      <c r="A1698">
        <v>2848</v>
      </c>
      <c r="B1698" t="s">
        <v>2785</v>
      </c>
      <c r="C1698" t="s">
        <v>118</v>
      </c>
      <c r="D1698">
        <v>0</v>
      </c>
      <c r="E1698">
        <v>49.99</v>
      </c>
      <c r="F1698">
        <v>19.989999999999998</v>
      </c>
      <c r="G1698" t="s">
        <v>40</v>
      </c>
      <c r="H1698" t="s">
        <v>96</v>
      </c>
      <c r="I1698" t="s">
        <v>42</v>
      </c>
      <c r="J1698" t="s">
        <v>43</v>
      </c>
      <c r="K1698" t="s">
        <v>75</v>
      </c>
      <c r="L1698" t="s">
        <v>1290</v>
      </c>
      <c r="M1698">
        <v>0.41</v>
      </c>
      <c r="N1698" t="s">
        <v>34</v>
      </c>
      <c r="O1698" t="s">
        <v>35</v>
      </c>
      <c r="P1698" t="s">
        <v>402</v>
      </c>
      <c r="Q1698" t="s">
        <v>1639</v>
      </c>
      <c r="R1698">
        <v>38401</v>
      </c>
      <c r="S1698" s="1">
        <v>42161</v>
      </c>
      <c r="T1698" s="1">
        <v>42163</v>
      </c>
      <c r="U1698">
        <v>38.886000000000003</v>
      </c>
      <c r="V1698">
        <v>16</v>
      </c>
      <c r="W1698">
        <v>832.97</v>
      </c>
      <c r="X1698">
        <v>85929</v>
      </c>
      <c r="Y1698">
        <f>cleaneddata[[#This Row],[Unit Price]]-cleaneddata[[#This Row],[Discount]]</f>
        <v>49.99</v>
      </c>
      <c r="Z1698" t="str">
        <f>_xlfn.IFS(cleaneddata[[#This Row],[Region]]="Central","Chris",cleaneddata[[#This Row],[Region]]="East","Erin",cleaneddata[[#This Row],[Region]]="South","Sam",cleaneddata[[#This Row],[Region]]="West","William")</f>
        <v>Sam</v>
      </c>
    </row>
    <row r="1699" spans="1:26" x14ac:dyDescent="0.3">
      <c r="A1699">
        <v>1106</v>
      </c>
      <c r="B1699" t="s">
        <v>2583</v>
      </c>
      <c r="C1699" t="s">
        <v>72</v>
      </c>
      <c r="D1699">
        <v>0.08</v>
      </c>
      <c r="E1699">
        <v>140.81</v>
      </c>
      <c r="F1699">
        <v>24.49</v>
      </c>
      <c r="G1699" t="s">
        <v>40</v>
      </c>
      <c r="H1699" t="s">
        <v>41</v>
      </c>
      <c r="I1699" t="s">
        <v>30</v>
      </c>
      <c r="J1699" t="s">
        <v>111</v>
      </c>
      <c r="K1699" t="s">
        <v>66</v>
      </c>
      <c r="L1699" t="s">
        <v>2786</v>
      </c>
      <c r="M1699">
        <v>0.56999999999999995</v>
      </c>
      <c r="N1699" t="s">
        <v>34</v>
      </c>
      <c r="O1699" t="s">
        <v>54</v>
      </c>
      <c r="P1699" t="s">
        <v>189</v>
      </c>
      <c r="Q1699" t="s">
        <v>556</v>
      </c>
      <c r="R1699">
        <v>75220</v>
      </c>
      <c r="S1699" s="1">
        <v>42161</v>
      </c>
      <c r="T1699" s="1">
        <v>42163</v>
      </c>
      <c r="U1699">
        <v>1232.79</v>
      </c>
      <c r="V1699">
        <v>81</v>
      </c>
      <c r="W1699">
        <v>11272.77</v>
      </c>
      <c r="X1699">
        <v>45824</v>
      </c>
      <c r="Y1699">
        <f>cleaneddata[[#This Row],[Unit Price]]-cleaneddata[[#This Row],[Discount]]</f>
        <v>140.72999999999999</v>
      </c>
      <c r="Z1699" t="str">
        <f>_xlfn.IFS(cleaneddata[[#This Row],[Region]]="Central","Chris",cleaneddata[[#This Row],[Region]]="East","Erin",cleaneddata[[#This Row],[Region]]="South","Sam",cleaneddata[[#This Row],[Region]]="West","William")</f>
        <v>Chris</v>
      </c>
    </row>
    <row r="1700" spans="1:26" x14ac:dyDescent="0.3">
      <c r="A1700">
        <v>1340</v>
      </c>
      <c r="B1700" t="s">
        <v>1086</v>
      </c>
      <c r="C1700" t="s">
        <v>72</v>
      </c>
      <c r="D1700">
        <v>7.0000000000000007E-2</v>
      </c>
      <c r="E1700">
        <v>3.98</v>
      </c>
      <c r="F1700">
        <v>0.83</v>
      </c>
      <c r="G1700" t="s">
        <v>40</v>
      </c>
      <c r="H1700" t="s">
        <v>73</v>
      </c>
      <c r="I1700" t="s">
        <v>50</v>
      </c>
      <c r="J1700" t="s">
        <v>51</v>
      </c>
      <c r="K1700" t="s">
        <v>52</v>
      </c>
      <c r="L1700" t="s">
        <v>2787</v>
      </c>
      <c r="M1700">
        <v>0.51</v>
      </c>
      <c r="N1700" t="s">
        <v>34</v>
      </c>
      <c r="O1700" t="s">
        <v>113</v>
      </c>
      <c r="P1700" t="s">
        <v>114</v>
      </c>
      <c r="Q1700" t="s">
        <v>115</v>
      </c>
      <c r="R1700">
        <v>10170</v>
      </c>
      <c r="S1700" s="1">
        <v>42161</v>
      </c>
      <c r="T1700" s="1">
        <v>42164</v>
      </c>
      <c r="U1700">
        <v>27.38</v>
      </c>
      <c r="V1700">
        <v>76</v>
      </c>
      <c r="W1700">
        <v>282.85000000000002</v>
      </c>
      <c r="X1700">
        <v>24455</v>
      </c>
      <c r="Y1700">
        <f>cleaneddata[[#This Row],[Unit Price]]-cleaneddata[[#This Row],[Discount]]</f>
        <v>3.91</v>
      </c>
      <c r="Z1700" t="str">
        <f>_xlfn.IFS(cleaneddata[[#This Row],[Region]]="Central","Chris",cleaneddata[[#This Row],[Region]]="East","Erin",cleaneddata[[#This Row],[Region]]="South","Sam",cleaneddata[[#This Row],[Region]]="West","William")</f>
        <v>Erin</v>
      </c>
    </row>
    <row r="1701" spans="1:26" x14ac:dyDescent="0.3">
      <c r="A1701">
        <v>1341</v>
      </c>
      <c r="B1701" t="s">
        <v>1088</v>
      </c>
      <c r="C1701" t="s">
        <v>72</v>
      </c>
      <c r="D1701">
        <v>0</v>
      </c>
      <c r="E1701">
        <v>20.89</v>
      </c>
      <c r="F1701">
        <v>1.99</v>
      </c>
      <c r="G1701" t="s">
        <v>40</v>
      </c>
      <c r="H1701" t="s">
        <v>73</v>
      </c>
      <c r="I1701" t="s">
        <v>42</v>
      </c>
      <c r="J1701" t="s">
        <v>43</v>
      </c>
      <c r="K1701" t="s">
        <v>44</v>
      </c>
      <c r="L1701" t="s">
        <v>2788</v>
      </c>
      <c r="M1701">
        <v>0.48</v>
      </c>
      <c r="N1701" t="s">
        <v>34</v>
      </c>
      <c r="O1701" t="s">
        <v>113</v>
      </c>
      <c r="P1701" t="s">
        <v>322</v>
      </c>
      <c r="Q1701" t="s">
        <v>1089</v>
      </c>
      <c r="R1701">
        <v>17201</v>
      </c>
      <c r="S1701" s="1">
        <v>42161</v>
      </c>
      <c r="T1701" s="1">
        <v>42163</v>
      </c>
      <c r="U1701">
        <v>-5.2949999999999999</v>
      </c>
      <c r="V1701">
        <v>4</v>
      </c>
      <c r="W1701">
        <v>84.56</v>
      </c>
      <c r="X1701">
        <v>91245</v>
      </c>
      <c r="Y1701">
        <f>cleaneddata[[#This Row],[Unit Price]]-cleaneddata[[#This Row],[Discount]]</f>
        <v>20.89</v>
      </c>
      <c r="Z1701" t="str">
        <f>_xlfn.IFS(cleaneddata[[#This Row],[Region]]="Central","Chris",cleaneddata[[#This Row],[Region]]="East","Erin",cleaneddata[[#This Row],[Region]]="South","Sam",cleaneddata[[#This Row],[Region]]="West","William")</f>
        <v>Erin</v>
      </c>
    </row>
    <row r="1702" spans="1:26" x14ac:dyDescent="0.3">
      <c r="A1702">
        <v>1341</v>
      </c>
      <c r="B1702" t="s">
        <v>1088</v>
      </c>
      <c r="C1702" t="s">
        <v>72</v>
      </c>
      <c r="D1702">
        <v>7.0000000000000007E-2</v>
      </c>
      <c r="E1702">
        <v>3.98</v>
      </c>
      <c r="F1702">
        <v>0.83</v>
      </c>
      <c r="G1702" t="s">
        <v>40</v>
      </c>
      <c r="H1702" t="s">
        <v>73</v>
      </c>
      <c r="I1702" t="s">
        <v>50</v>
      </c>
      <c r="J1702" t="s">
        <v>51</v>
      </c>
      <c r="K1702" t="s">
        <v>52</v>
      </c>
      <c r="L1702" t="s">
        <v>2787</v>
      </c>
      <c r="M1702">
        <v>0.51</v>
      </c>
      <c r="N1702" t="s">
        <v>34</v>
      </c>
      <c r="O1702" t="s">
        <v>113</v>
      </c>
      <c r="P1702" t="s">
        <v>322</v>
      </c>
      <c r="Q1702" t="s">
        <v>1089</v>
      </c>
      <c r="R1702">
        <v>17201</v>
      </c>
      <c r="S1702" s="1">
        <v>42161</v>
      </c>
      <c r="T1702" s="1">
        <v>42164</v>
      </c>
      <c r="U1702">
        <v>41.07</v>
      </c>
      <c r="V1702">
        <v>19</v>
      </c>
      <c r="W1702">
        <v>70.709999999999994</v>
      </c>
      <c r="X1702">
        <v>91245</v>
      </c>
      <c r="Y1702">
        <f>cleaneddata[[#This Row],[Unit Price]]-cleaneddata[[#This Row],[Discount]]</f>
        <v>3.91</v>
      </c>
      <c r="Z1702" t="str">
        <f>_xlfn.IFS(cleaneddata[[#This Row],[Region]]="Central","Chris",cleaneddata[[#This Row],[Region]]="East","Erin",cleaneddata[[#This Row],[Region]]="South","Sam",cleaneddata[[#This Row],[Region]]="West","William")</f>
        <v>Erin</v>
      </c>
    </row>
    <row r="1703" spans="1:26" x14ac:dyDescent="0.3">
      <c r="A1703">
        <v>2432</v>
      </c>
      <c r="B1703" t="s">
        <v>2573</v>
      </c>
      <c r="C1703" t="s">
        <v>72</v>
      </c>
      <c r="D1703">
        <v>0.09</v>
      </c>
      <c r="E1703">
        <v>5.4</v>
      </c>
      <c r="F1703">
        <v>7.78</v>
      </c>
      <c r="G1703" t="s">
        <v>89</v>
      </c>
      <c r="H1703" t="s">
        <v>41</v>
      </c>
      <c r="I1703" t="s">
        <v>50</v>
      </c>
      <c r="J1703" t="s">
        <v>74</v>
      </c>
      <c r="K1703" t="s">
        <v>75</v>
      </c>
      <c r="L1703" t="s">
        <v>1486</v>
      </c>
      <c r="M1703">
        <v>0.37</v>
      </c>
      <c r="N1703" t="s">
        <v>34</v>
      </c>
      <c r="O1703" t="s">
        <v>54</v>
      </c>
      <c r="P1703" t="s">
        <v>209</v>
      </c>
      <c r="Q1703" t="s">
        <v>2574</v>
      </c>
      <c r="R1703">
        <v>73110</v>
      </c>
      <c r="S1703" s="1">
        <v>42161</v>
      </c>
      <c r="T1703" s="1">
        <v>42163</v>
      </c>
      <c r="U1703">
        <v>-34.764499999999998</v>
      </c>
      <c r="V1703">
        <v>6</v>
      </c>
      <c r="W1703">
        <v>37.380000000000003</v>
      </c>
      <c r="X1703">
        <v>89097</v>
      </c>
      <c r="Y1703">
        <f>cleaneddata[[#This Row],[Unit Price]]-cleaneddata[[#This Row],[Discount]]</f>
        <v>5.3100000000000005</v>
      </c>
      <c r="Z1703" t="str">
        <f>_xlfn.IFS(cleaneddata[[#This Row],[Region]]="Central","Chris",cleaneddata[[#This Row],[Region]]="East","Erin",cleaneddata[[#This Row],[Region]]="South","Sam",cleaneddata[[#This Row],[Region]]="West","William")</f>
        <v>Chris</v>
      </c>
    </row>
    <row r="1704" spans="1:26" x14ac:dyDescent="0.3">
      <c r="A1704">
        <v>1374</v>
      </c>
      <c r="B1704" t="s">
        <v>2789</v>
      </c>
      <c r="C1704" t="s">
        <v>27</v>
      </c>
      <c r="D1704">
        <v>0.06</v>
      </c>
      <c r="E1704">
        <v>44.01</v>
      </c>
      <c r="F1704">
        <v>3.5</v>
      </c>
      <c r="G1704" t="s">
        <v>40</v>
      </c>
      <c r="H1704" t="s">
        <v>73</v>
      </c>
      <c r="I1704" t="s">
        <v>50</v>
      </c>
      <c r="J1704" t="s">
        <v>97</v>
      </c>
      <c r="K1704" t="s">
        <v>75</v>
      </c>
      <c r="L1704" t="s">
        <v>2790</v>
      </c>
      <c r="M1704">
        <v>0.59</v>
      </c>
      <c r="N1704" t="s">
        <v>34</v>
      </c>
      <c r="O1704" t="s">
        <v>61</v>
      </c>
      <c r="P1704" t="s">
        <v>92</v>
      </c>
      <c r="Q1704" t="s">
        <v>2535</v>
      </c>
      <c r="R1704">
        <v>95207</v>
      </c>
      <c r="S1704" s="1">
        <v>42162</v>
      </c>
      <c r="T1704" s="1">
        <v>42163</v>
      </c>
      <c r="U1704">
        <v>-21.231999999999999</v>
      </c>
      <c r="V1704">
        <v>1</v>
      </c>
      <c r="W1704">
        <v>46.94</v>
      </c>
      <c r="X1704">
        <v>88212</v>
      </c>
      <c r="Y1704">
        <f>cleaneddata[[#This Row],[Unit Price]]-cleaneddata[[#This Row],[Discount]]</f>
        <v>43.949999999999996</v>
      </c>
      <c r="Z1704" t="str">
        <f>_xlfn.IFS(cleaneddata[[#This Row],[Region]]="Central","Chris",cleaneddata[[#This Row],[Region]]="East","Erin",cleaneddata[[#This Row],[Region]]="South","Sam",cleaneddata[[#This Row],[Region]]="West","William")</f>
        <v>William</v>
      </c>
    </row>
    <row r="1705" spans="1:26" x14ac:dyDescent="0.3">
      <c r="A1705">
        <v>2794</v>
      </c>
      <c r="B1705" t="s">
        <v>1771</v>
      </c>
      <c r="C1705" t="s">
        <v>39</v>
      </c>
      <c r="D1705">
        <v>7.0000000000000007E-2</v>
      </c>
      <c r="E1705">
        <v>4.76</v>
      </c>
      <c r="F1705">
        <v>0.88</v>
      </c>
      <c r="G1705" t="s">
        <v>40</v>
      </c>
      <c r="H1705" t="s">
        <v>96</v>
      </c>
      <c r="I1705" t="s">
        <v>50</v>
      </c>
      <c r="J1705" t="s">
        <v>90</v>
      </c>
      <c r="K1705" t="s">
        <v>52</v>
      </c>
      <c r="L1705" t="s">
        <v>2444</v>
      </c>
      <c r="M1705">
        <v>0.39</v>
      </c>
      <c r="N1705" t="s">
        <v>34</v>
      </c>
      <c r="O1705" t="s">
        <v>54</v>
      </c>
      <c r="P1705" t="s">
        <v>215</v>
      </c>
      <c r="Q1705" t="s">
        <v>1772</v>
      </c>
      <c r="R1705">
        <v>50158</v>
      </c>
      <c r="S1705" s="1">
        <v>42162</v>
      </c>
      <c r="T1705" s="1">
        <v>42162</v>
      </c>
      <c r="U1705">
        <v>15.8148</v>
      </c>
      <c r="V1705">
        <v>5</v>
      </c>
      <c r="W1705">
        <v>22.92</v>
      </c>
      <c r="X1705">
        <v>87555</v>
      </c>
      <c r="Y1705">
        <f>cleaneddata[[#This Row],[Unit Price]]-cleaneddata[[#This Row],[Discount]]</f>
        <v>4.6899999999999995</v>
      </c>
      <c r="Z1705" t="str">
        <f>_xlfn.IFS(cleaneddata[[#This Row],[Region]]="Central","Chris",cleaneddata[[#This Row],[Region]]="East","Erin",cleaneddata[[#This Row],[Region]]="South","Sam",cleaneddata[[#This Row],[Region]]="West","William")</f>
        <v>Chris</v>
      </c>
    </row>
    <row r="1706" spans="1:26" x14ac:dyDescent="0.3">
      <c r="A1706">
        <v>737</v>
      </c>
      <c r="B1706" t="s">
        <v>2791</v>
      </c>
      <c r="C1706" t="s">
        <v>49</v>
      </c>
      <c r="D1706">
        <v>0.02</v>
      </c>
      <c r="E1706">
        <v>48.04</v>
      </c>
      <c r="F1706">
        <v>5.79</v>
      </c>
      <c r="G1706" t="s">
        <v>40</v>
      </c>
      <c r="H1706" t="s">
        <v>41</v>
      </c>
      <c r="I1706" t="s">
        <v>50</v>
      </c>
      <c r="J1706" t="s">
        <v>90</v>
      </c>
      <c r="K1706" t="s">
        <v>75</v>
      </c>
      <c r="L1706" t="s">
        <v>2203</v>
      </c>
      <c r="M1706">
        <v>0.37</v>
      </c>
      <c r="N1706" t="s">
        <v>34</v>
      </c>
      <c r="O1706" t="s">
        <v>113</v>
      </c>
      <c r="P1706" t="s">
        <v>399</v>
      </c>
      <c r="Q1706" t="s">
        <v>2792</v>
      </c>
      <c r="R1706">
        <v>7003</v>
      </c>
      <c r="S1706" s="1">
        <v>42162</v>
      </c>
      <c r="T1706" s="1">
        <v>42169</v>
      </c>
      <c r="U1706">
        <v>422.45249999999999</v>
      </c>
      <c r="V1706">
        <v>12</v>
      </c>
      <c r="W1706">
        <v>612.25</v>
      </c>
      <c r="X1706">
        <v>90360</v>
      </c>
      <c r="Y1706">
        <f>cleaneddata[[#This Row],[Unit Price]]-cleaneddata[[#This Row],[Discount]]</f>
        <v>48.019999999999996</v>
      </c>
      <c r="Z1706" t="str">
        <f>_xlfn.IFS(cleaneddata[[#This Row],[Region]]="Central","Chris",cleaneddata[[#This Row],[Region]]="East","Erin",cleaneddata[[#This Row],[Region]]="South","Sam",cleaneddata[[#This Row],[Region]]="West","William")</f>
        <v>Erin</v>
      </c>
    </row>
    <row r="1707" spans="1:26" x14ac:dyDescent="0.3">
      <c r="A1707">
        <v>1384</v>
      </c>
      <c r="B1707" t="s">
        <v>2793</v>
      </c>
      <c r="C1707" t="s">
        <v>49</v>
      </c>
      <c r="D1707">
        <v>0.02</v>
      </c>
      <c r="E1707">
        <v>70.97</v>
      </c>
      <c r="F1707">
        <v>3.5</v>
      </c>
      <c r="G1707" t="s">
        <v>40</v>
      </c>
      <c r="H1707" t="s">
        <v>41</v>
      </c>
      <c r="I1707" t="s">
        <v>50</v>
      </c>
      <c r="J1707" t="s">
        <v>97</v>
      </c>
      <c r="K1707" t="s">
        <v>75</v>
      </c>
      <c r="L1707" t="s">
        <v>2179</v>
      </c>
      <c r="M1707">
        <v>0.59</v>
      </c>
      <c r="N1707" t="s">
        <v>34</v>
      </c>
      <c r="O1707" t="s">
        <v>35</v>
      </c>
      <c r="P1707" t="s">
        <v>244</v>
      </c>
      <c r="Q1707" t="s">
        <v>2734</v>
      </c>
      <c r="R1707">
        <v>22304</v>
      </c>
      <c r="S1707" s="1">
        <v>42162</v>
      </c>
      <c r="T1707" s="1">
        <v>42169</v>
      </c>
      <c r="U1707">
        <v>23.616</v>
      </c>
      <c r="V1707">
        <v>21</v>
      </c>
      <c r="W1707">
        <v>1533.59</v>
      </c>
      <c r="X1707">
        <v>89408</v>
      </c>
      <c r="Y1707">
        <f>cleaneddata[[#This Row],[Unit Price]]-cleaneddata[[#This Row],[Discount]]</f>
        <v>70.95</v>
      </c>
      <c r="Z1707" t="str">
        <f>_xlfn.IFS(cleaneddata[[#This Row],[Region]]="Central","Chris",cleaneddata[[#This Row],[Region]]="East","Erin",cleaneddata[[#This Row],[Region]]="South","Sam",cleaneddata[[#This Row],[Region]]="West","William")</f>
        <v>Sam</v>
      </c>
    </row>
    <row r="1708" spans="1:26" x14ac:dyDescent="0.3">
      <c r="A1708">
        <v>1672</v>
      </c>
      <c r="B1708" t="s">
        <v>2794</v>
      </c>
      <c r="C1708" t="s">
        <v>49</v>
      </c>
      <c r="D1708">
        <v>0.02</v>
      </c>
      <c r="E1708">
        <v>284.98</v>
      </c>
      <c r="F1708">
        <v>69.55</v>
      </c>
      <c r="G1708" t="s">
        <v>28</v>
      </c>
      <c r="H1708" t="s">
        <v>29</v>
      </c>
      <c r="I1708" t="s">
        <v>30</v>
      </c>
      <c r="J1708" t="s">
        <v>111</v>
      </c>
      <c r="K1708" t="s">
        <v>59</v>
      </c>
      <c r="L1708" t="s">
        <v>1417</v>
      </c>
      <c r="M1708">
        <v>0.6</v>
      </c>
      <c r="N1708" t="s">
        <v>34</v>
      </c>
      <c r="O1708" t="s">
        <v>35</v>
      </c>
      <c r="P1708" t="s">
        <v>244</v>
      </c>
      <c r="Q1708" t="s">
        <v>2795</v>
      </c>
      <c r="R1708">
        <v>22901</v>
      </c>
      <c r="S1708" s="1">
        <v>42162</v>
      </c>
      <c r="T1708" s="1">
        <v>42167</v>
      </c>
      <c r="U1708">
        <v>15.528</v>
      </c>
      <c r="V1708">
        <v>3</v>
      </c>
      <c r="W1708">
        <v>926.3</v>
      </c>
      <c r="X1708">
        <v>86723</v>
      </c>
      <c r="Y1708">
        <f>cleaneddata[[#This Row],[Unit Price]]-cleaneddata[[#This Row],[Discount]]</f>
        <v>284.96000000000004</v>
      </c>
      <c r="Z1708" t="str">
        <f>_xlfn.IFS(cleaneddata[[#This Row],[Region]]="Central","Chris",cleaneddata[[#This Row],[Region]]="East","Erin",cleaneddata[[#This Row],[Region]]="South","Sam",cleaneddata[[#This Row],[Region]]="West","William")</f>
        <v>Sam</v>
      </c>
    </row>
    <row r="1709" spans="1:26" x14ac:dyDescent="0.3">
      <c r="A1709">
        <v>1672</v>
      </c>
      <c r="B1709" t="s">
        <v>2794</v>
      </c>
      <c r="C1709" t="s">
        <v>49</v>
      </c>
      <c r="D1709">
        <v>0.08</v>
      </c>
      <c r="E1709">
        <v>55.48</v>
      </c>
      <c r="F1709">
        <v>14.3</v>
      </c>
      <c r="G1709" t="s">
        <v>40</v>
      </c>
      <c r="H1709" t="s">
        <v>29</v>
      </c>
      <c r="I1709" t="s">
        <v>50</v>
      </c>
      <c r="J1709" t="s">
        <v>90</v>
      </c>
      <c r="K1709" t="s">
        <v>75</v>
      </c>
      <c r="L1709" t="s">
        <v>849</v>
      </c>
      <c r="M1709">
        <v>0.37</v>
      </c>
      <c r="N1709" t="s">
        <v>34</v>
      </c>
      <c r="O1709" t="s">
        <v>35</v>
      </c>
      <c r="P1709" t="s">
        <v>244</v>
      </c>
      <c r="Q1709" t="s">
        <v>2795</v>
      </c>
      <c r="R1709">
        <v>22901</v>
      </c>
      <c r="S1709" s="1">
        <v>42162</v>
      </c>
      <c r="T1709" s="1">
        <v>42164</v>
      </c>
      <c r="U1709">
        <v>-225.56379999999999</v>
      </c>
      <c r="V1709">
        <v>17</v>
      </c>
      <c r="W1709">
        <v>942.53</v>
      </c>
      <c r="X1709">
        <v>86723</v>
      </c>
      <c r="Y1709">
        <f>cleaneddata[[#This Row],[Unit Price]]-cleaneddata[[#This Row],[Discount]]</f>
        <v>55.4</v>
      </c>
      <c r="Z1709" t="str">
        <f>_xlfn.IFS(cleaneddata[[#This Row],[Region]]="Central","Chris",cleaneddata[[#This Row],[Region]]="East","Erin",cleaneddata[[#This Row],[Region]]="South","Sam",cleaneddata[[#This Row],[Region]]="West","William")</f>
        <v>Sam</v>
      </c>
    </row>
    <row r="1710" spans="1:26" x14ac:dyDescent="0.3">
      <c r="A1710">
        <v>3397</v>
      </c>
      <c r="B1710" t="s">
        <v>1586</v>
      </c>
      <c r="C1710" t="s">
        <v>49</v>
      </c>
      <c r="D1710">
        <v>0</v>
      </c>
      <c r="E1710">
        <v>1270.99</v>
      </c>
      <c r="F1710">
        <v>19.989999999999998</v>
      </c>
      <c r="G1710" t="s">
        <v>40</v>
      </c>
      <c r="H1710" t="s">
        <v>29</v>
      </c>
      <c r="I1710" t="s">
        <v>50</v>
      </c>
      <c r="J1710" t="s">
        <v>74</v>
      </c>
      <c r="K1710" t="s">
        <v>75</v>
      </c>
      <c r="L1710" t="s">
        <v>654</v>
      </c>
      <c r="M1710">
        <v>0.35</v>
      </c>
      <c r="N1710" t="s">
        <v>34</v>
      </c>
      <c r="O1710" t="s">
        <v>54</v>
      </c>
      <c r="P1710" t="s">
        <v>105</v>
      </c>
      <c r="Q1710" t="s">
        <v>1588</v>
      </c>
      <c r="R1710">
        <v>61832</v>
      </c>
      <c r="S1710" s="1">
        <v>42162</v>
      </c>
      <c r="T1710" s="1">
        <v>42164</v>
      </c>
      <c r="U1710">
        <v>6384.4389000000001</v>
      </c>
      <c r="V1710">
        <v>7</v>
      </c>
      <c r="W1710">
        <v>9252.81</v>
      </c>
      <c r="X1710">
        <v>87535</v>
      </c>
      <c r="Y1710">
        <f>cleaneddata[[#This Row],[Unit Price]]-cleaneddata[[#This Row],[Discount]]</f>
        <v>1270.99</v>
      </c>
      <c r="Z1710" t="str">
        <f>_xlfn.IFS(cleaneddata[[#This Row],[Region]]="Central","Chris",cleaneddata[[#This Row],[Region]]="East","Erin",cleaneddata[[#This Row],[Region]]="South","Sam",cleaneddata[[#This Row],[Region]]="West","William")</f>
        <v>Chris</v>
      </c>
    </row>
    <row r="1711" spans="1:26" x14ac:dyDescent="0.3">
      <c r="A1711">
        <v>92</v>
      </c>
      <c r="B1711" t="s">
        <v>2545</v>
      </c>
      <c r="C1711" t="s">
        <v>118</v>
      </c>
      <c r="D1711">
        <v>0.04</v>
      </c>
      <c r="E1711">
        <v>12.98</v>
      </c>
      <c r="F1711">
        <v>3.14</v>
      </c>
      <c r="G1711" t="s">
        <v>89</v>
      </c>
      <c r="H1711" t="s">
        <v>96</v>
      </c>
      <c r="I1711" t="s">
        <v>50</v>
      </c>
      <c r="J1711" t="s">
        <v>570</v>
      </c>
      <c r="K1711" t="s">
        <v>44</v>
      </c>
      <c r="L1711" t="s">
        <v>571</v>
      </c>
      <c r="M1711">
        <v>0.6</v>
      </c>
      <c r="N1711" t="s">
        <v>34</v>
      </c>
      <c r="O1711" t="s">
        <v>35</v>
      </c>
      <c r="P1711" t="s">
        <v>170</v>
      </c>
      <c r="Q1711" t="s">
        <v>2547</v>
      </c>
      <c r="R1711">
        <v>70056</v>
      </c>
      <c r="S1711" s="1">
        <v>42162</v>
      </c>
      <c r="T1711" s="1">
        <v>42164</v>
      </c>
      <c r="U1711">
        <v>22.818000000000001</v>
      </c>
      <c r="V1711">
        <v>16</v>
      </c>
      <c r="W1711">
        <v>216.04</v>
      </c>
      <c r="X1711">
        <v>87178</v>
      </c>
      <c r="Y1711">
        <f>cleaneddata[[#This Row],[Unit Price]]-cleaneddata[[#This Row],[Discount]]</f>
        <v>12.940000000000001</v>
      </c>
      <c r="Z1711" t="str">
        <f>_xlfn.IFS(cleaneddata[[#This Row],[Region]]="Central","Chris",cleaneddata[[#This Row],[Region]]="East","Erin",cleaneddata[[#This Row],[Region]]="South","Sam",cleaneddata[[#This Row],[Region]]="West","William")</f>
        <v>Sam</v>
      </c>
    </row>
    <row r="1712" spans="1:26" x14ac:dyDescent="0.3">
      <c r="A1712">
        <v>2583</v>
      </c>
      <c r="B1712" t="s">
        <v>2796</v>
      </c>
      <c r="C1712" t="s">
        <v>118</v>
      </c>
      <c r="D1712">
        <v>0.04</v>
      </c>
      <c r="E1712">
        <v>510.14</v>
      </c>
      <c r="F1712">
        <v>14.7</v>
      </c>
      <c r="G1712" t="s">
        <v>28</v>
      </c>
      <c r="H1712" t="s">
        <v>73</v>
      </c>
      <c r="I1712" t="s">
        <v>42</v>
      </c>
      <c r="J1712" t="s">
        <v>58</v>
      </c>
      <c r="K1712" t="s">
        <v>59</v>
      </c>
      <c r="L1712" t="s">
        <v>2797</v>
      </c>
      <c r="M1712">
        <v>0.56000000000000005</v>
      </c>
      <c r="N1712" t="s">
        <v>34</v>
      </c>
      <c r="O1712" t="s">
        <v>54</v>
      </c>
      <c r="P1712" t="s">
        <v>291</v>
      </c>
      <c r="Q1712" t="s">
        <v>2798</v>
      </c>
      <c r="R1712">
        <v>49423</v>
      </c>
      <c r="S1712" s="1">
        <v>42162</v>
      </c>
      <c r="T1712" s="1">
        <v>42164</v>
      </c>
      <c r="U1712">
        <v>-251.40389999999999</v>
      </c>
      <c r="V1712">
        <v>3</v>
      </c>
      <c r="W1712">
        <v>1527.97</v>
      </c>
      <c r="X1712">
        <v>89657</v>
      </c>
      <c r="Y1712">
        <f>cleaneddata[[#This Row],[Unit Price]]-cleaneddata[[#This Row],[Discount]]</f>
        <v>510.09999999999997</v>
      </c>
      <c r="Z1712" t="str">
        <f>_xlfn.IFS(cleaneddata[[#This Row],[Region]]="Central","Chris",cleaneddata[[#This Row],[Region]]="East","Erin",cleaneddata[[#This Row],[Region]]="South","Sam",cleaneddata[[#This Row],[Region]]="West","William")</f>
        <v>Chris</v>
      </c>
    </row>
    <row r="1713" spans="1:26" x14ac:dyDescent="0.3">
      <c r="A1713">
        <v>2583</v>
      </c>
      <c r="B1713" t="s">
        <v>2796</v>
      </c>
      <c r="C1713" t="s">
        <v>118</v>
      </c>
      <c r="D1713">
        <v>0</v>
      </c>
      <c r="E1713">
        <v>4.76</v>
      </c>
      <c r="F1713">
        <v>3.01</v>
      </c>
      <c r="G1713" t="s">
        <v>40</v>
      </c>
      <c r="H1713" t="s">
        <v>73</v>
      </c>
      <c r="I1713" t="s">
        <v>50</v>
      </c>
      <c r="J1713" t="s">
        <v>90</v>
      </c>
      <c r="K1713" t="s">
        <v>52</v>
      </c>
      <c r="L1713" t="s">
        <v>2799</v>
      </c>
      <c r="M1713">
        <v>0.36</v>
      </c>
      <c r="N1713" t="s">
        <v>34</v>
      </c>
      <c r="O1713" t="s">
        <v>54</v>
      </c>
      <c r="P1713" t="s">
        <v>291</v>
      </c>
      <c r="Q1713" t="s">
        <v>2798</v>
      </c>
      <c r="R1713">
        <v>49423</v>
      </c>
      <c r="S1713" s="1">
        <v>42162</v>
      </c>
      <c r="T1713" s="1">
        <v>42164</v>
      </c>
      <c r="U1713">
        <v>-2.3450000000000002</v>
      </c>
      <c r="V1713">
        <v>23</v>
      </c>
      <c r="W1713">
        <v>110.86</v>
      </c>
      <c r="X1713">
        <v>89657</v>
      </c>
      <c r="Y1713">
        <f>cleaneddata[[#This Row],[Unit Price]]-cleaneddata[[#This Row],[Discount]]</f>
        <v>4.76</v>
      </c>
      <c r="Z1713" t="str">
        <f>_xlfn.IFS(cleaneddata[[#This Row],[Region]]="Central","Chris",cleaneddata[[#This Row],[Region]]="East","Erin",cleaneddata[[#This Row],[Region]]="South","Sam",cleaneddata[[#This Row],[Region]]="West","William")</f>
        <v>Chris</v>
      </c>
    </row>
    <row r="1714" spans="1:26" x14ac:dyDescent="0.3">
      <c r="A1714">
        <v>2920</v>
      </c>
      <c r="B1714" t="s">
        <v>2800</v>
      </c>
      <c r="C1714" t="s">
        <v>118</v>
      </c>
      <c r="D1714">
        <v>0.05</v>
      </c>
      <c r="E1714">
        <v>535.64</v>
      </c>
      <c r="F1714">
        <v>14.7</v>
      </c>
      <c r="G1714" t="s">
        <v>28</v>
      </c>
      <c r="H1714" t="s">
        <v>73</v>
      </c>
      <c r="I1714" t="s">
        <v>42</v>
      </c>
      <c r="J1714" t="s">
        <v>58</v>
      </c>
      <c r="K1714" t="s">
        <v>59</v>
      </c>
      <c r="L1714" t="s">
        <v>1468</v>
      </c>
      <c r="M1714">
        <v>0.59</v>
      </c>
      <c r="N1714" t="s">
        <v>34</v>
      </c>
      <c r="O1714" t="s">
        <v>54</v>
      </c>
      <c r="P1714" t="s">
        <v>105</v>
      </c>
      <c r="Q1714" t="s">
        <v>535</v>
      </c>
      <c r="R1714">
        <v>60603</v>
      </c>
      <c r="S1714" s="1">
        <v>42162</v>
      </c>
      <c r="T1714" s="1">
        <v>42164</v>
      </c>
      <c r="U1714">
        <v>-1220.9145000000001</v>
      </c>
      <c r="V1714">
        <v>2</v>
      </c>
      <c r="W1714">
        <v>1068.5999999999999</v>
      </c>
      <c r="X1714">
        <v>59365</v>
      </c>
      <c r="Y1714">
        <f>cleaneddata[[#This Row],[Unit Price]]-cleaneddata[[#This Row],[Discount]]</f>
        <v>535.59</v>
      </c>
      <c r="Z1714" t="str">
        <f>_xlfn.IFS(cleaneddata[[#This Row],[Region]]="Central","Chris",cleaneddata[[#This Row],[Region]]="East","Erin",cleaneddata[[#This Row],[Region]]="South","Sam",cleaneddata[[#This Row],[Region]]="West","William")</f>
        <v>Chris</v>
      </c>
    </row>
    <row r="1715" spans="1:26" x14ac:dyDescent="0.3">
      <c r="A1715">
        <v>3005</v>
      </c>
      <c r="B1715" t="s">
        <v>2801</v>
      </c>
      <c r="C1715" t="s">
        <v>27</v>
      </c>
      <c r="D1715">
        <v>0.05</v>
      </c>
      <c r="E1715">
        <v>122.99</v>
      </c>
      <c r="F1715">
        <v>19.989999999999998</v>
      </c>
      <c r="G1715" t="s">
        <v>89</v>
      </c>
      <c r="H1715" t="s">
        <v>96</v>
      </c>
      <c r="I1715" t="s">
        <v>50</v>
      </c>
      <c r="J1715" t="s">
        <v>74</v>
      </c>
      <c r="K1715" t="s">
        <v>75</v>
      </c>
      <c r="L1715" t="s">
        <v>2426</v>
      </c>
      <c r="M1715">
        <v>0.37</v>
      </c>
      <c r="N1715" t="s">
        <v>34</v>
      </c>
      <c r="O1715" t="s">
        <v>61</v>
      </c>
      <c r="P1715" t="s">
        <v>492</v>
      </c>
      <c r="Q1715" t="s">
        <v>1510</v>
      </c>
      <c r="R1715">
        <v>83814</v>
      </c>
      <c r="S1715" s="1">
        <v>42163</v>
      </c>
      <c r="T1715" s="1">
        <v>42166</v>
      </c>
      <c r="U1715">
        <v>1039.7541000000001</v>
      </c>
      <c r="V1715">
        <v>12</v>
      </c>
      <c r="W1715">
        <v>1506.89</v>
      </c>
      <c r="X1715">
        <v>91389</v>
      </c>
      <c r="Y1715">
        <f>cleaneddata[[#This Row],[Unit Price]]-cleaneddata[[#This Row],[Discount]]</f>
        <v>122.94</v>
      </c>
      <c r="Z1715" t="str">
        <f>_xlfn.IFS(cleaneddata[[#This Row],[Region]]="Central","Chris",cleaneddata[[#This Row],[Region]]="East","Erin",cleaneddata[[#This Row],[Region]]="South","Sam",cleaneddata[[#This Row],[Region]]="West","William")</f>
        <v>William</v>
      </c>
    </row>
    <row r="1716" spans="1:26" x14ac:dyDescent="0.3">
      <c r="A1716">
        <v>2638</v>
      </c>
      <c r="B1716" t="s">
        <v>2802</v>
      </c>
      <c r="C1716" t="s">
        <v>49</v>
      </c>
      <c r="D1716">
        <v>0.05</v>
      </c>
      <c r="E1716">
        <v>100.97</v>
      </c>
      <c r="F1716">
        <v>7.18</v>
      </c>
      <c r="G1716" t="s">
        <v>89</v>
      </c>
      <c r="H1716" t="s">
        <v>41</v>
      </c>
      <c r="I1716" t="s">
        <v>42</v>
      </c>
      <c r="J1716" t="s">
        <v>43</v>
      </c>
      <c r="K1716" t="s">
        <v>75</v>
      </c>
      <c r="L1716" t="s">
        <v>2803</v>
      </c>
      <c r="M1716">
        <v>0.46</v>
      </c>
      <c r="N1716" t="s">
        <v>34</v>
      </c>
      <c r="O1716" t="s">
        <v>61</v>
      </c>
      <c r="P1716" t="s">
        <v>492</v>
      </c>
      <c r="Q1716" t="s">
        <v>2581</v>
      </c>
      <c r="R1716">
        <v>83704</v>
      </c>
      <c r="S1716" s="1">
        <v>42163</v>
      </c>
      <c r="T1716" s="1">
        <v>42163</v>
      </c>
      <c r="U1716">
        <v>881.46810000000005</v>
      </c>
      <c r="V1716">
        <v>13</v>
      </c>
      <c r="W1716">
        <v>1277.49</v>
      </c>
      <c r="X1716">
        <v>90951</v>
      </c>
      <c r="Y1716">
        <f>cleaneddata[[#This Row],[Unit Price]]-cleaneddata[[#This Row],[Discount]]</f>
        <v>100.92</v>
      </c>
      <c r="Z1716" t="str">
        <f>_xlfn.IFS(cleaneddata[[#This Row],[Region]]="Central","Chris",cleaneddata[[#This Row],[Region]]="East","Erin",cleaneddata[[#This Row],[Region]]="South","Sam",cleaneddata[[#This Row],[Region]]="West","William")</f>
        <v>William</v>
      </c>
    </row>
    <row r="1717" spans="1:26" x14ac:dyDescent="0.3">
      <c r="A1717">
        <v>3137</v>
      </c>
      <c r="B1717" t="s">
        <v>2804</v>
      </c>
      <c r="C1717" t="s">
        <v>72</v>
      </c>
      <c r="D1717">
        <v>0.09</v>
      </c>
      <c r="E1717">
        <v>304.99</v>
      </c>
      <c r="F1717">
        <v>19.989999999999998</v>
      </c>
      <c r="G1717" t="s">
        <v>40</v>
      </c>
      <c r="H1717" t="s">
        <v>96</v>
      </c>
      <c r="I1717" t="s">
        <v>50</v>
      </c>
      <c r="J1717" t="s">
        <v>74</v>
      </c>
      <c r="K1717" t="s">
        <v>75</v>
      </c>
      <c r="L1717" t="s">
        <v>2805</v>
      </c>
      <c r="M1717">
        <v>0.4</v>
      </c>
      <c r="N1717" t="s">
        <v>34</v>
      </c>
      <c r="O1717" t="s">
        <v>113</v>
      </c>
      <c r="P1717" t="s">
        <v>1358</v>
      </c>
      <c r="Q1717" t="s">
        <v>2806</v>
      </c>
      <c r="R1717">
        <v>3246</v>
      </c>
      <c r="S1717" s="1">
        <v>42163</v>
      </c>
      <c r="T1717" s="1">
        <v>42164</v>
      </c>
      <c r="U1717">
        <v>1623.9494999999999</v>
      </c>
      <c r="V1717">
        <v>8</v>
      </c>
      <c r="W1717">
        <v>2353.5500000000002</v>
      </c>
      <c r="X1717">
        <v>86795</v>
      </c>
      <c r="Y1717">
        <f>cleaneddata[[#This Row],[Unit Price]]-cleaneddata[[#This Row],[Discount]]</f>
        <v>304.90000000000003</v>
      </c>
      <c r="Z1717" t="str">
        <f>_xlfn.IFS(cleaneddata[[#This Row],[Region]]="Central","Chris",cleaneddata[[#This Row],[Region]]="East","Erin",cleaneddata[[#This Row],[Region]]="South","Sam",cleaneddata[[#This Row],[Region]]="West","William")</f>
        <v>Erin</v>
      </c>
    </row>
    <row r="1718" spans="1:26" x14ac:dyDescent="0.3">
      <c r="A1718">
        <v>349</v>
      </c>
      <c r="B1718" t="s">
        <v>127</v>
      </c>
      <c r="C1718" t="s">
        <v>27</v>
      </c>
      <c r="D1718">
        <v>0</v>
      </c>
      <c r="E1718">
        <v>8.34</v>
      </c>
      <c r="F1718">
        <v>2.64</v>
      </c>
      <c r="G1718" t="s">
        <v>89</v>
      </c>
      <c r="H1718" t="s">
        <v>73</v>
      </c>
      <c r="I1718" t="s">
        <v>50</v>
      </c>
      <c r="J1718" t="s">
        <v>570</v>
      </c>
      <c r="K1718" t="s">
        <v>44</v>
      </c>
      <c r="L1718" t="s">
        <v>885</v>
      </c>
      <c r="M1718">
        <v>0.59</v>
      </c>
      <c r="N1718" t="s">
        <v>34</v>
      </c>
      <c r="O1718" t="s">
        <v>35</v>
      </c>
      <c r="P1718" t="s">
        <v>125</v>
      </c>
      <c r="Q1718" t="s">
        <v>130</v>
      </c>
      <c r="R1718">
        <v>33132</v>
      </c>
      <c r="S1718" s="1">
        <v>42164</v>
      </c>
      <c r="T1718" s="1">
        <v>42166</v>
      </c>
      <c r="U1718">
        <v>5.8624999999999998</v>
      </c>
      <c r="V1718">
        <v>23</v>
      </c>
      <c r="W1718">
        <v>212.89</v>
      </c>
      <c r="X1718">
        <v>17446</v>
      </c>
      <c r="Y1718">
        <f>cleaneddata[[#This Row],[Unit Price]]-cleaneddata[[#This Row],[Discount]]</f>
        <v>8.34</v>
      </c>
      <c r="Z1718" t="str">
        <f>_xlfn.IFS(cleaneddata[[#This Row],[Region]]="Central","Chris",cleaneddata[[#This Row],[Region]]="East","Erin",cleaneddata[[#This Row],[Region]]="South","Sam",cleaneddata[[#This Row],[Region]]="West","William")</f>
        <v>Sam</v>
      </c>
    </row>
    <row r="1719" spans="1:26" x14ac:dyDescent="0.3">
      <c r="A1719">
        <v>351</v>
      </c>
      <c r="B1719" t="s">
        <v>131</v>
      </c>
      <c r="C1719" t="s">
        <v>27</v>
      </c>
      <c r="D1719">
        <v>0</v>
      </c>
      <c r="E1719">
        <v>8.34</v>
      </c>
      <c r="F1719">
        <v>2.64</v>
      </c>
      <c r="G1719" t="s">
        <v>89</v>
      </c>
      <c r="H1719" t="s">
        <v>73</v>
      </c>
      <c r="I1719" t="s">
        <v>50</v>
      </c>
      <c r="J1719" t="s">
        <v>570</v>
      </c>
      <c r="K1719" t="s">
        <v>44</v>
      </c>
      <c r="L1719" t="s">
        <v>885</v>
      </c>
      <c r="M1719">
        <v>0.59</v>
      </c>
      <c r="N1719" t="s">
        <v>34</v>
      </c>
      <c r="O1719" t="s">
        <v>113</v>
      </c>
      <c r="P1719" t="s">
        <v>114</v>
      </c>
      <c r="Q1719" t="s">
        <v>132</v>
      </c>
      <c r="R1719">
        <v>13601</v>
      </c>
      <c r="S1719" s="1">
        <v>42164</v>
      </c>
      <c r="T1719" s="1">
        <v>42166</v>
      </c>
      <c r="U1719">
        <v>10.5</v>
      </c>
      <c r="V1719">
        <v>6</v>
      </c>
      <c r="W1719">
        <v>55.54</v>
      </c>
      <c r="X1719">
        <v>88685</v>
      </c>
      <c r="Y1719">
        <f>cleaneddata[[#This Row],[Unit Price]]-cleaneddata[[#This Row],[Discount]]</f>
        <v>8.34</v>
      </c>
      <c r="Z1719" t="str">
        <f>_xlfn.IFS(cleaneddata[[#This Row],[Region]]="Central","Chris",cleaneddata[[#This Row],[Region]]="East","Erin",cleaneddata[[#This Row],[Region]]="South","Sam",cleaneddata[[#This Row],[Region]]="West","William")</f>
        <v>Erin</v>
      </c>
    </row>
    <row r="1720" spans="1:26" x14ac:dyDescent="0.3">
      <c r="A1720">
        <v>2584</v>
      </c>
      <c r="B1720" t="s">
        <v>2807</v>
      </c>
      <c r="C1720" t="s">
        <v>27</v>
      </c>
      <c r="D1720">
        <v>0.04</v>
      </c>
      <c r="E1720">
        <v>6.3</v>
      </c>
      <c r="F1720">
        <v>0.5</v>
      </c>
      <c r="G1720" t="s">
        <v>40</v>
      </c>
      <c r="H1720" t="s">
        <v>73</v>
      </c>
      <c r="I1720" t="s">
        <v>50</v>
      </c>
      <c r="J1720" t="s">
        <v>154</v>
      </c>
      <c r="K1720" t="s">
        <v>75</v>
      </c>
      <c r="L1720" t="s">
        <v>828</v>
      </c>
      <c r="M1720">
        <v>0.39</v>
      </c>
      <c r="N1720" t="s">
        <v>34</v>
      </c>
      <c r="O1720" t="s">
        <v>54</v>
      </c>
      <c r="P1720" t="s">
        <v>291</v>
      </c>
      <c r="Q1720" t="s">
        <v>2808</v>
      </c>
      <c r="R1720">
        <v>48141</v>
      </c>
      <c r="S1720" s="1">
        <v>42164</v>
      </c>
      <c r="T1720" s="1">
        <v>42166</v>
      </c>
      <c r="U1720">
        <v>67.606200000000001</v>
      </c>
      <c r="V1720">
        <v>15</v>
      </c>
      <c r="W1720">
        <v>97.98</v>
      </c>
      <c r="X1720">
        <v>89658</v>
      </c>
      <c r="Y1720">
        <f>cleaneddata[[#This Row],[Unit Price]]-cleaneddata[[#This Row],[Discount]]</f>
        <v>6.26</v>
      </c>
      <c r="Z1720" t="str">
        <f>_xlfn.IFS(cleaneddata[[#This Row],[Region]]="Central","Chris",cleaneddata[[#This Row],[Region]]="East","Erin",cleaneddata[[#This Row],[Region]]="South","Sam",cleaneddata[[#This Row],[Region]]="West","William")</f>
        <v>Chris</v>
      </c>
    </row>
    <row r="1721" spans="1:26" x14ac:dyDescent="0.3">
      <c r="A1721">
        <v>1151</v>
      </c>
      <c r="B1721" t="s">
        <v>2809</v>
      </c>
      <c r="C1721" t="s">
        <v>49</v>
      </c>
      <c r="D1721">
        <v>0.05</v>
      </c>
      <c r="E1721">
        <v>7.59</v>
      </c>
      <c r="F1721">
        <v>4</v>
      </c>
      <c r="G1721" t="s">
        <v>40</v>
      </c>
      <c r="H1721" t="s">
        <v>96</v>
      </c>
      <c r="I1721" t="s">
        <v>30</v>
      </c>
      <c r="J1721" t="s">
        <v>128</v>
      </c>
      <c r="K1721" t="s">
        <v>52</v>
      </c>
      <c r="L1721" t="s">
        <v>1689</v>
      </c>
      <c r="M1721">
        <v>0.42</v>
      </c>
      <c r="N1721" t="s">
        <v>34</v>
      </c>
      <c r="O1721" t="s">
        <v>113</v>
      </c>
      <c r="P1721" t="s">
        <v>405</v>
      </c>
      <c r="Q1721" t="s">
        <v>2810</v>
      </c>
      <c r="R1721">
        <v>1075</v>
      </c>
      <c r="S1721" s="1">
        <v>42164</v>
      </c>
      <c r="T1721" s="1">
        <v>42164</v>
      </c>
      <c r="U1721">
        <v>6.0926999999999998</v>
      </c>
      <c r="V1721">
        <v>1</v>
      </c>
      <c r="W1721">
        <v>8.83</v>
      </c>
      <c r="X1721">
        <v>91344</v>
      </c>
      <c r="Y1721">
        <f>cleaneddata[[#This Row],[Unit Price]]-cleaneddata[[#This Row],[Discount]]</f>
        <v>7.54</v>
      </c>
      <c r="Z1721" t="str">
        <f>_xlfn.IFS(cleaneddata[[#This Row],[Region]]="Central","Chris",cleaneddata[[#This Row],[Region]]="East","Erin",cleaneddata[[#This Row],[Region]]="South","Sam",cleaneddata[[#This Row],[Region]]="West","William")</f>
        <v>Erin</v>
      </c>
    </row>
    <row r="1722" spans="1:26" x14ac:dyDescent="0.3">
      <c r="A1722">
        <v>218</v>
      </c>
      <c r="B1722" t="s">
        <v>2811</v>
      </c>
      <c r="C1722" t="s">
        <v>118</v>
      </c>
      <c r="D1722">
        <v>0.05</v>
      </c>
      <c r="E1722">
        <v>119.99</v>
      </c>
      <c r="F1722">
        <v>56.14</v>
      </c>
      <c r="G1722" t="s">
        <v>28</v>
      </c>
      <c r="H1722" t="s">
        <v>41</v>
      </c>
      <c r="I1722" t="s">
        <v>42</v>
      </c>
      <c r="J1722" t="s">
        <v>58</v>
      </c>
      <c r="K1722" t="s">
        <v>32</v>
      </c>
      <c r="L1722" t="s">
        <v>589</v>
      </c>
      <c r="M1722">
        <v>0.39</v>
      </c>
      <c r="N1722" t="s">
        <v>34</v>
      </c>
      <c r="O1722" t="s">
        <v>61</v>
      </c>
      <c r="P1722" t="s">
        <v>148</v>
      </c>
      <c r="Q1722" t="s">
        <v>951</v>
      </c>
      <c r="R1722">
        <v>84107</v>
      </c>
      <c r="S1722" s="1">
        <v>42164</v>
      </c>
      <c r="T1722" s="1">
        <v>42166</v>
      </c>
      <c r="U1722">
        <v>-102.5121</v>
      </c>
      <c r="V1722">
        <v>6</v>
      </c>
      <c r="W1722">
        <v>730.37</v>
      </c>
      <c r="X1722">
        <v>88048</v>
      </c>
      <c r="Y1722">
        <f>cleaneddata[[#This Row],[Unit Price]]-cleaneddata[[#This Row],[Discount]]</f>
        <v>119.94</v>
      </c>
      <c r="Z1722" t="str">
        <f>_xlfn.IFS(cleaneddata[[#This Row],[Region]]="Central","Chris",cleaneddata[[#This Row],[Region]]="East","Erin",cleaneddata[[#This Row],[Region]]="South","Sam",cleaneddata[[#This Row],[Region]]="West","William")</f>
        <v>William</v>
      </c>
    </row>
    <row r="1723" spans="1:26" x14ac:dyDescent="0.3">
      <c r="A1723">
        <v>3361</v>
      </c>
      <c r="B1723" t="s">
        <v>812</v>
      </c>
      <c r="C1723" t="s">
        <v>118</v>
      </c>
      <c r="D1723">
        <v>0.03</v>
      </c>
      <c r="E1723">
        <v>4.9800000000000004</v>
      </c>
      <c r="F1723">
        <v>4.95</v>
      </c>
      <c r="G1723" t="s">
        <v>40</v>
      </c>
      <c r="H1723" t="s">
        <v>73</v>
      </c>
      <c r="I1723" t="s">
        <v>50</v>
      </c>
      <c r="J1723" t="s">
        <v>74</v>
      </c>
      <c r="K1723" t="s">
        <v>75</v>
      </c>
      <c r="L1723" t="s">
        <v>2621</v>
      </c>
      <c r="M1723">
        <v>0.37</v>
      </c>
      <c r="N1723" t="s">
        <v>34</v>
      </c>
      <c r="O1723" t="s">
        <v>54</v>
      </c>
      <c r="P1723" t="s">
        <v>359</v>
      </c>
      <c r="Q1723" t="s">
        <v>814</v>
      </c>
      <c r="R1723">
        <v>53095</v>
      </c>
      <c r="S1723" s="1">
        <v>42164</v>
      </c>
      <c r="T1723" s="1">
        <v>42166</v>
      </c>
      <c r="U1723">
        <v>-47.995249999999999</v>
      </c>
      <c r="V1723">
        <v>19</v>
      </c>
      <c r="W1723">
        <v>95</v>
      </c>
      <c r="X1723">
        <v>91438</v>
      </c>
      <c r="Y1723">
        <f>cleaneddata[[#This Row],[Unit Price]]-cleaneddata[[#This Row],[Discount]]</f>
        <v>4.95</v>
      </c>
      <c r="Z1723" t="str">
        <f>_xlfn.IFS(cleaneddata[[#This Row],[Region]]="Central","Chris",cleaneddata[[#This Row],[Region]]="East","Erin",cleaneddata[[#This Row],[Region]]="South","Sam",cleaneddata[[#This Row],[Region]]="West","William")</f>
        <v>Chris</v>
      </c>
    </row>
    <row r="1724" spans="1:26" x14ac:dyDescent="0.3">
      <c r="A1724">
        <v>326</v>
      </c>
      <c r="B1724" t="s">
        <v>2812</v>
      </c>
      <c r="C1724" t="s">
        <v>72</v>
      </c>
      <c r="D1724">
        <v>0.06</v>
      </c>
      <c r="E1724">
        <v>7.99</v>
      </c>
      <c r="F1724">
        <v>5.03</v>
      </c>
      <c r="G1724" t="s">
        <v>40</v>
      </c>
      <c r="H1724" t="s">
        <v>41</v>
      </c>
      <c r="I1724" t="s">
        <v>42</v>
      </c>
      <c r="J1724" t="s">
        <v>137</v>
      </c>
      <c r="K1724" t="s">
        <v>146</v>
      </c>
      <c r="L1724" t="s">
        <v>467</v>
      </c>
      <c r="M1724">
        <v>0.6</v>
      </c>
      <c r="N1724" t="s">
        <v>34</v>
      </c>
      <c r="O1724" t="s">
        <v>54</v>
      </c>
      <c r="P1724" t="s">
        <v>105</v>
      </c>
      <c r="Q1724" t="s">
        <v>2197</v>
      </c>
      <c r="R1724">
        <v>60510</v>
      </c>
      <c r="S1724" s="1">
        <v>42164</v>
      </c>
      <c r="T1724" s="1">
        <v>42165</v>
      </c>
      <c r="U1724">
        <v>-29.172000000000001</v>
      </c>
      <c r="V1724">
        <v>4</v>
      </c>
      <c r="W1724">
        <v>28.46</v>
      </c>
      <c r="X1724">
        <v>90973</v>
      </c>
      <c r="Y1724">
        <f>cleaneddata[[#This Row],[Unit Price]]-cleaneddata[[#This Row],[Discount]]</f>
        <v>7.9300000000000006</v>
      </c>
      <c r="Z1724" t="str">
        <f>_xlfn.IFS(cleaneddata[[#This Row],[Region]]="Central","Chris",cleaneddata[[#This Row],[Region]]="East","Erin",cleaneddata[[#This Row],[Region]]="South","Sam",cleaneddata[[#This Row],[Region]]="West","William")</f>
        <v>Chris</v>
      </c>
    </row>
    <row r="1725" spans="1:26" x14ac:dyDescent="0.3">
      <c r="A1725">
        <v>3079</v>
      </c>
      <c r="B1725" t="s">
        <v>321</v>
      </c>
      <c r="C1725" t="s">
        <v>27</v>
      </c>
      <c r="D1725">
        <v>0</v>
      </c>
      <c r="E1725">
        <v>2.21</v>
      </c>
      <c r="F1725">
        <v>1</v>
      </c>
      <c r="G1725" t="s">
        <v>89</v>
      </c>
      <c r="H1725" t="s">
        <v>29</v>
      </c>
      <c r="I1725" t="s">
        <v>50</v>
      </c>
      <c r="J1725" t="s">
        <v>51</v>
      </c>
      <c r="K1725" t="s">
        <v>52</v>
      </c>
      <c r="L1725" t="s">
        <v>2813</v>
      </c>
      <c r="M1725">
        <v>0.38</v>
      </c>
      <c r="N1725" t="s">
        <v>34</v>
      </c>
      <c r="O1725" t="s">
        <v>113</v>
      </c>
      <c r="P1725" t="s">
        <v>322</v>
      </c>
      <c r="Q1725" t="s">
        <v>323</v>
      </c>
      <c r="R1725">
        <v>19112</v>
      </c>
      <c r="S1725" s="1">
        <v>42165</v>
      </c>
      <c r="T1725" s="1">
        <v>42166</v>
      </c>
      <c r="U1725">
        <v>10.01</v>
      </c>
      <c r="V1725">
        <v>33</v>
      </c>
      <c r="W1725">
        <v>87.18</v>
      </c>
      <c r="X1725">
        <v>48483</v>
      </c>
      <c r="Y1725">
        <f>cleaneddata[[#This Row],[Unit Price]]-cleaneddata[[#This Row],[Discount]]</f>
        <v>2.21</v>
      </c>
      <c r="Z1725" t="str">
        <f>_xlfn.IFS(cleaneddata[[#This Row],[Region]]="Central","Chris",cleaneddata[[#This Row],[Region]]="East","Erin",cleaneddata[[#This Row],[Region]]="South","Sam",cleaneddata[[#This Row],[Region]]="West","William")</f>
        <v>Erin</v>
      </c>
    </row>
    <row r="1726" spans="1:26" x14ac:dyDescent="0.3">
      <c r="A1726">
        <v>3243</v>
      </c>
      <c r="B1726" t="s">
        <v>2814</v>
      </c>
      <c r="C1726" t="s">
        <v>39</v>
      </c>
      <c r="D1726">
        <v>0</v>
      </c>
      <c r="E1726">
        <v>7.28</v>
      </c>
      <c r="F1726">
        <v>3.52</v>
      </c>
      <c r="G1726" t="s">
        <v>40</v>
      </c>
      <c r="H1726" t="s">
        <v>29</v>
      </c>
      <c r="I1726" t="s">
        <v>42</v>
      </c>
      <c r="J1726" t="s">
        <v>43</v>
      </c>
      <c r="K1726" t="s">
        <v>44</v>
      </c>
      <c r="L1726" t="s">
        <v>2815</v>
      </c>
      <c r="M1726">
        <v>0.68</v>
      </c>
      <c r="N1726" t="s">
        <v>34</v>
      </c>
      <c r="O1726" t="s">
        <v>113</v>
      </c>
      <c r="P1726" t="s">
        <v>250</v>
      </c>
      <c r="Q1726" t="s">
        <v>251</v>
      </c>
      <c r="R1726">
        <v>6010</v>
      </c>
      <c r="S1726" s="1">
        <v>42165</v>
      </c>
      <c r="T1726" s="1">
        <v>42165</v>
      </c>
      <c r="U1726">
        <v>-25.103999999999999</v>
      </c>
      <c r="V1726">
        <v>3</v>
      </c>
      <c r="W1726">
        <v>24.44</v>
      </c>
      <c r="X1726">
        <v>88329</v>
      </c>
      <c r="Y1726">
        <f>cleaneddata[[#This Row],[Unit Price]]-cleaneddata[[#This Row],[Discount]]</f>
        <v>7.28</v>
      </c>
      <c r="Z1726" t="str">
        <f>_xlfn.IFS(cleaneddata[[#This Row],[Region]]="Central","Chris",cleaneddata[[#This Row],[Region]]="East","Erin",cleaneddata[[#This Row],[Region]]="South","Sam",cleaneddata[[#This Row],[Region]]="West","William")</f>
        <v>Erin</v>
      </c>
    </row>
    <row r="1727" spans="1:26" x14ac:dyDescent="0.3">
      <c r="A1727">
        <v>254</v>
      </c>
      <c r="B1727" t="s">
        <v>2816</v>
      </c>
      <c r="C1727" t="s">
        <v>118</v>
      </c>
      <c r="D1727">
        <v>0.1</v>
      </c>
      <c r="E1727">
        <v>280.98</v>
      </c>
      <c r="F1727">
        <v>35.67</v>
      </c>
      <c r="G1727" t="s">
        <v>28</v>
      </c>
      <c r="H1727" t="s">
        <v>73</v>
      </c>
      <c r="I1727" t="s">
        <v>30</v>
      </c>
      <c r="J1727" t="s">
        <v>31</v>
      </c>
      <c r="K1727" t="s">
        <v>32</v>
      </c>
      <c r="L1727" t="s">
        <v>2817</v>
      </c>
      <c r="M1727">
        <v>0.66</v>
      </c>
      <c r="N1727" t="s">
        <v>34</v>
      </c>
      <c r="O1727" t="s">
        <v>61</v>
      </c>
      <c r="P1727" t="s">
        <v>62</v>
      </c>
      <c r="Q1727" t="s">
        <v>2818</v>
      </c>
      <c r="R1727">
        <v>80126</v>
      </c>
      <c r="S1727" s="1">
        <v>42165</v>
      </c>
      <c r="T1727" s="1">
        <v>42166</v>
      </c>
      <c r="U1727">
        <v>-53.744999999999997</v>
      </c>
      <c r="V1727">
        <v>5</v>
      </c>
      <c r="W1727">
        <v>1332.82</v>
      </c>
      <c r="X1727">
        <v>86268</v>
      </c>
      <c r="Y1727">
        <f>cleaneddata[[#This Row],[Unit Price]]-cleaneddata[[#This Row],[Discount]]</f>
        <v>280.88</v>
      </c>
      <c r="Z1727" t="str">
        <f>_xlfn.IFS(cleaneddata[[#This Row],[Region]]="Central","Chris",cleaneddata[[#This Row],[Region]]="East","Erin",cleaneddata[[#This Row],[Region]]="South","Sam",cleaneddata[[#This Row],[Region]]="West","William")</f>
        <v>William</v>
      </c>
    </row>
    <row r="1728" spans="1:26" x14ac:dyDescent="0.3">
      <c r="A1728">
        <v>597</v>
      </c>
      <c r="B1728" t="s">
        <v>2819</v>
      </c>
      <c r="C1728" t="s">
        <v>72</v>
      </c>
      <c r="D1728">
        <v>0.1</v>
      </c>
      <c r="E1728">
        <v>6.48</v>
      </c>
      <c r="F1728">
        <v>5.9</v>
      </c>
      <c r="G1728" t="s">
        <v>40</v>
      </c>
      <c r="H1728" t="s">
        <v>29</v>
      </c>
      <c r="I1728" t="s">
        <v>50</v>
      </c>
      <c r="J1728" t="s">
        <v>90</v>
      </c>
      <c r="K1728" t="s">
        <v>75</v>
      </c>
      <c r="L1728" t="s">
        <v>1753</v>
      </c>
      <c r="M1728">
        <v>0.37</v>
      </c>
      <c r="N1728" t="s">
        <v>34</v>
      </c>
      <c r="O1728" t="s">
        <v>54</v>
      </c>
      <c r="P1728" t="s">
        <v>55</v>
      </c>
      <c r="Q1728" t="s">
        <v>1485</v>
      </c>
      <c r="R1728">
        <v>47201</v>
      </c>
      <c r="S1728" s="1">
        <v>42165</v>
      </c>
      <c r="T1728" s="1">
        <v>42165</v>
      </c>
      <c r="U1728">
        <v>-51.634999999999998</v>
      </c>
      <c r="V1728">
        <v>19</v>
      </c>
      <c r="W1728">
        <v>116.8</v>
      </c>
      <c r="X1728">
        <v>86310</v>
      </c>
      <c r="Y1728">
        <f>cleaneddata[[#This Row],[Unit Price]]-cleaneddata[[#This Row],[Discount]]</f>
        <v>6.3800000000000008</v>
      </c>
      <c r="Z1728" t="str">
        <f>_xlfn.IFS(cleaneddata[[#This Row],[Region]]="Central","Chris",cleaneddata[[#This Row],[Region]]="East","Erin",cleaneddata[[#This Row],[Region]]="South","Sam",cleaneddata[[#This Row],[Region]]="West","William")</f>
        <v>Chris</v>
      </c>
    </row>
    <row r="1729" spans="1:26" x14ac:dyDescent="0.3">
      <c r="A1729">
        <v>2431</v>
      </c>
      <c r="B1729" t="s">
        <v>2572</v>
      </c>
      <c r="C1729" t="s">
        <v>72</v>
      </c>
      <c r="D1729">
        <v>0.05</v>
      </c>
      <c r="E1729">
        <v>8.85</v>
      </c>
      <c r="F1729">
        <v>5.6</v>
      </c>
      <c r="G1729" t="s">
        <v>40</v>
      </c>
      <c r="H1729" t="s">
        <v>41</v>
      </c>
      <c r="I1729" t="s">
        <v>50</v>
      </c>
      <c r="J1729" t="s">
        <v>74</v>
      </c>
      <c r="K1729" t="s">
        <v>75</v>
      </c>
      <c r="L1729" t="s">
        <v>2820</v>
      </c>
      <c r="M1729">
        <v>0.36</v>
      </c>
      <c r="N1729" t="s">
        <v>34</v>
      </c>
      <c r="O1729" t="s">
        <v>61</v>
      </c>
      <c r="P1729" t="s">
        <v>92</v>
      </c>
      <c r="Q1729" t="s">
        <v>102</v>
      </c>
      <c r="R1729">
        <v>90004</v>
      </c>
      <c r="S1729" s="1">
        <v>42165</v>
      </c>
      <c r="T1729" s="1">
        <v>42166</v>
      </c>
      <c r="U1729">
        <v>-9.1769999999999996</v>
      </c>
      <c r="V1729">
        <v>21</v>
      </c>
      <c r="W1729">
        <v>199.08</v>
      </c>
      <c r="X1729">
        <v>24869</v>
      </c>
      <c r="Y1729">
        <f>cleaneddata[[#This Row],[Unit Price]]-cleaneddata[[#This Row],[Discount]]</f>
        <v>8.7999999999999989</v>
      </c>
      <c r="Z1729" t="str">
        <f>_xlfn.IFS(cleaneddata[[#This Row],[Region]]="Central","Chris",cleaneddata[[#This Row],[Region]]="East","Erin",cleaneddata[[#This Row],[Region]]="South","Sam",cleaneddata[[#This Row],[Region]]="West","William")</f>
        <v>William</v>
      </c>
    </row>
    <row r="1730" spans="1:26" x14ac:dyDescent="0.3">
      <c r="A1730">
        <v>2433</v>
      </c>
      <c r="B1730" t="s">
        <v>2821</v>
      </c>
      <c r="C1730" t="s">
        <v>72</v>
      </c>
      <c r="D1730">
        <v>0.05</v>
      </c>
      <c r="E1730">
        <v>8.85</v>
      </c>
      <c r="F1730">
        <v>5.6</v>
      </c>
      <c r="G1730" t="s">
        <v>40</v>
      </c>
      <c r="H1730" t="s">
        <v>41</v>
      </c>
      <c r="I1730" t="s">
        <v>50</v>
      </c>
      <c r="J1730" t="s">
        <v>74</v>
      </c>
      <c r="K1730" t="s">
        <v>75</v>
      </c>
      <c r="L1730" t="s">
        <v>2820</v>
      </c>
      <c r="M1730">
        <v>0.36</v>
      </c>
      <c r="N1730" t="s">
        <v>34</v>
      </c>
      <c r="O1730" t="s">
        <v>54</v>
      </c>
      <c r="P1730" t="s">
        <v>209</v>
      </c>
      <c r="Q1730" t="s">
        <v>613</v>
      </c>
      <c r="R1730">
        <v>73160</v>
      </c>
      <c r="S1730" s="1">
        <v>42165</v>
      </c>
      <c r="T1730" s="1">
        <v>42166</v>
      </c>
      <c r="U1730">
        <v>-7.3415999999999997</v>
      </c>
      <c r="V1730">
        <v>5</v>
      </c>
      <c r="W1730">
        <v>47.4</v>
      </c>
      <c r="X1730">
        <v>89095</v>
      </c>
      <c r="Y1730">
        <f>cleaneddata[[#This Row],[Unit Price]]-cleaneddata[[#This Row],[Discount]]</f>
        <v>8.7999999999999989</v>
      </c>
      <c r="Z1730" t="str">
        <f>_xlfn.IFS(cleaneddata[[#This Row],[Region]]="Central","Chris",cleaneddata[[#This Row],[Region]]="East","Erin",cleaneddata[[#This Row],[Region]]="South","Sam",cleaneddata[[#This Row],[Region]]="West","William")</f>
        <v>Chris</v>
      </c>
    </row>
    <row r="1731" spans="1:26" x14ac:dyDescent="0.3">
      <c r="A1731">
        <v>1265</v>
      </c>
      <c r="B1731" t="s">
        <v>2822</v>
      </c>
      <c r="C1731" t="s">
        <v>27</v>
      </c>
      <c r="D1731">
        <v>0.05</v>
      </c>
      <c r="E1731">
        <v>5.28</v>
      </c>
      <c r="F1731">
        <v>6.26</v>
      </c>
      <c r="G1731" t="s">
        <v>40</v>
      </c>
      <c r="H1731" t="s">
        <v>73</v>
      </c>
      <c r="I1731" t="s">
        <v>50</v>
      </c>
      <c r="J1731" t="s">
        <v>90</v>
      </c>
      <c r="K1731" t="s">
        <v>75</v>
      </c>
      <c r="L1731" t="s">
        <v>2460</v>
      </c>
      <c r="M1731">
        <v>0.4</v>
      </c>
      <c r="N1731" t="s">
        <v>34</v>
      </c>
      <c r="O1731" t="s">
        <v>54</v>
      </c>
      <c r="P1731" t="s">
        <v>209</v>
      </c>
      <c r="Q1731" t="s">
        <v>2823</v>
      </c>
      <c r="R1731">
        <v>73521</v>
      </c>
      <c r="S1731" s="1">
        <v>42166</v>
      </c>
      <c r="T1731" s="1">
        <v>42167</v>
      </c>
      <c r="U1731">
        <v>-11.375999999999999</v>
      </c>
      <c r="V1731">
        <v>1</v>
      </c>
      <c r="W1731">
        <v>7.15</v>
      </c>
      <c r="X1731">
        <v>89729</v>
      </c>
      <c r="Y1731">
        <f>cleaneddata[[#This Row],[Unit Price]]-cleaneddata[[#This Row],[Discount]]</f>
        <v>5.23</v>
      </c>
      <c r="Z1731" t="str">
        <f>_xlfn.IFS(cleaneddata[[#This Row],[Region]]="Central","Chris",cleaneddata[[#This Row],[Region]]="East","Erin",cleaneddata[[#This Row],[Region]]="South","Sam",cleaneddata[[#This Row],[Region]]="West","William")</f>
        <v>Chris</v>
      </c>
    </row>
    <row r="1732" spans="1:26" x14ac:dyDescent="0.3">
      <c r="A1732">
        <v>2779</v>
      </c>
      <c r="B1732" t="s">
        <v>2824</v>
      </c>
      <c r="C1732" t="s">
        <v>27</v>
      </c>
      <c r="D1732">
        <v>0.01</v>
      </c>
      <c r="E1732">
        <v>35.99</v>
      </c>
      <c r="F1732">
        <v>5.99</v>
      </c>
      <c r="G1732" t="s">
        <v>40</v>
      </c>
      <c r="H1732" t="s">
        <v>96</v>
      </c>
      <c r="I1732" t="s">
        <v>42</v>
      </c>
      <c r="J1732" t="s">
        <v>137</v>
      </c>
      <c r="K1732" t="s">
        <v>52</v>
      </c>
      <c r="L1732" t="s">
        <v>1374</v>
      </c>
      <c r="M1732">
        <v>0.38</v>
      </c>
      <c r="N1732" t="s">
        <v>34</v>
      </c>
      <c r="O1732" t="s">
        <v>35</v>
      </c>
      <c r="P1732" t="s">
        <v>99</v>
      </c>
      <c r="Q1732" t="s">
        <v>2825</v>
      </c>
      <c r="R1732">
        <v>27893</v>
      </c>
      <c r="S1732" s="1">
        <v>42166</v>
      </c>
      <c r="T1732" s="1">
        <v>42167</v>
      </c>
      <c r="U1732">
        <v>-60.704000000000001</v>
      </c>
      <c r="V1732">
        <v>11</v>
      </c>
      <c r="W1732">
        <v>345.07</v>
      </c>
      <c r="X1732">
        <v>87161</v>
      </c>
      <c r="Y1732">
        <f>cleaneddata[[#This Row],[Unit Price]]-cleaneddata[[#This Row],[Discount]]</f>
        <v>35.980000000000004</v>
      </c>
      <c r="Z1732" t="str">
        <f>_xlfn.IFS(cleaneddata[[#This Row],[Region]]="Central","Chris",cleaneddata[[#This Row],[Region]]="East","Erin",cleaneddata[[#This Row],[Region]]="South","Sam",cleaneddata[[#This Row],[Region]]="West","William")</f>
        <v>Sam</v>
      </c>
    </row>
    <row r="1733" spans="1:26" x14ac:dyDescent="0.3">
      <c r="A1733">
        <v>3251</v>
      </c>
      <c r="B1733" t="s">
        <v>2826</v>
      </c>
      <c r="C1733" t="s">
        <v>27</v>
      </c>
      <c r="D1733">
        <v>0.02</v>
      </c>
      <c r="E1733">
        <v>5.28</v>
      </c>
      <c r="F1733">
        <v>6.26</v>
      </c>
      <c r="G1733" t="s">
        <v>40</v>
      </c>
      <c r="H1733" t="s">
        <v>96</v>
      </c>
      <c r="I1733" t="s">
        <v>50</v>
      </c>
      <c r="J1733" t="s">
        <v>90</v>
      </c>
      <c r="K1733" t="s">
        <v>75</v>
      </c>
      <c r="L1733" t="s">
        <v>2460</v>
      </c>
      <c r="M1733">
        <v>0.4</v>
      </c>
      <c r="N1733" t="s">
        <v>34</v>
      </c>
      <c r="O1733" t="s">
        <v>113</v>
      </c>
      <c r="P1733" t="s">
        <v>114</v>
      </c>
      <c r="Q1733" t="s">
        <v>115</v>
      </c>
      <c r="R1733">
        <v>10112</v>
      </c>
      <c r="S1733" s="1">
        <v>42166</v>
      </c>
      <c r="T1733" s="1">
        <v>42167</v>
      </c>
      <c r="U1733">
        <v>-131.16</v>
      </c>
      <c r="V1733">
        <v>76</v>
      </c>
      <c r="W1733">
        <v>412.72</v>
      </c>
      <c r="X1733">
        <v>39076</v>
      </c>
      <c r="Y1733">
        <f>cleaneddata[[#This Row],[Unit Price]]-cleaneddata[[#This Row],[Discount]]</f>
        <v>5.2600000000000007</v>
      </c>
      <c r="Z1733" t="str">
        <f>_xlfn.IFS(cleaneddata[[#This Row],[Region]]="Central","Chris",cleaneddata[[#This Row],[Region]]="East","Erin",cleaneddata[[#This Row],[Region]]="South","Sam",cleaneddata[[#This Row],[Region]]="West","William")</f>
        <v>Erin</v>
      </c>
    </row>
    <row r="1734" spans="1:26" x14ac:dyDescent="0.3">
      <c r="A1734">
        <v>3252</v>
      </c>
      <c r="B1734" t="s">
        <v>1925</v>
      </c>
      <c r="C1734" t="s">
        <v>27</v>
      </c>
      <c r="D1734">
        <v>0.02</v>
      </c>
      <c r="E1734">
        <v>5.28</v>
      </c>
      <c r="F1734">
        <v>6.26</v>
      </c>
      <c r="G1734" t="s">
        <v>40</v>
      </c>
      <c r="H1734" t="s">
        <v>96</v>
      </c>
      <c r="I1734" t="s">
        <v>50</v>
      </c>
      <c r="J1734" t="s">
        <v>90</v>
      </c>
      <c r="K1734" t="s">
        <v>75</v>
      </c>
      <c r="L1734" t="s">
        <v>2460</v>
      </c>
      <c r="M1734">
        <v>0.4</v>
      </c>
      <c r="N1734" t="s">
        <v>34</v>
      </c>
      <c r="O1734" t="s">
        <v>113</v>
      </c>
      <c r="P1734" t="s">
        <v>114</v>
      </c>
      <c r="Q1734" t="s">
        <v>1926</v>
      </c>
      <c r="R1734">
        <v>12306</v>
      </c>
      <c r="S1734" s="1">
        <v>42166</v>
      </c>
      <c r="T1734" s="1">
        <v>42167</v>
      </c>
      <c r="U1734">
        <v>-65.58</v>
      </c>
      <c r="V1734">
        <v>19</v>
      </c>
      <c r="W1734">
        <v>103.18</v>
      </c>
      <c r="X1734">
        <v>87299</v>
      </c>
      <c r="Y1734">
        <f>cleaneddata[[#This Row],[Unit Price]]-cleaneddata[[#This Row],[Discount]]</f>
        <v>5.2600000000000007</v>
      </c>
      <c r="Z1734" t="str">
        <f>_xlfn.IFS(cleaneddata[[#This Row],[Region]]="Central","Chris",cleaneddata[[#This Row],[Region]]="East","Erin",cleaneddata[[#This Row],[Region]]="South","Sam",cleaneddata[[#This Row],[Region]]="West","William")</f>
        <v>Erin</v>
      </c>
    </row>
    <row r="1735" spans="1:26" x14ac:dyDescent="0.3">
      <c r="A1735">
        <v>1466</v>
      </c>
      <c r="B1735" t="s">
        <v>2827</v>
      </c>
      <c r="C1735" t="s">
        <v>39</v>
      </c>
      <c r="D1735">
        <v>0</v>
      </c>
      <c r="E1735">
        <v>65.989999999999995</v>
      </c>
      <c r="F1735">
        <v>8.99</v>
      </c>
      <c r="G1735" t="s">
        <v>40</v>
      </c>
      <c r="H1735" t="s">
        <v>29</v>
      </c>
      <c r="I1735" t="s">
        <v>42</v>
      </c>
      <c r="J1735" t="s">
        <v>137</v>
      </c>
      <c r="K1735" t="s">
        <v>75</v>
      </c>
      <c r="L1735" t="s">
        <v>2596</v>
      </c>
      <c r="M1735">
        <v>0.56000000000000005</v>
      </c>
      <c r="N1735" t="s">
        <v>34</v>
      </c>
      <c r="O1735" t="s">
        <v>54</v>
      </c>
      <c r="P1735" t="s">
        <v>135</v>
      </c>
      <c r="Q1735" t="s">
        <v>1485</v>
      </c>
      <c r="R1735">
        <v>68601</v>
      </c>
      <c r="S1735" s="1">
        <v>42166</v>
      </c>
      <c r="T1735" s="1">
        <v>42168</v>
      </c>
      <c r="U1735">
        <v>253.3032</v>
      </c>
      <c r="V1735">
        <v>10</v>
      </c>
      <c r="W1735">
        <v>575.07000000000005</v>
      </c>
      <c r="X1735">
        <v>91115</v>
      </c>
      <c r="Y1735">
        <f>cleaneddata[[#This Row],[Unit Price]]-cleaneddata[[#This Row],[Discount]]</f>
        <v>65.989999999999995</v>
      </c>
      <c r="Z1735" t="str">
        <f>_xlfn.IFS(cleaneddata[[#This Row],[Region]]="Central","Chris",cleaneddata[[#This Row],[Region]]="East","Erin",cleaneddata[[#This Row],[Region]]="South","Sam",cleaneddata[[#This Row],[Region]]="West","William")</f>
        <v>Chris</v>
      </c>
    </row>
    <row r="1736" spans="1:26" x14ac:dyDescent="0.3">
      <c r="A1736">
        <v>2649</v>
      </c>
      <c r="B1736" t="s">
        <v>2828</v>
      </c>
      <c r="C1736" t="s">
        <v>39</v>
      </c>
      <c r="D1736">
        <v>0.01</v>
      </c>
      <c r="E1736">
        <v>39.979999999999997</v>
      </c>
      <c r="F1736">
        <v>4</v>
      </c>
      <c r="G1736" t="s">
        <v>40</v>
      </c>
      <c r="H1736" t="s">
        <v>96</v>
      </c>
      <c r="I1736" t="s">
        <v>42</v>
      </c>
      <c r="J1736" t="s">
        <v>43</v>
      </c>
      <c r="K1736" t="s">
        <v>75</v>
      </c>
      <c r="L1736" t="s">
        <v>1929</v>
      </c>
      <c r="M1736">
        <v>0.7</v>
      </c>
      <c r="N1736" t="s">
        <v>34</v>
      </c>
      <c r="O1736" t="s">
        <v>113</v>
      </c>
      <c r="P1736" t="s">
        <v>420</v>
      </c>
      <c r="Q1736" t="s">
        <v>2332</v>
      </c>
      <c r="R1736">
        <v>21040</v>
      </c>
      <c r="S1736" s="1">
        <v>42166</v>
      </c>
      <c r="T1736" s="1">
        <v>42167</v>
      </c>
      <c r="U1736">
        <v>-30.808</v>
      </c>
      <c r="V1736">
        <v>5</v>
      </c>
      <c r="W1736">
        <v>203.29</v>
      </c>
      <c r="X1736">
        <v>88814</v>
      </c>
      <c r="Y1736">
        <f>cleaneddata[[#This Row],[Unit Price]]-cleaneddata[[#This Row],[Discount]]</f>
        <v>39.97</v>
      </c>
      <c r="Z1736" t="str">
        <f>_xlfn.IFS(cleaneddata[[#This Row],[Region]]="Central","Chris",cleaneddata[[#This Row],[Region]]="East","Erin",cleaneddata[[#This Row],[Region]]="South","Sam",cleaneddata[[#This Row],[Region]]="West","William")</f>
        <v>Erin</v>
      </c>
    </row>
    <row r="1737" spans="1:26" x14ac:dyDescent="0.3">
      <c r="A1737">
        <v>3008</v>
      </c>
      <c r="B1737" t="s">
        <v>1520</v>
      </c>
      <c r="C1737" t="s">
        <v>39</v>
      </c>
      <c r="D1737">
        <v>0.01</v>
      </c>
      <c r="E1737">
        <v>12.28</v>
      </c>
      <c r="F1737">
        <v>6.47</v>
      </c>
      <c r="G1737" t="s">
        <v>40</v>
      </c>
      <c r="H1737" t="s">
        <v>73</v>
      </c>
      <c r="I1737" t="s">
        <v>50</v>
      </c>
      <c r="J1737" t="s">
        <v>90</v>
      </c>
      <c r="K1737" t="s">
        <v>75</v>
      </c>
      <c r="L1737" t="s">
        <v>2560</v>
      </c>
      <c r="M1737">
        <v>0.38</v>
      </c>
      <c r="N1737" t="s">
        <v>34</v>
      </c>
      <c r="O1737" t="s">
        <v>54</v>
      </c>
      <c r="P1737" t="s">
        <v>86</v>
      </c>
      <c r="Q1737" t="s">
        <v>1522</v>
      </c>
      <c r="R1737">
        <v>55343</v>
      </c>
      <c r="S1737" s="1">
        <v>42166</v>
      </c>
      <c r="T1737" s="1">
        <v>42167</v>
      </c>
      <c r="U1737">
        <v>47.61</v>
      </c>
      <c r="V1737">
        <v>12</v>
      </c>
      <c r="W1737">
        <v>160.66</v>
      </c>
      <c r="X1737">
        <v>89415</v>
      </c>
      <c r="Y1737">
        <f>cleaneddata[[#This Row],[Unit Price]]-cleaneddata[[#This Row],[Discount]]</f>
        <v>12.27</v>
      </c>
      <c r="Z1737" t="str">
        <f>_xlfn.IFS(cleaneddata[[#This Row],[Region]]="Central","Chris",cleaneddata[[#This Row],[Region]]="East","Erin",cleaneddata[[#This Row],[Region]]="South","Sam",cleaneddata[[#This Row],[Region]]="West","William")</f>
        <v>Chris</v>
      </c>
    </row>
    <row r="1738" spans="1:26" x14ac:dyDescent="0.3">
      <c r="A1738">
        <v>2543</v>
      </c>
      <c r="B1738" t="s">
        <v>2829</v>
      </c>
      <c r="C1738" t="s">
        <v>118</v>
      </c>
      <c r="D1738">
        <v>0.05</v>
      </c>
      <c r="E1738">
        <v>15.68</v>
      </c>
      <c r="F1738">
        <v>3.73</v>
      </c>
      <c r="G1738" t="s">
        <v>40</v>
      </c>
      <c r="H1738" t="s">
        <v>29</v>
      </c>
      <c r="I1738" t="s">
        <v>30</v>
      </c>
      <c r="J1738" t="s">
        <v>128</v>
      </c>
      <c r="K1738" t="s">
        <v>44</v>
      </c>
      <c r="L1738" t="s">
        <v>2729</v>
      </c>
      <c r="M1738">
        <v>0.46</v>
      </c>
      <c r="N1738" t="s">
        <v>34</v>
      </c>
      <c r="O1738" t="s">
        <v>35</v>
      </c>
      <c r="P1738" t="s">
        <v>244</v>
      </c>
      <c r="Q1738" t="s">
        <v>2434</v>
      </c>
      <c r="R1738">
        <v>23223</v>
      </c>
      <c r="S1738" s="1">
        <v>42166</v>
      </c>
      <c r="T1738" s="1">
        <v>42167</v>
      </c>
      <c r="U1738">
        <v>3.54</v>
      </c>
      <c r="V1738">
        <v>17</v>
      </c>
      <c r="W1738">
        <v>257.48</v>
      </c>
      <c r="X1738">
        <v>87917</v>
      </c>
      <c r="Y1738">
        <f>cleaneddata[[#This Row],[Unit Price]]-cleaneddata[[#This Row],[Discount]]</f>
        <v>15.629999999999999</v>
      </c>
      <c r="Z1738" t="str">
        <f>_xlfn.IFS(cleaneddata[[#This Row],[Region]]="Central","Chris",cleaneddata[[#This Row],[Region]]="East","Erin",cleaneddata[[#This Row],[Region]]="South","Sam",cleaneddata[[#This Row],[Region]]="West","William")</f>
        <v>Sam</v>
      </c>
    </row>
    <row r="1739" spans="1:26" x14ac:dyDescent="0.3">
      <c r="A1739">
        <v>2543</v>
      </c>
      <c r="B1739" t="s">
        <v>2829</v>
      </c>
      <c r="C1739" t="s">
        <v>118</v>
      </c>
      <c r="D1739">
        <v>0.02</v>
      </c>
      <c r="E1739">
        <v>195.99</v>
      </c>
      <c r="F1739">
        <v>4.2</v>
      </c>
      <c r="G1739" t="s">
        <v>40</v>
      </c>
      <c r="H1739" t="s">
        <v>29</v>
      </c>
      <c r="I1739" t="s">
        <v>42</v>
      </c>
      <c r="J1739" t="s">
        <v>137</v>
      </c>
      <c r="K1739" t="s">
        <v>75</v>
      </c>
      <c r="L1739" t="s">
        <v>2830</v>
      </c>
      <c r="M1739">
        <v>0.56000000000000005</v>
      </c>
      <c r="N1739" t="s">
        <v>34</v>
      </c>
      <c r="O1739" t="s">
        <v>35</v>
      </c>
      <c r="P1739" t="s">
        <v>244</v>
      </c>
      <c r="Q1739" t="s">
        <v>2434</v>
      </c>
      <c r="R1739">
        <v>23223</v>
      </c>
      <c r="S1739" s="1">
        <v>42166</v>
      </c>
      <c r="T1739" s="1">
        <v>42167</v>
      </c>
      <c r="U1739">
        <v>40.283999999999999</v>
      </c>
      <c r="V1739">
        <v>19</v>
      </c>
      <c r="W1739">
        <v>3194.99</v>
      </c>
      <c r="X1739">
        <v>87917</v>
      </c>
      <c r="Y1739">
        <f>cleaneddata[[#This Row],[Unit Price]]-cleaneddata[[#This Row],[Discount]]</f>
        <v>195.97</v>
      </c>
      <c r="Z1739" t="str">
        <f>_xlfn.IFS(cleaneddata[[#This Row],[Region]]="Central","Chris",cleaneddata[[#This Row],[Region]]="East","Erin",cleaneddata[[#This Row],[Region]]="South","Sam",cleaneddata[[#This Row],[Region]]="West","William")</f>
        <v>Sam</v>
      </c>
    </row>
    <row r="1740" spans="1:26" x14ac:dyDescent="0.3">
      <c r="A1740">
        <v>2840</v>
      </c>
      <c r="B1740" t="s">
        <v>1739</v>
      </c>
      <c r="C1740" t="s">
        <v>118</v>
      </c>
      <c r="D1740">
        <v>0.05</v>
      </c>
      <c r="E1740">
        <v>15.68</v>
      </c>
      <c r="F1740">
        <v>3.73</v>
      </c>
      <c r="G1740" t="s">
        <v>40</v>
      </c>
      <c r="H1740" t="s">
        <v>96</v>
      </c>
      <c r="I1740" t="s">
        <v>30</v>
      </c>
      <c r="J1740" t="s">
        <v>128</v>
      </c>
      <c r="K1740" t="s">
        <v>44</v>
      </c>
      <c r="L1740" t="s">
        <v>2729</v>
      </c>
      <c r="M1740">
        <v>0.46</v>
      </c>
      <c r="N1740" t="s">
        <v>34</v>
      </c>
      <c r="O1740" t="s">
        <v>35</v>
      </c>
      <c r="P1740" t="s">
        <v>125</v>
      </c>
      <c r="Q1740" t="s">
        <v>1741</v>
      </c>
      <c r="R1740">
        <v>33161</v>
      </c>
      <c r="S1740" s="1">
        <v>42166</v>
      </c>
      <c r="T1740" s="1">
        <v>42168</v>
      </c>
      <c r="U1740">
        <v>1166.6279999999999</v>
      </c>
      <c r="V1740">
        <v>17</v>
      </c>
      <c r="W1740">
        <v>260.01</v>
      </c>
      <c r="X1740">
        <v>87885</v>
      </c>
      <c r="Y1740">
        <f>cleaneddata[[#This Row],[Unit Price]]-cleaneddata[[#This Row],[Discount]]</f>
        <v>15.629999999999999</v>
      </c>
      <c r="Z1740" t="str">
        <f>_xlfn.IFS(cleaneddata[[#This Row],[Region]]="Central","Chris",cleaneddata[[#This Row],[Region]]="East","Erin",cleaneddata[[#This Row],[Region]]="South","Sam",cleaneddata[[#This Row],[Region]]="West","William")</f>
        <v>Sam</v>
      </c>
    </row>
    <row r="1741" spans="1:26" x14ac:dyDescent="0.3">
      <c r="A1741">
        <v>2840</v>
      </c>
      <c r="B1741" t="s">
        <v>1739</v>
      </c>
      <c r="C1741" t="s">
        <v>118</v>
      </c>
      <c r="D1741">
        <v>0</v>
      </c>
      <c r="E1741">
        <v>14.98</v>
      </c>
      <c r="F1741">
        <v>8.99</v>
      </c>
      <c r="G1741" t="s">
        <v>40</v>
      </c>
      <c r="H1741" t="s">
        <v>96</v>
      </c>
      <c r="I1741" t="s">
        <v>30</v>
      </c>
      <c r="J1741" t="s">
        <v>128</v>
      </c>
      <c r="K1741" t="s">
        <v>44</v>
      </c>
      <c r="L1741" t="s">
        <v>1488</v>
      </c>
      <c r="M1741">
        <v>0.39</v>
      </c>
      <c r="N1741" t="s">
        <v>34</v>
      </c>
      <c r="O1741" t="s">
        <v>35</v>
      </c>
      <c r="P1741" t="s">
        <v>125</v>
      </c>
      <c r="Q1741" t="s">
        <v>1741</v>
      </c>
      <c r="R1741">
        <v>33161</v>
      </c>
      <c r="S1741" s="1">
        <v>42166</v>
      </c>
      <c r="T1741" s="1">
        <v>42167</v>
      </c>
      <c r="U1741">
        <v>-40.604199999999999</v>
      </c>
      <c r="V1741">
        <v>18</v>
      </c>
      <c r="W1741">
        <v>273.79000000000002</v>
      </c>
      <c r="X1741">
        <v>87885</v>
      </c>
      <c r="Y1741">
        <f>cleaneddata[[#This Row],[Unit Price]]-cleaneddata[[#This Row],[Discount]]</f>
        <v>14.98</v>
      </c>
      <c r="Z1741" t="str">
        <f>_xlfn.IFS(cleaneddata[[#This Row],[Region]]="Central","Chris",cleaneddata[[#This Row],[Region]]="East","Erin",cleaneddata[[#This Row],[Region]]="South","Sam",cleaneddata[[#This Row],[Region]]="West","William")</f>
        <v>Sam</v>
      </c>
    </row>
    <row r="1742" spans="1:26" x14ac:dyDescent="0.3">
      <c r="A1742">
        <v>2840</v>
      </c>
      <c r="B1742" t="s">
        <v>1739</v>
      </c>
      <c r="C1742" t="s">
        <v>118</v>
      </c>
      <c r="D1742">
        <v>0.02</v>
      </c>
      <c r="E1742">
        <v>38.76</v>
      </c>
      <c r="F1742">
        <v>13.26</v>
      </c>
      <c r="G1742" t="s">
        <v>40</v>
      </c>
      <c r="H1742" t="s">
        <v>96</v>
      </c>
      <c r="I1742" t="s">
        <v>50</v>
      </c>
      <c r="J1742" t="s">
        <v>90</v>
      </c>
      <c r="K1742" t="s">
        <v>75</v>
      </c>
      <c r="L1742" t="s">
        <v>2831</v>
      </c>
      <c r="M1742">
        <v>0.36</v>
      </c>
      <c r="N1742" t="s">
        <v>34</v>
      </c>
      <c r="O1742" t="s">
        <v>35</v>
      </c>
      <c r="P1742" t="s">
        <v>125</v>
      </c>
      <c r="Q1742" t="s">
        <v>1741</v>
      </c>
      <c r="R1742">
        <v>33161</v>
      </c>
      <c r="S1742" s="1">
        <v>42166</v>
      </c>
      <c r="T1742" s="1">
        <v>42167</v>
      </c>
      <c r="U1742">
        <v>-294.084</v>
      </c>
      <c r="V1742">
        <v>1</v>
      </c>
      <c r="W1742">
        <v>44.62</v>
      </c>
      <c r="X1742">
        <v>87885</v>
      </c>
      <c r="Y1742">
        <f>cleaneddata[[#This Row],[Unit Price]]-cleaneddata[[#This Row],[Discount]]</f>
        <v>38.739999999999995</v>
      </c>
      <c r="Z1742" t="str">
        <f>_xlfn.IFS(cleaneddata[[#This Row],[Region]]="Central","Chris",cleaneddata[[#This Row],[Region]]="East","Erin",cleaneddata[[#This Row],[Region]]="South","Sam",cleaneddata[[#This Row],[Region]]="West","William")</f>
        <v>Sam</v>
      </c>
    </row>
    <row r="1743" spans="1:26" x14ac:dyDescent="0.3">
      <c r="A1743">
        <v>3078</v>
      </c>
      <c r="B1743" t="s">
        <v>2832</v>
      </c>
      <c r="C1743" t="s">
        <v>72</v>
      </c>
      <c r="D1743">
        <v>0.04</v>
      </c>
      <c r="E1743">
        <v>35.44</v>
      </c>
      <c r="F1743">
        <v>5.09</v>
      </c>
      <c r="G1743" t="s">
        <v>40</v>
      </c>
      <c r="H1743" t="s">
        <v>29</v>
      </c>
      <c r="I1743" t="s">
        <v>50</v>
      </c>
      <c r="J1743" t="s">
        <v>90</v>
      </c>
      <c r="K1743" t="s">
        <v>75</v>
      </c>
      <c r="L1743" t="s">
        <v>2080</v>
      </c>
      <c r="M1743">
        <v>0.38</v>
      </c>
      <c r="N1743" t="s">
        <v>34</v>
      </c>
      <c r="O1743" t="s">
        <v>113</v>
      </c>
      <c r="P1743" t="s">
        <v>319</v>
      </c>
      <c r="Q1743" t="s">
        <v>2833</v>
      </c>
      <c r="R1743">
        <v>43615</v>
      </c>
      <c r="S1743" s="1">
        <v>42166</v>
      </c>
      <c r="T1743" s="1">
        <v>42166</v>
      </c>
      <c r="U1743">
        <v>118.6317</v>
      </c>
      <c r="V1743">
        <v>5</v>
      </c>
      <c r="W1743">
        <v>171.93</v>
      </c>
      <c r="X1743">
        <v>88240</v>
      </c>
      <c r="Y1743">
        <f>cleaneddata[[#This Row],[Unit Price]]-cleaneddata[[#This Row],[Discount]]</f>
        <v>35.4</v>
      </c>
      <c r="Z1743" t="str">
        <f>_xlfn.IFS(cleaneddata[[#This Row],[Region]]="Central","Chris",cleaneddata[[#This Row],[Region]]="East","Erin",cleaneddata[[#This Row],[Region]]="South","Sam",cleaneddata[[#This Row],[Region]]="West","William")</f>
        <v>Erin</v>
      </c>
    </row>
    <row r="1744" spans="1:26" x14ac:dyDescent="0.3">
      <c r="A1744">
        <v>3078</v>
      </c>
      <c r="B1744" t="s">
        <v>2832</v>
      </c>
      <c r="C1744" t="s">
        <v>72</v>
      </c>
      <c r="D1744">
        <v>0.08</v>
      </c>
      <c r="E1744">
        <v>3.98</v>
      </c>
      <c r="F1744">
        <v>0.7</v>
      </c>
      <c r="G1744" t="s">
        <v>40</v>
      </c>
      <c r="H1744" t="s">
        <v>29</v>
      </c>
      <c r="I1744" t="s">
        <v>50</v>
      </c>
      <c r="J1744" t="s">
        <v>51</v>
      </c>
      <c r="K1744" t="s">
        <v>52</v>
      </c>
      <c r="L1744" t="s">
        <v>350</v>
      </c>
      <c r="M1744">
        <v>0.52</v>
      </c>
      <c r="N1744" t="s">
        <v>34</v>
      </c>
      <c r="O1744" t="s">
        <v>113</v>
      </c>
      <c r="P1744" t="s">
        <v>319</v>
      </c>
      <c r="Q1744" t="s">
        <v>2833</v>
      </c>
      <c r="R1744">
        <v>43615</v>
      </c>
      <c r="S1744" s="1">
        <v>42166</v>
      </c>
      <c r="T1744" s="1">
        <v>42169</v>
      </c>
      <c r="U1744">
        <v>23.303999999999998</v>
      </c>
      <c r="V1744">
        <v>9</v>
      </c>
      <c r="W1744">
        <v>35.19</v>
      </c>
      <c r="X1744">
        <v>88240</v>
      </c>
      <c r="Y1744">
        <f>cleaneddata[[#This Row],[Unit Price]]-cleaneddata[[#This Row],[Discount]]</f>
        <v>3.9</v>
      </c>
      <c r="Z1744" t="str">
        <f>_xlfn.IFS(cleaneddata[[#This Row],[Region]]="Central","Chris",cleaneddata[[#This Row],[Region]]="East","Erin",cleaneddata[[#This Row],[Region]]="South","Sam",cleaneddata[[#This Row],[Region]]="West","William")</f>
        <v>Erin</v>
      </c>
    </row>
    <row r="1745" spans="1:26" x14ac:dyDescent="0.3">
      <c r="A1745">
        <v>3079</v>
      </c>
      <c r="B1745" t="s">
        <v>321</v>
      </c>
      <c r="C1745" t="s">
        <v>72</v>
      </c>
      <c r="D1745">
        <v>0.04</v>
      </c>
      <c r="E1745">
        <v>35.44</v>
      </c>
      <c r="F1745">
        <v>5.09</v>
      </c>
      <c r="G1745" t="s">
        <v>40</v>
      </c>
      <c r="H1745" t="s">
        <v>29</v>
      </c>
      <c r="I1745" t="s">
        <v>50</v>
      </c>
      <c r="J1745" t="s">
        <v>90</v>
      </c>
      <c r="K1745" t="s">
        <v>75</v>
      </c>
      <c r="L1745" t="s">
        <v>2080</v>
      </c>
      <c r="M1745">
        <v>0.38</v>
      </c>
      <c r="N1745" t="s">
        <v>34</v>
      </c>
      <c r="O1745" t="s">
        <v>113</v>
      </c>
      <c r="P1745" t="s">
        <v>322</v>
      </c>
      <c r="Q1745" t="s">
        <v>323</v>
      </c>
      <c r="R1745">
        <v>19112</v>
      </c>
      <c r="S1745" s="1">
        <v>42166</v>
      </c>
      <c r="T1745" s="1">
        <v>42166</v>
      </c>
      <c r="U1745">
        <v>150.72</v>
      </c>
      <c r="V1745">
        <v>21</v>
      </c>
      <c r="W1745">
        <v>722.1</v>
      </c>
      <c r="X1745">
        <v>53476</v>
      </c>
      <c r="Y1745">
        <f>cleaneddata[[#This Row],[Unit Price]]-cleaneddata[[#This Row],[Discount]]</f>
        <v>35.4</v>
      </c>
      <c r="Z1745" t="str">
        <f>_xlfn.IFS(cleaneddata[[#This Row],[Region]]="Central","Chris",cleaneddata[[#This Row],[Region]]="East","Erin",cleaneddata[[#This Row],[Region]]="South","Sam",cleaneddata[[#This Row],[Region]]="West","William")</f>
        <v>Erin</v>
      </c>
    </row>
    <row r="1746" spans="1:26" x14ac:dyDescent="0.3">
      <c r="A1746">
        <v>3079</v>
      </c>
      <c r="B1746" t="s">
        <v>321</v>
      </c>
      <c r="C1746" t="s">
        <v>72</v>
      </c>
      <c r="D1746">
        <v>0.08</v>
      </c>
      <c r="E1746">
        <v>3.98</v>
      </c>
      <c r="F1746">
        <v>0.7</v>
      </c>
      <c r="G1746" t="s">
        <v>40</v>
      </c>
      <c r="H1746" t="s">
        <v>29</v>
      </c>
      <c r="I1746" t="s">
        <v>50</v>
      </c>
      <c r="J1746" t="s">
        <v>51</v>
      </c>
      <c r="K1746" t="s">
        <v>52</v>
      </c>
      <c r="L1746" t="s">
        <v>350</v>
      </c>
      <c r="M1746">
        <v>0.52</v>
      </c>
      <c r="N1746" t="s">
        <v>34</v>
      </c>
      <c r="O1746" t="s">
        <v>113</v>
      </c>
      <c r="P1746" t="s">
        <v>322</v>
      </c>
      <c r="Q1746" t="s">
        <v>323</v>
      </c>
      <c r="R1746">
        <v>19112</v>
      </c>
      <c r="S1746" s="1">
        <v>42166</v>
      </c>
      <c r="T1746" s="1">
        <v>42169</v>
      </c>
      <c r="U1746">
        <v>19.420000000000002</v>
      </c>
      <c r="V1746">
        <v>36</v>
      </c>
      <c r="W1746">
        <v>140.78</v>
      </c>
      <c r="X1746">
        <v>53476</v>
      </c>
      <c r="Y1746">
        <f>cleaneddata[[#This Row],[Unit Price]]-cleaneddata[[#This Row],[Discount]]</f>
        <v>3.9</v>
      </c>
      <c r="Z1746" t="str">
        <f>_xlfn.IFS(cleaneddata[[#This Row],[Region]]="Central","Chris",cleaneddata[[#This Row],[Region]]="East","Erin",cleaneddata[[#This Row],[Region]]="South","Sam",cleaneddata[[#This Row],[Region]]="West","William")</f>
        <v>Erin</v>
      </c>
    </row>
    <row r="1747" spans="1:26" x14ac:dyDescent="0.3">
      <c r="A1747">
        <v>3079</v>
      </c>
      <c r="B1747" t="s">
        <v>321</v>
      </c>
      <c r="C1747" t="s">
        <v>72</v>
      </c>
      <c r="D1747">
        <v>0.01</v>
      </c>
      <c r="E1747">
        <v>1.76</v>
      </c>
      <c r="F1747">
        <v>0.7</v>
      </c>
      <c r="G1747" t="s">
        <v>40</v>
      </c>
      <c r="H1747" t="s">
        <v>29</v>
      </c>
      <c r="I1747" t="s">
        <v>50</v>
      </c>
      <c r="J1747" t="s">
        <v>51</v>
      </c>
      <c r="K1747" t="s">
        <v>52</v>
      </c>
      <c r="L1747" t="s">
        <v>1665</v>
      </c>
      <c r="M1747">
        <v>0.56000000000000005</v>
      </c>
      <c r="N1747" t="s">
        <v>34</v>
      </c>
      <c r="O1747" t="s">
        <v>113</v>
      </c>
      <c r="P1747" t="s">
        <v>322</v>
      </c>
      <c r="Q1747" t="s">
        <v>323</v>
      </c>
      <c r="R1747">
        <v>19112</v>
      </c>
      <c r="S1747" s="1">
        <v>42166</v>
      </c>
      <c r="T1747" s="1">
        <v>42167</v>
      </c>
      <c r="U1747">
        <v>3.13</v>
      </c>
      <c r="V1747">
        <v>71</v>
      </c>
      <c r="W1747">
        <v>129.72</v>
      </c>
      <c r="X1747">
        <v>53476</v>
      </c>
      <c r="Y1747">
        <f>cleaneddata[[#This Row],[Unit Price]]-cleaneddata[[#This Row],[Discount]]</f>
        <v>1.75</v>
      </c>
      <c r="Z1747" t="str">
        <f>_xlfn.IFS(cleaneddata[[#This Row],[Region]]="Central","Chris",cleaneddata[[#This Row],[Region]]="East","Erin",cleaneddata[[#This Row],[Region]]="South","Sam",cleaneddata[[#This Row],[Region]]="West","William")</f>
        <v>Erin</v>
      </c>
    </row>
    <row r="1748" spans="1:26" x14ac:dyDescent="0.3">
      <c r="A1748">
        <v>3079</v>
      </c>
      <c r="B1748" t="s">
        <v>321</v>
      </c>
      <c r="C1748" t="s">
        <v>72</v>
      </c>
      <c r="D1748">
        <v>0.01</v>
      </c>
      <c r="E1748">
        <v>193.17</v>
      </c>
      <c r="F1748">
        <v>19.989999999999998</v>
      </c>
      <c r="G1748" t="s">
        <v>89</v>
      </c>
      <c r="H1748" t="s">
        <v>29</v>
      </c>
      <c r="I1748" t="s">
        <v>50</v>
      </c>
      <c r="J1748" t="s">
        <v>80</v>
      </c>
      <c r="K1748" t="s">
        <v>75</v>
      </c>
      <c r="L1748" t="s">
        <v>1584</v>
      </c>
      <c r="M1748">
        <v>0.71</v>
      </c>
      <c r="N1748" t="s">
        <v>34</v>
      </c>
      <c r="O1748" t="s">
        <v>113</v>
      </c>
      <c r="P1748" t="s">
        <v>322</v>
      </c>
      <c r="Q1748" t="s">
        <v>323</v>
      </c>
      <c r="R1748">
        <v>19112</v>
      </c>
      <c r="S1748" s="1">
        <v>42166</v>
      </c>
      <c r="T1748" s="1">
        <v>42166</v>
      </c>
      <c r="U1748">
        <v>1141.07</v>
      </c>
      <c r="V1748">
        <v>63</v>
      </c>
      <c r="W1748">
        <v>12190.98</v>
      </c>
      <c r="X1748">
        <v>53476</v>
      </c>
      <c r="Y1748">
        <f>cleaneddata[[#This Row],[Unit Price]]-cleaneddata[[#This Row],[Discount]]</f>
        <v>193.16</v>
      </c>
      <c r="Z1748" t="str">
        <f>_xlfn.IFS(cleaneddata[[#This Row],[Region]]="Central","Chris",cleaneddata[[#This Row],[Region]]="East","Erin",cleaneddata[[#This Row],[Region]]="South","Sam",cleaneddata[[#This Row],[Region]]="West","William")</f>
        <v>Erin</v>
      </c>
    </row>
    <row r="1749" spans="1:26" x14ac:dyDescent="0.3">
      <c r="A1749">
        <v>2046</v>
      </c>
      <c r="B1749" t="s">
        <v>2834</v>
      </c>
      <c r="C1749" t="s">
        <v>27</v>
      </c>
      <c r="D1749">
        <v>0.04</v>
      </c>
      <c r="E1749">
        <v>4.28</v>
      </c>
      <c r="F1749">
        <v>5.68</v>
      </c>
      <c r="G1749" t="s">
        <v>40</v>
      </c>
      <c r="H1749" t="s">
        <v>96</v>
      </c>
      <c r="I1749" t="s">
        <v>50</v>
      </c>
      <c r="J1749" t="s">
        <v>90</v>
      </c>
      <c r="K1749" t="s">
        <v>75</v>
      </c>
      <c r="L1749" t="s">
        <v>2835</v>
      </c>
      <c r="M1749">
        <v>0.4</v>
      </c>
      <c r="N1749" t="s">
        <v>34</v>
      </c>
      <c r="O1749" t="s">
        <v>54</v>
      </c>
      <c r="P1749" t="s">
        <v>539</v>
      </c>
      <c r="Q1749" t="s">
        <v>2836</v>
      </c>
      <c r="R1749">
        <v>67901</v>
      </c>
      <c r="S1749" s="1">
        <v>42167</v>
      </c>
      <c r="T1749" s="1">
        <v>42169</v>
      </c>
      <c r="U1749">
        <v>-27.375</v>
      </c>
      <c r="V1749">
        <v>7</v>
      </c>
      <c r="W1749">
        <v>31.54</v>
      </c>
      <c r="X1749">
        <v>88219</v>
      </c>
      <c r="Y1749">
        <f>cleaneddata[[#This Row],[Unit Price]]-cleaneddata[[#This Row],[Discount]]</f>
        <v>4.24</v>
      </c>
      <c r="Z1749" t="str">
        <f>_xlfn.IFS(cleaneddata[[#This Row],[Region]]="Central","Chris",cleaneddata[[#This Row],[Region]]="East","Erin",cleaneddata[[#This Row],[Region]]="South","Sam",cleaneddata[[#This Row],[Region]]="West","William")</f>
        <v>Chris</v>
      </c>
    </row>
    <row r="1750" spans="1:26" x14ac:dyDescent="0.3">
      <c r="A1750">
        <v>2046</v>
      </c>
      <c r="B1750" t="s">
        <v>2834</v>
      </c>
      <c r="C1750" t="s">
        <v>27</v>
      </c>
      <c r="D1750">
        <v>0.06</v>
      </c>
      <c r="E1750">
        <v>376.13</v>
      </c>
      <c r="F1750">
        <v>85.63</v>
      </c>
      <c r="G1750" t="s">
        <v>28</v>
      </c>
      <c r="H1750" t="s">
        <v>96</v>
      </c>
      <c r="I1750" t="s">
        <v>30</v>
      </c>
      <c r="J1750" t="s">
        <v>31</v>
      </c>
      <c r="K1750" t="s">
        <v>32</v>
      </c>
      <c r="L1750" t="s">
        <v>2837</v>
      </c>
      <c r="M1750">
        <v>0.74</v>
      </c>
      <c r="N1750" t="s">
        <v>34</v>
      </c>
      <c r="O1750" t="s">
        <v>54</v>
      </c>
      <c r="P1750" t="s">
        <v>539</v>
      </c>
      <c r="Q1750" t="s">
        <v>2836</v>
      </c>
      <c r="R1750">
        <v>67901</v>
      </c>
      <c r="S1750" s="1">
        <v>42167</v>
      </c>
      <c r="T1750" s="1">
        <v>42169</v>
      </c>
      <c r="U1750">
        <v>-435.75749999999999</v>
      </c>
      <c r="V1750">
        <v>13</v>
      </c>
      <c r="W1750">
        <v>4634.6899999999996</v>
      </c>
      <c r="X1750">
        <v>88219</v>
      </c>
      <c r="Y1750">
        <f>cleaneddata[[#This Row],[Unit Price]]-cleaneddata[[#This Row],[Discount]]</f>
        <v>376.07</v>
      </c>
      <c r="Z1750" t="str">
        <f>_xlfn.IFS(cleaneddata[[#This Row],[Region]]="Central","Chris",cleaneddata[[#This Row],[Region]]="East","Erin",cleaneddata[[#This Row],[Region]]="South","Sam",cleaneddata[[#This Row],[Region]]="West","William")</f>
        <v>Chris</v>
      </c>
    </row>
    <row r="1751" spans="1:26" x14ac:dyDescent="0.3">
      <c r="A1751">
        <v>2046</v>
      </c>
      <c r="B1751" t="s">
        <v>2834</v>
      </c>
      <c r="C1751" t="s">
        <v>27</v>
      </c>
      <c r="D1751">
        <v>0.06</v>
      </c>
      <c r="E1751">
        <v>424.21</v>
      </c>
      <c r="F1751">
        <v>110.2</v>
      </c>
      <c r="G1751" t="s">
        <v>28</v>
      </c>
      <c r="H1751" t="s">
        <v>96</v>
      </c>
      <c r="I1751" t="s">
        <v>30</v>
      </c>
      <c r="J1751" t="s">
        <v>31</v>
      </c>
      <c r="K1751" t="s">
        <v>32</v>
      </c>
      <c r="L1751" t="s">
        <v>917</v>
      </c>
      <c r="M1751">
        <v>0.67</v>
      </c>
      <c r="N1751" t="s">
        <v>34</v>
      </c>
      <c r="O1751" t="s">
        <v>54</v>
      </c>
      <c r="P1751" t="s">
        <v>539</v>
      </c>
      <c r="Q1751" t="s">
        <v>2836</v>
      </c>
      <c r="R1751">
        <v>67901</v>
      </c>
      <c r="S1751" s="1">
        <v>42167</v>
      </c>
      <c r="T1751" s="1">
        <v>42168</v>
      </c>
      <c r="U1751">
        <v>682.53</v>
      </c>
      <c r="V1751">
        <v>17</v>
      </c>
      <c r="W1751">
        <v>7304.03</v>
      </c>
      <c r="X1751">
        <v>88219</v>
      </c>
      <c r="Y1751">
        <f>cleaneddata[[#This Row],[Unit Price]]-cleaneddata[[#This Row],[Discount]]</f>
        <v>424.15</v>
      </c>
      <c r="Z1751" t="str">
        <f>_xlfn.IFS(cleaneddata[[#This Row],[Region]]="Central","Chris",cleaneddata[[#This Row],[Region]]="East","Erin",cleaneddata[[#This Row],[Region]]="South","Sam",cleaneddata[[#This Row],[Region]]="West","William")</f>
        <v>Chris</v>
      </c>
    </row>
    <row r="1752" spans="1:26" x14ac:dyDescent="0.3">
      <c r="A1752">
        <v>2046</v>
      </c>
      <c r="B1752" t="s">
        <v>2834</v>
      </c>
      <c r="C1752" t="s">
        <v>27</v>
      </c>
      <c r="D1752">
        <v>0.06</v>
      </c>
      <c r="E1752">
        <v>195.99</v>
      </c>
      <c r="F1752">
        <v>8.99</v>
      </c>
      <c r="G1752" t="s">
        <v>40</v>
      </c>
      <c r="H1752" t="s">
        <v>96</v>
      </c>
      <c r="I1752" t="s">
        <v>42</v>
      </c>
      <c r="J1752" t="s">
        <v>137</v>
      </c>
      <c r="K1752" t="s">
        <v>75</v>
      </c>
      <c r="L1752" t="s">
        <v>1345</v>
      </c>
      <c r="M1752">
        <v>0.6</v>
      </c>
      <c r="N1752" t="s">
        <v>34</v>
      </c>
      <c r="O1752" t="s">
        <v>54</v>
      </c>
      <c r="P1752" t="s">
        <v>539</v>
      </c>
      <c r="Q1752" t="s">
        <v>2836</v>
      </c>
      <c r="R1752">
        <v>67901</v>
      </c>
      <c r="S1752" s="1">
        <v>42167</v>
      </c>
      <c r="T1752" s="1">
        <v>42169</v>
      </c>
      <c r="U1752">
        <v>-277.22199999999998</v>
      </c>
      <c r="V1752">
        <v>4</v>
      </c>
      <c r="W1752">
        <v>632.65</v>
      </c>
      <c r="X1752">
        <v>88219</v>
      </c>
      <c r="Y1752">
        <f>cleaneddata[[#This Row],[Unit Price]]-cleaneddata[[#This Row],[Discount]]</f>
        <v>195.93</v>
      </c>
      <c r="Z1752" t="str">
        <f>_xlfn.IFS(cleaneddata[[#This Row],[Region]]="Central","Chris",cleaneddata[[#This Row],[Region]]="East","Erin",cleaneddata[[#This Row],[Region]]="South","Sam",cleaneddata[[#This Row],[Region]]="West","William")</f>
        <v>Chris</v>
      </c>
    </row>
    <row r="1753" spans="1:26" x14ac:dyDescent="0.3">
      <c r="A1753">
        <v>62</v>
      </c>
      <c r="B1753" t="s">
        <v>2469</v>
      </c>
      <c r="C1753" t="s">
        <v>39</v>
      </c>
      <c r="D1753">
        <v>0.04</v>
      </c>
      <c r="E1753">
        <v>29.14</v>
      </c>
      <c r="F1753">
        <v>4.8600000000000003</v>
      </c>
      <c r="G1753" t="s">
        <v>40</v>
      </c>
      <c r="H1753" t="s">
        <v>96</v>
      </c>
      <c r="I1753" t="s">
        <v>50</v>
      </c>
      <c r="J1753" t="s">
        <v>90</v>
      </c>
      <c r="K1753" t="s">
        <v>52</v>
      </c>
      <c r="L1753" t="s">
        <v>2838</v>
      </c>
      <c r="M1753">
        <v>0.38</v>
      </c>
      <c r="N1753" t="s">
        <v>34</v>
      </c>
      <c r="O1753" t="s">
        <v>54</v>
      </c>
      <c r="P1753" t="s">
        <v>189</v>
      </c>
      <c r="Q1753" t="s">
        <v>2471</v>
      </c>
      <c r="R1753">
        <v>78664</v>
      </c>
      <c r="S1753" s="1">
        <v>42167</v>
      </c>
      <c r="T1753" s="1">
        <v>42169</v>
      </c>
      <c r="U1753">
        <v>349.40910000000002</v>
      </c>
      <c r="V1753">
        <v>17</v>
      </c>
      <c r="W1753">
        <v>506.39</v>
      </c>
      <c r="X1753">
        <v>87408</v>
      </c>
      <c r="Y1753">
        <f>cleaneddata[[#This Row],[Unit Price]]-cleaneddata[[#This Row],[Discount]]</f>
        <v>29.1</v>
      </c>
      <c r="Z1753" t="str">
        <f>_xlfn.IFS(cleaneddata[[#This Row],[Region]]="Central","Chris",cleaneddata[[#This Row],[Region]]="East","Erin",cleaneddata[[#This Row],[Region]]="South","Sam",cleaneddata[[#This Row],[Region]]="West","William")</f>
        <v>Chris</v>
      </c>
    </row>
    <row r="1754" spans="1:26" x14ac:dyDescent="0.3">
      <c r="A1754">
        <v>387</v>
      </c>
      <c r="B1754" t="s">
        <v>2839</v>
      </c>
      <c r="C1754" t="s">
        <v>39</v>
      </c>
      <c r="D1754">
        <v>0.1</v>
      </c>
      <c r="E1754">
        <v>8.8800000000000008</v>
      </c>
      <c r="F1754">
        <v>6.28</v>
      </c>
      <c r="G1754" t="s">
        <v>89</v>
      </c>
      <c r="H1754" t="s">
        <v>96</v>
      </c>
      <c r="I1754" t="s">
        <v>50</v>
      </c>
      <c r="J1754" t="s">
        <v>74</v>
      </c>
      <c r="K1754" t="s">
        <v>75</v>
      </c>
      <c r="L1754" t="s">
        <v>222</v>
      </c>
      <c r="M1754">
        <v>0.35</v>
      </c>
      <c r="N1754" t="s">
        <v>34</v>
      </c>
      <c r="O1754" t="s">
        <v>54</v>
      </c>
      <c r="P1754" t="s">
        <v>135</v>
      </c>
      <c r="Q1754" t="s">
        <v>2840</v>
      </c>
      <c r="R1754">
        <v>68801</v>
      </c>
      <c r="S1754" s="1">
        <v>42167</v>
      </c>
      <c r="T1754" s="1">
        <v>42169</v>
      </c>
      <c r="U1754">
        <v>-27.283750000000001</v>
      </c>
      <c r="V1754">
        <v>15</v>
      </c>
      <c r="W1754">
        <v>126.9</v>
      </c>
      <c r="X1754">
        <v>90339</v>
      </c>
      <c r="Y1754">
        <f>cleaneddata[[#This Row],[Unit Price]]-cleaneddata[[#This Row],[Discount]]</f>
        <v>8.7800000000000011</v>
      </c>
      <c r="Z1754" t="str">
        <f>_xlfn.IFS(cleaneddata[[#This Row],[Region]]="Central","Chris",cleaneddata[[#This Row],[Region]]="East","Erin",cleaneddata[[#This Row],[Region]]="South","Sam",cleaneddata[[#This Row],[Region]]="West","William")</f>
        <v>Chris</v>
      </c>
    </row>
    <row r="1755" spans="1:26" x14ac:dyDescent="0.3">
      <c r="A1755">
        <v>1016</v>
      </c>
      <c r="B1755" t="s">
        <v>2841</v>
      </c>
      <c r="C1755" t="s">
        <v>39</v>
      </c>
      <c r="D1755">
        <v>0.02</v>
      </c>
      <c r="E1755">
        <v>6.48</v>
      </c>
      <c r="F1755">
        <v>7.86</v>
      </c>
      <c r="G1755" t="s">
        <v>89</v>
      </c>
      <c r="H1755" t="s">
        <v>73</v>
      </c>
      <c r="I1755" t="s">
        <v>50</v>
      </c>
      <c r="J1755" t="s">
        <v>90</v>
      </c>
      <c r="K1755" t="s">
        <v>75</v>
      </c>
      <c r="L1755" t="s">
        <v>862</v>
      </c>
      <c r="M1755">
        <v>0.37</v>
      </c>
      <c r="N1755" t="s">
        <v>34</v>
      </c>
      <c r="O1755" t="s">
        <v>35</v>
      </c>
      <c r="P1755" t="s">
        <v>99</v>
      </c>
      <c r="Q1755" t="s">
        <v>2842</v>
      </c>
      <c r="R1755">
        <v>28806</v>
      </c>
      <c r="S1755" s="1">
        <v>42167</v>
      </c>
      <c r="T1755" s="1">
        <v>42168</v>
      </c>
      <c r="U1755">
        <v>111.22199999999999</v>
      </c>
      <c r="V1755">
        <v>1</v>
      </c>
      <c r="W1755">
        <v>11.41</v>
      </c>
      <c r="X1755">
        <v>88389</v>
      </c>
      <c r="Y1755">
        <f>cleaneddata[[#This Row],[Unit Price]]-cleaneddata[[#This Row],[Discount]]</f>
        <v>6.4600000000000009</v>
      </c>
      <c r="Z1755" t="str">
        <f>_xlfn.IFS(cleaneddata[[#This Row],[Region]]="Central","Chris",cleaneddata[[#This Row],[Region]]="East","Erin",cleaneddata[[#This Row],[Region]]="South","Sam",cleaneddata[[#This Row],[Region]]="West","William")</f>
        <v>Sam</v>
      </c>
    </row>
    <row r="1756" spans="1:26" x14ac:dyDescent="0.3">
      <c r="A1756">
        <v>1745</v>
      </c>
      <c r="B1756" t="s">
        <v>361</v>
      </c>
      <c r="C1756" t="s">
        <v>39</v>
      </c>
      <c r="D1756">
        <v>0.04</v>
      </c>
      <c r="E1756">
        <v>124.49</v>
      </c>
      <c r="F1756">
        <v>51.94</v>
      </c>
      <c r="G1756" t="s">
        <v>28</v>
      </c>
      <c r="H1756" t="s">
        <v>41</v>
      </c>
      <c r="I1756" t="s">
        <v>30</v>
      </c>
      <c r="J1756" t="s">
        <v>31</v>
      </c>
      <c r="K1756" t="s">
        <v>32</v>
      </c>
      <c r="L1756" t="s">
        <v>1151</v>
      </c>
      <c r="M1756">
        <v>0.63</v>
      </c>
      <c r="N1756" t="s">
        <v>34</v>
      </c>
      <c r="O1756" t="s">
        <v>35</v>
      </c>
      <c r="P1756" t="s">
        <v>77</v>
      </c>
      <c r="Q1756" t="s">
        <v>363</v>
      </c>
      <c r="R1756">
        <v>30305</v>
      </c>
      <c r="S1756" s="1">
        <v>42167</v>
      </c>
      <c r="T1756" s="1">
        <v>42169</v>
      </c>
      <c r="U1756">
        <v>-247.55157</v>
      </c>
      <c r="V1756">
        <v>4</v>
      </c>
      <c r="W1756">
        <v>605.82000000000005</v>
      </c>
      <c r="X1756">
        <v>12224</v>
      </c>
      <c r="Y1756">
        <f>cleaneddata[[#This Row],[Unit Price]]-cleaneddata[[#This Row],[Discount]]</f>
        <v>124.44999999999999</v>
      </c>
      <c r="Z1756" t="str">
        <f>_xlfn.IFS(cleaneddata[[#This Row],[Region]]="Central","Chris",cleaneddata[[#This Row],[Region]]="East","Erin",cleaneddata[[#This Row],[Region]]="South","Sam",cleaneddata[[#This Row],[Region]]="West","William")</f>
        <v>Sam</v>
      </c>
    </row>
    <row r="1757" spans="1:26" x14ac:dyDescent="0.3">
      <c r="A1757">
        <v>1745</v>
      </c>
      <c r="B1757" t="s">
        <v>361</v>
      </c>
      <c r="C1757" t="s">
        <v>39</v>
      </c>
      <c r="D1757">
        <v>0.1</v>
      </c>
      <c r="E1757">
        <v>35.99</v>
      </c>
      <c r="F1757">
        <v>5</v>
      </c>
      <c r="G1757" t="s">
        <v>40</v>
      </c>
      <c r="H1757" t="s">
        <v>41</v>
      </c>
      <c r="I1757" t="s">
        <v>42</v>
      </c>
      <c r="J1757" t="s">
        <v>137</v>
      </c>
      <c r="K1757" t="s">
        <v>52</v>
      </c>
      <c r="L1757" t="s">
        <v>1851</v>
      </c>
      <c r="M1757">
        <v>0.82</v>
      </c>
      <c r="N1757" t="s">
        <v>34</v>
      </c>
      <c r="O1757" t="s">
        <v>35</v>
      </c>
      <c r="P1757" t="s">
        <v>77</v>
      </c>
      <c r="Q1757" t="s">
        <v>363</v>
      </c>
      <c r="R1757">
        <v>30305</v>
      </c>
      <c r="S1757" s="1">
        <v>42167</v>
      </c>
      <c r="T1757" s="1">
        <v>42167</v>
      </c>
      <c r="U1757">
        <v>-277.20924000000002</v>
      </c>
      <c r="V1757">
        <v>54</v>
      </c>
      <c r="W1757">
        <v>1569</v>
      </c>
      <c r="X1757">
        <v>12224</v>
      </c>
      <c r="Y1757">
        <f>cleaneddata[[#This Row],[Unit Price]]-cleaneddata[[#This Row],[Discount]]</f>
        <v>35.89</v>
      </c>
      <c r="Z1757" t="str">
        <f>_xlfn.IFS(cleaneddata[[#This Row],[Region]]="Central","Chris",cleaneddata[[#This Row],[Region]]="East","Erin",cleaneddata[[#This Row],[Region]]="South","Sam",cleaneddata[[#This Row],[Region]]="West","William")</f>
        <v>Sam</v>
      </c>
    </row>
    <row r="1758" spans="1:26" x14ac:dyDescent="0.3">
      <c r="A1758">
        <v>1748</v>
      </c>
      <c r="B1758" t="s">
        <v>2843</v>
      </c>
      <c r="C1758" t="s">
        <v>39</v>
      </c>
      <c r="D1758">
        <v>0.04</v>
      </c>
      <c r="E1758">
        <v>124.49</v>
      </c>
      <c r="F1758">
        <v>51.94</v>
      </c>
      <c r="G1758" t="s">
        <v>28</v>
      </c>
      <c r="H1758" t="s">
        <v>41</v>
      </c>
      <c r="I1758" t="s">
        <v>30</v>
      </c>
      <c r="J1758" t="s">
        <v>31</v>
      </c>
      <c r="K1758" t="s">
        <v>32</v>
      </c>
      <c r="L1758" t="s">
        <v>1151</v>
      </c>
      <c r="M1758">
        <v>0.63</v>
      </c>
      <c r="N1758" t="s">
        <v>34</v>
      </c>
      <c r="O1758" t="s">
        <v>54</v>
      </c>
      <c r="P1758" t="s">
        <v>209</v>
      </c>
      <c r="Q1758" t="s">
        <v>2844</v>
      </c>
      <c r="R1758">
        <v>73703</v>
      </c>
      <c r="S1758" s="1">
        <v>42167</v>
      </c>
      <c r="T1758" s="1">
        <v>42169</v>
      </c>
      <c r="U1758">
        <v>-93.064499999999995</v>
      </c>
      <c r="V1758">
        <v>1</v>
      </c>
      <c r="W1758">
        <v>151.46</v>
      </c>
      <c r="X1758">
        <v>87245</v>
      </c>
      <c r="Y1758">
        <f>cleaneddata[[#This Row],[Unit Price]]-cleaneddata[[#This Row],[Discount]]</f>
        <v>124.44999999999999</v>
      </c>
      <c r="Z1758" t="str">
        <f>_xlfn.IFS(cleaneddata[[#This Row],[Region]]="Central","Chris",cleaneddata[[#This Row],[Region]]="East","Erin",cleaneddata[[#This Row],[Region]]="South","Sam",cleaneddata[[#This Row],[Region]]="West","William")</f>
        <v>Chris</v>
      </c>
    </row>
    <row r="1759" spans="1:26" x14ac:dyDescent="0.3">
      <c r="A1759">
        <v>1781</v>
      </c>
      <c r="B1759" t="s">
        <v>301</v>
      </c>
      <c r="C1759" t="s">
        <v>39</v>
      </c>
      <c r="D1759">
        <v>0</v>
      </c>
      <c r="E1759">
        <v>55.48</v>
      </c>
      <c r="F1759">
        <v>14.3</v>
      </c>
      <c r="G1759" t="s">
        <v>40</v>
      </c>
      <c r="H1759" t="s">
        <v>96</v>
      </c>
      <c r="I1759" t="s">
        <v>50</v>
      </c>
      <c r="J1759" t="s">
        <v>90</v>
      </c>
      <c r="K1759" t="s">
        <v>75</v>
      </c>
      <c r="L1759" t="s">
        <v>849</v>
      </c>
      <c r="M1759">
        <v>0.37</v>
      </c>
      <c r="N1759" t="s">
        <v>34</v>
      </c>
      <c r="O1759" t="s">
        <v>61</v>
      </c>
      <c r="P1759" t="s">
        <v>92</v>
      </c>
      <c r="Q1759" t="s">
        <v>303</v>
      </c>
      <c r="R1759">
        <v>94070</v>
      </c>
      <c r="S1759" s="1">
        <v>42167</v>
      </c>
      <c r="T1759" s="1">
        <v>42169</v>
      </c>
      <c r="U1759">
        <v>454.44779999999997</v>
      </c>
      <c r="V1759">
        <v>11</v>
      </c>
      <c r="W1759">
        <v>658.62</v>
      </c>
      <c r="X1759">
        <v>89857</v>
      </c>
      <c r="Y1759">
        <f>cleaneddata[[#This Row],[Unit Price]]-cleaneddata[[#This Row],[Discount]]</f>
        <v>55.48</v>
      </c>
      <c r="Z1759" t="str">
        <f>_xlfn.IFS(cleaneddata[[#This Row],[Region]]="Central","Chris",cleaneddata[[#This Row],[Region]]="East","Erin",cleaneddata[[#This Row],[Region]]="South","Sam",cleaneddata[[#This Row],[Region]]="West","William")</f>
        <v>William</v>
      </c>
    </row>
    <row r="1760" spans="1:26" x14ac:dyDescent="0.3">
      <c r="A1760">
        <v>2257</v>
      </c>
      <c r="B1760" t="s">
        <v>2845</v>
      </c>
      <c r="C1760" t="s">
        <v>39</v>
      </c>
      <c r="D1760">
        <v>0.06</v>
      </c>
      <c r="E1760">
        <v>6.68</v>
      </c>
      <c r="F1760">
        <v>6.93</v>
      </c>
      <c r="G1760" t="s">
        <v>40</v>
      </c>
      <c r="H1760" t="s">
        <v>96</v>
      </c>
      <c r="I1760" t="s">
        <v>50</v>
      </c>
      <c r="J1760" t="s">
        <v>90</v>
      </c>
      <c r="K1760" t="s">
        <v>75</v>
      </c>
      <c r="L1760" t="s">
        <v>978</v>
      </c>
      <c r="M1760">
        <v>0.37</v>
      </c>
      <c r="N1760" t="s">
        <v>34</v>
      </c>
      <c r="O1760" t="s">
        <v>35</v>
      </c>
      <c r="P1760" t="s">
        <v>99</v>
      </c>
      <c r="Q1760" t="s">
        <v>2846</v>
      </c>
      <c r="R1760">
        <v>27604</v>
      </c>
      <c r="S1760" s="1">
        <v>42167</v>
      </c>
      <c r="T1760" s="1">
        <v>42168</v>
      </c>
      <c r="U1760">
        <v>7.6245000000000003</v>
      </c>
      <c r="V1760">
        <v>14</v>
      </c>
      <c r="W1760">
        <v>91.92</v>
      </c>
      <c r="X1760">
        <v>87965</v>
      </c>
      <c r="Y1760">
        <f>cleaneddata[[#This Row],[Unit Price]]-cleaneddata[[#This Row],[Discount]]</f>
        <v>6.62</v>
      </c>
      <c r="Z1760" t="str">
        <f>_xlfn.IFS(cleaneddata[[#This Row],[Region]]="Central","Chris",cleaneddata[[#This Row],[Region]]="East","Erin",cleaneddata[[#This Row],[Region]]="South","Sam",cleaneddata[[#This Row],[Region]]="West","William")</f>
        <v>Sam</v>
      </c>
    </row>
    <row r="1761" spans="1:26" x14ac:dyDescent="0.3">
      <c r="A1761">
        <v>1466</v>
      </c>
      <c r="B1761" t="s">
        <v>2827</v>
      </c>
      <c r="C1761" t="s">
        <v>49</v>
      </c>
      <c r="D1761">
        <v>0.04</v>
      </c>
      <c r="E1761">
        <v>130.97999999999999</v>
      </c>
      <c r="F1761">
        <v>54.74</v>
      </c>
      <c r="G1761" t="s">
        <v>28</v>
      </c>
      <c r="H1761" t="s">
        <v>29</v>
      </c>
      <c r="I1761" t="s">
        <v>30</v>
      </c>
      <c r="J1761" t="s">
        <v>119</v>
      </c>
      <c r="K1761" t="s">
        <v>32</v>
      </c>
      <c r="L1761" t="s">
        <v>1405</v>
      </c>
      <c r="M1761">
        <v>0.69</v>
      </c>
      <c r="N1761" t="s">
        <v>34</v>
      </c>
      <c r="O1761" t="s">
        <v>54</v>
      </c>
      <c r="P1761" t="s">
        <v>135</v>
      </c>
      <c r="Q1761" t="s">
        <v>1485</v>
      </c>
      <c r="R1761">
        <v>68601</v>
      </c>
      <c r="S1761" s="1">
        <v>42167</v>
      </c>
      <c r="T1761" s="1">
        <v>42167</v>
      </c>
      <c r="U1761">
        <v>-723.78399999999999</v>
      </c>
      <c r="V1761">
        <v>14</v>
      </c>
      <c r="W1761">
        <v>1781.66</v>
      </c>
      <c r="X1761">
        <v>91116</v>
      </c>
      <c r="Y1761">
        <f>cleaneddata[[#This Row],[Unit Price]]-cleaneddata[[#This Row],[Discount]]</f>
        <v>130.94</v>
      </c>
      <c r="Z1761" t="str">
        <f>_xlfn.IFS(cleaneddata[[#This Row],[Region]]="Central","Chris",cleaneddata[[#This Row],[Region]]="East","Erin",cleaneddata[[#This Row],[Region]]="South","Sam",cleaneddata[[#This Row],[Region]]="West","William")</f>
        <v>Chris</v>
      </c>
    </row>
    <row r="1762" spans="1:26" x14ac:dyDescent="0.3">
      <c r="A1762">
        <v>1469</v>
      </c>
      <c r="B1762" t="s">
        <v>2847</v>
      </c>
      <c r="C1762" t="s">
        <v>49</v>
      </c>
      <c r="D1762">
        <v>0.04</v>
      </c>
      <c r="E1762">
        <v>105.29</v>
      </c>
      <c r="F1762">
        <v>10.119999999999999</v>
      </c>
      <c r="G1762" t="s">
        <v>40</v>
      </c>
      <c r="H1762" t="s">
        <v>29</v>
      </c>
      <c r="I1762" t="s">
        <v>30</v>
      </c>
      <c r="J1762" t="s">
        <v>128</v>
      </c>
      <c r="K1762" t="s">
        <v>66</v>
      </c>
      <c r="L1762" t="s">
        <v>196</v>
      </c>
      <c r="M1762">
        <v>0.79</v>
      </c>
      <c r="N1762" t="s">
        <v>34</v>
      </c>
      <c r="O1762" t="s">
        <v>61</v>
      </c>
      <c r="P1762" t="s">
        <v>148</v>
      </c>
      <c r="Q1762" t="s">
        <v>2848</v>
      </c>
      <c r="R1762">
        <v>84015</v>
      </c>
      <c r="S1762" s="1">
        <v>42167</v>
      </c>
      <c r="T1762" s="1">
        <v>42171</v>
      </c>
      <c r="U1762">
        <v>589.18799999999999</v>
      </c>
      <c r="V1762">
        <v>9</v>
      </c>
      <c r="W1762">
        <v>940.64</v>
      </c>
      <c r="X1762">
        <v>91116</v>
      </c>
      <c r="Y1762">
        <f>cleaneddata[[#This Row],[Unit Price]]-cleaneddata[[#This Row],[Discount]]</f>
        <v>105.25</v>
      </c>
      <c r="Z1762" t="str">
        <f>_xlfn.IFS(cleaneddata[[#This Row],[Region]]="Central","Chris",cleaneddata[[#This Row],[Region]]="East","Erin",cleaneddata[[#This Row],[Region]]="South","Sam",cleaneddata[[#This Row],[Region]]="West","William")</f>
        <v>William</v>
      </c>
    </row>
    <row r="1763" spans="1:26" x14ac:dyDescent="0.3">
      <c r="A1763">
        <v>1469</v>
      </c>
      <c r="B1763" t="s">
        <v>2847</v>
      </c>
      <c r="C1763" t="s">
        <v>49</v>
      </c>
      <c r="D1763">
        <v>7.0000000000000007E-2</v>
      </c>
      <c r="E1763">
        <v>31.76</v>
      </c>
      <c r="F1763">
        <v>45.51</v>
      </c>
      <c r="G1763" t="s">
        <v>28</v>
      </c>
      <c r="H1763" t="s">
        <v>29</v>
      </c>
      <c r="I1763" t="s">
        <v>30</v>
      </c>
      <c r="J1763" t="s">
        <v>31</v>
      </c>
      <c r="K1763" t="s">
        <v>32</v>
      </c>
      <c r="L1763" t="s">
        <v>668</v>
      </c>
      <c r="M1763">
        <v>0.65</v>
      </c>
      <c r="N1763" t="s">
        <v>34</v>
      </c>
      <c r="O1763" t="s">
        <v>61</v>
      </c>
      <c r="P1763" t="s">
        <v>148</v>
      </c>
      <c r="Q1763" t="s">
        <v>2848</v>
      </c>
      <c r="R1763">
        <v>84015</v>
      </c>
      <c r="S1763" s="1">
        <v>42167</v>
      </c>
      <c r="T1763" s="1">
        <v>42169</v>
      </c>
      <c r="U1763">
        <v>-1314.992</v>
      </c>
      <c r="V1763">
        <v>18</v>
      </c>
      <c r="W1763">
        <v>439.27</v>
      </c>
      <c r="X1763">
        <v>91116</v>
      </c>
      <c r="Y1763">
        <f>cleaneddata[[#This Row],[Unit Price]]-cleaneddata[[#This Row],[Discount]]</f>
        <v>31.69</v>
      </c>
      <c r="Z1763" t="str">
        <f>_xlfn.IFS(cleaneddata[[#This Row],[Region]]="Central","Chris",cleaneddata[[#This Row],[Region]]="East","Erin",cleaneddata[[#This Row],[Region]]="South","Sam",cleaneddata[[#This Row],[Region]]="West","William")</f>
        <v>William</v>
      </c>
    </row>
    <row r="1764" spans="1:26" x14ac:dyDescent="0.3">
      <c r="A1764">
        <v>3179</v>
      </c>
      <c r="B1764" t="s">
        <v>2849</v>
      </c>
      <c r="C1764" t="s">
        <v>49</v>
      </c>
      <c r="D1764">
        <v>7.0000000000000007E-2</v>
      </c>
      <c r="E1764">
        <v>35.44</v>
      </c>
      <c r="F1764">
        <v>7.5</v>
      </c>
      <c r="G1764" t="s">
        <v>40</v>
      </c>
      <c r="H1764" t="s">
        <v>96</v>
      </c>
      <c r="I1764" t="s">
        <v>50</v>
      </c>
      <c r="J1764" t="s">
        <v>90</v>
      </c>
      <c r="K1764" t="s">
        <v>75</v>
      </c>
      <c r="L1764" t="s">
        <v>569</v>
      </c>
      <c r="M1764">
        <v>0.38</v>
      </c>
      <c r="N1764" t="s">
        <v>34</v>
      </c>
      <c r="O1764" t="s">
        <v>54</v>
      </c>
      <c r="P1764" t="s">
        <v>86</v>
      </c>
      <c r="Q1764" t="s">
        <v>2850</v>
      </c>
      <c r="R1764">
        <v>55060</v>
      </c>
      <c r="S1764" s="1">
        <v>42167</v>
      </c>
      <c r="T1764" s="1">
        <v>42174</v>
      </c>
      <c r="U1764">
        <v>262.2</v>
      </c>
      <c r="V1764">
        <v>11</v>
      </c>
      <c r="W1764">
        <v>380</v>
      </c>
      <c r="X1764">
        <v>86989</v>
      </c>
      <c r="Y1764">
        <f>cleaneddata[[#This Row],[Unit Price]]-cleaneddata[[#This Row],[Discount]]</f>
        <v>35.369999999999997</v>
      </c>
      <c r="Z1764" t="str">
        <f>_xlfn.IFS(cleaneddata[[#This Row],[Region]]="Central","Chris",cleaneddata[[#This Row],[Region]]="East","Erin",cleaneddata[[#This Row],[Region]]="South","Sam",cleaneddata[[#This Row],[Region]]="West","William")</f>
        <v>Chris</v>
      </c>
    </row>
    <row r="1765" spans="1:26" x14ac:dyDescent="0.3">
      <c r="A1765">
        <v>550</v>
      </c>
      <c r="B1765" t="s">
        <v>874</v>
      </c>
      <c r="C1765" t="s">
        <v>118</v>
      </c>
      <c r="D1765">
        <v>0.06</v>
      </c>
      <c r="E1765">
        <v>549.99</v>
      </c>
      <c r="F1765">
        <v>49</v>
      </c>
      <c r="G1765" t="s">
        <v>28</v>
      </c>
      <c r="H1765" t="s">
        <v>96</v>
      </c>
      <c r="I1765" t="s">
        <v>42</v>
      </c>
      <c r="J1765" t="s">
        <v>65</v>
      </c>
      <c r="K1765" t="s">
        <v>59</v>
      </c>
      <c r="L1765" t="s">
        <v>1246</v>
      </c>
      <c r="M1765">
        <v>0.35</v>
      </c>
      <c r="N1765" t="s">
        <v>34</v>
      </c>
      <c r="O1765" t="s">
        <v>54</v>
      </c>
      <c r="P1765" t="s">
        <v>189</v>
      </c>
      <c r="Q1765" t="s">
        <v>875</v>
      </c>
      <c r="R1765">
        <v>78155</v>
      </c>
      <c r="S1765" s="1">
        <v>42167</v>
      </c>
      <c r="T1765" s="1">
        <v>42168</v>
      </c>
      <c r="U1765">
        <v>4637.4071999999996</v>
      </c>
      <c r="V1765">
        <v>13</v>
      </c>
      <c r="W1765">
        <v>6720.88</v>
      </c>
      <c r="X1765">
        <v>90910</v>
      </c>
      <c r="Y1765">
        <f>cleaneddata[[#This Row],[Unit Price]]-cleaneddata[[#This Row],[Discount]]</f>
        <v>549.93000000000006</v>
      </c>
      <c r="Z1765" t="str">
        <f>_xlfn.IFS(cleaneddata[[#This Row],[Region]]="Central","Chris",cleaneddata[[#This Row],[Region]]="East","Erin",cleaneddata[[#This Row],[Region]]="South","Sam",cleaneddata[[#This Row],[Region]]="West","William")</f>
        <v>Chris</v>
      </c>
    </row>
    <row r="1766" spans="1:26" x14ac:dyDescent="0.3">
      <c r="A1766">
        <v>550</v>
      </c>
      <c r="B1766" t="s">
        <v>874</v>
      </c>
      <c r="C1766" t="s">
        <v>118</v>
      </c>
      <c r="D1766">
        <v>0.08</v>
      </c>
      <c r="E1766">
        <v>115.99</v>
      </c>
      <c r="F1766">
        <v>5.99</v>
      </c>
      <c r="G1766" t="s">
        <v>89</v>
      </c>
      <c r="H1766" t="s">
        <v>96</v>
      </c>
      <c r="I1766" t="s">
        <v>42</v>
      </c>
      <c r="J1766" t="s">
        <v>137</v>
      </c>
      <c r="K1766" t="s">
        <v>75</v>
      </c>
      <c r="L1766" t="s">
        <v>2851</v>
      </c>
      <c r="M1766">
        <v>0.56999999999999995</v>
      </c>
      <c r="N1766" t="s">
        <v>34</v>
      </c>
      <c r="O1766" t="s">
        <v>54</v>
      </c>
      <c r="P1766" t="s">
        <v>189</v>
      </c>
      <c r="Q1766" t="s">
        <v>875</v>
      </c>
      <c r="R1766">
        <v>78155</v>
      </c>
      <c r="S1766" s="1">
        <v>42167</v>
      </c>
      <c r="T1766" s="1">
        <v>42168</v>
      </c>
      <c r="U1766">
        <v>-239.54150000000001</v>
      </c>
      <c r="V1766">
        <v>1</v>
      </c>
      <c r="W1766">
        <v>102.21</v>
      </c>
      <c r="X1766">
        <v>90910</v>
      </c>
      <c r="Y1766">
        <f>cleaneddata[[#This Row],[Unit Price]]-cleaneddata[[#This Row],[Discount]]</f>
        <v>115.91</v>
      </c>
      <c r="Z1766" t="str">
        <f>_xlfn.IFS(cleaneddata[[#This Row],[Region]]="Central","Chris",cleaneddata[[#This Row],[Region]]="East","Erin",cleaneddata[[#This Row],[Region]]="South","Sam",cleaneddata[[#This Row],[Region]]="West","William")</f>
        <v>Chris</v>
      </c>
    </row>
    <row r="1767" spans="1:26" x14ac:dyDescent="0.3">
      <c r="A1767">
        <v>3230</v>
      </c>
      <c r="B1767" t="s">
        <v>702</v>
      </c>
      <c r="C1767" t="s">
        <v>27</v>
      </c>
      <c r="D1767">
        <v>0.06</v>
      </c>
      <c r="E1767">
        <v>4.91</v>
      </c>
      <c r="F1767">
        <v>5.68</v>
      </c>
      <c r="G1767" t="s">
        <v>89</v>
      </c>
      <c r="H1767" t="s">
        <v>29</v>
      </c>
      <c r="I1767" t="s">
        <v>50</v>
      </c>
      <c r="J1767" t="s">
        <v>74</v>
      </c>
      <c r="K1767" t="s">
        <v>75</v>
      </c>
      <c r="L1767" t="s">
        <v>1935</v>
      </c>
      <c r="M1767">
        <v>0.36</v>
      </c>
      <c r="N1767" t="s">
        <v>34</v>
      </c>
      <c r="O1767" t="s">
        <v>54</v>
      </c>
      <c r="P1767" t="s">
        <v>359</v>
      </c>
      <c r="Q1767" t="s">
        <v>704</v>
      </c>
      <c r="R1767">
        <v>53186</v>
      </c>
      <c r="S1767" s="1">
        <v>42168</v>
      </c>
      <c r="T1767" s="1">
        <v>42168</v>
      </c>
      <c r="U1767">
        <v>-31.68825</v>
      </c>
      <c r="V1767">
        <v>10</v>
      </c>
      <c r="W1767">
        <v>53.89</v>
      </c>
      <c r="X1767">
        <v>87436</v>
      </c>
      <c r="Y1767">
        <f>cleaneddata[[#This Row],[Unit Price]]-cleaneddata[[#This Row],[Discount]]</f>
        <v>4.8500000000000005</v>
      </c>
      <c r="Z1767" t="str">
        <f>_xlfn.IFS(cleaneddata[[#This Row],[Region]]="Central","Chris",cleaneddata[[#This Row],[Region]]="East","Erin",cleaneddata[[#This Row],[Region]]="South","Sam",cleaneddata[[#This Row],[Region]]="West","William")</f>
        <v>Chris</v>
      </c>
    </row>
    <row r="1768" spans="1:26" x14ac:dyDescent="0.3">
      <c r="A1768">
        <v>3230</v>
      </c>
      <c r="B1768" t="s">
        <v>702</v>
      </c>
      <c r="C1768" t="s">
        <v>27</v>
      </c>
      <c r="D1768">
        <v>7.0000000000000007E-2</v>
      </c>
      <c r="E1768">
        <v>48.94</v>
      </c>
      <c r="F1768">
        <v>5.86</v>
      </c>
      <c r="G1768" t="s">
        <v>89</v>
      </c>
      <c r="H1768" t="s">
        <v>29</v>
      </c>
      <c r="I1768" t="s">
        <v>50</v>
      </c>
      <c r="J1768" t="s">
        <v>90</v>
      </c>
      <c r="K1768" t="s">
        <v>75</v>
      </c>
      <c r="L1768" t="s">
        <v>2852</v>
      </c>
      <c r="M1768">
        <v>0.35</v>
      </c>
      <c r="N1768" t="s">
        <v>34</v>
      </c>
      <c r="O1768" t="s">
        <v>54</v>
      </c>
      <c r="P1768" t="s">
        <v>359</v>
      </c>
      <c r="Q1768" t="s">
        <v>704</v>
      </c>
      <c r="R1768">
        <v>53186</v>
      </c>
      <c r="S1768" s="1">
        <v>42168</v>
      </c>
      <c r="T1768" s="1">
        <v>42169</v>
      </c>
      <c r="U1768">
        <v>690.7038</v>
      </c>
      <c r="V1768">
        <v>21</v>
      </c>
      <c r="W1768">
        <v>1001.02</v>
      </c>
      <c r="X1768">
        <v>87436</v>
      </c>
      <c r="Y1768">
        <f>cleaneddata[[#This Row],[Unit Price]]-cleaneddata[[#This Row],[Discount]]</f>
        <v>48.87</v>
      </c>
      <c r="Z1768" t="str">
        <f>_xlfn.IFS(cleaneddata[[#This Row],[Region]]="Central","Chris",cleaneddata[[#This Row],[Region]]="East","Erin",cleaneddata[[#This Row],[Region]]="South","Sam",cleaneddata[[#This Row],[Region]]="West","William")</f>
        <v>Chris</v>
      </c>
    </row>
    <row r="1769" spans="1:26" x14ac:dyDescent="0.3">
      <c r="A1769">
        <v>2143</v>
      </c>
      <c r="B1769" t="s">
        <v>2853</v>
      </c>
      <c r="C1769" t="s">
        <v>39</v>
      </c>
      <c r="D1769">
        <v>0.08</v>
      </c>
      <c r="E1769">
        <v>17.149999999999999</v>
      </c>
      <c r="F1769">
        <v>4.96</v>
      </c>
      <c r="G1769" t="s">
        <v>40</v>
      </c>
      <c r="H1769" t="s">
        <v>73</v>
      </c>
      <c r="I1769" t="s">
        <v>50</v>
      </c>
      <c r="J1769" t="s">
        <v>80</v>
      </c>
      <c r="K1769" t="s">
        <v>75</v>
      </c>
      <c r="L1769" t="s">
        <v>652</v>
      </c>
      <c r="M1769">
        <v>0.57999999999999996</v>
      </c>
      <c r="N1769" t="s">
        <v>34</v>
      </c>
      <c r="O1769" t="s">
        <v>35</v>
      </c>
      <c r="P1769" t="s">
        <v>244</v>
      </c>
      <c r="Q1769" t="s">
        <v>263</v>
      </c>
      <c r="R1769">
        <v>20151</v>
      </c>
      <c r="S1769" s="1">
        <v>42168</v>
      </c>
      <c r="T1769" s="1">
        <v>42171</v>
      </c>
      <c r="U1769">
        <v>33.659999999999997</v>
      </c>
      <c r="V1769">
        <v>12</v>
      </c>
      <c r="W1769">
        <v>200.61</v>
      </c>
      <c r="X1769">
        <v>87569</v>
      </c>
      <c r="Y1769">
        <f>cleaneddata[[#This Row],[Unit Price]]-cleaneddata[[#This Row],[Discount]]</f>
        <v>17.07</v>
      </c>
      <c r="Z1769" t="str">
        <f>_xlfn.IFS(cleaneddata[[#This Row],[Region]]="Central","Chris",cleaneddata[[#This Row],[Region]]="East","Erin",cleaneddata[[#This Row],[Region]]="South","Sam",cleaneddata[[#This Row],[Region]]="West","William")</f>
        <v>Sam</v>
      </c>
    </row>
    <row r="1770" spans="1:26" x14ac:dyDescent="0.3">
      <c r="A1770">
        <v>2771</v>
      </c>
      <c r="B1770" t="s">
        <v>2854</v>
      </c>
      <c r="C1770" t="s">
        <v>39</v>
      </c>
      <c r="D1770">
        <v>7.0000000000000007E-2</v>
      </c>
      <c r="E1770">
        <v>177.98</v>
      </c>
      <c r="F1770">
        <v>0.99</v>
      </c>
      <c r="G1770" t="s">
        <v>40</v>
      </c>
      <c r="H1770" t="s">
        <v>96</v>
      </c>
      <c r="I1770" t="s">
        <v>50</v>
      </c>
      <c r="J1770" t="s">
        <v>97</v>
      </c>
      <c r="K1770" t="s">
        <v>75</v>
      </c>
      <c r="L1770" t="s">
        <v>2855</v>
      </c>
      <c r="M1770">
        <v>0.56000000000000005</v>
      </c>
      <c r="N1770" t="s">
        <v>34</v>
      </c>
      <c r="O1770" t="s">
        <v>35</v>
      </c>
      <c r="P1770" t="s">
        <v>77</v>
      </c>
      <c r="Q1770" t="s">
        <v>2856</v>
      </c>
      <c r="R1770">
        <v>30344</v>
      </c>
      <c r="S1770" s="1">
        <v>42168</v>
      </c>
      <c r="T1770" s="1">
        <v>42168</v>
      </c>
      <c r="U1770">
        <v>-191.548</v>
      </c>
      <c r="V1770">
        <v>3</v>
      </c>
      <c r="W1770">
        <v>536.29</v>
      </c>
      <c r="X1770">
        <v>88974</v>
      </c>
      <c r="Y1770">
        <f>cleaneddata[[#This Row],[Unit Price]]-cleaneddata[[#This Row],[Discount]]</f>
        <v>177.91</v>
      </c>
      <c r="Z1770" t="str">
        <f>_xlfn.IFS(cleaneddata[[#This Row],[Region]]="Central","Chris",cleaneddata[[#This Row],[Region]]="East","Erin",cleaneddata[[#This Row],[Region]]="South","Sam",cleaneddata[[#This Row],[Region]]="West","William")</f>
        <v>Sam</v>
      </c>
    </row>
    <row r="1771" spans="1:26" x14ac:dyDescent="0.3">
      <c r="A1771">
        <v>1129</v>
      </c>
      <c r="B1771" t="s">
        <v>788</v>
      </c>
      <c r="C1771" t="s">
        <v>49</v>
      </c>
      <c r="D1771">
        <v>0.03</v>
      </c>
      <c r="E1771">
        <v>30.98</v>
      </c>
      <c r="F1771">
        <v>6.5</v>
      </c>
      <c r="G1771" t="s">
        <v>40</v>
      </c>
      <c r="H1771" t="s">
        <v>96</v>
      </c>
      <c r="I1771" t="s">
        <v>42</v>
      </c>
      <c r="J1771" t="s">
        <v>43</v>
      </c>
      <c r="K1771" t="s">
        <v>75</v>
      </c>
      <c r="L1771" t="s">
        <v>2857</v>
      </c>
      <c r="M1771">
        <v>0.79</v>
      </c>
      <c r="N1771" t="s">
        <v>34</v>
      </c>
      <c r="O1771" t="s">
        <v>113</v>
      </c>
      <c r="P1771" t="s">
        <v>405</v>
      </c>
      <c r="Q1771" t="s">
        <v>790</v>
      </c>
      <c r="R1771">
        <v>2118</v>
      </c>
      <c r="S1771" s="1">
        <v>42168</v>
      </c>
      <c r="T1771" s="1">
        <v>42172</v>
      </c>
      <c r="U1771">
        <v>-144.19999999999999</v>
      </c>
      <c r="V1771">
        <v>44</v>
      </c>
      <c r="W1771">
        <v>1332.09</v>
      </c>
      <c r="X1771">
        <v>39430</v>
      </c>
      <c r="Y1771">
        <f>cleaneddata[[#This Row],[Unit Price]]-cleaneddata[[#This Row],[Discount]]</f>
        <v>30.95</v>
      </c>
      <c r="Z1771" t="str">
        <f>_xlfn.IFS(cleaneddata[[#This Row],[Region]]="Central","Chris",cleaneddata[[#This Row],[Region]]="East","Erin",cleaneddata[[#This Row],[Region]]="South","Sam",cleaneddata[[#This Row],[Region]]="West","William")</f>
        <v>Erin</v>
      </c>
    </row>
    <row r="1772" spans="1:26" x14ac:dyDescent="0.3">
      <c r="A1772">
        <v>1132</v>
      </c>
      <c r="B1772" t="s">
        <v>1095</v>
      </c>
      <c r="C1772" t="s">
        <v>49</v>
      </c>
      <c r="D1772">
        <v>0.03</v>
      </c>
      <c r="E1772">
        <v>30.98</v>
      </c>
      <c r="F1772">
        <v>6.5</v>
      </c>
      <c r="G1772" t="s">
        <v>40</v>
      </c>
      <c r="H1772" t="s">
        <v>96</v>
      </c>
      <c r="I1772" t="s">
        <v>42</v>
      </c>
      <c r="J1772" t="s">
        <v>43</v>
      </c>
      <c r="K1772" t="s">
        <v>75</v>
      </c>
      <c r="L1772" t="s">
        <v>2857</v>
      </c>
      <c r="M1772">
        <v>0.79</v>
      </c>
      <c r="N1772" t="s">
        <v>34</v>
      </c>
      <c r="O1772" t="s">
        <v>54</v>
      </c>
      <c r="P1772" t="s">
        <v>189</v>
      </c>
      <c r="Q1772" t="s">
        <v>1096</v>
      </c>
      <c r="R1772">
        <v>76039</v>
      </c>
      <c r="S1772" s="1">
        <v>42168</v>
      </c>
      <c r="T1772" s="1">
        <v>42172</v>
      </c>
      <c r="U1772">
        <v>-115.36</v>
      </c>
      <c r="V1772">
        <v>11</v>
      </c>
      <c r="W1772">
        <v>333.02</v>
      </c>
      <c r="X1772">
        <v>88104</v>
      </c>
      <c r="Y1772">
        <f>cleaneddata[[#This Row],[Unit Price]]-cleaneddata[[#This Row],[Discount]]</f>
        <v>30.95</v>
      </c>
      <c r="Z1772" t="str">
        <f>_xlfn.IFS(cleaneddata[[#This Row],[Region]]="Central","Chris",cleaneddata[[#This Row],[Region]]="East","Erin",cleaneddata[[#This Row],[Region]]="South","Sam",cleaneddata[[#This Row],[Region]]="West","William")</f>
        <v>Chris</v>
      </c>
    </row>
    <row r="1773" spans="1:26" x14ac:dyDescent="0.3">
      <c r="A1773">
        <v>1505</v>
      </c>
      <c r="B1773" t="s">
        <v>2858</v>
      </c>
      <c r="C1773" t="s">
        <v>49</v>
      </c>
      <c r="D1773">
        <v>0</v>
      </c>
      <c r="E1773">
        <v>85.99</v>
      </c>
      <c r="F1773">
        <v>0.99</v>
      </c>
      <c r="G1773" t="s">
        <v>40</v>
      </c>
      <c r="H1773" t="s">
        <v>29</v>
      </c>
      <c r="I1773" t="s">
        <v>42</v>
      </c>
      <c r="J1773" t="s">
        <v>137</v>
      </c>
      <c r="K1773" t="s">
        <v>52</v>
      </c>
      <c r="L1773" t="s">
        <v>1598</v>
      </c>
      <c r="M1773">
        <v>0.85</v>
      </c>
      <c r="N1773" t="s">
        <v>34</v>
      </c>
      <c r="O1773" t="s">
        <v>54</v>
      </c>
      <c r="P1773" t="s">
        <v>189</v>
      </c>
      <c r="Q1773" t="s">
        <v>2859</v>
      </c>
      <c r="R1773">
        <v>77840</v>
      </c>
      <c r="S1773" s="1">
        <v>42168</v>
      </c>
      <c r="T1773" s="1">
        <v>42173</v>
      </c>
      <c r="U1773">
        <v>-138.0368</v>
      </c>
      <c r="V1773">
        <v>6</v>
      </c>
      <c r="W1773">
        <v>464.86</v>
      </c>
      <c r="X1773">
        <v>86181</v>
      </c>
      <c r="Y1773">
        <f>cleaneddata[[#This Row],[Unit Price]]-cleaneddata[[#This Row],[Discount]]</f>
        <v>85.99</v>
      </c>
      <c r="Z1773" t="str">
        <f>_xlfn.IFS(cleaneddata[[#This Row],[Region]]="Central","Chris",cleaneddata[[#This Row],[Region]]="East","Erin",cleaneddata[[#This Row],[Region]]="South","Sam",cleaneddata[[#This Row],[Region]]="West","William")</f>
        <v>Chris</v>
      </c>
    </row>
    <row r="1774" spans="1:26" x14ac:dyDescent="0.3">
      <c r="A1774">
        <v>5</v>
      </c>
      <c r="B1774" t="s">
        <v>2860</v>
      </c>
      <c r="C1774" t="s">
        <v>72</v>
      </c>
      <c r="D1774">
        <v>0.02</v>
      </c>
      <c r="E1774">
        <v>500.98</v>
      </c>
      <c r="F1774">
        <v>26</v>
      </c>
      <c r="G1774" t="s">
        <v>28</v>
      </c>
      <c r="H1774" t="s">
        <v>73</v>
      </c>
      <c r="I1774" t="s">
        <v>30</v>
      </c>
      <c r="J1774" t="s">
        <v>111</v>
      </c>
      <c r="K1774" t="s">
        <v>59</v>
      </c>
      <c r="L1774" t="s">
        <v>2298</v>
      </c>
      <c r="M1774">
        <v>0.6</v>
      </c>
      <c r="N1774" t="s">
        <v>34</v>
      </c>
      <c r="O1774" t="s">
        <v>61</v>
      </c>
      <c r="P1774" t="s">
        <v>92</v>
      </c>
      <c r="Q1774" t="s">
        <v>2218</v>
      </c>
      <c r="R1774">
        <v>91776</v>
      </c>
      <c r="S1774" s="1">
        <v>42168</v>
      </c>
      <c r="T1774" s="1">
        <v>42170</v>
      </c>
      <c r="U1774">
        <v>4390.3665000000001</v>
      </c>
      <c r="V1774">
        <v>12</v>
      </c>
      <c r="W1774">
        <v>6362.85</v>
      </c>
      <c r="X1774">
        <v>90193</v>
      </c>
      <c r="Y1774">
        <f>cleaneddata[[#This Row],[Unit Price]]-cleaneddata[[#This Row],[Discount]]</f>
        <v>500.96000000000004</v>
      </c>
      <c r="Z1774" t="str">
        <f>_xlfn.IFS(cleaneddata[[#This Row],[Region]]="Central","Chris",cleaneddata[[#This Row],[Region]]="East","Erin",cleaneddata[[#This Row],[Region]]="South","Sam",cleaneddata[[#This Row],[Region]]="West","William")</f>
        <v>William</v>
      </c>
    </row>
    <row r="1775" spans="1:26" x14ac:dyDescent="0.3">
      <c r="A1775">
        <v>1044</v>
      </c>
      <c r="B1775" t="s">
        <v>1402</v>
      </c>
      <c r="C1775" t="s">
        <v>27</v>
      </c>
      <c r="D1775">
        <v>0.02</v>
      </c>
      <c r="E1775">
        <v>209.84</v>
      </c>
      <c r="F1775">
        <v>21.21</v>
      </c>
      <c r="G1775" t="s">
        <v>40</v>
      </c>
      <c r="H1775" t="s">
        <v>73</v>
      </c>
      <c r="I1775" t="s">
        <v>30</v>
      </c>
      <c r="J1775" t="s">
        <v>128</v>
      </c>
      <c r="K1775" t="s">
        <v>66</v>
      </c>
      <c r="L1775" t="s">
        <v>211</v>
      </c>
      <c r="M1775">
        <v>0.59</v>
      </c>
      <c r="N1775" t="s">
        <v>34</v>
      </c>
      <c r="O1775" t="s">
        <v>61</v>
      </c>
      <c r="P1775" t="s">
        <v>92</v>
      </c>
      <c r="Q1775" t="s">
        <v>102</v>
      </c>
      <c r="R1775">
        <v>90004</v>
      </c>
      <c r="S1775" s="1">
        <v>42169</v>
      </c>
      <c r="T1775" s="1">
        <v>42169</v>
      </c>
      <c r="U1775">
        <v>2593.14</v>
      </c>
      <c r="V1775">
        <v>62</v>
      </c>
      <c r="W1775">
        <v>13546.94</v>
      </c>
      <c r="X1775">
        <v>28001</v>
      </c>
      <c r="Y1775">
        <f>cleaneddata[[#This Row],[Unit Price]]-cleaneddata[[#This Row],[Discount]]</f>
        <v>209.82</v>
      </c>
      <c r="Z1775" t="str">
        <f>_xlfn.IFS(cleaneddata[[#This Row],[Region]]="Central","Chris",cleaneddata[[#This Row],[Region]]="East","Erin",cleaneddata[[#This Row],[Region]]="South","Sam",cleaneddata[[#This Row],[Region]]="West","William")</f>
        <v>William</v>
      </c>
    </row>
    <row r="1776" spans="1:26" x14ac:dyDescent="0.3">
      <c r="A1776">
        <v>1044</v>
      </c>
      <c r="B1776" t="s">
        <v>1402</v>
      </c>
      <c r="C1776" t="s">
        <v>27</v>
      </c>
      <c r="D1776">
        <v>0.01</v>
      </c>
      <c r="E1776">
        <v>194.3</v>
      </c>
      <c r="F1776">
        <v>11.54</v>
      </c>
      <c r="G1776" t="s">
        <v>40</v>
      </c>
      <c r="H1776" t="s">
        <v>73</v>
      </c>
      <c r="I1776" t="s">
        <v>30</v>
      </c>
      <c r="J1776" t="s">
        <v>128</v>
      </c>
      <c r="K1776" t="s">
        <v>66</v>
      </c>
      <c r="L1776" t="s">
        <v>208</v>
      </c>
      <c r="M1776">
        <v>0.59</v>
      </c>
      <c r="N1776" t="s">
        <v>34</v>
      </c>
      <c r="O1776" t="s">
        <v>61</v>
      </c>
      <c r="P1776" t="s">
        <v>92</v>
      </c>
      <c r="Q1776" t="s">
        <v>102</v>
      </c>
      <c r="R1776">
        <v>90004</v>
      </c>
      <c r="S1776" s="1">
        <v>42169</v>
      </c>
      <c r="T1776" s="1">
        <v>42171</v>
      </c>
      <c r="U1776">
        <v>1162.76</v>
      </c>
      <c r="V1776">
        <v>32</v>
      </c>
      <c r="W1776">
        <v>6401.65</v>
      </c>
      <c r="X1776">
        <v>28001</v>
      </c>
      <c r="Y1776">
        <f>cleaneddata[[#This Row],[Unit Price]]-cleaneddata[[#This Row],[Discount]]</f>
        <v>194.29000000000002</v>
      </c>
      <c r="Z1776" t="str">
        <f>_xlfn.IFS(cleaneddata[[#This Row],[Region]]="Central","Chris",cleaneddata[[#This Row],[Region]]="East","Erin",cleaneddata[[#This Row],[Region]]="South","Sam",cleaneddata[[#This Row],[Region]]="West","William")</f>
        <v>William</v>
      </c>
    </row>
    <row r="1777" spans="1:26" x14ac:dyDescent="0.3">
      <c r="A1777">
        <v>1519</v>
      </c>
      <c r="B1777" t="s">
        <v>2861</v>
      </c>
      <c r="C1777" t="s">
        <v>27</v>
      </c>
      <c r="D1777">
        <v>0.06</v>
      </c>
      <c r="E1777">
        <v>55.48</v>
      </c>
      <c r="F1777">
        <v>4.8499999999999996</v>
      </c>
      <c r="G1777" t="s">
        <v>40</v>
      </c>
      <c r="H1777" t="s">
        <v>41</v>
      </c>
      <c r="I1777" t="s">
        <v>50</v>
      </c>
      <c r="J1777" t="s">
        <v>90</v>
      </c>
      <c r="K1777" t="s">
        <v>75</v>
      </c>
      <c r="L1777" t="s">
        <v>2862</v>
      </c>
      <c r="M1777">
        <v>0.37</v>
      </c>
      <c r="N1777" t="s">
        <v>34</v>
      </c>
      <c r="O1777" t="s">
        <v>113</v>
      </c>
      <c r="P1777" t="s">
        <v>333</v>
      </c>
      <c r="Q1777" t="s">
        <v>1206</v>
      </c>
      <c r="R1777">
        <v>4210</v>
      </c>
      <c r="S1777" s="1">
        <v>42169</v>
      </c>
      <c r="T1777" s="1">
        <v>42169</v>
      </c>
      <c r="U1777">
        <v>711.05190000000005</v>
      </c>
      <c r="V1777">
        <v>19</v>
      </c>
      <c r="W1777">
        <v>1030.51</v>
      </c>
      <c r="X1777">
        <v>89957</v>
      </c>
      <c r="Y1777">
        <f>cleaneddata[[#This Row],[Unit Price]]-cleaneddata[[#This Row],[Discount]]</f>
        <v>55.419999999999995</v>
      </c>
      <c r="Z1777" t="str">
        <f>_xlfn.IFS(cleaneddata[[#This Row],[Region]]="Central","Chris",cleaneddata[[#This Row],[Region]]="East","Erin",cleaneddata[[#This Row],[Region]]="South","Sam",cleaneddata[[#This Row],[Region]]="West","William")</f>
        <v>Erin</v>
      </c>
    </row>
    <row r="1778" spans="1:26" x14ac:dyDescent="0.3">
      <c r="A1778">
        <v>1522</v>
      </c>
      <c r="B1778" t="s">
        <v>2863</v>
      </c>
      <c r="C1778" t="s">
        <v>27</v>
      </c>
      <c r="D1778">
        <v>0.1</v>
      </c>
      <c r="E1778">
        <v>122.99</v>
      </c>
      <c r="F1778">
        <v>70.2</v>
      </c>
      <c r="G1778" t="s">
        <v>28</v>
      </c>
      <c r="H1778" t="s">
        <v>41</v>
      </c>
      <c r="I1778" t="s">
        <v>30</v>
      </c>
      <c r="J1778" t="s">
        <v>111</v>
      </c>
      <c r="K1778" t="s">
        <v>59</v>
      </c>
      <c r="L1778" t="s">
        <v>806</v>
      </c>
      <c r="M1778">
        <v>0.74</v>
      </c>
      <c r="N1778" t="s">
        <v>34</v>
      </c>
      <c r="O1778" t="s">
        <v>54</v>
      </c>
      <c r="P1778" t="s">
        <v>86</v>
      </c>
      <c r="Q1778" t="s">
        <v>2864</v>
      </c>
      <c r="R1778">
        <v>55305</v>
      </c>
      <c r="S1778" s="1">
        <v>42169</v>
      </c>
      <c r="T1778" s="1">
        <v>42170</v>
      </c>
      <c r="U1778">
        <v>-899.67499999999995</v>
      </c>
      <c r="V1778">
        <v>17</v>
      </c>
      <c r="W1778">
        <v>2026.91</v>
      </c>
      <c r="X1778">
        <v>89957</v>
      </c>
      <c r="Y1778">
        <f>cleaneddata[[#This Row],[Unit Price]]-cleaneddata[[#This Row],[Discount]]</f>
        <v>122.89</v>
      </c>
      <c r="Z1778" t="str">
        <f>_xlfn.IFS(cleaneddata[[#This Row],[Region]]="Central","Chris",cleaneddata[[#This Row],[Region]]="East","Erin",cleaneddata[[#This Row],[Region]]="South","Sam",cleaneddata[[#This Row],[Region]]="West","William")</f>
        <v>Chris</v>
      </c>
    </row>
    <row r="1779" spans="1:26" x14ac:dyDescent="0.3">
      <c r="A1779">
        <v>3339</v>
      </c>
      <c r="B1779" t="s">
        <v>2865</v>
      </c>
      <c r="C1779" t="s">
        <v>39</v>
      </c>
      <c r="D1779">
        <v>0.03</v>
      </c>
      <c r="E1779">
        <v>2.61</v>
      </c>
      <c r="F1779">
        <v>0.5</v>
      </c>
      <c r="G1779" t="s">
        <v>40</v>
      </c>
      <c r="H1779" t="s">
        <v>41</v>
      </c>
      <c r="I1779" t="s">
        <v>50</v>
      </c>
      <c r="J1779" t="s">
        <v>154</v>
      </c>
      <c r="K1779" t="s">
        <v>75</v>
      </c>
      <c r="L1779" t="s">
        <v>1369</v>
      </c>
      <c r="M1779">
        <v>0.39</v>
      </c>
      <c r="N1779" t="s">
        <v>34</v>
      </c>
      <c r="O1779" t="s">
        <v>35</v>
      </c>
      <c r="P1779" t="s">
        <v>125</v>
      </c>
      <c r="Q1779" t="s">
        <v>2866</v>
      </c>
      <c r="R1779">
        <v>32780</v>
      </c>
      <c r="S1779" s="1">
        <v>42169</v>
      </c>
      <c r="T1779" s="1">
        <v>42170</v>
      </c>
      <c r="U1779">
        <v>4.0442999999999998</v>
      </c>
      <c r="V1779">
        <v>7</v>
      </c>
      <c r="W1779">
        <v>19.02</v>
      </c>
      <c r="X1779">
        <v>85981</v>
      </c>
      <c r="Y1779">
        <f>cleaneddata[[#This Row],[Unit Price]]-cleaneddata[[#This Row],[Discount]]</f>
        <v>2.58</v>
      </c>
      <c r="Z1779" t="str">
        <f>_xlfn.IFS(cleaneddata[[#This Row],[Region]]="Central","Chris",cleaneddata[[#This Row],[Region]]="East","Erin",cleaneddata[[#This Row],[Region]]="South","Sam",cleaneddata[[#This Row],[Region]]="West","William")</f>
        <v>Sam</v>
      </c>
    </row>
    <row r="1780" spans="1:26" x14ac:dyDescent="0.3">
      <c r="A1780">
        <v>3339</v>
      </c>
      <c r="B1780" t="s">
        <v>2865</v>
      </c>
      <c r="C1780" t="s">
        <v>39</v>
      </c>
      <c r="D1780">
        <v>0.01</v>
      </c>
      <c r="E1780">
        <v>11.66</v>
      </c>
      <c r="F1780">
        <v>7.95</v>
      </c>
      <c r="G1780" t="s">
        <v>40</v>
      </c>
      <c r="H1780" t="s">
        <v>41</v>
      </c>
      <c r="I1780" t="s">
        <v>50</v>
      </c>
      <c r="J1780" t="s">
        <v>51</v>
      </c>
      <c r="K1780" t="s">
        <v>44</v>
      </c>
      <c r="L1780" t="s">
        <v>2140</v>
      </c>
      <c r="M1780">
        <v>0.57999999999999996</v>
      </c>
      <c r="N1780" t="s">
        <v>34</v>
      </c>
      <c r="O1780" t="s">
        <v>35</v>
      </c>
      <c r="P1780" t="s">
        <v>125</v>
      </c>
      <c r="Q1780" t="s">
        <v>2866</v>
      </c>
      <c r="R1780">
        <v>32780</v>
      </c>
      <c r="S1780" s="1">
        <v>42169</v>
      </c>
      <c r="T1780" s="1">
        <v>42170</v>
      </c>
      <c r="U1780">
        <v>-10.368399999999999</v>
      </c>
      <c r="V1780">
        <v>16</v>
      </c>
      <c r="W1780">
        <v>193.87</v>
      </c>
      <c r="X1780">
        <v>85981</v>
      </c>
      <c r="Y1780">
        <f>cleaneddata[[#This Row],[Unit Price]]-cleaneddata[[#This Row],[Discount]]</f>
        <v>11.65</v>
      </c>
      <c r="Z1780" t="str">
        <f>_xlfn.IFS(cleaneddata[[#This Row],[Region]]="Central","Chris",cleaneddata[[#This Row],[Region]]="East","Erin",cleaneddata[[#This Row],[Region]]="South","Sam",cleaneddata[[#This Row],[Region]]="West","William")</f>
        <v>Sam</v>
      </c>
    </row>
    <row r="1781" spans="1:26" x14ac:dyDescent="0.3">
      <c r="A1781">
        <v>1644</v>
      </c>
      <c r="B1781" t="s">
        <v>2867</v>
      </c>
      <c r="C1781" t="s">
        <v>49</v>
      </c>
      <c r="D1781">
        <v>0.09</v>
      </c>
      <c r="E1781">
        <v>107.53</v>
      </c>
      <c r="F1781">
        <v>5.81</v>
      </c>
      <c r="G1781" t="s">
        <v>40</v>
      </c>
      <c r="H1781" t="s">
        <v>29</v>
      </c>
      <c r="I1781" t="s">
        <v>30</v>
      </c>
      <c r="J1781" t="s">
        <v>128</v>
      </c>
      <c r="K1781" t="s">
        <v>146</v>
      </c>
      <c r="L1781" t="s">
        <v>1497</v>
      </c>
      <c r="M1781">
        <v>0.65</v>
      </c>
      <c r="N1781" t="s">
        <v>34</v>
      </c>
      <c r="O1781" t="s">
        <v>54</v>
      </c>
      <c r="P1781" t="s">
        <v>189</v>
      </c>
      <c r="Q1781" t="s">
        <v>1133</v>
      </c>
      <c r="R1781">
        <v>77546</v>
      </c>
      <c r="S1781" s="1">
        <v>42169</v>
      </c>
      <c r="T1781" s="1">
        <v>42171</v>
      </c>
      <c r="U1781">
        <v>69.545100000000005</v>
      </c>
      <c r="V1781">
        <v>1</v>
      </c>
      <c r="W1781">
        <v>100.79</v>
      </c>
      <c r="X1781">
        <v>87342</v>
      </c>
      <c r="Y1781">
        <f>cleaneddata[[#This Row],[Unit Price]]-cleaneddata[[#This Row],[Discount]]</f>
        <v>107.44</v>
      </c>
      <c r="Z1781" t="str">
        <f>_xlfn.IFS(cleaneddata[[#This Row],[Region]]="Central","Chris",cleaneddata[[#This Row],[Region]]="East","Erin",cleaneddata[[#This Row],[Region]]="South","Sam",cleaneddata[[#This Row],[Region]]="West","William")</f>
        <v>Chris</v>
      </c>
    </row>
    <row r="1782" spans="1:26" x14ac:dyDescent="0.3">
      <c r="A1782">
        <v>1738</v>
      </c>
      <c r="B1782" t="s">
        <v>1903</v>
      </c>
      <c r="C1782" t="s">
        <v>49</v>
      </c>
      <c r="D1782">
        <v>0.04</v>
      </c>
      <c r="E1782">
        <v>35.44</v>
      </c>
      <c r="F1782">
        <v>19.989999999999998</v>
      </c>
      <c r="G1782" t="s">
        <v>40</v>
      </c>
      <c r="H1782" t="s">
        <v>96</v>
      </c>
      <c r="I1782" t="s">
        <v>50</v>
      </c>
      <c r="J1782" t="s">
        <v>90</v>
      </c>
      <c r="K1782" t="s">
        <v>75</v>
      </c>
      <c r="L1782" t="s">
        <v>2259</v>
      </c>
      <c r="M1782">
        <v>0.38</v>
      </c>
      <c r="N1782" t="s">
        <v>34</v>
      </c>
      <c r="O1782" t="s">
        <v>35</v>
      </c>
      <c r="P1782" t="s">
        <v>99</v>
      </c>
      <c r="Q1782" t="s">
        <v>1904</v>
      </c>
      <c r="R1782">
        <v>28052</v>
      </c>
      <c r="S1782" s="1">
        <v>42169</v>
      </c>
      <c r="T1782" s="1">
        <v>42176</v>
      </c>
      <c r="U1782">
        <v>-108.27249999999999</v>
      </c>
      <c r="V1782">
        <v>11</v>
      </c>
      <c r="W1782">
        <v>406.26</v>
      </c>
      <c r="X1782">
        <v>85868</v>
      </c>
      <c r="Y1782">
        <f>cleaneddata[[#This Row],[Unit Price]]-cleaneddata[[#This Row],[Discount]]</f>
        <v>35.4</v>
      </c>
      <c r="Z1782" t="str">
        <f>_xlfn.IFS(cleaneddata[[#This Row],[Region]]="Central","Chris",cleaneddata[[#This Row],[Region]]="East","Erin",cleaneddata[[#This Row],[Region]]="South","Sam",cleaneddata[[#This Row],[Region]]="West","William")</f>
        <v>Sam</v>
      </c>
    </row>
    <row r="1783" spans="1:26" x14ac:dyDescent="0.3">
      <c r="A1783">
        <v>1775</v>
      </c>
      <c r="B1783" t="s">
        <v>2868</v>
      </c>
      <c r="C1783" t="s">
        <v>49</v>
      </c>
      <c r="D1783">
        <v>0.09</v>
      </c>
      <c r="E1783">
        <v>12.95</v>
      </c>
      <c r="F1783">
        <v>4.9800000000000004</v>
      </c>
      <c r="G1783" t="s">
        <v>40</v>
      </c>
      <c r="H1783" t="s">
        <v>41</v>
      </c>
      <c r="I1783" t="s">
        <v>50</v>
      </c>
      <c r="J1783" t="s">
        <v>74</v>
      </c>
      <c r="K1783" t="s">
        <v>75</v>
      </c>
      <c r="L1783" t="s">
        <v>2741</v>
      </c>
      <c r="M1783">
        <v>0.4</v>
      </c>
      <c r="N1783" t="s">
        <v>34</v>
      </c>
      <c r="O1783" t="s">
        <v>54</v>
      </c>
      <c r="P1783" t="s">
        <v>55</v>
      </c>
      <c r="Q1783" t="s">
        <v>2869</v>
      </c>
      <c r="R1783">
        <v>46614</v>
      </c>
      <c r="S1783" s="1">
        <v>42169</v>
      </c>
      <c r="T1783" s="1">
        <v>42176</v>
      </c>
      <c r="U1783">
        <v>123.89175</v>
      </c>
      <c r="V1783">
        <v>21</v>
      </c>
      <c r="W1783">
        <v>269.54000000000002</v>
      </c>
      <c r="X1783">
        <v>89944</v>
      </c>
      <c r="Y1783">
        <f>cleaneddata[[#This Row],[Unit Price]]-cleaneddata[[#This Row],[Discount]]</f>
        <v>12.86</v>
      </c>
      <c r="Z1783" t="str">
        <f>_xlfn.IFS(cleaneddata[[#This Row],[Region]]="Central","Chris",cleaneddata[[#This Row],[Region]]="East","Erin",cleaneddata[[#This Row],[Region]]="South","Sam",cleaneddata[[#This Row],[Region]]="West","William")</f>
        <v>Chris</v>
      </c>
    </row>
    <row r="1784" spans="1:26" x14ac:dyDescent="0.3">
      <c r="A1784">
        <v>547</v>
      </c>
      <c r="B1784" t="s">
        <v>2870</v>
      </c>
      <c r="C1784" t="s">
        <v>72</v>
      </c>
      <c r="D1784">
        <v>0.03</v>
      </c>
      <c r="E1784">
        <v>13.73</v>
      </c>
      <c r="F1784">
        <v>6.85</v>
      </c>
      <c r="G1784" t="s">
        <v>89</v>
      </c>
      <c r="H1784" t="s">
        <v>96</v>
      </c>
      <c r="I1784" t="s">
        <v>30</v>
      </c>
      <c r="J1784" t="s">
        <v>128</v>
      </c>
      <c r="K1784" t="s">
        <v>52</v>
      </c>
      <c r="L1784" t="s">
        <v>1769</v>
      </c>
      <c r="M1784">
        <v>0.54</v>
      </c>
      <c r="N1784" t="s">
        <v>34</v>
      </c>
      <c r="O1784" t="s">
        <v>113</v>
      </c>
      <c r="P1784" t="s">
        <v>905</v>
      </c>
      <c r="Q1784" t="s">
        <v>2871</v>
      </c>
      <c r="R1784">
        <v>26501</v>
      </c>
      <c r="S1784" s="1">
        <v>42169</v>
      </c>
      <c r="T1784" s="1">
        <v>42170</v>
      </c>
      <c r="U1784">
        <v>39.585299999999997</v>
      </c>
      <c r="V1784">
        <v>4</v>
      </c>
      <c r="W1784">
        <v>57.37</v>
      </c>
      <c r="X1784">
        <v>86250</v>
      </c>
      <c r="Y1784">
        <f>cleaneddata[[#This Row],[Unit Price]]-cleaneddata[[#This Row],[Discount]]</f>
        <v>13.700000000000001</v>
      </c>
      <c r="Z1784" t="str">
        <f>_xlfn.IFS(cleaneddata[[#This Row],[Region]]="Central","Chris",cleaneddata[[#This Row],[Region]]="East","Erin",cleaneddata[[#This Row],[Region]]="South","Sam",cleaneddata[[#This Row],[Region]]="West","William")</f>
        <v>Erin</v>
      </c>
    </row>
    <row r="1785" spans="1:26" x14ac:dyDescent="0.3">
      <c r="A1785">
        <v>2979</v>
      </c>
      <c r="B1785" t="s">
        <v>820</v>
      </c>
      <c r="C1785" t="s">
        <v>72</v>
      </c>
      <c r="D1785">
        <v>0.01</v>
      </c>
      <c r="E1785">
        <v>5.84</v>
      </c>
      <c r="F1785">
        <v>0.83</v>
      </c>
      <c r="G1785" t="s">
        <v>40</v>
      </c>
      <c r="H1785" t="s">
        <v>96</v>
      </c>
      <c r="I1785" t="s">
        <v>50</v>
      </c>
      <c r="J1785" t="s">
        <v>51</v>
      </c>
      <c r="K1785" t="s">
        <v>52</v>
      </c>
      <c r="L1785" t="s">
        <v>2608</v>
      </c>
      <c r="M1785">
        <v>0.49</v>
      </c>
      <c r="N1785" t="s">
        <v>34</v>
      </c>
      <c r="O1785" t="s">
        <v>54</v>
      </c>
      <c r="P1785" t="s">
        <v>567</v>
      </c>
      <c r="Q1785" t="s">
        <v>822</v>
      </c>
      <c r="R1785">
        <v>58601</v>
      </c>
      <c r="S1785" s="1">
        <v>42169</v>
      </c>
      <c r="T1785" s="1">
        <v>42171</v>
      </c>
      <c r="U1785">
        <v>16.091999999999999</v>
      </c>
      <c r="V1785">
        <v>4</v>
      </c>
      <c r="W1785">
        <v>23.89</v>
      </c>
      <c r="X1785">
        <v>86546</v>
      </c>
      <c r="Y1785">
        <f>cleaneddata[[#This Row],[Unit Price]]-cleaneddata[[#This Row],[Discount]]</f>
        <v>5.83</v>
      </c>
      <c r="Z1785" t="str">
        <f>_xlfn.IFS(cleaneddata[[#This Row],[Region]]="Central","Chris",cleaneddata[[#This Row],[Region]]="East","Erin",cleaneddata[[#This Row],[Region]]="South","Sam",cleaneddata[[#This Row],[Region]]="West","William")</f>
        <v>Chris</v>
      </c>
    </row>
    <row r="1786" spans="1:26" x14ac:dyDescent="0.3">
      <c r="A1786">
        <v>3120</v>
      </c>
      <c r="B1786" t="s">
        <v>2872</v>
      </c>
      <c r="C1786" t="s">
        <v>72</v>
      </c>
      <c r="D1786">
        <v>0.08</v>
      </c>
      <c r="E1786">
        <v>315.98</v>
      </c>
      <c r="F1786">
        <v>19.989999999999998</v>
      </c>
      <c r="G1786" t="s">
        <v>40</v>
      </c>
      <c r="H1786" t="s">
        <v>73</v>
      </c>
      <c r="I1786" t="s">
        <v>50</v>
      </c>
      <c r="J1786" t="s">
        <v>74</v>
      </c>
      <c r="K1786" t="s">
        <v>75</v>
      </c>
      <c r="L1786" t="s">
        <v>2229</v>
      </c>
      <c r="M1786">
        <v>0.38</v>
      </c>
      <c r="N1786" t="s">
        <v>34</v>
      </c>
      <c r="O1786" t="s">
        <v>35</v>
      </c>
      <c r="P1786" t="s">
        <v>170</v>
      </c>
      <c r="Q1786" t="s">
        <v>2873</v>
      </c>
      <c r="R1786">
        <v>70117</v>
      </c>
      <c r="S1786" s="1">
        <v>42169</v>
      </c>
      <c r="T1786" s="1">
        <v>42169</v>
      </c>
      <c r="U1786">
        <v>44.52</v>
      </c>
      <c r="V1786">
        <v>9</v>
      </c>
      <c r="W1786">
        <v>2642.48</v>
      </c>
      <c r="X1786">
        <v>90160</v>
      </c>
      <c r="Y1786">
        <f>cleaneddata[[#This Row],[Unit Price]]-cleaneddata[[#This Row],[Discount]]</f>
        <v>315.90000000000003</v>
      </c>
      <c r="Z1786" t="str">
        <f>_xlfn.IFS(cleaneddata[[#This Row],[Region]]="Central","Chris",cleaneddata[[#This Row],[Region]]="East","Erin",cleaneddata[[#This Row],[Region]]="South","Sam",cleaneddata[[#This Row],[Region]]="West","William")</f>
        <v>Sam</v>
      </c>
    </row>
    <row r="1787" spans="1:26" x14ac:dyDescent="0.3">
      <c r="A1787">
        <v>1860</v>
      </c>
      <c r="B1787" t="s">
        <v>2874</v>
      </c>
      <c r="C1787" t="s">
        <v>27</v>
      </c>
      <c r="D1787">
        <v>0.09</v>
      </c>
      <c r="E1787">
        <v>5.98</v>
      </c>
      <c r="F1787">
        <v>1.49</v>
      </c>
      <c r="G1787" t="s">
        <v>40</v>
      </c>
      <c r="H1787" t="s">
        <v>73</v>
      </c>
      <c r="I1787" t="s">
        <v>50</v>
      </c>
      <c r="J1787" t="s">
        <v>74</v>
      </c>
      <c r="K1787" t="s">
        <v>75</v>
      </c>
      <c r="L1787" t="s">
        <v>1589</v>
      </c>
      <c r="M1787">
        <v>0.39</v>
      </c>
      <c r="N1787" t="s">
        <v>34</v>
      </c>
      <c r="O1787" t="s">
        <v>113</v>
      </c>
      <c r="P1787" t="s">
        <v>405</v>
      </c>
      <c r="Q1787" t="s">
        <v>2875</v>
      </c>
      <c r="R1787">
        <v>1570</v>
      </c>
      <c r="S1787" s="1">
        <v>42170</v>
      </c>
      <c r="T1787" s="1">
        <v>42172</v>
      </c>
      <c r="U1787">
        <v>13.2294</v>
      </c>
      <c r="V1787">
        <v>5</v>
      </c>
      <c r="W1787">
        <v>28.01</v>
      </c>
      <c r="X1787">
        <v>86846</v>
      </c>
      <c r="Y1787">
        <f>cleaneddata[[#This Row],[Unit Price]]-cleaneddata[[#This Row],[Discount]]</f>
        <v>5.8900000000000006</v>
      </c>
      <c r="Z1787" t="str">
        <f>_xlfn.IFS(cleaneddata[[#This Row],[Region]]="Central","Chris",cleaneddata[[#This Row],[Region]]="East","Erin",cleaneddata[[#This Row],[Region]]="South","Sam",cleaneddata[[#This Row],[Region]]="West","William")</f>
        <v>Erin</v>
      </c>
    </row>
    <row r="1788" spans="1:26" x14ac:dyDescent="0.3">
      <c r="A1788">
        <v>33</v>
      </c>
      <c r="B1788" t="s">
        <v>2876</v>
      </c>
      <c r="C1788" t="s">
        <v>72</v>
      </c>
      <c r="D1788">
        <v>0.03</v>
      </c>
      <c r="E1788">
        <v>4.24</v>
      </c>
      <c r="F1788">
        <v>5.41</v>
      </c>
      <c r="G1788" t="s">
        <v>40</v>
      </c>
      <c r="H1788" t="s">
        <v>96</v>
      </c>
      <c r="I1788" t="s">
        <v>50</v>
      </c>
      <c r="J1788" t="s">
        <v>74</v>
      </c>
      <c r="K1788" t="s">
        <v>75</v>
      </c>
      <c r="L1788" t="s">
        <v>1673</v>
      </c>
      <c r="M1788">
        <v>0.35</v>
      </c>
      <c r="N1788" t="s">
        <v>34</v>
      </c>
      <c r="O1788" t="s">
        <v>61</v>
      </c>
      <c r="P1788" t="s">
        <v>141</v>
      </c>
      <c r="Q1788" t="s">
        <v>2877</v>
      </c>
      <c r="R1788">
        <v>97030</v>
      </c>
      <c r="S1788" s="1">
        <v>42170</v>
      </c>
      <c r="T1788" s="1">
        <v>42172</v>
      </c>
      <c r="U1788">
        <v>-84.437600000000003</v>
      </c>
      <c r="V1788">
        <v>13</v>
      </c>
      <c r="W1788">
        <v>58.68</v>
      </c>
      <c r="X1788">
        <v>89201</v>
      </c>
      <c r="Y1788">
        <f>cleaneddata[[#This Row],[Unit Price]]-cleaneddata[[#This Row],[Discount]]</f>
        <v>4.21</v>
      </c>
      <c r="Z1788" t="str">
        <f>_xlfn.IFS(cleaneddata[[#This Row],[Region]]="Central","Chris",cleaneddata[[#This Row],[Region]]="East","Erin",cleaneddata[[#This Row],[Region]]="South","Sam",cleaneddata[[#This Row],[Region]]="West","William")</f>
        <v>William</v>
      </c>
    </row>
    <row r="1789" spans="1:26" x14ac:dyDescent="0.3">
      <c r="A1789">
        <v>33</v>
      </c>
      <c r="B1789" t="s">
        <v>2876</v>
      </c>
      <c r="C1789" t="s">
        <v>72</v>
      </c>
      <c r="D1789">
        <v>0.04</v>
      </c>
      <c r="E1789">
        <v>2.94</v>
      </c>
      <c r="F1789">
        <v>0.7</v>
      </c>
      <c r="G1789" t="s">
        <v>40</v>
      </c>
      <c r="H1789" t="s">
        <v>96</v>
      </c>
      <c r="I1789" t="s">
        <v>50</v>
      </c>
      <c r="J1789" t="s">
        <v>51</v>
      </c>
      <c r="K1789" t="s">
        <v>52</v>
      </c>
      <c r="L1789" t="s">
        <v>821</v>
      </c>
      <c r="M1789">
        <v>0.57999999999999996</v>
      </c>
      <c r="N1789" t="s">
        <v>34</v>
      </c>
      <c r="O1789" t="s">
        <v>61</v>
      </c>
      <c r="P1789" t="s">
        <v>141</v>
      </c>
      <c r="Q1789" t="s">
        <v>2877</v>
      </c>
      <c r="R1789">
        <v>97030</v>
      </c>
      <c r="S1789" s="1">
        <v>42170</v>
      </c>
      <c r="T1789" s="1">
        <v>42171</v>
      </c>
      <c r="U1789">
        <v>24.312000000000001</v>
      </c>
      <c r="V1789">
        <v>18</v>
      </c>
      <c r="W1789">
        <v>53.1</v>
      </c>
      <c r="X1789">
        <v>89201</v>
      </c>
      <c r="Y1789">
        <f>cleaneddata[[#This Row],[Unit Price]]-cleaneddata[[#This Row],[Discount]]</f>
        <v>2.9</v>
      </c>
      <c r="Z1789" t="str">
        <f>_xlfn.IFS(cleaneddata[[#This Row],[Region]]="Central","Chris",cleaneddata[[#This Row],[Region]]="East","Erin",cleaneddata[[#This Row],[Region]]="South","Sam",cleaneddata[[#This Row],[Region]]="West","William")</f>
        <v>William</v>
      </c>
    </row>
    <row r="1790" spans="1:26" x14ac:dyDescent="0.3">
      <c r="A1790">
        <v>736</v>
      </c>
      <c r="B1790" t="s">
        <v>2878</v>
      </c>
      <c r="C1790" t="s">
        <v>72</v>
      </c>
      <c r="D1790">
        <v>0.06</v>
      </c>
      <c r="E1790">
        <v>350.98</v>
      </c>
      <c r="F1790">
        <v>30</v>
      </c>
      <c r="G1790" t="s">
        <v>28</v>
      </c>
      <c r="H1790" t="s">
        <v>41</v>
      </c>
      <c r="I1790" t="s">
        <v>30</v>
      </c>
      <c r="J1790" t="s">
        <v>111</v>
      </c>
      <c r="K1790" t="s">
        <v>59</v>
      </c>
      <c r="L1790" t="s">
        <v>193</v>
      </c>
      <c r="M1790">
        <v>0.61</v>
      </c>
      <c r="N1790" t="s">
        <v>34</v>
      </c>
      <c r="O1790" t="s">
        <v>113</v>
      </c>
      <c r="P1790" t="s">
        <v>1358</v>
      </c>
      <c r="Q1790" t="s">
        <v>1475</v>
      </c>
      <c r="R1790">
        <v>3079</v>
      </c>
      <c r="S1790" s="1">
        <v>42170</v>
      </c>
      <c r="T1790" s="1">
        <v>42172</v>
      </c>
      <c r="U1790">
        <v>797.85599999999999</v>
      </c>
      <c r="V1790">
        <v>6</v>
      </c>
      <c r="W1790">
        <v>2016.32</v>
      </c>
      <c r="X1790">
        <v>90361</v>
      </c>
      <c r="Y1790">
        <f>cleaneddata[[#This Row],[Unit Price]]-cleaneddata[[#This Row],[Discount]]</f>
        <v>350.92</v>
      </c>
      <c r="Z1790" t="str">
        <f>_xlfn.IFS(cleaneddata[[#This Row],[Region]]="Central","Chris",cleaneddata[[#This Row],[Region]]="East","Erin",cleaneddata[[#This Row],[Region]]="South","Sam",cleaneddata[[#This Row],[Region]]="West","William")</f>
        <v>Erin</v>
      </c>
    </row>
    <row r="1791" spans="1:26" x14ac:dyDescent="0.3">
      <c r="A1791">
        <v>738</v>
      </c>
      <c r="B1791" t="s">
        <v>2879</v>
      </c>
      <c r="C1791" t="s">
        <v>72</v>
      </c>
      <c r="D1791">
        <v>0.02</v>
      </c>
      <c r="E1791">
        <v>70.98</v>
      </c>
      <c r="F1791">
        <v>46.74</v>
      </c>
      <c r="G1791" t="s">
        <v>28</v>
      </c>
      <c r="H1791" t="s">
        <v>41</v>
      </c>
      <c r="I1791" t="s">
        <v>30</v>
      </c>
      <c r="J1791" t="s">
        <v>119</v>
      </c>
      <c r="K1791" t="s">
        <v>32</v>
      </c>
      <c r="L1791" t="s">
        <v>380</v>
      </c>
      <c r="M1791">
        <v>0.56000000000000005</v>
      </c>
      <c r="N1791" t="s">
        <v>34</v>
      </c>
      <c r="O1791" t="s">
        <v>113</v>
      </c>
      <c r="P1791" t="s">
        <v>399</v>
      </c>
      <c r="Q1791" t="s">
        <v>2374</v>
      </c>
      <c r="R1791">
        <v>7016</v>
      </c>
      <c r="S1791" s="1">
        <v>42170</v>
      </c>
      <c r="T1791" s="1">
        <v>42171</v>
      </c>
      <c r="U1791">
        <v>-178.21600000000001</v>
      </c>
      <c r="V1791">
        <v>4</v>
      </c>
      <c r="W1791">
        <v>313.63</v>
      </c>
      <c r="X1791">
        <v>90361</v>
      </c>
      <c r="Y1791">
        <f>cleaneddata[[#This Row],[Unit Price]]-cleaneddata[[#This Row],[Discount]]</f>
        <v>70.960000000000008</v>
      </c>
      <c r="Z1791" t="str">
        <f>_xlfn.IFS(cleaneddata[[#This Row],[Region]]="Central","Chris",cleaneddata[[#This Row],[Region]]="East","Erin",cleaneddata[[#This Row],[Region]]="South","Sam",cleaneddata[[#This Row],[Region]]="West","William")</f>
        <v>Erin</v>
      </c>
    </row>
    <row r="1792" spans="1:26" x14ac:dyDescent="0.3">
      <c r="A1792">
        <v>741</v>
      </c>
      <c r="B1792" t="s">
        <v>2880</v>
      </c>
      <c r="C1792" t="s">
        <v>72</v>
      </c>
      <c r="D1792">
        <v>0.04</v>
      </c>
      <c r="E1792">
        <v>27.48</v>
      </c>
      <c r="F1792">
        <v>4</v>
      </c>
      <c r="G1792" t="s">
        <v>40</v>
      </c>
      <c r="H1792" t="s">
        <v>41</v>
      </c>
      <c r="I1792" t="s">
        <v>42</v>
      </c>
      <c r="J1792" t="s">
        <v>43</v>
      </c>
      <c r="K1792" t="s">
        <v>75</v>
      </c>
      <c r="L1792" t="s">
        <v>2063</v>
      </c>
      <c r="M1792">
        <v>0.75</v>
      </c>
      <c r="N1792" t="s">
        <v>34</v>
      </c>
      <c r="O1792" t="s">
        <v>113</v>
      </c>
      <c r="P1792" t="s">
        <v>399</v>
      </c>
      <c r="Q1792" t="s">
        <v>2881</v>
      </c>
      <c r="R1792">
        <v>7901</v>
      </c>
      <c r="S1792" s="1">
        <v>42170</v>
      </c>
      <c r="T1792" s="1">
        <v>42172</v>
      </c>
      <c r="U1792">
        <v>-26.655999999999999</v>
      </c>
      <c r="V1792">
        <v>15</v>
      </c>
      <c r="W1792">
        <v>397.17</v>
      </c>
      <c r="X1792">
        <v>90361</v>
      </c>
      <c r="Y1792">
        <f>cleaneddata[[#This Row],[Unit Price]]-cleaneddata[[#This Row],[Discount]]</f>
        <v>27.44</v>
      </c>
      <c r="Z1792" t="str">
        <f>_xlfn.IFS(cleaneddata[[#This Row],[Region]]="Central","Chris",cleaneddata[[#This Row],[Region]]="East","Erin",cleaneddata[[#This Row],[Region]]="South","Sam",cleaneddata[[#This Row],[Region]]="West","William")</f>
        <v>Erin</v>
      </c>
    </row>
    <row r="1793" spans="1:26" x14ac:dyDescent="0.3">
      <c r="A1793">
        <v>2183</v>
      </c>
      <c r="B1793" t="s">
        <v>2882</v>
      </c>
      <c r="C1793" t="s">
        <v>72</v>
      </c>
      <c r="D1793">
        <v>0</v>
      </c>
      <c r="E1793">
        <v>1.48</v>
      </c>
      <c r="F1793">
        <v>0.7</v>
      </c>
      <c r="G1793" t="s">
        <v>40</v>
      </c>
      <c r="H1793" t="s">
        <v>73</v>
      </c>
      <c r="I1793" t="s">
        <v>50</v>
      </c>
      <c r="J1793" t="s">
        <v>178</v>
      </c>
      <c r="K1793" t="s">
        <v>52</v>
      </c>
      <c r="L1793" t="s">
        <v>179</v>
      </c>
      <c r="M1793">
        <v>0.37</v>
      </c>
      <c r="N1793" t="s">
        <v>34</v>
      </c>
      <c r="O1793" t="s">
        <v>35</v>
      </c>
      <c r="P1793" t="s">
        <v>390</v>
      </c>
      <c r="Q1793" t="s">
        <v>2883</v>
      </c>
      <c r="R1793">
        <v>42301</v>
      </c>
      <c r="S1793" s="1">
        <v>42170</v>
      </c>
      <c r="T1793" s="1">
        <v>42172</v>
      </c>
      <c r="U1793">
        <v>-203.09800000000001</v>
      </c>
      <c r="V1793">
        <v>12</v>
      </c>
      <c r="W1793">
        <v>19.32</v>
      </c>
      <c r="X1793">
        <v>91571</v>
      </c>
      <c r="Y1793">
        <f>cleaneddata[[#This Row],[Unit Price]]-cleaneddata[[#This Row],[Discount]]</f>
        <v>1.48</v>
      </c>
      <c r="Z1793" t="str">
        <f>_xlfn.IFS(cleaneddata[[#This Row],[Region]]="Central","Chris",cleaneddata[[#This Row],[Region]]="East","Erin",cleaneddata[[#This Row],[Region]]="South","Sam",cleaneddata[[#This Row],[Region]]="West","William")</f>
        <v>Sam</v>
      </c>
    </row>
    <row r="1794" spans="1:26" x14ac:dyDescent="0.3">
      <c r="A1794">
        <v>2512</v>
      </c>
      <c r="B1794" t="s">
        <v>2884</v>
      </c>
      <c r="C1794" t="s">
        <v>72</v>
      </c>
      <c r="D1794">
        <v>0.04</v>
      </c>
      <c r="E1794">
        <v>6.48</v>
      </c>
      <c r="F1794">
        <v>9.5399999999999991</v>
      </c>
      <c r="G1794" t="s">
        <v>40</v>
      </c>
      <c r="H1794" t="s">
        <v>73</v>
      </c>
      <c r="I1794" t="s">
        <v>50</v>
      </c>
      <c r="J1794" t="s">
        <v>90</v>
      </c>
      <c r="K1794" t="s">
        <v>75</v>
      </c>
      <c r="L1794" t="s">
        <v>2226</v>
      </c>
      <c r="M1794">
        <v>0.37</v>
      </c>
      <c r="N1794" t="s">
        <v>34</v>
      </c>
      <c r="O1794" t="s">
        <v>113</v>
      </c>
      <c r="P1794" t="s">
        <v>405</v>
      </c>
      <c r="Q1794" t="s">
        <v>2885</v>
      </c>
      <c r="R1794">
        <v>2138</v>
      </c>
      <c r="S1794" s="1">
        <v>42170</v>
      </c>
      <c r="T1794" s="1">
        <v>42172</v>
      </c>
      <c r="U1794">
        <v>-223.94399999999999</v>
      </c>
      <c r="V1794">
        <v>19</v>
      </c>
      <c r="W1794">
        <v>125.37</v>
      </c>
      <c r="X1794">
        <v>87030</v>
      </c>
      <c r="Y1794">
        <f>cleaneddata[[#This Row],[Unit Price]]-cleaneddata[[#This Row],[Discount]]</f>
        <v>6.44</v>
      </c>
      <c r="Z1794" t="str">
        <f>_xlfn.IFS(cleaneddata[[#This Row],[Region]]="Central","Chris",cleaneddata[[#This Row],[Region]]="East","Erin",cleaneddata[[#This Row],[Region]]="South","Sam",cleaneddata[[#This Row],[Region]]="West","William")</f>
        <v>Erin</v>
      </c>
    </row>
    <row r="1795" spans="1:26" x14ac:dyDescent="0.3">
      <c r="A1795">
        <v>1038</v>
      </c>
      <c r="B1795" t="s">
        <v>2886</v>
      </c>
      <c r="C1795" t="s">
        <v>27</v>
      </c>
      <c r="D1795">
        <v>0.1</v>
      </c>
      <c r="E1795">
        <v>7.64</v>
      </c>
      <c r="F1795">
        <v>5.83</v>
      </c>
      <c r="G1795" t="s">
        <v>40</v>
      </c>
      <c r="H1795" t="s">
        <v>96</v>
      </c>
      <c r="I1795" t="s">
        <v>50</v>
      </c>
      <c r="J1795" t="s">
        <v>90</v>
      </c>
      <c r="K1795" t="s">
        <v>52</v>
      </c>
      <c r="L1795" t="s">
        <v>234</v>
      </c>
      <c r="M1795">
        <v>0.36</v>
      </c>
      <c r="N1795" t="s">
        <v>34</v>
      </c>
      <c r="O1795" t="s">
        <v>35</v>
      </c>
      <c r="P1795" t="s">
        <v>125</v>
      </c>
      <c r="Q1795" t="s">
        <v>2887</v>
      </c>
      <c r="R1795">
        <v>33430</v>
      </c>
      <c r="S1795" s="1">
        <v>42171</v>
      </c>
      <c r="T1795" s="1">
        <v>42172</v>
      </c>
      <c r="U1795">
        <v>-403.18740000000003</v>
      </c>
      <c r="V1795">
        <v>5</v>
      </c>
      <c r="W1795">
        <v>39.36</v>
      </c>
      <c r="X1795">
        <v>90641</v>
      </c>
      <c r="Y1795">
        <f>cleaneddata[[#This Row],[Unit Price]]-cleaneddata[[#This Row],[Discount]]</f>
        <v>7.54</v>
      </c>
      <c r="Z1795" t="str">
        <f>_xlfn.IFS(cleaneddata[[#This Row],[Region]]="Central","Chris",cleaneddata[[#This Row],[Region]]="East","Erin",cleaneddata[[#This Row],[Region]]="South","Sam",cleaneddata[[#This Row],[Region]]="West","William")</f>
        <v>Sam</v>
      </c>
    </row>
    <row r="1796" spans="1:26" x14ac:dyDescent="0.3">
      <c r="A1796">
        <v>2677</v>
      </c>
      <c r="B1796" t="s">
        <v>2888</v>
      </c>
      <c r="C1796" t="s">
        <v>27</v>
      </c>
      <c r="D1796">
        <v>0.03</v>
      </c>
      <c r="E1796">
        <v>41.32</v>
      </c>
      <c r="F1796">
        <v>58.66</v>
      </c>
      <c r="G1796" t="s">
        <v>89</v>
      </c>
      <c r="H1796" t="s">
        <v>29</v>
      </c>
      <c r="I1796" t="s">
        <v>30</v>
      </c>
      <c r="J1796" t="s">
        <v>128</v>
      </c>
      <c r="K1796" t="s">
        <v>146</v>
      </c>
      <c r="L1796" t="s">
        <v>2889</v>
      </c>
      <c r="M1796">
        <v>0.76</v>
      </c>
      <c r="N1796" t="s">
        <v>34</v>
      </c>
      <c r="O1796" t="s">
        <v>35</v>
      </c>
      <c r="P1796" t="s">
        <v>244</v>
      </c>
      <c r="Q1796" t="s">
        <v>804</v>
      </c>
      <c r="R1796">
        <v>22601</v>
      </c>
      <c r="S1796" s="1">
        <v>42171</v>
      </c>
      <c r="T1796" s="1">
        <v>42172</v>
      </c>
      <c r="U1796">
        <v>-32.816000000000003</v>
      </c>
      <c r="V1796">
        <v>10</v>
      </c>
      <c r="W1796">
        <v>419.27</v>
      </c>
      <c r="X1796">
        <v>86633</v>
      </c>
      <c r="Y1796">
        <f>cleaneddata[[#This Row],[Unit Price]]-cleaneddata[[#This Row],[Discount]]</f>
        <v>41.29</v>
      </c>
      <c r="Z1796" t="str">
        <f>_xlfn.IFS(cleaneddata[[#This Row],[Region]]="Central","Chris",cleaneddata[[#This Row],[Region]]="East","Erin",cleaneddata[[#This Row],[Region]]="South","Sam",cleaneddata[[#This Row],[Region]]="West","William")</f>
        <v>Sam</v>
      </c>
    </row>
    <row r="1797" spans="1:26" x14ac:dyDescent="0.3">
      <c r="A1797">
        <v>2677</v>
      </c>
      <c r="B1797" t="s">
        <v>2888</v>
      </c>
      <c r="C1797" t="s">
        <v>27</v>
      </c>
      <c r="D1797">
        <v>0</v>
      </c>
      <c r="E1797">
        <v>6.88</v>
      </c>
      <c r="F1797">
        <v>2</v>
      </c>
      <c r="G1797" t="s">
        <v>40</v>
      </c>
      <c r="H1797" t="s">
        <v>29</v>
      </c>
      <c r="I1797" t="s">
        <v>50</v>
      </c>
      <c r="J1797" t="s">
        <v>90</v>
      </c>
      <c r="K1797" t="s">
        <v>52</v>
      </c>
      <c r="L1797" t="s">
        <v>854</v>
      </c>
      <c r="M1797">
        <v>0.39</v>
      </c>
      <c r="N1797" t="s">
        <v>34</v>
      </c>
      <c r="O1797" t="s">
        <v>35</v>
      </c>
      <c r="P1797" t="s">
        <v>244</v>
      </c>
      <c r="Q1797" t="s">
        <v>804</v>
      </c>
      <c r="R1797">
        <v>22601</v>
      </c>
      <c r="S1797" s="1">
        <v>42171</v>
      </c>
      <c r="T1797" s="1">
        <v>42171</v>
      </c>
      <c r="U1797">
        <v>-15.61</v>
      </c>
      <c r="V1797">
        <v>5</v>
      </c>
      <c r="W1797">
        <v>36</v>
      </c>
      <c r="X1797">
        <v>86633</v>
      </c>
      <c r="Y1797">
        <f>cleaneddata[[#This Row],[Unit Price]]-cleaneddata[[#This Row],[Discount]]</f>
        <v>6.88</v>
      </c>
      <c r="Z1797" t="str">
        <f>_xlfn.IFS(cleaneddata[[#This Row],[Region]]="Central","Chris",cleaneddata[[#This Row],[Region]]="East","Erin",cleaneddata[[#This Row],[Region]]="South","Sam",cleaneddata[[#This Row],[Region]]="West","William")</f>
        <v>Sam</v>
      </c>
    </row>
    <row r="1798" spans="1:26" x14ac:dyDescent="0.3">
      <c r="A1798">
        <v>2720</v>
      </c>
      <c r="B1798" t="s">
        <v>2890</v>
      </c>
      <c r="C1798" t="s">
        <v>27</v>
      </c>
      <c r="D1798">
        <v>0</v>
      </c>
      <c r="E1798">
        <v>40.479999999999997</v>
      </c>
      <c r="F1798">
        <v>19.989999999999998</v>
      </c>
      <c r="G1798" t="s">
        <v>40</v>
      </c>
      <c r="H1798" t="s">
        <v>29</v>
      </c>
      <c r="I1798" t="s">
        <v>42</v>
      </c>
      <c r="J1798" t="s">
        <v>43</v>
      </c>
      <c r="K1798" t="s">
        <v>75</v>
      </c>
      <c r="L1798" t="s">
        <v>2056</v>
      </c>
      <c r="M1798">
        <v>0.77</v>
      </c>
      <c r="N1798" t="s">
        <v>34</v>
      </c>
      <c r="O1798" t="s">
        <v>35</v>
      </c>
      <c r="P1798" t="s">
        <v>77</v>
      </c>
      <c r="Q1798" t="s">
        <v>2891</v>
      </c>
      <c r="R1798">
        <v>30721</v>
      </c>
      <c r="S1798" s="1">
        <v>42171</v>
      </c>
      <c r="T1798" s="1">
        <v>42172</v>
      </c>
      <c r="U1798">
        <v>-25.634</v>
      </c>
      <c r="V1798">
        <v>6</v>
      </c>
      <c r="W1798">
        <v>264.95</v>
      </c>
      <c r="X1798">
        <v>88766</v>
      </c>
      <c r="Y1798">
        <f>cleaneddata[[#This Row],[Unit Price]]-cleaneddata[[#This Row],[Discount]]</f>
        <v>40.479999999999997</v>
      </c>
      <c r="Z1798" t="str">
        <f>_xlfn.IFS(cleaneddata[[#This Row],[Region]]="Central","Chris",cleaneddata[[#This Row],[Region]]="East","Erin",cleaneddata[[#This Row],[Region]]="South","Sam",cleaneddata[[#This Row],[Region]]="West","William")</f>
        <v>Sam</v>
      </c>
    </row>
    <row r="1799" spans="1:26" x14ac:dyDescent="0.3">
      <c r="A1799">
        <v>1492</v>
      </c>
      <c r="B1799" t="s">
        <v>2892</v>
      </c>
      <c r="C1799" t="s">
        <v>39</v>
      </c>
      <c r="D1799">
        <v>0.04</v>
      </c>
      <c r="E1799">
        <v>119.99</v>
      </c>
      <c r="F1799">
        <v>14</v>
      </c>
      <c r="G1799" t="s">
        <v>28</v>
      </c>
      <c r="H1799" t="s">
        <v>96</v>
      </c>
      <c r="I1799" t="s">
        <v>42</v>
      </c>
      <c r="J1799" t="s">
        <v>58</v>
      </c>
      <c r="K1799" t="s">
        <v>59</v>
      </c>
      <c r="L1799" t="s">
        <v>2153</v>
      </c>
      <c r="M1799">
        <v>0.36</v>
      </c>
      <c r="N1799" t="s">
        <v>34</v>
      </c>
      <c r="O1799" t="s">
        <v>54</v>
      </c>
      <c r="P1799" t="s">
        <v>82</v>
      </c>
      <c r="Q1799" t="s">
        <v>2893</v>
      </c>
      <c r="R1799">
        <v>65721</v>
      </c>
      <c r="S1799" s="1">
        <v>42171</v>
      </c>
      <c r="T1799" s="1">
        <v>42173</v>
      </c>
      <c r="U1799">
        <v>509.95830000000001</v>
      </c>
      <c r="V1799">
        <v>6</v>
      </c>
      <c r="W1799">
        <v>739.07</v>
      </c>
      <c r="X1799">
        <v>88004</v>
      </c>
      <c r="Y1799">
        <f>cleaneddata[[#This Row],[Unit Price]]-cleaneddata[[#This Row],[Discount]]</f>
        <v>119.94999999999999</v>
      </c>
      <c r="Z1799" t="str">
        <f>_xlfn.IFS(cleaneddata[[#This Row],[Region]]="Central","Chris",cleaneddata[[#This Row],[Region]]="East","Erin",cleaneddata[[#This Row],[Region]]="South","Sam",cleaneddata[[#This Row],[Region]]="West","William")</f>
        <v>Chris</v>
      </c>
    </row>
    <row r="1800" spans="1:26" x14ac:dyDescent="0.3">
      <c r="A1800">
        <v>2355</v>
      </c>
      <c r="B1800" t="s">
        <v>1214</v>
      </c>
      <c r="C1800" t="s">
        <v>118</v>
      </c>
      <c r="D1800">
        <v>0.06</v>
      </c>
      <c r="E1800">
        <v>146.34</v>
      </c>
      <c r="F1800">
        <v>43.75</v>
      </c>
      <c r="G1800" t="s">
        <v>28</v>
      </c>
      <c r="H1800" t="s">
        <v>41</v>
      </c>
      <c r="I1800" t="s">
        <v>30</v>
      </c>
      <c r="J1800" t="s">
        <v>31</v>
      </c>
      <c r="K1800" t="s">
        <v>32</v>
      </c>
      <c r="L1800" t="s">
        <v>157</v>
      </c>
      <c r="M1800">
        <v>0.65</v>
      </c>
      <c r="N1800" t="s">
        <v>34</v>
      </c>
      <c r="O1800" t="s">
        <v>61</v>
      </c>
      <c r="P1800" t="s">
        <v>92</v>
      </c>
      <c r="Q1800" t="s">
        <v>1216</v>
      </c>
      <c r="R1800">
        <v>92236</v>
      </c>
      <c r="S1800" s="1">
        <v>42171</v>
      </c>
      <c r="T1800" s="1">
        <v>42173</v>
      </c>
      <c r="U1800">
        <v>-89.27</v>
      </c>
      <c r="V1800">
        <v>12</v>
      </c>
      <c r="W1800">
        <v>1721.24</v>
      </c>
      <c r="X1800">
        <v>91306</v>
      </c>
      <c r="Y1800">
        <f>cleaneddata[[#This Row],[Unit Price]]-cleaneddata[[#This Row],[Discount]]</f>
        <v>146.28</v>
      </c>
      <c r="Z1800" t="str">
        <f>_xlfn.IFS(cleaneddata[[#This Row],[Region]]="Central","Chris",cleaneddata[[#This Row],[Region]]="East","Erin",cleaneddata[[#This Row],[Region]]="South","Sam",cleaneddata[[#This Row],[Region]]="West","William")</f>
        <v>William</v>
      </c>
    </row>
    <row r="1801" spans="1:26" x14ac:dyDescent="0.3">
      <c r="A1801">
        <v>3096</v>
      </c>
      <c r="B1801" t="s">
        <v>2655</v>
      </c>
      <c r="C1801" t="s">
        <v>27</v>
      </c>
      <c r="D1801">
        <v>0.04</v>
      </c>
      <c r="E1801">
        <v>33.89</v>
      </c>
      <c r="F1801">
        <v>5.0999999999999996</v>
      </c>
      <c r="G1801" t="s">
        <v>89</v>
      </c>
      <c r="H1801" t="s">
        <v>41</v>
      </c>
      <c r="I1801" t="s">
        <v>50</v>
      </c>
      <c r="J1801" t="s">
        <v>80</v>
      </c>
      <c r="K1801" t="s">
        <v>75</v>
      </c>
      <c r="L1801" t="s">
        <v>307</v>
      </c>
      <c r="M1801">
        <v>0.6</v>
      </c>
      <c r="N1801" t="s">
        <v>34</v>
      </c>
      <c r="O1801" t="s">
        <v>113</v>
      </c>
      <c r="P1801" t="s">
        <v>319</v>
      </c>
      <c r="Q1801" t="s">
        <v>2442</v>
      </c>
      <c r="R1801">
        <v>43026</v>
      </c>
      <c r="S1801" s="1">
        <v>42172</v>
      </c>
      <c r="T1801" s="1">
        <v>42173</v>
      </c>
      <c r="U1801">
        <v>72.983999999999995</v>
      </c>
      <c r="V1801">
        <v>6</v>
      </c>
      <c r="W1801">
        <v>200.83</v>
      </c>
      <c r="X1801">
        <v>86222</v>
      </c>
      <c r="Y1801">
        <f>cleaneddata[[#This Row],[Unit Price]]-cleaneddata[[#This Row],[Discount]]</f>
        <v>33.85</v>
      </c>
      <c r="Z1801" t="str">
        <f>_xlfn.IFS(cleaneddata[[#This Row],[Region]]="Central","Chris",cleaneddata[[#This Row],[Region]]="East","Erin",cleaneddata[[#This Row],[Region]]="South","Sam",cleaneddata[[#This Row],[Region]]="West","William")</f>
        <v>Erin</v>
      </c>
    </row>
    <row r="1802" spans="1:26" x14ac:dyDescent="0.3">
      <c r="A1802">
        <v>283</v>
      </c>
      <c r="B1802" t="s">
        <v>2894</v>
      </c>
      <c r="C1802" t="s">
        <v>39</v>
      </c>
      <c r="D1802">
        <v>0.1</v>
      </c>
      <c r="E1802">
        <v>1.68</v>
      </c>
      <c r="F1802">
        <v>1.57</v>
      </c>
      <c r="G1802" t="s">
        <v>40</v>
      </c>
      <c r="H1802" t="s">
        <v>96</v>
      </c>
      <c r="I1802" t="s">
        <v>50</v>
      </c>
      <c r="J1802" t="s">
        <v>51</v>
      </c>
      <c r="K1802" t="s">
        <v>52</v>
      </c>
      <c r="L1802" t="s">
        <v>576</v>
      </c>
      <c r="M1802">
        <v>0.59</v>
      </c>
      <c r="N1802" t="s">
        <v>34</v>
      </c>
      <c r="O1802" t="s">
        <v>113</v>
      </c>
      <c r="P1802" t="s">
        <v>399</v>
      </c>
      <c r="Q1802" t="s">
        <v>2727</v>
      </c>
      <c r="R1802">
        <v>7101</v>
      </c>
      <c r="S1802" s="1">
        <v>42172</v>
      </c>
      <c r="T1802" s="1">
        <v>42173</v>
      </c>
      <c r="U1802">
        <v>-11.57</v>
      </c>
      <c r="V1802">
        <v>11</v>
      </c>
      <c r="W1802">
        <v>18.71</v>
      </c>
      <c r="X1802">
        <v>89293</v>
      </c>
      <c r="Y1802">
        <f>cleaneddata[[#This Row],[Unit Price]]-cleaneddata[[#This Row],[Discount]]</f>
        <v>1.5799999999999998</v>
      </c>
      <c r="Z1802" t="str">
        <f>_xlfn.IFS(cleaneddata[[#This Row],[Region]]="Central","Chris",cleaneddata[[#This Row],[Region]]="East","Erin",cleaneddata[[#This Row],[Region]]="South","Sam",cleaneddata[[#This Row],[Region]]="West","William")</f>
        <v>Erin</v>
      </c>
    </row>
    <row r="1803" spans="1:26" x14ac:dyDescent="0.3">
      <c r="A1803">
        <v>286</v>
      </c>
      <c r="B1803" t="s">
        <v>2895</v>
      </c>
      <c r="C1803" t="s">
        <v>49</v>
      </c>
      <c r="D1803">
        <v>0</v>
      </c>
      <c r="E1803">
        <v>4.13</v>
      </c>
      <c r="F1803">
        <v>5.34</v>
      </c>
      <c r="G1803" t="s">
        <v>40</v>
      </c>
      <c r="H1803" t="s">
        <v>29</v>
      </c>
      <c r="I1803" t="s">
        <v>50</v>
      </c>
      <c r="J1803" t="s">
        <v>74</v>
      </c>
      <c r="K1803" t="s">
        <v>75</v>
      </c>
      <c r="L1803" t="s">
        <v>2896</v>
      </c>
      <c r="M1803">
        <v>0.38</v>
      </c>
      <c r="N1803" t="s">
        <v>34</v>
      </c>
      <c r="O1803" t="s">
        <v>54</v>
      </c>
      <c r="P1803" t="s">
        <v>539</v>
      </c>
      <c r="Q1803" t="s">
        <v>2897</v>
      </c>
      <c r="R1803">
        <v>66203</v>
      </c>
      <c r="S1803" s="1">
        <v>42172</v>
      </c>
      <c r="T1803" s="1">
        <v>42176</v>
      </c>
      <c r="U1803">
        <v>-61.87</v>
      </c>
      <c r="V1803">
        <v>9</v>
      </c>
      <c r="W1803">
        <v>40.950000000000003</v>
      </c>
      <c r="X1803">
        <v>89761</v>
      </c>
      <c r="Y1803">
        <f>cleaneddata[[#This Row],[Unit Price]]-cleaneddata[[#This Row],[Discount]]</f>
        <v>4.13</v>
      </c>
      <c r="Z1803" t="str">
        <f>_xlfn.IFS(cleaneddata[[#This Row],[Region]]="Central","Chris",cleaneddata[[#This Row],[Region]]="East","Erin",cleaneddata[[#This Row],[Region]]="South","Sam",cleaneddata[[#This Row],[Region]]="West","William")</f>
        <v>Chris</v>
      </c>
    </row>
    <row r="1804" spans="1:26" x14ac:dyDescent="0.3">
      <c r="A1804">
        <v>286</v>
      </c>
      <c r="B1804" t="s">
        <v>2895</v>
      </c>
      <c r="C1804" t="s">
        <v>49</v>
      </c>
      <c r="D1804">
        <v>0.1</v>
      </c>
      <c r="E1804">
        <v>130.97999999999999</v>
      </c>
      <c r="F1804">
        <v>54.74</v>
      </c>
      <c r="G1804" t="s">
        <v>28</v>
      </c>
      <c r="H1804" t="s">
        <v>29</v>
      </c>
      <c r="I1804" t="s">
        <v>30</v>
      </c>
      <c r="J1804" t="s">
        <v>119</v>
      </c>
      <c r="K1804" t="s">
        <v>32</v>
      </c>
      <c r="L1804" t="s">
        <v>1405</v>
      </c>
      <c r="M1804">
        <v>0.69</v>
      </c>
      <c r="N1804" t="s">
        <v>34</v>
      </c>
      <c r="O1804" t="s">
        <v>54</v>
      </c>
      <c r="P1804" t="s">
        <v>539</v>
      </c>
      <c r="Q1804" t="s">
        <v>2897</v>
      </c>
      <c r="R1804">
        <v>66203</v>
      </c>
      <c r="S1804" s="1">
        <v>42172</v>
      </c>
      <c r="T1804" s="1">
        <v>42176</v>
      </c>
      <c r="U1804">
        <v>-530.24</v>
      </c>
      <c r="V1804">
        <v>9</v>
      </c>
      <c r="W1804">
        <v>1155.73</v>
      </c>
      <c r="X1804">
        <v>89761</v>
      </c>
      <c r="Y1804">
        <f>cleaneddata[[#This Row],[Unit Price]]-cleaneddata[[#This Row],[Discount]]</f>
        <v>130.88</v>
      </c>
      <c r="Z1804" t="str">
        <f>_xlfn.IFS(cleaneddata[[#This Row],[Region]]="Central","Chris",cleaneddata[[#This Row],[Region]]="East","Erin",cleaneddata[[#This Row],[Region]]="South","Sam",cleaneddata[[#This Row],[Region]]="West","William")</f>
        <v>Chris</v>
      </c>
    </row>
    <row r="1805" spans="1:26" x14ac:dyDescent="0.3">
      <c r="A1805">
        <v>646</v>
      </c>
      <c r="B1805" t="s">
        <v>2898</v>
      </c>
      <c r="C1805" t="s">
        <v>49</v>
      </c>
      <c r="D1805">
        <v>0.03</v>
      </c>
      <c r="E1805">
        <v>51.75</v>
      </c>
      <c r="F1805">
        <v>19.989999999999998</v>
      </c>
      <c r="G1805" t="s">
        <v>40</v>
      </c>
      <c r="H1805" t="s">
        <v>96</v>
      </c>
      <c r="I1805" t="s">
        <v>30</v>
      </c>
      <c r="J1805" t="s">
        <v>128</v>
      </c>
      <c r="K1805" t="s">
        <v>75</v>
      </c>
      <c r="L1805" t="s">
        <v>2899</v>
      </c>
      <c r="M1805">
        <v>0.55000000000000004</v>
      </c>
      <c r="N1805" t="s">
        <v>34</v>
      </c>
      <c r="O1805" t="s">
        <v>54</v>
      </c>
      <c r="P1805" t="s">
        <v>86</v>
      </c>
      <c r="Q1805" t="s">
        <v>2900</v>
      </c>
      <c r="R1805">
        <v>55379</v>
      </c>
      <c r="S1805" s="1">
        <v>42172</v>
      </c>
      <c r="T1805" s="1">
        <v>42177</v>
      </c>
      <c r="U1805">
        <v>261.44400000000002</v>
      </c>
      <c r="V1805">
        <v>16</v>
      </c>
      <c r="W1805">
        <v>818.81</v>
      </c>
      <c r="X1805">
        <v>90735</v>
      </c>
      <c r="Y1805">
        <f>cleaneddata[[#This Row],[Unit Price]]-cleaneddata[[#This Row],[Discount]]</f>
        <v>51.72</v>
      </c>
      <c r="Z1805" t="str">
        <f>_xlfn.IFS(cleaneddata[[#This Row],[Region]]="Central","Chris",cleaneddata[[#This Row],[Region]]="East","Erin",cleaneddata[[#This Row],[Region]]="South","Sam",cleaneddata[[#This Row],[Region]]="West","William")</f>
        <v>Chris</v>
      </c>
    </row>
    <row r="1806" spans="1:26" x14ac:dyDescent="0.3">
      <c r="A1806">
        <v>1189</v>
      </c>
      <c r="B1806" t="s">
        <v>2901</v>
      </c>
      <c r="C1806" t="s">
        <v>49</v>
      </c>
      <c r="D1806">
        <v>0.06</v>
      </c>
      <c r="E1806">
        <v>10.89</v>
      </c>
      <c r="F1806">
        <v>4.5</v>
      </c>
      <c r="G1806" t="s">
        <v>40</v>
      </c>
      <c r="H1806" t="s">
        <v>41</v>
      </c>
      <c r="I1806" t="s">
        <v>50</v>
      </c>
      <c r="J1806" t="s">
        <v>97</v>
      </c>
      <c r="K1806" t="s">
        <v>75</v>
      </c>
      <c r="L1806" t="s">
        <v>775</v>
      </c>
      <c r="M1806">
        <v>0.59</v>
      </c>
      <c r="N1806" t="s">
        <v>34</v>
      </c>
      <c r="O1806" t="s">
        <v>61</v>
      </c>
      <c r="P1806" t="s">
        <v>92</v>
      </c>
      <c r="Q1806" t="s">
        <v>2098</v>
      </c>
      <c r="R1806">
        <v>92646</v>
      </c>
      <c r="S1806" s="1">
        <v>42172</v>
      </c>
      <c r="T1806" s="1">
        <v>42177</v>
      </c>
      <c r="U1806">
        <v>-25.111999999999998</v>
      </c>
      <c r="V1806">
        <v>14</v>
      </c>
      <c r="W1806">
        <v>149.32</v>
      </c>
      <c r="X1806">
        <v>87584</v>
      </c>
      <c r="Y1806">
        <f>cleaneddata[[#This Row],[Unit Price]]-cleaneddata[[#This Row],[Discount]]</f>
        <v>10.83</v>
      </c>
      <c r="Z1806" t="str">
        <f>_xlfn.IFS(cleaneddata[[#This Row],[Region]]="Central","Chris",cleaneddata[[#This Row],[Region]]="East","Erin",cleaneddata[[#This Row],[Region]]="South","Sam",cleaneddata[[#This Row],[Region]]="West","William")</f>
        <v>William</v>
      </c>
    </row>
    <row r="1807" spans="1:26" x14ac:dyDescent="0.3">
      <c r="A1807">
        <v>1189</v>
      </c>
      <c r="B1807" t="s">
        <v>2901</v>
      </c>
      <c r="C1807" t="s">
        <v>49</v>
      </c>
      <c r="D1807">
        <v>0.03</v>
      </c>
      <c r="E1807">
        <v>10.64</v>
      </c>
      <c r="F1807">
        <v>5.16</v>
      </c>
      <c r="G1807" t="s">
        <v>40</v>
      </c>
      <c r="H1807" t="s">
        <v>41</v>
      </c>
      <c r="I1807" t="s">
        <v>30</v>
      </c>
      <c r="J1807" t="s">
        <v>128</v>
      </c>
      <c r="K1807" t="s">
        <v>75</v>
      </c>
      <c r="L1807" t="s">
        <v>1846</v>
      </c>
      <c r="M1807">
        <v>0.56999999999999995</v>
      </c>
      <c r="N1807" t="s">
        <v>34</v>
      </c>
      <c r="O1807" t="s">
        <v>61</v>
      </c>
      <c r="P1807" t="s">
        <v>92</v>
      </c>
      <c r="Q1807" t="s">
        <v>2098</v>
      </c>
      <c r="R1807">
        <v>92646</v>
      </c>
      <c r="S1807" s="1">
        <v>42172</v>
      </c>
      <c r="T1807" s="1">
        <v>42177</v>
      </c>
      <c r="U1807">
        <v>17.376000000000001</v>
      </c>
      <c r="V1807">
        <v>16</v>
      </c>
      <c r="W1807">
        <v>177.01</v>
      </c>
      <c r="X1807">
        <v>87584</v>
      </c>
      <c r="Y1807">
        <f>cleaneddata[[#This Row],[Unit Price]]-cleaneddata[[#This Row],[Discount]]</f>
        <v>10.610000000000001</v>
      </c>
      <c r="Z1807" t="str">
        <f>_xlfn.IFS(cleaneddata[[#This Row],[Region]]="Central","Chris",cleaneddata[[#This Row],[Region]]="East","Erin",cleaneddata[[#This Row],[Region]]="South","Sam",cleaneddata[[#This Row],[Region]]="West","William")</f>
        <v>William</v>
      </c>
    </row>
    <row r="1808" spans="1:26" x14ac:dyDescent="0.3">
      <c r="A1808">
        <v>1189</v>
      </c>
      <c r="B1808" t="s">
        <v>2901</v>
      </c>
      <c r="C1808" t="s">
        <v>49</v>
      </c>
      <c r="D1808">
        <v>0.03</v>
      </c>
      <c r="E1808">
        <v>7.96</v>
      </c>
      <c r="F1808">
        <v>4.95</v>
      </c>
      <c r="G1808" t="s">
        <v>40</v>
      </c>
      <c r="H1808" t="s">
        <v>41</v>
      </c>
      <c r="I1808" t="s">
        <v>30</v>
      </c>
      <c r="J1808" t="s">
        <v>128</v>
      </c>
      <c r="K1808" t="s">
        <v>75</v>
      </c>
      <c r="L1808" t="s">
        <v>813</v>
      </c>
      <c r="M1808">
        <v>0.41</v>
      </c>
      <c r="N1808" t="s">
        <v>34</v>
      </c>
      <c r="O1808" t="s">
        <v>61</v>
      </c>
      <c r="P1808" t="s">
        <v>92</v>
      </c>
      <c r="Q1808" t="s">
        <v>2098</v>
      </c>
      <c r="R1808">
        <v>92646</v>
      </c>
      <c r="S1808" s="1">
        <v>42172</v>
      </c>
      <c r="T1808" s="1">
        <v>42174</v>
      </c>
      <c r="U1808">
        <v>24.260400000000001</v>
      </c>
      <c r="V1808">
        <v>4</v>
      </c>
      <c r="W1808">
        <v>35.159999999999997</v>
      </c>
      <c r="X1808">
        <v>87584</v>
      </c>
      <c r="Y1808">
        <f>cleaneddata[[#This Row],[Unit Price]]-cleaneddata[[#This Row],[Discount]]</f>
        <v>7.93</v>
      </c>
      <c r="Z1808" t="str">
        <f>_xlfn.IFS(cleaneddata[[#This Row],[Region]]="Central","Chris",cleaneddata[[#This Row],[Region]]="East","Erin",cleaneddata[[#This Row],[Region]]="South","Sam",cleaneddata[[#This Row],[Region]]="West","William")</f>
        <v>William</v>
      </c>
    </row>
    <row r="1809" spans="1:26" x14ac:dyDescent="0.3">
      <c r="A1809">
        <v>1193</v>
      </c>
      <c r="B1809" t="s">
        <v>1353</v>
      </c>
      <c r="C1809" t="s">
        <v>49</v>
      </c>
      <c r="D1809">
        <v>0.03</v>
      </c>
      <c r="E1809">
        <v>10.64</v>
      </c>
      <c r="F1809">
        <v>5.16</v>
      </c>
      <c r="G1809" t="s">
        <v>40</v>
      </c>
      <c r="H1809" t="s">
        <v>41</v>
      </c>
      <c r="I1809" t="s">
        <v>30</v>
      </c>
      <c r="J1809" t="s">
        <v>128</v>
      </c>
      <c r="K1809" t="s">
        <v>75</v>
      </c>
      <c r="L1809" t="s">
        <v>1846</v>
      </c>
      <c r="M1809">
        <v>0.56999999999999995</v>
      </c>
      <c r="N1809" t="s">
        <v>34</v>
      </c>
      <c r="O1809" t="s">
        <v>113</v>
      </c>
      <c r="P1809" t="s">
        <v>376</v>
      </c>
      <c r="Q1809" t="s">
        <v>68</v>
      </c>
      <c r="R1809">
        <v>20016</v>
      </c>
      <c r="S1809" s="1">
        <v>42172</v>
      </c>
      <c r="T1809" s="1">
        <v>42177</v>
      </c>
      <c r="U1809">
        <v>14.48</v>
      </c>
      <c r="V1809">
        <v>63</v>
      </c>
      <c r="W1809">
        <v>696.96</v>
      </c>
      <c r="X1809">
        <v>5984</v>
      </c>
      <c r="Y1809">
        <f>cleaneddata[[#This Row],[Unit Price]]-cleaneddata[[#This Row],[Discount]]</f>
        <v>10.610000000000001</v>
      </c>
      <c r="Z1809" t="str">
        <f>_xlfn.IFS(cleaneddata[[#This Row],[Region]]="Central","Chris",cleaneddata[[#This Row],[Region]]="East","Erin",cleaneddata[[#This Row],[Region]]="South","Sam",cleaneddata[[#This Row],[Region]]="West","William")</f>
        <v>Erin</v>
      </c>
    </row>
    <row r="1810" spans="1:26" x14ac:dyDescent="0.3">
      <c r="A1810">
        <v>1193</v>
      </c>
      <c r="B1810" t="s">
        <v>1353</v>
      </c>
      <c r="C1810" t="s">
        <v>49</v>
      </c>
      <c r="D1810">
        <v>0.03</v>
      </c>
      <c r="E1810">
        <v>7.96</v>
      </c>
      <c r="F1810">
        <v>4.95</v>
      </c>
      <c r="G1810" t="s">
        <v>40</v>
      </c>
      <c r="H1810" t="s">
        <v>41</v>
      </c>
      <c r="I1810" t="s">
        <v>30</v>
      </c>
      <c r="J1810" t="s">
        <v>128</v>
      </c>
      <c r="K1810" t="s">
        <v>75</v>
      </c>
      <c r="L1810" t="s">
        <v>813</v>
      </c>
      <c r="M1810">
        <v>0.41</v>
      </c>
      <c r="N1810" t="s">
        <v>34</v>
      </c>
      <c r="O1810" t="s">
        <v>113</v>
      </c>
      <c r="P1810" t="s">
        <v>376</v>
      </c>
      <c r="Q1810" t="s">
        <v>68</v>
      </c>
      <c r="R1810">
        <v>20016</v>
      </c>
      <c r="S1810" s="1">
        <v>42172</v>
      </c>
      <c r="T1810" s="1">
        <v>42174</v>
      </c>
      <c r="U1810">
        <v>22.25</v>
      </c>
      <c r="V1810">
        <v>17</v>
      </c>
      <c r="W1810">
        <v>149.41</v>
      </c>
      <c r="X1810">
        <v>5984</v>
      </c>
      <c r="Y1810">
        <f>cleaneddata[[#This Row],[Unit Price]]-cleaneddata[[#This Row],[Discount]]</f>
        <v>7.93</v>
      </c>
      <c r="Z1810" t="str">
        <f>_xlfn.IFS(cleaneddata[[#This Row],[Region]]="Central","Chris",cleaneddata[[#This Row],[Region]]="East","Erin",cleaneddata[[#This Row],[Region]]="South","Sam",cleaneddata[[#This Row],[Region]]="West","William")</f>
        <v>Erin</v>
      </c>
    </row>
    <row r="1811" spans="1:26" x14ac:dyDescent="0.3">
      <c r="A1811">
        <v>3098</v>
      </c>
      <c r="B1811" t="s">
        <v>1422</v>
      </c>
      <c r="C1811" t="s">
        <v>49</v>
      </c>
      <c r="D1811">
        <v>0</v>
      </c>
      <c r="E1811">
        <v>11.7</v>
      </c>
      <c r="F1811">
        <v>6.96</v>
      </c>
      <c r="G1811" t="s">
        <v>89</v>
      </c>
      <c r="H1811" t="s">
        <v>41</v>
      </c>
      <c r="I1811" t="s">
        <v>50</v>
      </c>
      <c r="J1811" t="s">
        <v>97</v>
      </c>
      <c r="K1811" t="s">
        <v>146</v>
      </c>
      <c r="L1811" t="s">
        <v>762</v>
      </c>
      <c r="M1811">
        <v>0.5</v>
      </c>
      <c r="N1811" t="s">
        <v>34</v>
      </c>
      <c r="O1811" t="s">
        <v>113</v>
      </c>
      <c r="P1811" t="s">
        <v>114</v>
      </c>
      <c r="Q1811" t="s">
        <v>1423</v>
      </c>
      <c r="R1811">
        <v>11967</v>
      </c>
      <c r="S1811" s="1">
        <v>42172</v>
      </c>
      <c r="T1811" s="1">
        <v>42174</v>
      </c>
      <c r="U1811">
        <v>-11.247999999999999</v>
      </c>
      <c r="V1811">
        <v>10</v>
      </c>
      <c r="W1811">
        <v>131.69</v>
      </c>
      <c r="X1811">
        <v>89315</v>
      </c>
      <c r="Y1811">
        <f>cleaneddata[[#This Row],[Unit Price]]-cleaneddata[[#This Row],[Discount]]</f>
        <v>11.7</v>
      </c>
      <c r="Z1811" t="str">
        <f>_xlfn.IFS(cleaneddata[[#This Row],[Region]]="Central","Chris",cleaneddata[[#This Row],[Region]]="East","Erin",cleaneddata[[#This Row],[Region]]="South","Sam",cleaneddata[[#This Row],[Region]]="West","William")</f>
        <v>Erin</v>
      </c>
    </row>
    <row r="1812" spans="1:26" x14ac:dyDescent="0.3">
      <c r="A1812">
        <v>907</v>
      </c>
      <c r="B1812" t="s">
        <v>1373</v>
      </c>
      <c r="C1812" t="s">
        <v>118</v>
      </c>
      <c r="D1812">
        <v>0.09</v>
      </c>
      <c r="E1812">
        <v>2.6</v>
      </c>
      <c r="F1812">
        <v>2.4</v>
      </c>
      <c r="G1812" t="s">
        <v>40</v>
      </c>
      <c r="H1812" t="s">
        <v>73</v>
      </c>
      <c r="I1812" t="s">
        <v>50</v>
      </c>
      <c r="J1812" t="s">
        <v>51</v>
      </c>
      <c r="K1812" t="s">
        <v>52</v>
      </c>
      <c r="L1812" t="s">
        <v>358</v>
      </c>
      <c r="M1812">
        <v>0.57999999999999996</v>
      </c>
      <c r="N1812" t="s">
        <v>34</v>
      </c>
      <c r="O1812" t="s">
        <v>35</v>
      </c>
      <c r="P1812" t="s">
        <v>390</v>
      </c>
      <c r="Q1812" t="s">
        <v>468</v>
      </c>
      <c r="R1812">
        <v>42420</v>
      </c>
      <c r="S1812" s="1">
        <v>42172</v>
      </c>
      <c r="T1812" s="1">
        <v>42174</v>
      </c>
      <c r="U1812">
        <v>1107.4079999999999</v>
      </c>
      <c r="V1812">
        <v>12</v>
      </c>
      <c r="W1812">
        <v>31.73</v>
      </c>
      <c r="X1812">
        <v>86460</v>
      </c>
      <c r="Y1812">
        <f>cleaneddata[[#This Row],[Unit Price]]-cleaneddata[[#This Row],[Discount]]</f>
        <v>2.5100000000000002</v>
      </c>
      <c r="Z1812" t="str">
        <f>_xlfn.IFS(cleaneddata[[#This Row],[Region]]="Central","Chris",cleaneddata[[#This Row],[Region]]="East","Erin",cleaneddata[[#This Row],[Region]]="South","Sam",cleaneddata[[#This Row],[Region]]="West","William")</f>
        <v>Sam</v>
      </c>
    </row>
    <row r="1813" spans="1:26" x14ac:dyDescent="0.3">
      <c r="A1813">
        <v>317</v>
      </c>
      <c r="B1813" t="s">
        <v>2902</v>
      </c>
      <c r="C1813" t="s">
        <v>72</v>
      </c>
      <c r="D1813">
        <v>0.09</v>
      </c>
      <c r="E1813">
        <v>7.38</v>
      </c>
      <c r="F1813">
        <v>5.21</v>
      </c>
      <c r="G1813" t="s">
        <v>40</v>
      </c>
      <c r="H1813" t="s">
        <v>96</v>
      </c>
      <c r="I1813" t="s">
        <v>30</v>
      </c>
      <c r="J1813" t="s">
        <v>128</v>
      </c>
      <c r="K1813" t="s">
        <v>75</v>
      </c>
      <c r="L1813" t="s">
        <v>1919</v>
      </c>
      <c r="M1813">
        <v>0.56000000000000005</v>
      </c>
      <c r="N1813" t="s">
        <v>34</v>
      </c>
      <c r="O1813" t="s">
        <v>61</v>
      </c>
      <c r="P1813" t="s">
        <v>92</v>
      </c>
      <c r="Q1813" t="s">
        <v>2903</v>
      </c>
      <c r="R1813">
        <v>91945</v>
      </c>
      <c r="S1813" s="1">
        <v>42172</v>
      </c>
      <c r="T1813" s="1">
        <v>42173</v>
      </c>
      <c r="U1813">
        <v>-27.16</v>
      </c>
      <c r="V1813">
        <v>9</v>
      </c>
      <c r="W1813">
        <v>66.55</v>
      </c>
      <c r="X1813">
        <v>86041</v>
      </c>
      <c r="Y1813">
        <f>cleaneddata[[#This Row],[Unit Price]]-cleaneddata[[#This Row],[Discount]]</f>
        <v>7.29</v>
      </c>
      <c r="Z1813" t="str">
        <f>_xlfn.IFS(cleaneddata[[#This Row],[Region]]="Central","Chris",cleaneddata[[#This Row],[Region]]="East","Erin",cleaneddata[[#This Row],[Region]]="South","Sam",cleaneddata[[#This Row],[Region]]="West","William")</f>
        <v>William</v>
      </c>
    </row>
    <row r="1814" spans="1:26" x14ac:dyDescent="0.3">
      <c r="A1814">
        <v>317</v>
      </c>
      <c r="B1814" t="s">
        <v>2902</v>
      </c>
      <c r="C1814" t="s">
        <v>72</v>
      </c>
      <c r="D1814">
        <v>0.04</v>
      </c>
      <c r="E1814">
        <v>5.98</v>
      </c>
      <c r="F1814">
        <v>5.15</v>
      </c>
      <c r="G1814" t="s">
        <v>40</v>
      </c>
      <c r="H1814" t="s">
        <v>96</v>
      </c>
      <c r="I1814" t="s">
        <v>50</v>
      </c>
      <c r="J1814" t="s">
        <v>90</v>
      </c>
      <c r="K1814" t="s">
        <v>75</v>
      </c>
      <c r="L1814" t="s">
        <v>2470</v>
      </c>
      <c r="M1814">
        <v>0.36</v>
      </c>
      <c r="N1814" t="s">
        <v>34</v>
      </c>
      <c r="O1814" t="s">
        <v>61</v>
      </c>
      <c r="P1814" t="s">
        <v>92</v>
      </c>
      <c r="Q1814" t="s">
        <v>2903</v>
      </c>
      <c r="R1814">
        <v>91945</v>
      </c>
      <c r="S1814" s="1">
        <v>42172</v>
      </c>
      <c r="T1814" s="1">
        <v>42173</v>
      </c>
      <c r="U1814">
        <v>-52.344000000000001</v>
      </c>
      <c r="V1814">
        <v>17</v>
      </c>
      <c r="W1814">
        <v>103.49</v>
      </c>
      <c r="X1814">
        <v>86041</v>
      </c>
      <c r="Y1814">
        <f>cleaneddata[[#This Row],[Unit Price]]-cleaneddata[[#This Row],[Discount]]</f>
        <v>5.94</v>
      </c>
      <c r="Z1814" t="str">
        <f>_xlfn.IFS(cleaneddata[[#This Row],[Region]]="Central","Chris",cleaneddata[[#This Row],[Region]]="East","Erin",cleaneddata[[#This Row],[Region]]="South","Sam",cleaneddata[[#This Row],[Region]]="West","William")</f>
        <v>William</v>
      </c>
    </row>
    <row r="1815" spans="1:26" x14ac:dyDescent="0.3">
      <c r="A1815">
        <v>317</v>
      </c>
      <c r="B1815" t="s">
        <v>2902</v>
      </c>
      <c r="C1815" t="s">
        <v>72</v>
      </c>
      <c r="D1815">
        <v>0.04</v>
      </c>
      <c r="E1815">
        <v>15.42</v>
      </c>
      <c r="F1815">
        <v>10.68</v>
      </c>
      <c r="G1815" t="s">
        <v>40</v>
      </c>
      <c r="H1815" t="s">
        <v>96</v>
      </c>
      <c r="I1815" t="s">
        <v>50</v>
      </c>
      <c r="J1815" t="s">
        <v>80</v>
      </c>
      <c r="K1815" t="s">
        <v>75</v>
      </c>
      <c r="L1815" t="s">
        <v>2267</v>
      </c>
      <c r="M1815">
        <v>0.57999999999999996</v>
      </c>
      <c r="N1815" t="s">
        <v>34</v>
      </c>
      <c r="O1815" t="s">
        <v>61</v>
      </c>
      <c r="P1815" t="s">
        <v>92</v>
      </c>
      <c r="Q1815" t="s">
        <v>2903</v>
      </c>
      <c r="R1815">
        <v>91945</v>
      </c>
      <c r="S1815" s="1">
        <v>42172</v>
      </c>
      <c r="T1815" s="1">
        <v>42173</v>
      </c>
      <c r="U1815">
        <v>-119.93600000000001</v>
      </c>
      <c r="V1815">
        <v>12</v>
      </c>
      <c r="W1815">
        <v>192.18</v>
      </c>
      <c r="X1815">
        <v>86041</v>
      </c>
      <c r="Y1815">
        <f>cleaneddata[[#This Row],[Unit Price]]-cleaneddata[[#This Row],[Discount]]</f>
        <v>15.38</v>
      </c>
      <c r="Z1815" t="str">
        <f>_xlfn.IFS(cleaneddata[[#This Row],[Region]]="Central","Chris",cleaneddata[[#This Row],[Region]]="East","Erin",cleaneddata[[#This Row],[Region]]="South","Sam",cleaneddata[[#This Row],[Region]]="West","William")</f>
        <v>William</v>
      </c>
    </row>
    <row r="1816" spans="1:26" x14ac:dyDescent="0.3">
      <c r="A1816">
        <v>395</v>
      </c>
      <c r="B1816" t="s">
        <v>2904</v>
      </c>
      <c r="C1816" t="s">
        <v>27</v>
      </c>
      <c r="D1816">
        <v>0.04</v>
      </c>
      <c r="E1816">
        <v>15.98</v>
      </c>
      <c r="F1816">
        <v>4</v>
      </c>
      <c r="G1816" t="s">
        <v>40</v>
      </c>
      <c r="H1816" t="s">
        <v>96</v>
      </c>
      <c r="I1816" t="s">
        <v>42</v>
      </c>
      <c r="J1816" t="s">
        <v>43</v>
      </c>
      <c r="K1816" t="s">
        <v>75</v>
      </c>
      <c r="L1816" t="s">
        <v>1884</v>
      </c>
      <c r="M1816">
        <v>0.37</v>
      </c>
      <c r="N1816" t="s">
        <v>34</v>
      </c>
      <c r="O1816" t="s">
        <v>35</v>
      </c>
      <c r="P1816" t="s">
        <v>99</v>
      </c>
      <c r="Q1816" t="s">
        <v>2905</v>
      </c>
      <c r="R1816">
        <v>28001</v>
      </c>
      <c r="S1816" s="1">
        <v>42173</v>
      </c>
      <c r="T1816" s="1">
        <v>42174</v>
      </c>
      <c r="U1816">
        <v>-19.207999999999998</v>
      </c>
      <c r="V1816">
        <v>4</v>
      </c>
      <c r="W1816">
        <v>64.59</v>
      </c>
      <c r="X1816">
        <v>86384</v>
      </c>
      <c r="Y1816">
        <f>cleaneddata[[#This Row],[Unit Price]]-cleaneddata[[#This Row],[Discount]]</f>
        <v>15.940000000000001</v>
      </c>
      <c r="Z1816" t="str">
        <f>_xlfn.IFS(cleaneddata[[#This Row],[Region]]="Central","Chris",cleaneddata[[#This Row],[Region]]="East","Erin",cleaneddata[[#This Row],[Region]]="South","Sam",cleaneddata[[#This Row],[Region]]="West","William")</f>
        <v>Sam</v>
      </c>
    </row>
    <row r="1817" spans="1:26" x14ac:dyDescent="0.3">
      <c r="A1817">
        <v>395</v>
      </c>
      <c r="B1817" t="s">
        <v>2904</v>
      </c>
      <c r="C1817" t="s">
        <v>27</v>
      </c>
      <c r="D1817">
        <v>0.06</v>
      </c>
      <c r="E1817">
        <v>22.84</v>
      </c>
      <c r="F1817">
        <v>5.47</v>
      </c>
      <c r="G1817" t="s">
        <v>40</v>
      </c>
      <c r="H1817" t="s">
        <v>96</v>
      </c>
      <c r="I1817" t="s">
        <v>50</v>
      </c>
      <c r="J1817" t="s">
        <v>90</v>
      </c>
      <c r="K1817" t="s">
        <v>75</v>
      </c>
      <c r="L1817" t="s">
        <v>2906</v>
      </c>
      <c r="M1817">
        <v>0.39</v>
      </c>
      <c r="N1817" t="s">
        <v>34</v>
      </c>
      <c r="O1817" t="s">
        <v>35</v>
      </c>
      <c r="P1817" t="s">
        <v>99</v>
      </c>
      <c r="Q1817" t="s">
        <v>2905</v>
      </c>
      <c r="R1817">
        <v>28001</v>
      </c>
      <c r="S1817" s="1">
        <v>42173</v>
      </c>
      <c r="T1817" s="1">
        <v>42175</v>
      </c>
      <c r="U1817">
        <v>7.44</v>
      </c>
      <c r="V1817">
        <v>20</v>
      </c>
      <c r="W1817">
        <v>461.94</v>
      </c>
      <c r="X1817">
        <v>86384</v>
      </c>
      <c r="Y1817">
        <f>cleaneddata[[#This Row],[Unit Price]]-cleaneddata[[#This Row],[Discount]]</f>
        <v>22.78</v>
      </c>
      <c r="Z1817" t="str">
        <f>_xlfn.IFS(cleaneddata[[#This Row],[Region]]="Central","Chris",cleaneddata[[#This Row],[Region]]="East","Erin",cleaneddata[[#This Row],[Region]]="South","Sam",cleaneddata[[#This Row],[Region]]="West","William")</f>
        <v>Sam</v>
      </c>
    </row>
    <row r="1818" spans="1:26" x14ac:dyDescent="0.3">
      <c r="A1818">
        <v>152</v>
      </c>
      <c r="B1818" t="s">
        <v>507</v>
      </c>
      <c r="C1818" t="s">
        <v>49</v>
      </c>
      <c r="D1818">
        <v>0.1</v>
      </c>
      <c r="E1818">
        <v>39.979999999999997</v>
      </c>
      <c r="F1818">
        <v>4</v>
      </c>
      <c r="G1818" t="s">
        <v>40</v>
      </c>
      <c r="H1818" t="s">
        <v>29</v>
      </c>
      <c r="I1818" t="s">
        <v>42</v>
      </c>
      <c r="J1818" t="s">
        <v>43</v>
      </c>
      <c r="K1818" t="s">
        <v>75</v>
      </c>
      <c r="L1818" t="s">
        <v>1929</v>
      </c>
      <c r="M1818">
        <v>0.7</v>
      </c>
      <c r="N1818" t="s">
        <v>34</v>
      </c>
      <c r="O1818" t="s">
        <v>35</v>
      </c>
      <c r="P1818" t="s">
        <v>402</v>
      </c>
      <c r="Q1818" t="s">
        <v>509</v>
      </c>
      <c r="R1818">
        <v>37918</v>
      </c>
      <c r="S1818" s="1">
        <v>42173</v>
      </c>
      <c r="T1818" s="1">
        <v>42177</v>
      </c>
      <c r="U1818">
        <v>360.24</v>
      </c>
      <c r="V1818">
        <v>21</v>
      </c>
      <c r="W1818">
        <v>772.56</v>
      </c>
      <c r="X1818">
        <v>89525</v>
      </c>
      <c r="Y1818">
        <f>cleaneddata[[#This Row],[Unit Price]]-cleaneddata[[#This Row],[Discount]]</f>
        <v>39.879999999999995</v>
      </c>
      <c r="Z1818" t="str">
        <f>_xlfn.IFS(cleaneddata[[#This Row],[Region]]="Central","Chris",cleaneddata[[#This Row],[Region]]="East","Erin",cleaneddata[[#This Row],[Region]]="South","Sam",cleaneddata[[#This Row],[Region]]="West","William")</f>
        <v>Sam</v>
      </c>
    </row>
    <row r="1819" spans="1:26" x14ac:dyDescent="0.3">
      <c r="A1819">
        <v>1958</v>
      </c>
      <c r="B1819" t="s">
        <v>2907</v>
      </c>
      <c r="C1819" t="s">
        <v>49</v>
      </c>
      <c r="D1819">
        <v>0.09</v>
      </c>
      <c r="E1819">
        <v>30.98</v>
      </c>
      <c r="F1819">
        <v>6.5</v>
      </c>
      <c r="G1819" t="s">
        <v>89</v>
      </c>
      <c r="H1819" t="s">
        <v>41</v>
      </c>
      <c r="I1819" t="s">
        <v>42</v>
      </c>
      <c r="J1819" t="s">
        <v>43</v>
      </c>
      <c r="K1819" t="s">
        <v>75</v>
      </c>
      <c r="L1819" t="s">
        <v>2523</v>
      </c>
      <c r="M1819">
        <v>0.64</v>
      </c>
      <c r="N1819" t="s">
        <v>34</v>
      </c>
      <c r="O1819" t="s">
        <v>61</v>
      </c>
      <c r="P1819" t="s">
        <v>141</v>
      </c>
      <c r="Q1819" t="s">
        <v>1730</v>
      </c>
      <c r="R1819">
        <v>97068</v>
      </c>
      <c r="S1819" s="1">
        <v>42173</v>
      </c>
      <c r="T1819" s="1">
        <v>42177</v>
      </c>
      <c r="U1819">
        <v>-55.97</v>
      </c>
      <c r="V1819">
        <v>7</v>
      </c>
      <c r="W1819">
        <v>204.34</v>
      </c>
      <c r="X1819">
        <v>89819</v>
      </c>
      <c r="Y1819">
        <f>cleaneddata[[#This Row],[Unit Price]]-cleaneddata[[#This Row],[Discount]]</f>
        <v>30.89</v>
      </c>
      <c r="Z1819" t="str">
        <f>_xlfn.IFS(cleaneddata[[#This Row],[Region]]="Central","Chris",cleaneddata[[#This Row],[Region]]="East","Erin",cleaneddata[[#This Row],[Region]]="South","Sam",cleaneddata[[#This Row],[Region]]="West","William")</f>
        <v>William</v>
      </c>
    </row>
    <row r="1820" spans="1:26" x14ac:dyDescent="0.3">
      <c r="A1820">
        <v>2954</v>
      </c>
      <c r="B1820" t="s">
        <v>2908</v>
      </c>
      <c r="C1820" t="s">
        <v>49</v>
      </c>
      <c r="D1820">
        <v>0.09</v>
      </c>
      <c r="E1820">
        <v>12.22</v>
      </c>
      <c r="F1820">
        <v>2.85</v>
      </c>
      <c r="G1820" t="s">
        <v>40</v>
      </c>
      <c r="H1820" t="s">
        <v>41</v>
      </c>
      <c r="I1820" t="s">
        <v>30</v>
      </c>
      <c r="J1820" t="s">
        <v>128</v>
      </c>
      <c r="K1820" t="s">
        <v>44</v>
      </c>
      <c r="L1820" t="s">
        <v>2088</v>
      </c>
      <c r="M1820">
        <v>0.55000000000000004</v>
      </c>
      <c r="N1820" t="s">
        <v>34</v>
      </c>
      <c r="O1820" t="s">
        <v>54</v>
      </c>
      <c r="P1820" t="s">
        <v>86</v>
      </c>
      <c r="Q1820" t="s">
        <v>2909</v>
      </c>
      <c r="R1820">
        <v>55119</v>
      </c>
      <c r="S1820" s="1">
        <v>42173</v>
      </c>
      <c r="T1820" s="1">
        <v>42180</v>
      </c>
      <c r="U1820">
        <v>70.676699999999997</v>
      </c>
      <c r="V1820">
        <v>9</v>
      </c>
      <c r="W1820">
        <v>102.43</v>
      </c>
      <c r="X1820">
        <v>86427</v>
      </c>
      <c r="Y1820">
        <f>cleaneddata[[#This Row],[Unit Price]]-cleaneddata[[#This Row],[Discount]]</f>
        <v>12.13</v>
      </c>
      <c r="Z1820" t="str">
        <f>_xlfn.IFS(cleaneddata[[#This Row],[Region]]="Central","Chris",cleaneddata[[#This Row],[Region]]="East","Erin",cleaneddata[[#This Row],[Region]]="South","Sam",cleaneddata[[#This Row],[Region]]="West","William")</f>
        <v>Chris</v>
      </c>
    </row>
    <row r="1821" spans="1:26" x14ac:dyDescent="0.3">
      <c r="A1821">
        <v>553</v>
      </c>
      <c r="B1821" t="s">
        <v>853</v>
      </c>
      <c r="C1821" t="s">
        <v>118</v>
      </c>
      <c r="D1821">
        <v>0.08</v>
      </c>
      <c r="E1821">
        <v>124.49</v>
      </c>
      <c r="F1821">
        <v>51.94</v>
      </c>
      <c r="G1821" t="s">
        <v>28</v>
      </c>
      <c r="H1821" t="s">
        <v>96</v>
      </c>
      <c r="I1821" t="s">
        <v>30</v>
      </c>
      <c r="J1821" t="s">
        <v>31</v>
      </c>
      <c r="K1821" t="s">
        <v>32</v>
      </c>
      <c r="L1821" t="s">
        <v>1151</v>
      </c>
      <c r="M1821">
        <v>0.63</v>
      </c>
      <c r="N1821" t="s">
        <v>34</v>
      </c>
      <c r="O1821" t="s">
        <v>61</v>
      </c>
      <c r="P1821" t="s">
        <v>92</v>
      </c>
      <c r="Q1821" t="s">
        <v>102</v>
      </c>
      <c r="R1821">
        <v>90008</v>
      </c>
      <c r="S1821" s="1">
        <v>42173</v>
      </c>
      <c r="T1821" s="1">
        <v>42174</v>
      </c>
      <c r="U1821">
        <v>-500.38</v>
      </c>
      <c r="V1821">
        <v>56</v>
      </c>
      <c r="W1821">
        <v>6831.37</v>
      </c>
      <c r="X1821">
        <v>359</v>
      </c>
      <c r="Y1821">
        <f>cleaneddata[[#This Row],[Unit Price]]-cleaneddata[[#This Row],[Discount]]</f>
        <v>124.41</v>
      </c>
      <c r="Z1821" t="str">
        <f>_xlfn.IFS(cleaneddata[[#This Row],[Region]]="Central","Chris",cleaneddata[[#This Row],[Region]]="East","Erin",cleaneddata[[#This Row],[Region]]="South","Sam",cleaneddata[[#This Row],[Region]]="West","William")</f>
        <v>William</v>
      </c>
    </row>
    <row r="1822" spans="1:26" x14ac:dyDescent="0.3">
      <c r="A1822">
        <v>555</v>
      </c>
      <c r="B1822" t="s">
        <v>1302</v>
      </c>
      <c r="C1822" t="s">
        <v>118</v>
      </c>
      <c r="D1822">
        <v>0.08</v>
      </c>
      <c r="E1822">
        <v>124.49</v>
      </c>
      <c r="F1822">
        <v>51.94</v>
      </c>
      <c r="G1822" t="s">
        <v>28</v>
      </c>
      <c r="H1822" t="s">
        <v>96</v>
      </c>
      <c r="I1822" t="s">
        <v>30</v>
      </c>
      <c r="J1822" t="s">
        <v>31</v>
      </c>
      <c r="K1822" t="s">
        <v>32</v>
      </c>
      <c r="L1822" t="s">
        <v>1151</v>
      </c>
      <c r="M1822">
        <v>0.63</v>
      </c>
      <c r="N1822" t="s">
        <v>34</v>
      </c>
      <c r="O1822" t="s">
        <v>61</v>
      </c>
      <c r="P1822" t="s">
        <v>148</v>
      </c>
      <c r="Q1822" t="s">
        <v>1303</v>
      </c>
      <c r="R1822">
        <v>84062</v>
      </c>
      <c r="S1822" s="1">
        <v>42173</v>
      </c>
      <c r="T1822" s="1">
        <v>42174</v>
      </c>
      <c r="U1822">
        <v>-250.19</v>
      </c>
      <c r="V1822">
        <v>14</v>
      </c>
      <c r="W1822">
        <v>1707.84</v>
      </c>
      <c r="X1822">
        <v>86192</v>
      </c>
      <c r="Y1822">
        <f>cleaneddata[[#This Row],[Unit Price]]-cleaneddata[[#This Row],[Discount]]</f>
        <v>124.41</v>
      </c>
      <c r="Z1822" t="str">
        <f>_xlfn.IFS(cleaneddata[[#This Row],[Region]]="Central","Chris",cleaneddata[[#This Row],[Region]]="East","Erin",cleaneddata[[#This Row],[Region]]="South","Sam",cleaneddata[[#This Row],[Region]]="West","William")</f>
        <v>William</v>
      </c>
    </row>
    <row r="1823" spans="1:26" x14ac:dyDescent="0.3">
      <c r="A1823">
        <v>2016</v>
      </c>
      <c r="B1823" t="s">
        <v>2910</v>
      </c>
      <c r="C1823" t="s">
        <v>118</v>
      </c>
      <c r="D1823">
        <v>0.1</v>
      </c>
      <c r="E1823">
        <v>10.48</v>
      </c>
      <c r="F1823">
        <v>2.89</v>
      </c>
      <c r="G1823" t="s">
        <v>40</v>
      </c>
      <c r="H1823" t="s">
        <v>96</v>
      </c>
      <c r="I1823" t="s">
        <v>50</v>
      </c>
      <c r="J1823" t="s">
        <v>51</v>
      </c>
      <c r="K1823" t="s">
        <v>44</v>
      </c>
      <c r="L1823" t="s">
        <v>998</v>
      </c>
      <c r="M1823">
        <v>0.6</v>
      </c>
      <c r="N1823" t="s">
        <v>34</v>
      </c>
      <c r="O1823" t="s">
        <v>54</v>
      </c>
      <c r="P1823" t="s">
        <v>291</v>
      </c>
      <c r="Q1823" t="s">
        <v>292</v>
      </c>
      <c r="R1823">
        <v>48195</v>
      </c>
      <c r="S1823" s="1">
        <v>42173</v>
      </c>
      <c r="T1823" s="1">
        <v>42174</v>
      </c>
      <c r="U1823">
        <v>-8.9039999999999999</v>
      </c>
      <c r="V1823">
        <v>4</v>
      </c>
      <c r="W1823">
        <v>40.29</v>
      </c>
      <c r="X1823">
        <v>86874</v>
      </c>
      <c r="Y1823">
        <f>cleaneddata[[#This Row],[Unit Price]]-cleaneddata[[#This Row],[Discount]]</f>
        <v>10.38</v>
      </c>
      <c r="Z1823" t="str">
        <f>_xlfn.IFS(cleaneddata[[#This Row],[Region]]="Central","Chris",cleaneddata[[#This Row],[Region]]="East","Erin",cleaneddata[[#This Row],[Region]]="South","Sam",cleaneddata[[#This Row],[Region]]="West","William")</f>
        <v>Chris</v>
      </c>
    </row>
    <row r="1824" spans="1:26" x14ac:dyDescent="0.3">
      <c r="A1824">
        <v>594</v>
      </c>
      <c r="B1824" t="s">
        <v>1646</v>
      </c>
      <c r="C1824" t="s">
        <v>27</v>
      </c>
      <c r="D1824">
        <v>0.04</v>
      </c>
      <c r="E1824">
        <v>39.479999999999997</v>
      </c>
      <c r="F1824">
        <v>1.99</v>
      </c>
      <c r="G1824" t="s">
        <v>40</v>
      </c>
      <c r="H1824" t="s">
        <v>41</v>
      </c>
      <c r="I1824" t="s">
        <v>42</v>
      </c>
      <c r="J1824" t="s">
        <v>43</v>
      </c>
      <c r="K1824" t="s">
        <v>44</v>
      </c>
      <c r="L1824" t="s">
        <v>1259</v>
      </c>
      <c r="M1824">
        <v>0.54</v>
      </c>
      <c r="N1824" t="s">
        <v>34</v>
      </c>
      <c r="O1824" t="s">
        <v>54</v>
      </c>
      <c r="P1824" t="s">
        <v>55</v>
      </c>
      <c r="Q1824" t="s">
        <v>1647</v>
      </c>
      <c r="R1824">
        <v>46016</v>
      </c>
      <c r="S1824" s="1">
        <v>42174</v>
      </c>
      <c r="T1824" s="1">
        <v>42177</v>
      </c>
      <c r="U1824">
        <v>484.8492</v>
      </c>
      <c r="V1824">
        <v>18</v>
      </c>
      <c r="W1824">
        <v>702.68</v>
      </c>
      <c r="X1824">
        <v>86311</v>
      </c>
      <c r="Y1824">
        <f>cleaneddata[[#This Row],[Unit Price]]-cleaneddata[[#This Row],[Discount]]</f>
        <v>39.44</v>
      </c>
      <c r="Z1824" t="str">
        <f>_xlfn.IFS(cleaneddata[[#This Row],[Region]]="Central","Chris",cleaneddata[[#This Row],[Region]]="East","Erin",cleaneddata[[#This Row],[Region]]="South","Sam",cleaneddata[[#This Row],[Region]]="West","William")</f>
        <v>Chris</v>
      </c>
    </row>
    <row r="1825" spans="1:26" x14ac:dyDescent="0.3">
      <c r="A1825">
        <v>594</v>
      </c>
      <c r="B1825" t="s">
        <v>1646</v>
      </c>
      <c r="C1825" t="s">
        <v>27</v>
      </c>
      <c r="D1825">
        <v>0.04</v>
      </c>
      <c r="E1825">
        <v>3.7</v>
      </c>
      <c r="F1825">
        <v>1.61</v>
      </c>
      <c r="G1825" t="s">
        <v>40</v>
      </c>
      <c r="H1825" t="s">
        <v>41</v>
      </c>
      <c r="I1825" t="s">
        <v>30</v>
      </c>
      <c r="J1825" t="s">
        <v>128</v>
      </c>
      <c r="K1825" t="s">
        <v>52</v>
      </c>
      <c r="L1825" t="s">
        <v>2911</v>
      </c>
      <c r="M1825">
        <v>0.44</v>
      </c>
      <c r="N1825" t="s">
        <v>34</v>
      </c>
      <c r="O1825" t="s">
        <v>54</v>
      </c>
      <c r="P1825" t="s">
        <v>55</v>
      </c>
      <c r="Q1825" t="s">
        <v>1647</v>
      </c>
      <c r="R1825">
        <v>46016</v>
      </c>
      <c r="S1825" s="1">
        <v>42174</v>
      </c>
      <c r="T1825" s="1">
        <v>42175</v>
      </c>
      <c r="U1825">
        <v>18</v>
      </c>
      <c r="V1825">
        <v>18</v>
      </c>
      <c r="W1825">
        <v>67.239999999999995</v>
      </c>
      <c r="X1825">
        <v>86311</v>
      </c>
      <c r="Y1825">
        <f>cleaneddata[[#This Row],[Unit Price]]-cleaneddata[[#This Row],[Discount]]</f>
        <v>3.66</v>
      </c>
      <c r="Z1825" t="str">
        <f>_xlfn.IFS(cleaneddata[[#This Row],[Region]]="Central","Chris",cleaneddata[[#This Row],[Region]]="East","Erin",cleaneddata[[#This Row],[Region]]="South","Sam",cleaneddata[[#This Row],[Region]]="West","William")</f>
        <v>Chris</v>
      </c>
    </row>
    <row r="1826" spans="1:26" x14ac:dyDescent="0.3">
      <c r="A1826">
        <v>1009</v>
      </c>
      <c r="B1826" t="s">
        <v>2912</v>
      </c>
      <c r="C1826" t="s">
        <v>39</v>
      </c>
      <c r="D1826">
        <v>0.1</v>
      </c>
      <c r="E1826">
        <v>550.98</v>
      </c>
      <c r="F1826">
        <v>45.7</v>
      </c>
      <c r="G1826" t="s">
        <v>28</v>
      </c>
      <c r="H1826" t="s">
        <v>96</v>
      </c>
      <c r="I1826" t="s">
        <v>30</v>
      </c>
      <c r="J1826" t="s">
        <v>31</v>
      </c>
      <c r="K1826" t="s">
        <v>32</v>
      </c>
      <c r="L1826" t="s">
        <v>2913</v>
      </c>
      <c r="M1826">
        <v>0.71</v>
      </c>
      <c r="N1826" t="s">
        <v>34</v>
      </c>
      <c r="O1826" t="s">
        <v>113</v>
      </c>
      <c r="P1826" t="s">
        <v>333</v>
      </c>
      <c r="Q1826" t="s">
        <v>2914</v>
      </c>
      <c r="R1826">
        <v>4072</v>
      </c>
      <c r="S1826" s="1">
        <v>42174</v>
      </c>
      <c r="T1826" s="1">
        <v>42176</v>
      </c>
      <c r="U1826">
        <v>818.54617499999995</v>
      </c>
      <c r="V1826">
        <v>14</v>
      </c>
      <c r="W1826">
        <v>6963.67</v>
      </c>
      <c r="X1826">
        <v>88372</v>
      </c>
      <c r="Y1826">
        <f>cleaneddata[[#This Row],[Unit Price]]-cleaneddata[[#This Row],[Discount]]</f>
        <v>550.88</v>
      </c>
      <c r="Z1826" t="str">
        <f>_xlfn.IFS(cleaneddata[[#This Row],[Region]]="Central","Chris",cleaneddata[[#This Row],[Region]]="East","Erin",cleaneddata[[#This Row],[Region]]="South","Sam",cleaneddata[[#This Row],[Region]]="West","William")</f>
        <v>Erin</v>
      </c>
    </row>
    <row r="1827" spans="1:26" x14ac:dyDescent="0.3">
      <c r="A1827">
        <v>1956</v>
      </c>
      <c r="B1827" t="s">
        <v>2915</v>
      </c>
      <c r="C1827" t="s">
        <v>39</v>
      </c>
      <c r="D1827">
        <v>0.09</v>
      </c>
      <c r="E1827">
        <v>40.98</v>
      </c>
      <c r="F1827">
        <v>6.5</v>
      </c>
      <c r="G1827" t="s">
        <v>40</v>
      </c>
      <c r="H1827" t="s">
        <v>41</v>
      </c>
      <c r="I1827" t="s">
        <v>42</v>
      </c>
      <c r="J1827" t="s">
        <v>43</v>
      </c>
      <c r="K1827" t="s">
        <v>75</v>
      </c>
      <c r="L1827" t="s">
        <v>448</v>
      </c>
      <c r="M1827">
        <v>0.74</v>
      </c>
      <c r="N1827" t="s">
        <v>34</v>
      </c>
      <c r="O1827" t="s">
        <v>61</v>
      </c>
      <c r="P1827" t="s">
        <v>62</v>
      </c>
      <c r="Q1827" t="s">
        <v>1315</v>
      </c>
      <c r="R1827">
        <v>80027</v>
      </c>
      <c r="S1827" s="1">
        <v>42174</v>
      </c>
      <c r="T1827" s="1">
        <v>42176</v>
      </c>
      <c r="U1827">
        <v>-50.244999999999997</v>
      </c>
      <c r="V1827">
        <v>19</v>
      </c>
      <c r="W1827">
        <v>746.91</v>
      </c>
      <c r="X1827">
        <v>89820</v>
      </c>
      <c r="Y1827">
        <f>cleaneddata[[#This Row],[Unit Price]]-cleaneddata[[#This Row],[Discount]]</f>
        <v>40.889999999999993</v>
      </c>
      <c r="Z1827" t="str">
        <f>_xlfn.IFS(cleaneddata[[#This Row],[Region]]="Central","Chris",cleaneddata[[#This Row],[Region]]="East","Erin",cleaneddata[[#This Row],[Region]]="South","Sam",cleaneddata[[#This Row],[Region]]="West","William")</f>
        <v>William</v>
      </c>
    </row>
    <row r="1828" spans="1:26" x14ac:dyDescent="0.3">
      <c r="A1828">
        <v>796</v>
      </c>
      <c r="B1828" t="s">
        <v>1590</v>
      </c>
      <c r="C1828" t="s">
        <v>72</v>
      </c>
      <c r="D1828">
        <v>0.1</v>
      </c>
      <c r="E1828">
        <v>14.42</v>
      </c>
      <c r="F1828">
        <v>6.75</v>
      </c>
      <c r="G1828" t="s">
        <v>40</v>
      </c>
      <c r="H1828" t="s">
        <v>96</v>
      </c>
      <c r="I1828" t="s">
        <v>50</v>
      </c>
      <c r="J1828" t="s">
        <v>97</v>
      </c>
      <c r="K1828" t="s">
        <v>146</v>
      </c>
      <c r="L1828" t="s">
        <v>411</v>
      </c>
      <c r="M1828">
        <v>0.52</v>
      </c>
      <c r="N1828" t="s">
        <v>34</v>
      </c>
      <c r="O1828" t="s">
        <v>54</v>
      </c>
      <c r="P1828" t="s">
        <v>135</v>
      </c>
      <c r="Q1828" t="s">
        <v>1591</v>
      </c>
      <c r="R1828">
        <v>68046</v>
      </c>
      <c r="S1828" s="1">
        <v>42174</v>
      </c>
      <c r="T1828" s="1">
        <v>42177</v>
      </c>
      <c r="U1828">
        <v>-20.103999999999999</v>
      </c>
      <c r="V1828">
        <v>1</v>
      </c>
      <c r="W1828">
        <v>15.49</v>
      </c>
      <c r="X1828">
        <v>86869</v>
      </c>
      <c r="Y1828">
        <f>cleaneddata[[#This Row],[Unit Price]]-cleaneddata[[#This Row],[Discount]]</f>
        <v>14.32</v>
      </c>
      <c r="Z1828" t="str">
        <f>_xlfn.IFS(cleaneddata[[#This Row],[Region]]="Central","Chris",cleaneddata[[#This Row],[Region]]="East","Erin",cleaneddata[[#This Row],[Region]]="South","Sam",cleaneddata[[#This Row],[Region]]="West","William")</f>
        <v>Chris</v>
      </c>
    </row>
    <row r="1829" spans="1:26" x14ac:dyDescent="0.3">
      <c r="A1829">
        <v>2323</v>
      </c>
      <c r="B1829" t="s">
        <v>1677</v>
      </c>
      <c r="C1829" t="s">
        <v>72</v>
      </c>
      <c r="D1829">
        <v>0.06</v>
      </c>
      <c r="E1829">
        <v>4.9800000000000004</v>
      </c>
      <c r="F1829">
        <v>4.62</v>
      </c>
      <c r="G1829" t="s">
        <v>89</v>
      </c>
      <c r="H1829" t="s">
        <v>29</v>
      </c>
      <c r="I1829" t="s">
        <v>42</v>
      </c>
      <c r="J1829" t="s">
        <v>43</v>
      </c>
      <c r="K1829" t="s">
        <v>44</v>
      </c>
      <c r="L1829" t="s">
        <v>1223</v>
      </c>
      <c r="M1829">
        <v>0.64</v>
      </c>
      <c r="N1829" t="s">
        <v>34</v>
      </c>
      <c r="O1829" t="s">
        <v>61</v>
      </c>
      <c r="P1829" t="s">
        <v>92</v>
      </c>
      <c r="Q1829" t="s">
        <v>1216</v>
      </c>
      <c r="R1829">
        <v>92236</v>
      </c>
      <c r="S1829" s="1">
        <v>42174</v>
      </c>
      <c r="T1829" s="1">
        <v>42174</v>
      </c>
      <c r="U1829">
        <v>-27.004999999999999</v>
      </c>
      <c r="V1829">
        <v>7</v>
      </c>
      <c r="W1829">
        <v>38.74</v>
      </c>
      <c r="X1829">
        <v>88722</v>
      </c>
      <c r="Y1829">
        <f>cleaneddata[[#This Row],[Unit Price]]-cleaneddata[[#This Row],[Discount]]</f>
        <v>4.9200000000000008</v>
      </c>
      <c r="Z1829" t="str">
        <f>_xlfn.IFS(cleaneddata[[#This Row],[Region]]="Central","Chris",cleaneddata[[#This Row],[Region]]="East","Erin",cleaneddata[[#This Row],[Region]]="South","Sam",cleaneddata[[#This Row],[Region]]="West","William")</f>
        <v>William</v>
      </c>
    </row>
    <row r="1830" spans="1:26" x14ac:dyDescent="0.3">
      <c r="A1830">
        <v>3138</v>
      </c>
      <c r="B1830" t="s">
        <v>2916</v>
      </c>
      <c r="C1830" t="s">
        <v>72</v>
      </c>
      <c r="D1830">
        <v>0.05</v>
      </c>
      <c r="E1830">
        <v>4.0599999999999996</v>
      </c>
      <c r="F1830">
        <v>6.89</v>
      </c>
      <c r="G1830" t="s">
        <v>89</v>
      </c>
      <c r="H1830" t="s">
        <v>96</v>
      </c>
      <c r="I1830" t="s">
        <v>50</v>
      </c>
      <c r="J1830" t="s">
        <v>97</v>
      </c>
      <c r="K1830" t="s">
        <v>75</v>
      </c>
      <c r="L1830" t="s">
        <v>1273</v>
      </c>
      <c r="M1830">
        <v>0.6</v>
      </c>
      <c r="N1830" t="s">
        <v>34</v>
      </c>
      <c r="O1830" t="s">
        <v>113</v>
      </c>
      <c r="P1830" t="s">
        <v>1358</v>
      </c>
      <c r="Q1830" t="s">
        <v>2917</v>
      </c>
      <c r="R1830">
        <v>3053</v>
      </c>
      <c r="S1830" s="1">
        <v>42174</v>
      </c>
      <c r="T1830" s="1">
        <v>42176</v>
      </c>
      <c r="U1830">
        <v>-122.83499999999999</v>
      </c>
      <c r="V1830">
        <v>22</v>
      </c>
      <c r="W1830">
        <v>92.57</v>
      </c>
      <c r="X1830">
        <v>86796</v>
      </c>
      <c r="Y1830">
        <f>cleaneddata[[#This Row],[Unit Price]]-cleaneddata[[#This Row],[Discount]]</f>
        <v>4.01</v>
      </c>
      <c r="Z1830" t="str">
        <f>_xlfn.IFS(cleaneddata[[#This Row],[Region]]="Central","Chris",cleaneddata[[#This Row],[Region]]="East","Erin",cleaneddata[[#This Row],[Region]]="South","Sam",cleaneddata[[#This Row],[Region]]="West","William")</f>
        <v>Erin</v>
      </c>
    </row>
    <row r="1831" spans="1:26" x14ac:dyDescent="0.3">
      <c r="A1831">
        <v>3167</v>
      </c>
      <c r="B1831" t="s">
        <v>2918</v>
      </c>
      <c r="C1831" t="s">
        <v>72</v>
      </c>
      <c r="D1831">
        <v>7.0000000000000007E-2</v>
      </c>
      <c r="E1831">
        <v>280.98</v>
      </c>
      <c r="F1831">
        <v>57</v>
      </c>
      <c r="G1831" t="s">
        <v>28</v>
      </c>
      <c r="H1831" t="s">
        <v>96</v>
      </c>
      <c r="I1831" t="s">
        <v>30</v>
      </c>
      <c r="J1831" t="s">
        <v>111</v>
      </c>
      <c r="K1831" t="s">
        <v>59</v>
      </c>
      <c r="L1831" t="s">
        <v>864</v>
      </c>
      <c r="M1831">
        <v>0.78</v>
      </c>
      <c r="N1831" t="s">
        <v>34</v>
      </c>
      <c r="O1831" t="s">
        <v>35</v>
      </c>
      <c r="P1831" t="s">
        <v>125</v>
      </c>
      <c r="Q1831" t="s">
        <v>2919</v>
      </c>
      <c r="R1831">
        <v>32004</v>
      </c>
      <c r="S1831" s="1">
        <v>42174</v>
      </c>
      <c r="T1831" s="1">
        <v>42175</v>
      </c>
      <c r="U1831">
        <v>-283.9914</v>
      </c>
      <c r="V1831">
        <v>14</v>
      </c>
      <c r="W1831">
        <v>3936.61</v>
      </c>
      <c r="X1831">
        <v>86491</v>
      </c>
      <c r="Y1831">
        <f>cleaneddata[[#This Row],[Unit Price]]-cleaneddata[[#This Row],[Discount]]</f>
        <v>280.91000000000003</v>
      </c>
      <c r="Z1831" t="str">
        <f>_xlfn.IFS(cleaneddata[[#This Row],[Region]]="Central","Chris",cleaneddata[[#This Row],[Region]]="East","Erin",cleaneddata[[#This Row],[Region]]="South","Sam",cleaneddata[[#This Row],[Region]]="West","William")</f>
        <v>Sam</v>
      </c>
    </row>
    <row r="1832" spans="1:26" x14ac:dyDescent="0.3">
      <c r="A1832">
        <v>3167</v>
      </c>
      <c r="B1832" t="s">
        <v>2918</v>
      </c>
      <c r="C1832" t="s">
        <v>72</v>
      </c>
      <c r="D1832">
        <v>0</v>
      </c>
      <c r="E1832">
        <v>4.9800000000000004</v>
      </c>
      <c r="F1832">
        <v>7.44</v>
      </c>
      <c r="G1832" t="s">
        <v>40</v>
      </c>
      <c r="H1832" t="s">
        <v>96</v>
      </c>
      <c r="I1832" t="s">
        <v>50</v>
      </c>
      <c r="J1832" t="s">
        <v>90</v>
      </c>
      <c r="K1832" t="s">
        <v>75</v>
      </c>
      <c r="L1832" t="s">
        <v>2176</v>
      </c>
      <c r="M1832">
        <v>0.36</v>
      </c>
      <c r="N1832" t="s">
        <v>34</v>
      </c>
      <c r="O1832" t="s">
        <v>35</v>
      </c>
      <c r="P1832" t="s">
        <v>125</v>
      </c>
      <c r="Q1832" t="s">
        <v>2919</v>
      </c>
      <c r="R1832">
        <v>32004</v>
      </c>
      <c r="S1832" s="1">
        <v>42174</v>
      </c>
      <c r="T1832" s="1">
        <v>42176</v>
      </c>
      <c r="U1832">
        <v>-195.34200000000001</v>
      </c>
      <c r="V1832">
        <v>15</v>
      </c>
      <c r="W1832">
        <v>78.31</v>
      </c>
      <c r="X1832">
        <v>86491</v>
      </c>
      <c r="Y1832">
        <f>cleaneddata[[#This Row],[Unit Price]]-cleaneddata[[#This Row],[Discount]]</f>
        <v>4.9800000000000004</v>
      </c>
      <c r="Z1832" t="str">
        <f>_xlfn.IFS(cleaneddata[[#This Row],[Region]]="Central","Chris",cleaneddata[[#This Row],[Region]]="East","Erin",cleaneddata[[#This Row],[Region]]="South","Sam",cleaneddata[[#This Row],[Region]]="West","William")</f>
        <v>Sam</v>
      </c>
    </row>
    <row r="1833" spans="1:26" x14ac:dyDescent="0.3">
      <c r="A1833">
        <v>3167</v>
      </c>
      <c r="B1833" t="s">
        <v>2918</v>
      </c>
      <c r="C1833" t="s">
        <v>72</v>
      </c>
      <c r="D1833">
        <v>0.1</v>
      </c>
      <c r="E1833">
        <v>3.98</v>
      </c>
      <c r="F1833">
        <v>0.83</v>
      </c>
      <c r="G1833" t="s">
        <v>40</v>
      </c>
      <c r="H1833" t="s">
        <v>96</v>
      </c>
      <c r="I1833" t="s">
        <v>50</v>
      </c>
      <c r="J1833" t="s">
        <v>51</v>
      </c>
      <c r="K1833" t="s">
        <v>52</v>
      </c>
      <c r="L1833" t="s">
        <v>2787</v>
      </c>
      <c r="M1833">
        <v>0.51</v>
      </c>
      <c r="N1833" t="s">
        <v>34</v>
      </c>
      <c r="O1833" t="s">
        <v>35</v>
      </c>
      <c r="P1833" t="s">
        <v>125</v>
      </c>
      <c r="Q1833" t="s">
        <v>2919</v>
      </c>
      <c r="R1833">
        <v>32004</v>
      </c>
      <c r="S1833" s="1">
        <v>42174</v>
      </c>
      <c r="T1833" s="1">
        <v>42176</v>
      </c>
      <c r="U1833">
        <v>-89.709199999999996</v>
      </c>
      <c r="V1833">
        <v>11</v>
      </c>
      <c r="W1833">
        <v>42.46</v>
      </c>
      <c r="X1833">
        <v>86491</v>
      </c>
      <c r="Y1833">
        <f>cleaneddata[[#This Row],[Unit Price]]-cleaneddata[[#This Row],[Discount]]</f>
        <v>3.88</v>
      </c>
      <c r="Z1833" t="str">
        <f>_xlfn.IFS(cleaneddata[[#This Row],[Region]]="Central","Chris",cleaneddata[[#This Row],[Region]]="East","Erin",cleaneddata[[#This Row],[Region]]="South","Sam",cleaneddata[[#This Row],[Region]]="West","William")</f>
        <v>Sam</v>
      </c>
    </row>
    <row r="1834" spans="1:26" x14ac:dyDescent="0.3">
      <c r="A1834">
        <v>491</v>
      </c>
      <c r="B1834" t="s">
        <v>1075</v>
      </c>
      <c r="C1834" t="s">
        <v>27</v>
      </c>
      <c r="D1834">
        <v>0.02</v>
      </c>
      <c r="E1834">
        <v>1360.14</v>
      </c>
      <c r="F1834">
        <v>14.7</v>
      </c>
      <c r="G1834" t="s">
        <v>28</v>
      </c>
      <c r="H1834" t="s">
        <v>41</v>
      </c>
      <c r="I1834" t="s">
        <v>42</v>
      </c>
      <c r="J1834" t="s">
        <v>58</v>
      </c>
      <c r="K1834" t="s">
        <v>59</v>
      </c>
      <c r="L1834" t="s">
        <v>2774</v>
      </c>
      <c r="M1834">
        <v>0.59</v>
      </c>
      <c r="N1834" t="s">
        <v>34</v>
      </c>
      <c r="O1834" t="s">
        <v>113</v>
      </c>
      <c r="P1834" t="s">
        <v>114</v>
      </c>
      <c r="Q1834" t="s">
        <v>115</v>
      </c>
      <c r="R1834">
        <v>10154</v>
      </c>
      <c r="S1834" s="1">
        <v>42175</v>
      </c>
      <c r="T1834" s="1">
        <v>42177</v>
      </c>
      <c r="U1834">
        <v>2028.12</v>
      </c>
      <c r="V1834">
        <v>22</v>
      </c>
      <c r="W1834">
        <v>31670.6</v>
      </c>
      <c r="X1834">
        <v>6562</v>
      </c>
      <c r="Y1834">
        <f>cleaneddata[[#This Row],[Unit Price]]-cleaneddata[[#This Row],[Discount]]</f>
        <v>1360.1200000000001</v>
      </c>
      <c r="Z1834" t="str">
        <f>_xlfn.IFS(cleaneddata[[#This Row],[Region]]="Central","Chris",cleaneddata[[#This Row],[Region]]="East","Erin",cleaneddata[[#This Row],[Region]]="South","Sam",cleaneddata[[#This Row],[Region]]="West","William")</f>
        <v>Erin</v>
      </c>
    </row>
    <row r="1835" spans="1:26" x14ac:dyDescent="0.3">
      <c r="A1835">
        <v>494</v>
      </c>
      <c r="B1835" t="s">
        <v>1076</v>
      </c>
      <c r="C1835" t="s">
        <v>27</v>
      </c>
      <c r="D1835">
        <v>0.02</v>
      </c>
      <c r="E1835">
        <v>1360.14</v>
      </c>
      <c r="F1835">
        <v>14.7</v>
      </c>
      <c r="G1835" t="s">
        <v>28</v>
      </c>
      <c r="H1835" t="s">
        <v>41</v>
      </c>
      <c r="I1835" t="s">
        <v>42</v>
      </c>
      <c r="J1835" t="s">
        <v>58</v>
      </c>
      <c r="K1835" t="s">
        <v>59</v>
      </c>
      <c r="L1835" t="s">
        <v>2774</v>
      </c>
      <c r="M1835">
        <v>0.59</v>
      </c>
      <c r="N1835" t="s">
        <v>34</v>
      </c>
      <c r="O1835" t="s">
        <v>61</v>
      </c>
      <c r="P1835" t="s">
        <v>68</v>
      </c>
      <c r="Q1835" t="s">
        <v>144</v>
      </c>
      <c r="R1835">
        <v>98115</v>
      </c>
      <c r="S1835" s="1">
        <v>42175</v>
      </c>
      <c r="T1835" s="1">
        <v>42177</v>
      </c>
      <c r="U1835">
        <v>3042.18</v>
      </c>
      <c r="V1835">
        <v>6</v>
      </c>
      <c r="W1835">
        <v>8637.44</v>
      </c>
      <c r="X1835">
        <v>88908</v>
      </c>
      <c r="Y1835">
        <f>cleaneddata[[#This Row],[Unit Price]]-cleaneddata[[#This Row],[Discount]]</f>
        <v>1360.1200000000001</v>
      </c>
      <c r="Z1835" t="str">
        <f>_xlfn.IFS(cleaneddata[[#This Row],[Region]]="Central","Chris",cleaneddata[[#This Row],[Region]]="East","Erin",cleaneddata[[#This Row],[Region]]="South","Sam",cleaneddata[[#This Row],[Region]]="West","William")</f>
        <v>William</v>
      </c>
    </row>
    <row r="1836" spans="1:26" x14ac:dyDescent="0.3">
      <c r="A1836">
        <v>896</v>
      </c>
      <c r="B1836" t="s">
        <v>377</v>
      </c>
      <c r="C1836" t="s">
        <v>27</v>
      </c>
      <c r="D1836">
        <v>0.06</v>
      </c>
      <c r="E1836">
        <v>47.98</v>
      </c>
      <c r="F1836">
        <v>3.61</v>
      </c>
      <c r="G1836" t="s">
        <v>40</v>
      </c>
      <c r="H1836" t="s">
        <v>96</v>
      </c>
      <c r="I1836" t="s">
        <v>42</v>
      </c>
      <c r="J1836" t="s">
        <v>43</v>
      </c>
      <c r="K1836" t="s">
        <v>44</v>
      </c>
      <c r="L1836" t="s">
        <v>1241</v>
      </c>
      <c r="M1836">
        <v>0.71</v>
      </c>
      <c r="N1836" t="s">
        <v>34</v>
      </c>
      <c r="O1836" t="s">
        <v>54</v>
      </c>
      <c r="P1836" t="s">
        <v>189</v>
      </c>
      <c r="Q1836" t="s">
        <v>378</v>
      </c>
      <c r="R1836">
        <v>76201</v>
      </c>
      <c r="S1836" s="1">
        <v>42175</v>
      </c>
      <c r="T1836" s="1">
        <v>42177</v>
      </c>
      <c r="U1836">
        <v>35.954999999999998</v>
      </c>
      <c r="V1836">
        <v>11</v>
      </c>
      <c r="W1836">
        <v>517.67999999999995</v>
      </c>
      <c r="X1836">
        <v>90167</v>
      </c>
      <c r="Y1836">
        <f>cleaneddata[[#This Row],[Unit Price]]-cleaneddata[[#This Row],[Discount]]</f>
        <v>47.919999999999995</v>
      </c>
      <c r="Z1836" t="str">
        <f>_xlfn.IFS(cleaneddata[[#This Row],[Region]]="Central","Chris",cleaneddata[[#This Row],[Region]]="East","Erin",cleaneddata[[#This Row],[Region]]="South","Sam",cleaneddata[[#This Row],[Region]]="West","William")</f>
        <v>Chris</v>
      </c>
    </row>
    <row r="1837" spans="1:26" x14ac:dyDescent="0.3">
      <c r="A1837">
        <v>2352</v>
      </c>
      <c r="B1837" t="s">
        <v>2920</v>
      </c>
      <c r="C1837" t="s">
        <v>27</v>
      </c>
      <c r="D1837">
        <v>0.06</v>
      </c>
      <c r="E1837">
        <v>59.76</v>
      </c>
      <c r="F1837">
        <v>9.7100000000000009</v>
      </c>
      <c r="G1837" t="s">
        <v>40</v>
      </c>
      <c r="H1837" t="s">
        <v>41</v>
      </c>
      <c r="I1837" t="s">
        <v>50</v>
      </c>
      <c r="J1837" t="s">
        <v>80</v>
      </c>
      <c r="K1837" t="s">
        <v>75</v>
      </c>
      <c r="L1837" t="s">
        <v>1975</v>
      </c>
      <c r="M1837">
        <v>0.56999999999999995</v>
      </c>
      <c r="N1837" t="s">
        <v>34</v>
      </c>
      <c r="O1837" t="s">
        <v>113</v>
      </c>
      <c r="P1837" t="s">
        <v>420</v>
      </c>
      <c r="Q1837" t="s">
        <v>2921</v>
      </c>
      <c r="R1837">
        <v>21501</v>
      </c>
      <c r="S1837" s="1">
        <v>42175</v>
      </c>
      <c r="T1837" s="1">
        <v>42178</v>
      </c>
      <c r="U1837">
        <v>756.67470000000003</v>
      </c>
      <c r="V1837">
        <v>18</v>
      </c>
      <c r="W1837">
        <v>1096.6300000000001</v>
      </c>
      <c r="X1837">
        <v>86165</v>
      </c>
      <c r="Y1837">
        <f>cleaneddata[[#This Row],[Unit Price]]-cleaneddata[[#This Row],[Discount]]</f>
        <v>59.699999999999996</v>
      </c>
      <c r="Z1837" t="str">
        <f>_xlfn.IFS(cleaneddata[[#This Row],[Region]]="Central","Chris",cleaneddata[[#This Row],[Region]]="East","Erin",cleaneddata[[#This Row],[Region]]="South","Sam",cleaneddata[[#This Row],[Region]]="West","William")</f>
        <v>Erin</v>
      </c>
    </row>
    <row r="1838" spans="1:26" x14ac:dyDescent="0.3">
      <c r="A1838">
        <v>2352</v>
      </c>
      <c r="B1838" t="s">
        <v>2920</v>
      </c>
      <c r="C1838" t="s">
        <v>27</v>
      </c>
      <c r="D1838">
        <v>7.0000000000000007E-2</v>
      </c>
      <c r="E1838">
        <v>195.99</v>
      </c>
      <c r="F1838">
        <v>4.2</v>
      </c>
      <c r="G1838" t="s">
        <v>40</v>
      </c>
      <c r="H1838" t="s">
        <v>41</v>
      </c>
      <c r="I1838" t="s">
        <v>42</v>
      </c>
      <c r="J1838" t="s">
        <v>137</v>
      </c>
      <c r="K1838" t="s">
        <v>75</v>
      </c>
      <c r="L1838" t="s">
        <v>2830</v>
      </c>
      <c r="M1838">
        <v>0.56000000000000005</v>
      </c>
      <c r="N1838" t="s">
        <v>34</v>
      </c>
      <c r="O1838" t="s">
        <v>113</v>
      </c>
      <c r="P1838" t="s">
        <v>420</v>
      </c>
      <c r="Q1838" t="s">
        <v>2921</v>
      </c>
      <c r="R1838">
        <v>21501</v>
      </c>
      <c r="S1838" s="1">
        <v>42175</v>
      </c>
      <c r="T1838" s="1">
        <v>42178</v>
      </c>
      <c r="U1838">
        <v>-222.34299999999999</v>
      </c>
      <c r="V1838">
        <v>4</v>
      </c>
      <c r="W1838">
        <v>632.12</v>
      </c>
      <c r="X1838">
        <v>86165</v>
      </c>
      <c r="Y1838">
        <f>cleaneddata[[#This Row],[Unit Price]]-cleaneddata[[#This Row],[Discount]]</f>
        <v>195.92000000000002</v>
      </c>
      <c r="Z1838" t="str">
        <f>_xlfn.IFS(cleaneddata[[#This Row],[Region]]="Central","Chris",cleaneddata[[#This Row],[Region]]="East","Erin",cleaneddata[[#This Row],[Region]]="South","Sam",cleaneddata[[#This Row],[Region]]="West","William")</f>
        <v>Erin</v>
      </c>
    </row>
    <row r="1839" spans="1:26" x14ac:dyDescent="0.3">
      <c r="A1839">
        <v>1123</v>
      </c>
      <c r="B1839" t="s">
        <v>1649</v>
      </c>
      <c r="C1839" t="s">
        <v>39</v>
      </c>
      <c r="D1839">
        <v>0.09</v>
      </c>
      <c r="E1839">
        <v>175.99</v>
      </c>
      <c r="F1839">
        <v>4.99</v>
      </c>
      <c r="G1839" t="s">
        <v>40</v>
      </c>
      <c r="H1839" t="s">
        <v>29</v>
      </c>
      <c r="I1839" t="s">
        <v>42</v>
      </c>
      <c r="J1839" t="s">
        <v>137</v>
      </c>
      <c r="K1839" t="s">
        <v>75</v>
      </c>
      <c r="L1839" t="s">
        <v>1251</v>
      </c>
      <c r="M1839">
        <v>0.59</v>
      </c>
      <c r="N1839" t="s">
        <v>34</v>
      </c>
      <c r="O1839" t="s">
        <v>61</v>
      </c>
      <c r="P1839" t="s">
        <v>92</v>
      </c>
      <c r="Q1839" t="s">
        <v>1651</v>
      </c>
      <c r="R1839">
        <v>95661</v>
      </c>
      <c r="S1839" s="1">
        <v>42175</v>
      </c>
      <c r="T1839" s="1">
        <v>42177</v>
      </c>
      <c r="U1839">
        <v>2169.7464</v>
      </c>
      <c r="V1839">
        <v>22</v>
      </c>
      <c r="W1839">
        <v>3144.56</v>
      </c>
      <c r="X1839">
        <v>87016</v>
      </c>
      <c r="Y1839">
        <f>cleaneddata[[#This Row],[Unit Price]]-cleaneddata[[#This Row],[Discount]]</f>
        <v>175.9</v>
      </c>
      <c r="Z1839" t="str">
        <f>_xlfn.IFS(cleaneddata[[#This Row],[Region]]="Central","Chris",cleaneddata[[#This Row],[Region]]="East","Erin",cleaneddata[[#This Row],[Region]]="South","Sam",cleaneddata[[#This Row],[Region]]="West","William")</f>
        <v>William</v>
      </c>
    </row>
    <row r="1840" spans="1:26" x14ac:dyDescent="0.3">
      <c r="A1840">
        <v>1124</v>
      </c>
      <c r="B1840" t="s">
        <v>2922</v>
      </c>
      <c r="C1840" t="s">
        <v>39</v>
      </c>
      <c r="D1840">
        <v>0.09</v>
      </c>
      <c r="E1840">
        <v>160.97999999999999</v>
      </c>
      <c r="F1840">
        <v>35.020000000000003</v>
      </c>
      <c r="G1840" t="s">
        <v>28</v>
      </c>
      <c r="H1840" t="s">
        <v>29</v>
      </c>
      <c r="I1840" t="s">
        <v>30</v>
      </c>
      <c r="J1840" t="s">
        <v>119</v>
      </c>
      <c r="K1840" t="s">
        <v>32</v>
      </c>
      <c r="L1840" t="s">
        <v>1757</v>
      </c>
      <c r="M1840">
        <v>0.72</v>
      </c>
      <c r="N1840" t="s">
        <v>34</v>
      </c>
      <c r="O1840" t="s">
        <v>113</v>
      </c>
      <c r="P1840" t="s">
        <v>250</v>
      </c>
      <c r="Q1840" t="s">
        <v>2923</v>
      </c>
      <c r="R1840">
        <v>6360</v>
      </c>
      <c r="S1840" s="1">
        <v>42175</v>
      </c>
      <c r="T1840" s="1">
        <v>42176</v>
      </c>
      <c r="U1840">
        <v>-229.93</v>
      </c>
      <c r="V1840">
        <v>18</v>
      </c>
      <c r="W1840">
        <v>2653.02</v>
      </c>
      <c r="X1840">
        <v>87016</v>
      </c>
      <c r="Y1840">
        <f>cleaneddata[[#This Row],[Unit Price]]-cleaneddata[[#This Row],[Discount]]</f>
        <v>160.88999999999999</v>
      </c>
      <c r="Z1840" t="str">
        <f>_xlfn.IFS(cleaneddata[[#This Row],[Region]]="Central","Chris",cleaneddata[[#This Row],[Region]]="East","Erin",cleaneddata[[#This Row],[Region]]="South","Sam",cleaneddata[[#This Row],[Region]]="West","William")</f>
        <v>Erin</v>
      </c>
    </row>
    <row r="1841" spans="1:26" x14ac:dyDescent="0.3">
      <c r="A1841">
        <v>1432</v>
      </c>
      <c r="B1841" t="s">
        <v>1512</v>
      </c>
      <c r="C1841" t="s">
        <v>49</v>
      </c>
      <c r="D1841">
        <v>7.0000000000000007E-2</v>
      </c>
      <c r="E1841">
        <v>10.98</v>
      </c>
      <c r="F1841">
        <v>4.8</v>
      </c>
      <c r="G1841" t="s">
        <v>40</v>
      </c>
      <c r="H1841" t="s">
        <v>96</v>
      </c>
      <c r="I1841" t="s">
        <v>50</v>
      </c>
      <c r="J1841" t="s">
        <v>347</v>
      </c>
      <c r="K1841" t="s">
        <v>75</v>
      </c>
      <c r="L1841" t="s">
        <v>1483</v>
      </c>
      <c r="M1841">
        <v>0.36</v>
      </c>
      <c r="N1841" t="s">
        <v>34</v>
      </c>
      <c r="O1841" t="s">
        <v>54</v>
      </c>
      <c r="P1841" t="s">
        <v>55</v>
      </c>
      <c r="Q1841" t="s">
        <v>1514</v>
      </c>
      <c r="R1841">
        <v>46203</v>
      </c>
      <c r="S1841" s="1">
        <v>42175</v>
      </c>
      <c r="T1841" s="1">
        <v>42182</v>
      </c>
      <c r="U1841">
        <v>52.92</v>
      </c>
      <c r="V1841">
        <v>16</v>
      </c>
      <c r="W1841">
        <v>165.21</v>
      </c>
      <c r="X1841">
        <v>86827</v>
      </c>
      <c r="Y1841">
        <f>cleaneddata[[#This Row],[Unit Price]]-cleaneddata[[#This Row],[Discount]]</f>
        <v>10.91</v>
      </c>
      <c r="Z1841" t="str">
        <f>_xlfn.IFS(cleaneddata[[#This Row],[Region]]="Central","Chris",cleaneddata[[#This Row],[Region]]="East","Erin",cleaneddata[[#This Row],[Region]]="South","Sam",cleaneddata[[#This Row],[Region]]="West","William")</f>
        <v>Chris</v>
      </c>
    </row>
    <row r="1842" spans="1:26" x14ac:dyDescent="0.3">
      <c r="A1842">
        <v>491</v>
      </c>
      <c r="B1842" t="s">
        <v>1075</v>
      </c>
      <c r="C1842" t="s">
        <v>72</v>
      </c>
      <c r="D1842">
        <v>0.02</v>
      </c>
      <c r="E1842">
        <v>9.06</v>
      </c>
      <c r="F1842">
        <v>9.86</v>
      </c>
      <c r="G1842" t="s">
        <v>40</v>
      </c>
      <c r="H1842" t="s">
        <v>41</v>
      </c>
      <c r="I1842" t="s">
        <v>50</v>
      </c>
      <c r="J1842" t="s">
        <v>90</v>
      </c>
      <c r="K1842" t="s">
        <v>75</v>
      </c>
      <c r="L1842" t="s">
        <v>2288</v>
      </c>
      <c r="M1842">
        <v>0.4</v>
      </c>
      <c r="N1842" t="s">
        <v>34</v>
      </c>
      <c r="O1842" t="s">
        <v>113</v>
      </c>
      <c r="P1842" t="s">
        <v>114</v>
      </c>
      <c r="Q1842" t="s">
        <v>115</v>
      </c>
      <c r="R1842">
        <v>10154</v>
      </c>
      <c r="S1842" s="1">
        <v>42175</v>
      </c>
      <c r="T1842" s="1">
        <v>42177</v>
      </c>
      <c r="U1842">
        <v>-63.51</v>
      </c>
      <c r="V1842">
        <v>24</v>
      </c>
      <c r="W1842">
        <v>239.82</v>
      </c>
      <c r="X1842">
        <v>42852</v>
      </c>
      <c r="Y1842">
        <f>cleaneddata[[#This Row],[Unit Price]]-cleaneddata[[#This Row],[Discount]]</f>
        <v>9.0400000000000009</v>
      </c>
      <c r="Z1842" t="str">
        <f>_xlfn.IFS(cleaneddata[[#This Row],[Region]]="Central","Chris",cleaneddata[[#This Row],[Region]]="East","Erin",cleaneddata[[#This Row],[Region]]="South","Sam",cleaneddata[[#This Row],[Region]]="West","William")</f>
        <v>Erin</v>
      </c>
    </row>
    <row r="1843" spans="1:26" x14ac:dyDescent="0.3">
      <c r="A1843">
        <v>494</v>
      </c>
      <c r="B1843" t="s">
        <v>1076</v>
      </c>
      <c r="C1843" t="s">
        <v>72</v>
      </c>
      <c r="D1843">
        <v>0.02</v>
      </c>
      <c r="E1843">
        <v>9.06</v>
      </c>
      <c r="F1843">
        <v>9.86</v>
      </c>
      <c r="G1843" t="s">
        <v>40</v>
      </c>
      <c r="H1843" t="s">
        <v>41</v>
      </c>
      <c r="I1843" t="s">
        <v>50</v>
      </c>
      <c r="J1843" t="s">
        <v>90</v>
      </c>
      <c r="K1843" t="s">
        <v>75</v>
      </c>
      <c r="L1843" t="s">
        <v>2288</v>
      </c>
      <c r="M1843">
        <v>0.4</v>
      </c>
      <c r="N1843" t="s">
        <v>34</v>
      </c>
      <c r="O1843" t="s">
        <v>61</v>
      </c>
      <c r="P1843" t="s">
        <v>68</v>
      </c>
      <c r="Q1843" t="s">
        <v>144</v>
      </c>
      <c r="R1843">
        <v>98115</v>
      </c>
      <c r="S1843" s="1">
        <v>42175</v>
      </c>
      <c r="T1843" s="1">
        <v>42177</v>
      </c>
      <c r="U1843">
        <v>-31.754999999999999</v>
      </c>
      <c r="V1843">
        <v>6</v>
      </c>
      <c r="W1843">
        <v>59.95</v>
      </c>
      <c r="X1843">
        <v>88908</v>
      </c>
      <c r="Y1843">
        <f>cleaneddata[[#This Row],[Unit Price]]-cleaneddata[[#This Row],[Discount]]</f>
        <v>9.0400000000000009</v>
      </c>
      <c r="Z1843" t="str">
        <f>_xlfn.IFS(cleaneddata[[#This Row],[Region]]="Central","Chris",cleaneddata[[#This Row],[Region]]="East","Erin",cleaneddata[[#This Row],[Region]]="South","Sam",cleaneddata[[#This Row],[Region]]="West","William")</f>
        <v>William</v>
      </c>
    </row>
    <row r="1844" spans="1:26" x14ac:dyDescent="0.3">
      <c r="A1844">
        <v>1424</v>
      </c>
      <c r="B1844" t="s">
        <v>439</v>
      </c>
      <c r="C1844" t="s">
        <v>72</v>
      </c>
      <c r="D1844">
        <v>0.05</v>
      </c>
      <c r="E1844">
        <v>8.0399999999999991</v>
      </c>
      <c r="F1844">
        <v>8.94</v>
      </c>
      <c r="G1844" t="s">
        <v>40</v>
      </c>
      <c r="H1844" t="s">
        <v>73</v>
      </c>
      <c r="I1844" t="s">
        <v>50</v>
      </c>
      <c r="J1844" t="s">
        <v>74</v>
      </c>
      <c r="K1844" t="s">
        <v>75</v>
      </c>
      <c r="L1844" t="s">
        <v>2151</v>
      </c>
      <c r="M1844">
        <v>0.4</v>
      </c>
      <c r="N1844" t="s">
        <v>34</v>
      </c>
      <c r="O1844" t="s">
        <v>61</v>
      </c>
      <c r="P1844" t="s">
        <v>62</v>
      </c>
      <c r="Q1844" t="s">
        <v>441</v>
      </c>
      <c r="R1844">
        <v>80112</v>
      </c>
      <c r="S1844" s="1">
        <v>42175</v>
      </c>
      <c r="T1844" s="1">
        <v>42177</v>
      </c>
      <c r="U1844">
        <v>-164.3948</v>
      </c>
      <c r="V1844">
        <v>15</v>
      </c>
      <c r="W1844">
        <v>121.36</v>
      </c>
      <c r="X1844">
        <v>89449</v>
      </c>
      <c r="Y1844">
        <f>cleaneddata[[#This Row],[Unit Price]]-cleaneddata[[#This Row],[Discount]]</f>
        <v>7.9899999999999993</v>
      </c>
      <c r="Z1844" t="str">
        <f>_xlfn.IFS(cleaneddata[[#This Row],[Region]]="Central","Chris",cleaneddata[[#This Row],[Region]]="East","Erin",cleaneddata[[#This Row],[Region]]="South","Sam",cleaneddata[[#This Row],[Region]]="West","William")</f>
        <v>William</v>
      </c>
    </row>
    <row r="1845" spans="1:26" x14ac:dyDescent="0.3">
      <c r="A1845">
        <v>2487</v>
      </c>
      <c r="B1845" t="s">
        <v>2748</v>
      </c>
      <c r="C1845" t="s">
        <v>72</v>
      </c>
      <c r="D1845">
        <v>0.04</v>
      </c>
      <c r="E1845">
        <v>3.08</v>
      </c>
      <c r="F1845">
        <v>0.99</v>
      </c>
      <c r="G1845" t="s">
        <v>40</v>
      </c>
      <c r="H1845" t="s">
        <v>29</v>
      </c>
      <c r="I1845" t="s">
        <v>50</v>
      </c>
      <c r="J1845" t="s">
        <v>154</v>
      </c>
      <c r="K1845" t="s">
        <v>75</v>
      </c>
      <c r="L1845" t="s">
        <v>660</v>
      </c>
      <c r="M1845">
        <v>0.37</v>
      </c>
      <c r="N1845" t="s">
        <v>34</v>
      </c>
      <c r="O1845" t="s">
        <v>35</v>
      </c>
      <c r="P1845" t="s">
        <v>77</v>
      </c>
      <c r="Q1845" t="s">
        <v>2749</v>
      </c>
      <c r="R1845">
        <v>30084</v>
      </c>
      <c r="S1845" s="1">
        <v>42175</v>
      </c>
      <c r="T1845" s="1">
        <v>42176</v>
      </c>
      <c r="U1845">
        <v>257.08319999999998</v>
      </c>
      <c r="V1845">
        <v>14</v>
      </c>
      <c r="W1845">
        <v>43.41</v>
      </c>
      <c r="X1845">
        <v>91415</v>
      </c>
      <c r="Y1845">
        <f>cleaneddata[[#This Row],[Unit Price]]-cleaneddata[[#This Row],[Discount]]</f>
        <v>3.04</v>
      </c>
      <c r="Z1845" t="str">
        <f>_xlfn.IFS(cleaneddata[[#This Row],[Region]]="Central","Chris",cleaneddata[[#This Row],[Region]]="East","Erin",cleaneddata[[#This Row],[Region]]="South","Sam",cleaneddata[[#This Row],[Region]]="West","William")</f>
        <v>Sam</v>
      </c>
    </row>
    <row r="1846" spans="1:26" x14ac:dyDescent="0.3">
      <c r="A1846">
        <v>2487</v>
      </c>
      <c r="B1846" t="s">
        <v>2748</v>
      </c>
      <c r="C1846" t="s">
        <v>72</v>
      </c>
      <c r="D1846">
        <v>0.1</v>
      </c>
      <c r="E1846">
        <v>2.78</v>
      </c>
      <c r="F1846">
        <v>1.25</v>
      </c>
      <c r="G1846" t="s">
        <v>40</v>
      </c>
      <c r="H1846" t="s">
        <v>29</v>
      </c>
      <c r="I1846" t="s">
        <v>50</v>
      </c>
      <c r="J1846" t="s">
        <v>51</v>
      </c>
      <c r="K1846" t="s">
        <v>52</v>
      </c>
      <c r="L1846" t="s">
        <v>384</v>
      </c>
      <c r="M1846">
        <v>0.59</v>
      </c>
      <c r="N1846" t="s">
        <v>34</v>
      </c>
      <c r="O1846" t="s">
        <v>35</v>
      </c>
      <c r="P1846" t="s">
        <v>77</v>
      </c>
      <c r="Q1846" t="s">
        <v>2749</v>
      </c>
      <c r="R1846">
        <v>30084</v>
      </c>
      <c r="S1846" s="1">
        <v>42175</v>
      </c>
      <c r="T1846" s="1">
        <v>42176</v>
      </c>
      <c r="U1846">
        <v>0.78539999999999999</v>
      </c>
      <c r="V1846">
        <v>18</v>
      </c>
      <c r="W1846">
        <v>46.42</v>
      </c>
      <c r="X1846">
        <v>91415</v>
      </c>
      <c r="Y1846">
        <f>cleaneddata[[#This Row],[Unit Price]]-cleaneddata[[#This Row],[Discount]]</f>
        <v>2.6799999999999997</v>
      </c>
      <c r="Z1846" t="str">
        <f>_xlfn.IFS(cleaneddata[[#This Row],[Region]]="Central","Chris",cleaneddata[[#This Row],[Region]]="East","Erin",cleaneddata[[#This Row],[Region]]="South","Sam",cleaneddata[[#This Row],[Region]]="West","William")</f>
        <v>Sam</v>
      </c>
    </row>
    <row r="1847" spans="1:26" x14ac:dyDescent="0.3">
      <c r="A1847">
        <v>2713</v>
      </c>
      <c r="B1847" t="s">
        <v>2924</v>
      </c>
      <c r="C1847" t="s">
        <v>27</v>
      </c>
      <c r="D1847">
        <v>7.0000000000000007E-2</v>
      </c>
      <c r="E1847">
        <v>2.88</v>
      </c>
      <c r="F1847">
        <v>0.5</v>
      </c>
      <c r="G1847" t="s">
        <v>40</v>
      </c>
      <c r="H1847" t="s">
        <v>96</v>
      </c>
      <c r="I1847" t="s">
        <v>50</v>
      </c>
      <c r="J1847" t="s">
        <v>154</v>
      </c>
      <c r="K1847" t="s">
        <v>75</v>
      </c>
      <c r="L1847" t="s">
        <v>2925</v>
      </c>
      <c r="M1847">
        <v>0.39</v>
      </c>
      <c r="N1847" t="s">
        <v>34</v>
      </c>
      <c r="O1847" t="s">
        <v>54</v>
      </c>
      <c r="P1847" t="s">
        <v>291</v>
      </c>
      <c r="Q1847" t="s">
        <v>2926</v>
      </c>
      <c r="R1847">
        <v>49001</v>
      </c>
      <c r="S1847" s="1">
        <v>42176</v>
      </c>
      <c r="T1847" s="1">
        <v>42179</v>
      </c>
      <c r="U1847">
        <v>17.429400000000001</v>
      </c>
      <c r="V1847">
        <v>9</v>
      </c>
      <c r="W1847">
        <v>25.26</v>
      </c>
      <c r="X1847">
        <v>88701</v>
      </c>
      <c r="Y1847">
        <f>cleaneddata[[#This Row],[Unit Price]]-cleaneddata[[#This Row],[Discount]]</f>
        <v>2.81</v>
      </c>
      <c r="Z1847" t="str">
        <f>_xlfn.IFS(cleaneddata[[#This Row],[Region]]="Central","Chris",cleaneddata[[#This Row],[Region]]="East","Erin",cleaneddata[[#This Row],[Region]]="South","Sam",cleaneddata[[#This Row],[Region]]="West","William")</f>
        <v>Chris</v>
      </c>
    </row>
    <row r="1848" spans="1:26" x14ac:dyDescent="0.3">
      <c r="A1848">
        <v>2713</v>
      </c>
      <c r="B1848" t="s">
        <v>2924</v>
      </c>
      <c r="C1848" t="s">
        <v>27</v>
      </c>
      <c r="D1848">
        <v>0.03</v>
      </c>
      <c r="E1848">
        <v>348.21</v>
      </c>
      <c r="F1848">
        <v>40.19</v>
      </c>
      <c r="G1848" t="s">
        <v>28</v>
      </c>
      <c r="H1848" t="s">
        <v>96</v>
      </c>
      <c r="I1848" t="s">
        <v>30</v>
      </c>
      <c r="J1848" t="s">
        <v>31</v>
      </c>
      <c r="K1848" t="s">
        <v>32</v>
      </c>
      <c r="L1848" t="s">
        <v>33</v>
      </c>
      <c r="M1848">
        <v>0.62</v>
      </c>
      <c r="N1848" t="s">
        <v>34</v>
      </c>
      <c r="O1848" t="s">
        <v>54</v>
      </c>
      <c r="P1848" t="s">
        <v>291</v>
      </c>
      <c r="Q1848" t="s">
        <v>2926</v>
      </c>
      <c r="R1848">
        <v>49001</v>
      </c>
      <c r="S1848" s="1">
        <v>42176</v>
      </c>
      <c r="T1848" s="1">
        <v>42177</v>
      </c>
      <c r="U1848">
        <v>-178.86959999999999</v>
      </c>
      <c r="V1848">
        <v>2</v>
      </c>
      <c r="W1848">
        <v>736.16</v>
      </c>
      <c r="X1848">
        <v>88701</v>
      </c>
      <c r="Y1848">
        <f>cleaneddata[[#This Row],[Unit Price]]-cleaneddata[[#This Row],[Discount]]</f>
        <v>348.18</v>
      </c>
      <c r="Z1848" t="str">
        <f>_xlfn.IFS(cleaneddata[[#This Row],[Region]]="Central","Chris",cleaneddata[[#This Row],[Region]]="East","Erin",cleaneddata[[#This Row],[Region]]="South","Sam",cleaneddata[[#This Row],[Region]]="West","William")</f>
        <v>Chris</v>
      </c>
    </row>
    <row r="1849" spans="1:26" x14ac:dyDescent="0.3">
      <c r="A1849">
        <v>2049</v>
      </c>
      <c r="B1849" t="s">
        <v>2927</v>
      </c>
      <c r="C1849" t="s">
        <v>39</v>
      </c>
      <c r="D1849">
        <v>0.03</v>
      </c>
      <c r="E1849">
        <v>15.28</v>
      </c>
      <c r="F1849">
        <v>1.99</v>
      </c>
      <c r="G1849" t="s">
        <v>40</v>
      </c>
      <c r="H1849" t="s">
        <v>96</v>
      </c>
      <c r="I1849" t="s">
        <v>42</v>
      </c>
      <c r="J1849" t="s">
        <v>43</v>
      </c>
      <c r="K1849" t="s">
        <v>44</v>
      </c>
      <c r="L1849" t="s">
        <v>514</v>
      </c>
      <c r="M1849">
        <v>0.42</v>
      </c>
      <c r="N1849" t="s">
        <v>34</v>
      </c>
      <c r="O1849" t="s">
        <v>35</v>
      </c>
      <c r="P1849" t="s">
        <v>244</v>
      </c>
      <c r="Q1849" t="s">
        <v>2928</v>
      </c>
      <c r="R1849">
        <v>22801</v>
      </c>
      <c r="S1849" s="1">
        <v>42176</v>
      </c>
      <c r="T1849" s="1">
        <v>42178</v>
      </c>
      <c r="U1849">
        <v>-266.68599999999998</v>
      </c>
      <c r="V1849">
        <v>19</v>
      </c>
      <c r="W1849">
        <v>290.98</v>
      </c>
      <c r="X1849">
        <v>88220</v>
      </c>
      <c r="Y1849">
        <f>cleaneddata[[#This Row],[Unit Price]]-cleaneddata[[#This Row],[Discount]]</f>
        <v>15.25</v>
      </c>
      <c r="Z1849" t="str">
        <f>_xlfn.IFS(cleaneddata[[#This Row],[Region]]="Central","Chris",cleaneddata[[#This Row],[Region]]="East","Erin",cleaneddata[[#This Row],[Region]]="South","Sam",cleaneddata[[#This Row],[Region]]="West","William")</f>
        <v>Sam</v>
      </c>
    </row>
    <row r="1850" spans="1:26" x14ac:dyDescent="0.3">
      <c r="A1850">
        <v>2049</v>
      </c>
      <c r="B1850" t="s">
        <v>2927</v>
      </c>
      <c r="C1850" t="s">
        <v>39</v>
      </c>
      <c r="D1850">
        <v>0.09</v>
      </c>
      <c r="E1850">
        <v>1.76</v>
      </c>
      <c r="F1850">
        <v>0.7</v>
      </c>
      <c r="G1850" t="s">
        <v>40</v>
      </c>
      <c r="H1850" t="s">
        <v>96</v>
      </c>
      <c r="I1850" t="s">
        <v>50</v>
      </c>
      <c r="J1850" t="s">
        <v>51</v>
      </c>
      <c r="K1850" t="s">
        <v>52</v>
      </c>
      <c r="L1850" t="s">
        <v>2929</v>
      </c>
      <c r="M1850">
        <v>0.56000000000000005</v>
      </c>
      <c r="N1850" t="s">
        <v>34</v>
      </c>
      <c r="O1850" t="s">
        <v>35</v>
      </c>
      <c r="P1850" t="s">
        <v>244</v>
      </c>
      <c r="Q1850" t="s">
        <v>2928</v>
      </c>
      <c r="R1850">
        <v>22801</v>
      </c>
      <c r="S1850" s="1">
        <v>42176</v>
      </c>
      <c r="T1850" s="1">
        <v>42179</v>
      </c>
      <c r="U1850">
        <v>-12.278</v>
      </c>
      <c r="V1850">
        <v>13</v>
      </c>
      <c r="W1850">
        <v>21.77</v>
      </c>
      <c r="X1850">
        <v>88220</v>
      </c>
      <c r="Y1850">
        <f>cleaneddata[[#This Row],[Unit Price]]-cleaneddata[[#This Row],[Discount]]</f>
        <v>1.67</v>
      </c>
      <c r="Z1850" t="str">
        <f>_xlfn.IFS(cleaneddata[[#This Row],[Region]]="Central","Chris",cleaneddata[[#This Row],[Region]]="East","Erin",cleaneddata[[#This Row],[Region]]="South","Sam",cleaneddata[[#This Row],[Region]]="West","William")</f>
        <v>Sam</v>
      </c>
    </row>
    <row r="1851" spans="1:26" x14ac:dyDescent="0.3">
      <c r="A1851">
        <v>2305</v>
      </c>
      <c r="B1851" t="s">
        <v>2930</v>
      </c>
      <c r="C1851" t="s">
        <v>39</v>
      </c>
      <c r="D1851">
        <v>0</v>
      </c>
      <c r="E1851">
        <v>90.48</v>
      </c>
      <c r="F1851">
        <v>19.989999999999998</v>
      </c>
      <c r="G1851" t="s">
        <v>40</v>
      </c>
      <c r="H1851" t="s">
        <v>29</v>
      </c>
      <c r="I1851" t="s">
        <v>50</v>
      </c>
      <c r="J1851" t="s">
        <v>347</v>
      </c>
      <c r="K1851" t="s">
        <v>75</v>
      </c>
      <c r="L1851" t="s">
        <v>504</v>
      </c>
      <c r="M1851">
        <v>0.4</v>
      </c>
      <c r="N1851" t="s">
        <v>34</v>
      </c>
      <c r="O1851" t="s">
        <v>54</v>
      </c>
      <c r="P1851" t="s">
        <v>1073</v>
      </c>
      <c r="Q1851" t="s">
        <v>132</v>
      </c>
      <c r="R1851">
        <v>57201</v>
      </c>
      <c r="S1851" s="1">
        <v>42176</v>
      </c>
      <c r="T1851" s="1">
        <v>42179</v>
      </c>
      <c r="U1851">
        <v>800.25509999999997</v>
      </c>
      <c r="V1851">
        <v>12</v>
      </c>
      <c r="W1851">
        <v>1159.79</v>
      </c>
      <c r="X1851">
        <v>89869</v>
      </c>
      <c r="Y1851">
        <f>cleaneddata[[#This Row],[Unit Price]]-cleaneddata[[#This Row],[Discount]]</f>
        <v>90.48</v>
      </c>
      <c r="Z1851" t="str">
        <f>_xlfn.IFS(cleaneddata[[#This Row],[Region]]="Central","Chris",cleaneddata[[#This Row],[Region]]="East","Erin",cleaneddata[[#This Row],[Region]]="South","Sam",cleaneddata[[#This Row],[Region]]="West","William")</f>
        <v>Chris</v>
      </c>
    </row>
    <row r="1852" spans="1:26" x14ac:dyDescent="0.3">
      <c r="A1852">
        <v>648</v>
      </c>
      <c r="B1852" t="s">
        <v>2931</v>
      </c>
      <c r="C1852" t="s">
        <v>72</v>
      </c>
      <c r="D1852">
        <v>0.02</v>
      </c>
      <c r="E1852">
        <v>25.38</v>
      </c>
      <c r="F1852">
        <v>8.99</v>
      </c>
      <c r="G1852" t="s">
        <v>40</v>
      </c>
      <c r="H1852" t="s">
        <v>73</v>
      </c>
      <c r="I1852" t="s">
        <v>30</v>
      </c>
      <c r="J1852" t="s">
        <v>128</v>
      </c>
      <c r="K1852" t="s">
        <v>44</v>
      </c>
      <c r="L1852" t="s">
        <v>2387</v>
      </c>
      <c r="M1852">
        <v>0.5</v>
      </c>
      <c r="N1852" t="s">
        <v>34</v>
      </c>
      <c r="O1852" t="s">
        <v>54</v>
      </c>
      <c r="P1852" t="s">
        <v>105</v>
      </c>
      <c r="Q1852" t="s">
        <v>2932</v>
      </c>
      <c r="R1852">
        <v>60440</v>
      </c>
      <c r="S1852" s="1">
        <v>42176</v>
      </c>
      <c r="T1852" s="1">
        <v>42177</v>
      </c>
      <c r="U1852">
        <v>-10.36</v>
      </c>
      <c r="V1852">
        <v>1</v>
      </c>
      <c r="W1852">
        <v>34.11</v>
      </c>
      <c r="X1852">
        <v>91365</v>
      </c>
      <c r="Y1852">
        <f>cleaneddata[[#This Row],[Unit Price]]-cleaneddata[[#This Row],[Discount]]</f>
        <v>25.36</v>
      </c>
      <c r="Z1852" t="str">
        <f>_xlfn.IFS(cleaneddata[[#This Row],[Region]]="Central","Chris",cleaneddata[[#This Row],[Region]]="East","Erin",cleaneddata[[#This Row],[Region]]="South","Sam",cleaneddata[[#This Row],[Region]]="West","William")</f>
        <v>Chris</v>
      </c>
    </row>
    <row r="1853" spans="1:26" x14ac:dyDescent="0.3">
      <c r="A1853">
        <v>792</v>
      </c>
      <c r="B1853" t="s">
        <v>2933</v>
      </c>
      <c r="C1853" t="s">
        <v>72</v>
      </c>
      <c r="D1853">
        <v>0.09</v>
      </c>
      <c r="E1853">
        <v>6.48</v>
      </c>
      <c r="F1853">
        <v>9.68</v>
      </c>
      <c r="G1853" t="s">
        <v>40</v>
      </c>
      <c r="H1853" t="s">
        <v>96</v>
      </c>
      <c r="I1853" t="s">
        <v>50</v>
      </c>
      <c r="J1853" t="s">
        <v>90</v>
      </c>
      <c r="K1853" t="s">
        <v>75</v>
      </c>
      <c r="L1853" t="s">
        <v>2934</v>
      </c>
      <c r="M1853">
        <v>0.36</v>
      </c>
      <c r="N1853" t="s">
        <v>34</v>
      </c>
      <c r="O1853" t="s">
        <v>54</v>
      </c>
      <c r="P1853" t="s">
        <v>209</v>
      </c>
      <c r="Q1853" t="s">
        <v>2935</v>
      </c>
      <c r="R1853">
        <v>73064</v>
      </c>
      <c r="S1853" s="1">
        <v>42176</v>
      </c>
      <c r="T1853" s="1">
        <v>42177</v>
      </c>
      <c r="U1853">
        <v>-204.16</v>
      </c>
      <c r="V1853">
        <v>16</v>
      </c>
      <c r="W1853">
        <v>99.92</v>
      </c>
      <c r="X1853">
        <v>88753</v>
      </c>
      <c r="Y1853">
        <f>cleaneddata[[#This Row],[Unit Price]]-cleaneddata[[#This Row],[Discount]]</f>
        <v>6.3900000000000006</v>
      </c>
      <c r="Z1853" t="str">
        <f>_xlfn.IFS(cleaneddata[[#This Row],[Region]]="Central","Chris",cleaneddata[[#This Row],[Region]]="East","Erin",cleaneddata[[#This Row],[Region]]="South","Sam",cleaneddata[[#This Row],[Region]]="West","William")</f>
        <v>Chris</v>
      </c>
    </row>
    <row r="1854" spans="1:26" x14ac:dyDescent="0.3">
      <c r="A1854">
        <v>1511</v>
      </c>
      <c r="B1854" t="s">
        <v>2936</v>
      </c>
      <c r="C1854" t="s">
        <v>27</v>
      </c>
      <c r="D1854">
        <v>0.09</v>
      </c>
      <c r="E1854">
        <v>20.98</v>
      </c>
      <c r="F1854">
        <v>1.49</v>
      </c>
      <c r="G1854" t="s">
        <v>40</v>
      </c>
      <c r="H1854" t="s">
        <v>96</v>
      </c>
      <c r="I1854" t="s">
        <v>50</v>
      </c>
      <c r="J1854" t="s">
        <v>74</v>
      </c>
      <c r="K1854" t="s">
        <v>75</v>
      </c>
      <c r="L1854" t="s">
        <v>2611</v>
      </c>
      <c r="M1854">
        <v>0.35</v>
      </c>
      <c r="N1854" t="s">
        <v>34</v>
      </c>
      <c r="O1854" t="s">
        <v>54</v>
      </c>
      <c r="P1854" t="s">
        <v>55</v>
      </c>
      <c r="Q1854" t="s">
        <v>2937</v>
      </c>
      <c r="R1854">
        <v>47302</v>
      </c>
      <c r="S1854" s="1">
        <v>42177</v>
      </c>
      <c r="T1854" s="1">
        <v>42179</v>
      </c>
      <c r="U1854">
        <v>199.1823</v>
      </c>
      <c r="V1854">
        <v>14</v>
      </c>
      <c r="W1854">
        <v>288.67</v>
      </c>
      <c r="X1854">
        <v>90303</v>
      </c>
      <c r="Y1854">
        <f>cleaneddata[[#This Row],[Unit Price]]-cleaneddata[[#This Row],[Discount]]</f>
        <v>20.89</v>
      </c>
      <c r="Z1854" t="str">
        <f>_xlfn.IFS(cleaneddata[[#This Row],[Region]]="Central","Chris",cleaneddata[[#This Row],[Region]]="East","Erin",cleaneddata[[#This Row],[Region]]="South","Sam",cleaneddata[[#This Row],[Region]]="West","William")</f>
        <v>Chris</v>
      </c>
    </row>
    <row r="1855" spans="1:26" x14ac:dyDescent="0.3">
      <c r="A1855">
        <v>2874</v>
      </c>
      <c r="B1855" t="s">
        <v>2042</v>
      </c>
      <c r="C1855" t="s">
        <v>27</v>
      </c>
      <c r="D1855">
        <v>0.03</v>
      </c>
      <c r="E1855">
        <v>304.99</v>
      </c>
      <c r="F1855">
        <v>19.989999999999998</v>
      </c>
      <c r="G1855" t="s">
        <v>40</v>
      </c>
      <c r="H1855" t="s">
        <v>73</v>
      </c>
      <c r="I1855" t="s">
        <v>50</v>
      </c>
      <c r="J1855" t="s">
        <v>74</v>
      </c>
      <c r="K1855" t="s">
        <v>75</v>
      </c>
      <c r="L1855" t="s">
        <v>2805</v>
      </c>
      <c r="M1855">
        <v>0.4</v>
      </c>
      <c r="N1855" t="s">
        <v>34</v>
      </c>
      <c r="O1855" t="s">
        <v>54</v>
      </c>
      <c r="P1855" t="s">
        <v>135</v>
      </c>
      <c r="Q1855" t="s">
        <v>2043</v>
      </c>
      <c r="R1855">
        <v>68128</v>
      </c>
      <c r="S1855" s="1">
        <v>42177</v>
      </c>
      <c r="T1855" s="1">
        <v>42179</v>
      </c>
      <c r="U1855">
        <v>4033.6089000000002</v>
      </c>
      <c r="V1855">
        <v>19</v>
      </c>
      <c r="W1855">
        <v>5845.81</v>
      </c>
      <c r="X1855">
        <v>89874</v>
      </c>
      <c r="Y1855">
        <f>cleaneddata[[#This Row],[Unit Price]]-cleaneddata[[#This Row],[Discount]]</f>
        <v>304.96000000000004</v>
      </c>
      <c r="Z1855" t="str">
        <f>_xlfn.IFS(cleaneddata[[#This Row],[Region]]="Central","Chris",cleaneddata[[#This Row],[Region]]="East","Erin",cleaneddata[[#This Row],[Region]]="South","Sam",cleaneddata[[#This Row],[Region]]="West","William")</f>
        <v>Chris</v>
      </c>
    </row>
    <row r="1856" spans="1:26" x14ac:dyDescent="0.3">
      <c r="A1856">
        <v>2874</v>
      </c>
      <c r="B1856" t="s">
        <v>2042</v>
      </c>
      <c r="C1856" t="s">
        <v>27</v>
      </c>
      <c r="D1856">
        <v>0.09</v>
      </c>
      <c r="E1856">
        <v>65.989999999999995</v>
      </c>
      <c r="F1856">
        <v>8.99</v>
      </c>
      <c r="G1856" t="s">
        <v>40</v>
      </c>
      <c r="H1856" t="s">
        <v>73</v>
      </c>
      <c r="I1856" t="s">
        <v>42</v>
      </c>
      <c r="J1856" t="s">
        <v>137</v>
      </c>
      <c r="K1856" t="s">
        <v>75</v>
      </c>
      <c r="L1856" t="s">
        <v>2938</v>
      </c>
      <c r="M1856">
        <v>0.57999999999999996</v>
      </c>
      <c r="N1856" t="s">
        <v>34</v>
      </c>
      <c r="O1856" t="s">
        <v>54</v>
      </c>
      <c r="P1856" t="s">
        <v>135</v>
      </c>
      <c r="Q1856" t="s">
        <v>2043</v>
      </c>
      <c r="R1856">
        <v>68128</v>
      </c>
      <c r="S1856" s="1">
        <v>42177</v>
      </c>
      <c r="T1856" s="1">
        <v>42179</v>
      </c>
      <c r="U1856">
        <v>141.7824</v>
      </c>
      <c r="V1856">
        <v>12</v>
      </c>
      <c r="W1856">
        <v>633.85</v>
      </c>
      <c r="X1856">
        <v>89874</v>
      </c>
      <c r="Y1856">
        <f>cleaneddata[[#This Row],[Unit Price]]-cleaneddata[[#This Row],[Discount]]</f>
        <v>65.899999999999991</v>
      </c>
      <c r="Z1856" t="str">
        <f>_xlfn.IFS(cleaneddata[[#This Row],[Region]]="Central","Chris",cleaneddata[[#This Row],[Region]]="East","Erin",cleaneddata[[#This Row],[Region]]="South","Sam",cleaneddata[[#This Row],[Region]]="West","William")</f>
        <v>Chris</v>
      </c>
    </row>
    <row r="1857" spans="1:26" x14ac:dyDescent="0.3">
      <c r="A1857">
        <v>2963</v>
      </c>
      <c r="B1857" t="s">
        <v>2939</v>
      </c>
      <c r="C1857" t="s">
        <v>27</v>
      </c>
      <c r="D1857">
        <v>0.01</v>
      </c>
      <c r="E1857">
        <v>7.98</v>
      </c>
      <c r="F1857">
        <v>6.5</v>
      </c>
      <c r="G1857" t="s">
        <v>40</v>
      </c>
      <c r="H1857" t="s">
        <v>41</v>
      </c>
      <c r="I1857" t="s">
        <v>50</v>
      </c>
      <c r="J1857" t="s">
        <v>80</v>
      </c>
      <c r="K1857" t="s">
        <v>146</v>
      </c>
      <c r="L1857" t="s">
        <v>2940</v>
      </c>
      <c r="M1857">
        <v>0.59</v>
      </c>
      <c r="N1857" t="s">
        <v>34</v>
      </c>
      <c r="O1857" t="s">
        <v>113</v>
      </c>
      <c r="P1857" t="s">
        <v>420</v>
      </c>
      <c r="Q1857" t="s">
        <v>2941</v>
      </c>
      <c r="R1857">
        <v>21220</v>
      </c>
      <c r="S1857" s="1">
        <v>42177</v>
      </c>
      <c r="T1857" s="1">
        <v>42178</v>
      </c>
      <c r="U1857">
        <v>-34.591999999999999</v>
      </c>
      <c r="V1857">
        <v>4</v>
      </c>
      <c r="W1857">
        <v>34.909999999999997</v>
      </c>
      <c r="X1857">
        <v>88612</v>
      </c>
      <c r="Y1857">
        <f>cleaneddata[[#This Row],[Unit Price]]-cleaneddata[[#This Row],[Discount]]</f>
        <v>7.9700000000000006</v>
      </c>
      <c r="Z1857" t="str">
        <f>_xlfn.IFS(cleaneddata[[#This Row],[Region]]="Central","Chris",cleaneddata[[#This Row],[Region]]="East","Erin",cleaneddata[[#This Row],[Region]]="South","Sam",cleaneddata[[#This Row],[Region]]="West","William")</f>
        <v>Erin</v>
      </c>
    </row>
    <row r="1858" spans="1:26" x14ac:dyDescent="0.3">
      <c r="A1858">
        <v>3132</v>
      </c>
      <c r="B1858" t="s">
        <v>2554</v>
      </c>
      <c r="C1858" t="s">
        <v>39</v>
      </c>
      <c r="D1858">
        <v>0.1</v>
      </c>
      <c r="E1858">
        <v>180.98</v>
      </c>
      <c r="F1858">
        <v>26.2</v>
      </c>
      <c r="G1858" t="s">
        <v>28</v>
      </c>
      <c r="H1858" t="s">
        <v>96</v>
      </c>
      <c r="I1858" t="s">
        <v>30</v>
      </c>
      <c r="J1858" t="s">
        <v>111</v>
      </c>
      <c r="K1858" t="s">
        <v>59</v>
      </c>
      <c r="L1858" t="s">
        <v>2276</v>
      </c>
      <c r="M1858">
        <v>0.59</v>
      </c>
      <c r="N1858" t="s">
        <v>34</v>
      </c>
      <c r="O1858" t="s">
        <v>54</v>
      </c>
      <c r="P1858" t="s">
        <v>105</v>
      </c>
      <c r="Q1858" t="s">
        <v>2556</v>
      </c>
      <c r="R1858">
        <v>60060</v>
      </c>
      <c r="S1858" s="1">
        <v>42177</v>
      </c>
      <c r="T1858" s="1">
        <v>42178</v>
      </c>
      <c r="U1858">
        <v>-64.664000000000001</v>
      </c>
      <c r="V1858">
        <v>3</v>
      </c>
      <c r="W1858">
        <v>519.41999999999996</v>
      </c>
      <c r="X1858">
        <v>86790</v>
      </c>
      <c r="Y1858">
        <f>cleaneddata[[#This Row],[Unit Price]]-cleaneddata[[#This Row],[Discount]]</f>
        <v>180.88</v>
      </c>
      <c r="Z1858" t="str">
        <f>_xlfn.IFS(cleaneddata[[#This Row],[Region]]="Central","Chris",cleaneddata[[#This Row],[Region]]="East","Erin",cleaneddata[[#This Row],[Region]]="South","Sam",cleaneddata[[#This Row],[Region]]="West","William")</f>
        <v>Chris</v>
      </c>
    </row>
    <row r="1859" spans="1:26" x14ac:dyDescent="0.3">
      <c r="A1859">
        <v>437</v>
      </c>
      <c r="B1859" t="s">
        <v>2942</v>
      </c>
      <c r="C1859" t="s">
        <v>49</v>
      </c>
      <c r="D1859">
        <v>0.05</v>
      </c>
      <c r="E1859">
        <v>125.99</v>
      </c>
      <c r="F1859">
        <v>8.08</v>
      </c>
      <c r="G1859" t="s">
        <v>40</v>
      </c>
      <c r="H1859" t="s">
        <v>29</v>
      </c>
      <c r="I1859" t="s">
        <v>42</v>
      </c>
      <c r="J1859" t="s">
        <v>137</v>
      </c>
      <c r="K1859" t="s">
        <v>75</v>
      </c>
      <c r="L1859" t="s">
        <v>2115</v>
      </c>
      <c r="M1859">
        <v>0.56999999999999995</v>
      </c>
      <c r="N1859" t="s">
        <v>34</v>
      </c>
      <c r="O1859" t="s">
        <v>113</v>
      </c>
      <c r="P1859" t="s">
        <v>405</v>
      </c>
      <c r="Q1859" t="s">
        <v>2943</v>
      </c>
      <c r="R1859">
        <v>1462</v>
      </c>
      <c r="S1859" s="1">
        <v>42177</v>
      </c>
      <c r="T1859" s="1">
        <v>42182</v>
      </c>
      <c r="U1859">
        <v>427.11840000000001</v>
      </c>
      <c r="V1859">
        <v>9</v>
      </c>
      <c r="W1859">
        <v>952.26</v>
      </c>
      <c r="X1859">
        <v>90695</v>
      </c>
      <c r="Y1859">
        <f>cleaneddata[[#This Row],[Unit Price]]-cleaneddata[[#This Row],[Discount]]</f>
        <v>125.94</v>
      </c>
      <c r="Z1859" t="str">
        <f>_xlfn.IFS(cleaneddata[[#This Row],[Region]]="Central","Chris",cleaneddata[[#This Row],[Region]]="East","Erin",cleaneddata[[#This Row],[Region]]="South","Sam",cleaneddata[[#This Row],[Region]]="West","William")</f>
        <v>Erin</v>
      </c>
    </row>
    <row r="1860" spans="1:26" x14ac:dyDescent="0.3">
      <c r="A1860">
        <v>1127</v>
      </c>
      <c r="B1860" t="s">
        <v>1347</v>
      </c>
      <c r="C1860" t="s">
        <v>49</v>
      </c>
      <c r="D1860">
        <v>0.04</v>
      </c>
      <c r="E1860">
        <v>4.71</v>
      </c>
      <c r="F1860">
        <v>0.7</v>
      </c>
      <c r="G1860" t="s">
        <v>40</v>
      </c>
      <c r="H1860" t="s">
        <v>41</v>
      </c>
      <c r="I1860" t="s">
        <v>50</v>
      </c>
      <c r="J1860" t="s">
        <v>178</v>
      </c>
      <c r="K1860" t="s">
        <v>52</v>
      </c>
      <c r="L1860" t="s">
        <v>2726</v>
      </c>
      <c r="M1860">
        <v>0.8</v>
      </c>
      <c r="N1860" t="s">
        <v>34</v>
      </c>
      <c r="O1860" t="s">
        <v>54</v>
      </c>
      <c r="P1860" t="s">
        <v>189</v>
      </c>
      <c r="Q1860" t="s">
        <v>1348</v>
      </c>
      <c r="R1860">
        <v>78852</v>
      </c>
      <c r="S1860" s="1">
        <v>42177</v>
      </c>
      <c r="T1860" s="1">
        <v>42181</v>
      </c>
      <c r="U1860">
        <v>4.53</v>
      </c>
      <c r="V1860">
        <v>19</v>
      </c>
      <c r="W1860">
        <v>90.52</v>
      </c>
      <c r="X1860">
        <v>87222</v>
      </c>
      <c r="Y1860">
        <f>cleaneddata[[#This Row],[Unit Price]]-cleaneddata[[#This Row],[Discount]]</f>
        <v>4.67</v>
      </c>
      <c r="Z1860" t="str">
        <f>_xlfn.IFS(cleaneddata[[#This Row],[Region]]="Central","Chris",cleaneddata[[#This Row],[Region]]="East","Erin",cleaneddata[[#This Row],[Region]]="South","Sam",cleaneddata[[#This Row],[Region]]="West","William")</f>
        <v>Chris</v>
      </c>
    </row>
    <row r="1861" spans="1:26" x14ac:dyDescent="0.3">
      <c r="A1861">
        <v>1128</v>
      </c>
      <c r="B1861" t="s">
        <v>2944</v>
      </c>
      <c r="C1861" t="s">
        <v>49</v>
      </c>
      <c r="D1861">
        <v>0.06</v>
      </c>
      <c r="E1861">
        <v>4.2</v>
      </c>
      <c r="F1861">
        <v>2.2599999999999998</v>
      </c>
      <c r="G1861" t="s">
        <v>40</v>
      </c>
      <c r="H1861" t="s">
        <v>41</v>
      </c>
      <c r="I1861" t="s">
        <v>50</v>
      </c>
      <c r="J1861" t="s">
        <v>90</v>
      </c>
      <c r="K1861" t="s">
        <v>52</v>
      </c>
      <c r="L1861" t="s">
        <v>598</v>
      </c>
      <c r="M1861">
        <v>0.36</v>
      </c>
      <c r="N1861" t="s">
        <v>34</v>
      </c>
      <c r="O1861" t="s">
        <v>54</v>
      </c>
      <c r="P1861" t="s">
        <v>189</v>
      </c>
      <c r="Q1861" t="s">
        <v>2945</v>
      </c>
      <c r="R1861">
        <v>78539</v>
      </c>
      <c r="S1861" s="1">
        <v>42177</v>
      </c>
      <c r="T1861" s="1">
        <v>42182</v>
      </c>
      <c r="U1861">
        <v>9.7799999999999994</v>
      </c>
      <c r="V1861">
        <v>13</v>
      </c>
      <c r="W1861">
        <v>55.97</v>
      </c>
      <c r="X1861">
        <v>87222</v>
      </c>
      <c r="Y1861">
        <f>cleaneddata[[#This Row],[Unit Price]]-cleaneddata[[#This Row],[Discount]]</f>
        <v>4.1400000000000006</v>
      </c>
      <c r="Z1861" t="str">
        <f>_xlfn.IFS(cleaneddata[[#This Row],[Region]]="Central","Chris",cleaneddata[[#This Row],[Region]]="East","Erin",cleaneddata[[#This Row],[Region]]="South","Sam",cleaneddata[[#This Row],[Region]]="West","William")</f>
        <v>Chris</v>
      </c>
    </row>
    <row r="1862" spans="1:26" x14ac:dyDescent="0.3">
      <c r="A1862">
        <v>2279</v>
      </c>
      <c r="B1862" t="s">
        <v>2946</v>
      </c>
      <c r="C1862" t="s">
        <v>49</v>
      </c>
      <c r="D1862">
        <v>0.04</v>
      </c>
      <c r="E1862">
        <v>4.4800000000000004</v>
      </c>
      <c r="F1862">
        <v>2.5</v>
      </c>
      <c r="G1862" t="s">
        <v>89</v>
      </c>
      <c r="H1862" t="s">
        <v>73</v>
      </c>
      <c r="I1862" t="s">
        <v>50</v>
      </c>
      <c r="J1862" t="s">
        <v>347</v>
      </c>
      <c r="K1862" t="s">
        <v>75</v>
      </c>
      <c r="L1862" t="s">
        <v>1023</v>
      </c>
      <c r="M1862">
        <v>0.37</v>
      </c>
      <c r="N1862" t="s">
        <v>34</v>
      </c>
      <c r="O1862" t="s">
        <v>113</v>
      </c>
      <c r="P1862" t="s">
        <v>322</v>
      </c>
      <c r="Q1862" t="s">
        <v>2947</v>
      </c>
      <c r="R1862">
        <v>15601</v>
      </c>
      <c r="S1862" s="1">
        <v>42177</v>
      </c>
      <c r="T1862" s="1">
        <v>42181</v>
      </c>
      <c r="U1862">
        <v>10.32</v>
      </c>
      <c r="V1862">
        <v>7</v>
      </c>
      <c r="W1862">
        <v>35.93</v>
      </c>
      <c r="X1862">
        <v>85949</v>
      </c>
      <c r="Y1862">
        <f>cleaneddata[[#This Row],[Unit Price]]-cleaneddata[[#This Row],[Discount]]</f>
        <v>4.4400000000000004</v>
      </c>
      <c r="Z1862" t="str">
        <f>_xlfn.IFS(cleaneddata[[#This Row],[Region]]="Central","Chris",cleaneddata[[#This Row],[Region]]="East","Erin",cleaneddata[[#This Row],[Region]]="South","Sam",cleaneddata[[#This Row],[Region]]="West","William")</f>
        <v>Erin</v>
      </c>
    </row>
    <row r="1863" spans="1:26" x14ac:dyDescent="0.3">
      <c r="A1863">
        <v>101</v>
      </c>
      <c r="B1863" t="s">
        <v>2948</v>
      </c>
      <c r="C1863" t="s">
        <v>118</v>
      </c>
      <c r="D1863">
        <v>0.1</v>
      </c>
      <c r="E1863">
        <v>19.98</v>
      </c>
      <c r="F1863">
        <v>4</v>
      </c>
      <c r="G1863" t="s">
        <v>40</v>
      </c>
      <c r="H1863" t="s">
        <v>41</v>
      </c>
      <c r="I1863" t="s">
        <v>42</v>
      </c>
      <c r="J1863" t="s">
        <v>43</v>
      </c>
      <c r="K1863" t="s">
        <v>75</v>
      </c>
      <c r="L1863" t="s">
        <v>1763</v>
      </c>
      <c r="M1863">
        <v>0.68</v>
      </c>
      <c r="N1863" t="s">
        <v>34</v>
      </c>
      <c r="O1863" t="s">
        <v>113</v>
      </c>
      <c r="P1863" t="s">
        <v>333</v>
      </c>
      <c r="Q1863" t="s">
        <v>2949</v>
      </c>
      <c r="R1863">
        <v>4005</v>
      </c>
      <c r="S1863" s="1">
        <v>42177</v>
      </c>
      <c r="T1863" s="1">
        <v>42179</v>
      </c>
      <c r="U1863">
        <v>-16.2</v>
      </c>
      <c r="V1863">
        <v>16</v>
      </c>
      <c r="W1863">
        <v>303.58999999999997</v>
      </c>
      <c r="X1863">
        <v>88205</v>
      </c>
      <c r="Y1863">
        <f>cleaneddata[[#This Row],[Unit Price]]-cleaneddata[[#This Row],[Discount]]</f>
        <v>19.88</v>
      </c>
      <c r="Z1863" t="str">
        <f>_xlfn.IFS(cleaneddata[[#This Row],[Region]]="Central","Chris",cleaneddata[[#This Row],[Region]]="East","Erin",cleaneddata[[#This Row],[Region]]="South","Sam",cleaneddata[[#This Row],[Region]]="West","William")</f>
        <v>Erin</v>
      </c>
    </row>
    <row r="1864" spans="1:26" x14ac:dyDescent="0.3">
      <c r="A1864">
        <v>102</v>
      </c>
      <c r="B1864" t="s">
        <v>2044</v>
      </c>
      <c r="C1864" t="s">
        <v>118</v>
      </c>
      <c r="D1864">
        <v>0.1</v>
      </c>
      <c r="E1864">
        <v>19.98</v>
      </c>
      <c r="F1864">
        <v>4</v>
      </c>
      <c r="G1864" t="s">
        <v>40</v>
      </c>
      <c r="H1864" t="s">
        <v>41</v>
      </c>
      <c r="I1864" t="s">
        <v>42</v>
      </c>
      <c r="J1864" t="s">
        <v>43</v>
      </c>
      <c r="K1864" t="s">
        <v>75</v>
      </c>
      <c r="L1864" t="s">
        <v>1763</v>
      </c>
      <c r="M1864">
        <v>0.68</v>
      </c>
      <c r="N1864" t="s">
        <v>34</v>
      </c>
      <c r="O1864" t="s">
        <v>113</v>
      </c>
      <c r="P1864" t="s">
        <v>405</v>
      </c>
      <c r="Q1864" t="s">
        <v>790</v>
      </c>
      <c r="R1864">
        <v>2129</v>
      </c>
      <c r="S1864" s="1">
        <v>42177</v>
      </c>
      <c r="T1864" s="1">
        <v>42179</v>
      </c>
      <c r="U1864">
        <v>-20.25</v>
      </c>
      <c r="V1864">
        <v>65</v>
      </c>
      <c r="W1864">
        <v>1233.32</v>
      </c>
      <c r="X1864">
        <v>3397</v>
      </c>
      <c r="Y1864">
        <f>cleaneddata[[#This Row],[Unit Price]]-cleaneddata[[#This Row],[Discount]]</f>
        <v>19.88</v>
      </c>
      <c r="Z1864" t="str">
        <f>_xlfn.IFS(cleaneddata[[#This Row],[Region]]="Central","Chris",cleaneddata[[#This Row],[Region]]="East","Erin",cleaneddata[[#This Row],[Region]]="South","Sam",cleaneddata[[#This Row],[Region]]="West","William")</f>
        <v>Erin</v>
      </c>
    </row>
    <row r="1865" spans="1:26" x14ac:dyDescent="0.3">
      <c r="A1865">
        <v>102</v>
      </c>
      <c r="B1865" t="s">
        <v>2044</v>
      </c>
      <c r="C1865" t="s">
        <v>118</v>
      </c>
      <c r="D1865">
        <v>0.09</v>
      </c>
      <c r="E1865">
        <v>2.88</v>
      </c>
      <c r="F1865">
        <v>1.49</v>
      </c>
      <c r="G1865" t="s">
        <v>40</v>
      </c>
      <c r="H1865" t="s">
        <v>41</v>
      </c>
      <c r="I1865" t="s">
        <v>50</v>
      </c>
      <c r="J1865" t="s">
        <v>74</v>
      </c>
      <c r="K1865" t="s">
        <v>75</v>
      </c>
      <c r="L1865" t="s">
        <v>2950</v>
      </c>
      <c r="M1865">
        <v>0.36</v>
      </c>
      <c r="N1865" t="s">
        <v>34</v>
      </c>
      <c r="O1865" t="s">
        <v>113</v>
      </c>
      <c r="P1865" t="s">
        <v>405</v>
      </c>
      <c r="Q1865" t="s">
        <v>790</v>
      </c>
      <c r="R1865">
        <v>2129</v>
      </c>
      <c r="S1865" s="1">
        <v>42177</v>
      </c>
      <c r="T1865" s="1">
        <v>42178</v>
      </c>
      <c r="U1865">
        <v>-3.3809999999999998</v>
      </c>
      <c r="V1865">
        <v>17</v>
      </c>
      <c r="W1865">
        <v>47.31</v>
      </c>
      <c r="X1865">
        <v>3397</v>
      </c>
      <c r="Y1865">
        <f>cleaneddata[[#This Row],[Unit Price]]-cleaneddata[[#This Row],[Discount]]</f>
        <v>2.79</v>
      </c>
      <c r="Z1865" t="str">
        <f>_xlfn.IFS(cleaneddata[[#This Row],[Region]]="Central","Chris",cleaneddata[[#This Row],[Region]]="East","Erin",cleaneddata[[#This Row],[Region]]="South","Sam",cleaneddata[[#This Row],[Region]]="West","William")</f>
        <v>Erin</v>
      </c>
    </row>
    <row r="1866" spans="1:26" x14ac:dyDescent="0.3">
      <c r="A1866">
        <v>109</v>
      </c>
      <c r="B1866" t="s">
        <v>2951</v>
      </c>
      <c r="C1866" t="s">
        <v>118</v>
      </c>
      <c r="D1866">
        <v>0.09</v>
      </c>
      <c r="E1866">
        <v>2.88</v>
      </c>
      <c r="F1866">
        <v>1.49</v>
      </c>
      <c r="G1866" t="s">
        <v>40</v>
      </c>
      <c r="H1866" t="s">
        <v>41</v>
      </c>
      <c r="I1866" t="s">
        <v>50</v>
      </c>
      <c r="J1866" t="s">
        <v>74</v>
      </c>
      <c r="K1866" t="s">
        <v>75</v>
      </c>
      <c r="L1866" t="s">
        <v>2950</v>
      </c>
      <c r="M1866">
        <v>0.36</v>
      </c>
      <c r="N1866" t="s">
        <v>34</v>
      </c>
      <c r="O1866" t="s">
        <v>113</v>
      </c>
      <c r="P1866" t="s">
        <v>399</v>
      </c>
      <c r="Q1866" t="s">
        <v>2952</v>
      </c>
      <c r="R1866">
        <v>7644</v>
      </c>
      <c r="S1866" s="1">
        <v>42177</v>
      </c>
      <c r="T1866" s="1">
        <v>42178</v>
      </c>
      <c r="U1866">
        <v>-2.7048000000000001</v>
      </c>
      <c r="V1866">
        <v>4</v>
      </c>
      <c r="W1866">
        <v>11.13</v>
      </c>
      <c r="X1866">
        <v>88205</v>
      </c>
      <c r="Y1866">
        <f>cleaneddata[[#This Row],[Unit Price]]-cleaneddata[[#This Row],[Discount]]</f>
        <v>2.79</v>
      </c>
      <c r="Z1866" t="str">
        <f>_xlfn.IFS(cleaneddata[[#This Row],[Region]]="Central","Chris",cleaneddata[[#This Row],[Region]]="East","Erin",cleaneddata[[#This Row],[Region]]="South","Sam",cleaneddata[[#This Row],[Region]]="West","William")</f>
        <v>Erin</v>
      </c>
    </row>
    <row r="1867" spans="1:26" x14ac:dyDescent="0.3">
      <c r="A1867">
        <v>522</v>
      </c>
      <c r="B1867" t="s">
        <v>2953</v>
      </c>
      <c r="C1867" t="s">
        <v>118</v>
      </c>
      <c r="D1867">
        <v>0.02</v>
      </c>
      <c r="E1867">
        <v>150.97999999999999</v>
      </c>
      <c r="F1867">
        <v>13.99</v>
      </c>
      <c r="G1867" t="s">
        <v>89</v>
      </c>
      <c r="H1867" t="s">
        <v>29</v>
      </c>
      <c r="I1867" t="s">
        <v>42</v>
      </c>
      <c r="J1867" t="s">
        <v>58</v>
      </c>
      <c r="K1867" t="s">
        <v>146</v>
      </c>
      <c r="L1867" t="s">
        <v>784</v>
      </c>
      <c r="M1867">
        <v>0.38</v>
      </c>
      <c r="N1867" t="s">
        <v>34</v>
      </c>
      <c r="O1867" t="s">
        <v>61</v>
      </c>
      <c r="P1867" t="s">
        <v>141</v>
      </c>
      <c r="Q1867" t="s">
        <v>844</v>
      </c>
      <c r="R1867">
        <v>97756</v>
      </c>
      <c r="S1867" s="1">
        <v>42177</v>
      </c>
      <c r="T1867" s="1">
        <v>42179</v>
      </c>
      <c r="U1867">
        <v>26.1</v>
      </c>
      <c r="V1867">
        <v>3</v>
      </c>
      <c r="W1867">
        <v>480.37</v>
      </c>
      <c r="X1867">
        <v>89327</v>
      </c>
      <c r="Y1867">
        <f>cleaneddata[[#This Row],[Unit Price]]-cleaneddata[[#This Row],[Discount]]</f>
        <v>150.95999999999998</v>
      </c>
      <c r="Z1867" t="str">
        <f>_xlfn.IFS(cleaneddata[[#This Row],[Region]]="Central","Chris",cleaneddata[[#This Row],[Region]]="East","Erin",cleaneddata[[#This Row],[Region]]="South","Sam",cleaneddata[[#This Row],[Region]]="West","William")</f>
        <v>William</v>
      </c>
    </row>
    <row r="1868" spans="1:26" x14ac:dyDescent="0.3">
      <c r="A1868">
        <v>522</v>
      </c>
      <c r="B1868" t="s">
        <v>2953</v>
      </c>
      <c r="C1868" t="s">
        <v>118</v>
      </c>
      <c r="D1868">
        <v>0.1</v>
      </c>
      <c r="E1868">
        <v>5.43</v>
      </c>
      <c r="F1868">
        <v>0.95</v>
      </c>
      <c r="G1868" t="s">
        <v>40</v>
      </c>
      <c r="H1868" t="s">
        <v>29</v>
      </c>
      <c r="I1868" t="s">
        <v>50</v>
      </c>
      <c r="J1868" t="s">
        <v>90</v>
      </c>
      <c r="K1868" t="s">
        <v>52</v>
      </c>
      <c r="L1868" t="s">
        <v>2265</v>
      </c>
      <c r="M1868">
        <v>0.36</v>
      </c>
      <c r="N1868" t="s">
        <v>34</v>
      </c>
      <c r="O1868" t="s">
        <v>61</v>
      </c>
      <c r="P1868" t="s">
        <v>141</v>
      </c>
      <c r="Q1868" t="s">
        <v>844</v>
      </c>
      <c r="R1868">
        <v>97756</v>
      </c>
      <c r="S1868" s="1">
        <v>42177</v>
      </c>
      <c r="T1868" s="1">
        <v>42179</v>
      </c>
      <c r="U1868">
        <v>-2.58</v>
      </c>
      <c r="V1868">
        <v>1</v>
      </c>
      <c r="W1868">
        <v>5.76</v>
      </c>
      <c r="X1868">
        <v>89327</v>
      </c>
      <c r="Y1868">
        <f>cleaneddata[[#This Row],[Unit Price]]-cleaneddata[[#This Row],[Discount]]</f>
        <v>5.33</v>
      </c>
      <c r="Z1868" t="str">
        <f>_xlfn.IFS(cleaneddata[[#This Row],[Region]]="Central","Chris",cleaneddata[[#This Row],[Region]]="East","Erin",cleaneddata[[#This Row],[Region]]="South","Sam",cleaneddata[[#This Row],[Region]]="West","William")</f>
        <v>William</v>
      </c>
    </row>
    <row r="1869" spans="1:26" x14ac:dyDescent="0.3">
      <c r="A1869">
        <v>522</v>
      </c>
      <c r="B1869" t="s">
        <v>2953</v>
      </c>
      <c r="C1869" t="s">
        <v>118</v>
      </c>
      <c r="D1869">
        <v>0.01</v>
      </c>
      <c r="E1869">
        <v>179.29</v>
      </c>
      <c r="F1869">
        <v>29.21</v>
      </c>
      <c r="G1869" t="s">
        <v>28</v>
      </c>
      <c r="H1869" t="s">
        <v>29</v>
      </c>
      <c r="I1869" t="s">
        <v>30</v>
      </c>
      <c r="J1869" t="s">
        <v>31</v>
      </c>
      <c r="K1869" t="s">
        <v>32</v>
      </c>
      <c r="L1869" t="s">
        <v>545</v>
      </c>
      <c r="M1869">
        <v>0.74</v>
      </c>
      <c r="N1869" t="s">
        <v>34</v>
      </c>
      <c r="O1869" t="s">
        <v>61</v>
      </c>
      <c r="P1869" t="s">
        <v>141</v>
      </c>
      <c r="Q1869" t="s">
        <v>844</v>
      </c>
      <c r="R1869">
        <v>97756</v>
      </c>
      <c r="S1869" s="1">
        <v>42177</v>
      </c>
      <c r="T1869" s="1">
        <v>42178</v>
      </c>
      <c r="U1869">
        <v>2800.12</v>
      </c>
      <c r="V1869">
        <v>21</v>
      </c>
      <c r="W1869">
        <v>3112.13</v>
      </c>
      <c r="X1869">
        <v>89327</v>
      </c>
      <c r="Y1869">
        <f>cleaneddata[[#This Row],[Unit Price]]-cleaneddata[[#This Row],[Discount]]</f>
        <v>179.28</v>
      </c>
      <c r="Z1869" t="str">
        <f>_xlfn.IFS(cleaneddata[[#This Row],[Region]]="Central","Chris",cleaneddata[[#This Row],[Region]]="East","Erin",cleaneddata[[#This Row],[Region]]="South","Sam",cleaneddata[[#This Row],[Region]]="West","William")</f>
        <v>William</v>
      </c>
    </row>
    <row r="1870" spans="1:26" x14ac:dyDescent="0.3">
      <c r="A1870">
        <v>445</v>
      </c>
      <c r="B1870" t="s">
        <v>2144</v>
      </c>
      <c r="C1870" t="s">
        <v>39</v>
      </c>
      <c r="D1870">
        <v>0.09</v>
      </c>
      <c r="E1870">
        <v>200.98</v>
      </c>
      <c r="F1870">
        <v>55.96</v>
      </c>
      <c r="G1870" t="s">
        <v>28</v>
      </c>
      <c r="H1870" t="s">
        <v>29</v>
      </c>
      <c r="I1870" t="s">
        <v>30</v>
      </c>
      <c r="J1870" t="s">
        <v>119</v>
      </c>
      <c r="K1870" t="s">
        <v>32</v>
      </c>
      <c r="L1870" t="s">
        <v>1641</v>
      </c>
      <c r="M1870">
        <v>0.75</v>
      </c>
      <c r="N1870" t="s">
        <v>34</v>
      </c>
      <c r="O1870" t="s">
        <v>54</v>
      </c>
      <c r="P1870" t="s">
        <v>135</v>
      </c>
      <c r="Q1870" t="s">
        <v>1379</v>
      </c>
      <c r="R1870">
        <v>68701</v>
      </c>
      <c r="S1870" s="1">
        <v>42178</v>
      </c>
      <c r="T1870" s="1">
        <v>42179</v>
      </c>
      <c r="U1870">
        <v>-512.87199999999996</v>
      </c>
      <c r="V1870">
        <v>9</v>
      </c>
      <c r="W1870">
        <v>1766.68</v>
      </c>
      <c r="X1870">
        <v>88084</v>
      </c>
      <c r="Y1870">
        <f>cleaneddata[[#This Row],[Unit Price]]-cleaneddata[[#This Row],[Discount]]</f>
        <v>200.89</v>
      </c>
      <c r="Z1870" t="str">
        <f>_xlfn.IFS(cleaneddata[[#This Row],[Region]]="Central","Chris",cleaneddata[[#This Row],[Region]]="East","Erin",cleaneddata[[#This Row],[Region]]="South","Sam",cleaneddata[[#This Row],[Region]]="West","William")</f>
        <v>Chris</v>
      </c>
    </row>
    <row r="1871" spans="1:26" x14ac:dyDescent="0.3">
      <c r="A1871">
        <v>445</v>
      </c>
      <c r="B1871" t="s">
        <v>2144</v>
      </c>
      <c r="C1871" t="s">
        <v>39</v>
      </c>
      <c r="D1871">
        <v>0.09</v>
      </c>
      <c r="E1871">
        <v>2.78</v>
      </c>
      <c r="F1871">
        <v>0.97</v>
      </c>
      <c r="G1871" t="s">
        <v>40</v>
      </c>
      <c r="H1871" t="s">
        <v>29</v>
      </c>
      <c r="I1871" t="s">
        <v>50</v>
      </c>
      <c r="J1871" t="s">
        <v>51</v>
      </c>
      <c r="K1871" t="s">
        <v>52</v>
      </c>
      <c r="L1871" t="s">
        <v>2954</v>
      </c>
      <c r="M1871">
        <v>0.59</v>
      </c>
      <c r="N1871" t="s">
        <v>34</v>
      </c>
      <c r="O1871" t="s">
        <v>54</v>
      </c>
      <c r="P1871" t="s">
        <v>135</v>
      </c>
      <c r="Q1871" t="s">
        <v>1379</v>
      </c>
      <c r="R1871">
        <v>68701</v>
      </c>
      <c r="S1871" s="1">
        <v>42178</v>
      </c>
      <c r="T1871" s="1">
        <v>42179</v>
      </c>
      <c r="U1871">
        <v>-3.7839999999999998</v>
      </c>
      <c r="V1871">
        <v>11</v>
      </c>
      <c r="W1871">
        <v>29.02</v>
      </c>
      <c r="X1871">
        <v>88084</v>
      </c>
      <c r="Y1871">
        <f>cleaneddata[[#This Row],[Unit Price]]-cleaneddata[[#This Row],[Discount]]</f>
        <v>2.69</v>
      </c>
      <c r="Z1871" t="str">
        <f>_xlfn.IFS(cleaneddata[[#This Row],[Region]]="Central","Chris",cleaneddata[[#This Row],[Region]]="East","Erin",cleaneddata[[#This Row],[Region]]="South","Sam",cleaneddata[[#This Row],[Region]]="West","William")</f>
        <v>Chris</v>
      </c>
    </row>
    <row r="1872" spans="1:26" x14ac:dyDescent="0.3">
      <c r="A1872">
        <v>2333</v>
      </c>
      <c r="B1872" t="s">
        <v>2955</v>
      </c>
      <c r="C1872" t="s">
        <v>39</v>
      </c>
      <c r="D1872">
        <v>0.06</v>
      </c>
      <c r="E1872">
        <v>180.98</v>
      </c>
      <c r="F1872">
        <v>26.2</v>
      </c>
      <c r="G1872" t="s">
        <v>28</v>
      </c>
      <c r="H1872" t="s">
        <v>29</v>
      </c>
      <c r="I1872" t="s">
        <v>30</v>
      </c>
      <c r="J1872" t="s">
        <v>111</v>
      </c>
      <c r="K1872" t="s">
        <v>59</v>
      </c>
      <c r="L1872" t="s">
        <v>2276</v>
      </c>
      <c r="M1872">
        <v>0.59</v>
      </c>
      <c r="N1872" t="s">
        <v>34</v>
      </c>
      <c r="O1872" t="s">
        <v>54</v>
      </c>
      <c r="P1872" t="s">
        <v>359</v>
      </c>
      <c r="Q1872" t="s">
        <v>2956</v>
      </c>
      <c r="R1872">
        <v>54302</v>
      </c>
      <c r="S1872" s="1">
        <v>42178</v>
      </c>
      <c r="T1872" s="1">
        <v>42179</v>
      </c>
      <c r="U1872">
        <v>-122.235</v>
      </c>
      <c r="V1872">
        <v>1</v>
      </c>
      <c r="W1872">
        <v>191.73</v>
      </c>
      <c r="X1872">
        <v>89611</v>
      </c>
      <c r="Y1872">
        <f>cleaneddata[[#This Row],[Unit Price]]-cleaneddata[[#This Row],[Discount]]</f>
        <v>180.92</v>
      </c>
      <c r="Z1872" t="str">
        <f>_xlfn.IFS(cleaneddata[[#This Row],[Region]]="Central","Chris",cleaneddata[[#This Row],[Region]]="East","Erin",cleaneddata[[#This Row],[Region]]="South","Sam",cleaneddata[[#This Row],[Region]]="West","William")</f>
        <v>Chris</v>
      </c>
    </row>
    <row r="1873" spans="1:26" x14ac:dyDescent="0.3">
      <c r="A1873">
        <v>1548</v>
      </c>
      <c r="B1873" t="s">
        <v>2957</v>
      </c>
      <c r="C1873" t="s">
        <v>49</v>
      </c>
      <c r="D1873">
        <v>0</v>
      </c>
      <c r="E1873">
        <v>599.99</v>
      </c>
      <c r="F1873">
        <v>24.49</v>
      </c>
      <c r="G1873" t="s">
        <v>40</v>
      </c>
      <c r="H1873" t="s">
        <v>96</v>
      </c>
      <c r="I1873" t="s">
        <v>42</v>
      </c>
      <c r="J1873" t="s">
        <v>65</v>
      </c>
      <c r="K1873" t="s">
        <v>66</v>
      </c>
      <c r="L1873" t="s">
        <v>2958</v>
      </c>
      <c r="M1873">
        <v>0.44</v>
      </c>
      <c r="N1873" t="s">
        <v>34</v>
      </c>
      <c r="O1873" t="s">
        <v>54</v>
      </c>
      <c r="P1873" t="s">
        <v>55</v>
      </c>
      <c r="Q1873" t="s">
        <v>2434</v>
      </c>
      <c r="R1873">
        <v>47374</v>
      </c>
      <c r="S1873" s="1">
        <v>42178</v>
      </c>
      <c r="T1873" s="1">
        <v>42180</v>
      </c>
      <c r="U1873">
        <v>-367.16500000000002</v>
      </c>
      <c r="V1873">
        <v>18</v>
      </c>
      <c r="W1873">
        <v>11015.82</v>
      </c>
      <c r="X1873">
        <v>88487</v>
      </c>
      <c r="Y1873">
        <f>cleaneddata[[#This Row],[Unit Price]]-cleaneddata[[#This Row],[Discount]]</f>
        <v>599.99</v>
      </c>
      <c r="Z1873" t="str">
        <f>_xlfn.IFS(cleaneddata[[#This Row],[Region]]="Central","Chris",cleaneddata[[#This Row],[Region]]="East","Erin",cleaneddata[[#This Row],[Region]]="South","Sam",cleaneddata[[#This Row],[Region]]="West","William")</f>
        <v>Chris</v>
      </c>
    </row>
    <row r="1874" spans="1:26" x14ac:dyDescent="0.3">
      <c r="A1874">
        <v>2215</v>
      </c>
      <c r="B1874" t="s">
        <v>2959</v>
      </c>
      <c r="C1874" t="s">
        <v>49</v>
      </c>
      <c r="D1874">
        <v>7.0000000000000007E-2</v>
      </c>
      <c r="E1874">
        <v>3.28</v>
      </c>
      <c r="F1874">
        <v>3.97</v>
      </c>
      <c r="G1874" t="s">
        <v>40</v>
      </c>
      <c r="H1874" t="s">
        <v>96</v>
      </c>
      <c r="I1874" t="s">
        <v>50</v>
      </c>
      <c r="J1874" t="s">
        <v>51</v>
      </c>
      <c r="K1874" t="s">
        <v>52</v>
      </c>
      <c r="L1874" t="s">
        <v>369</v>
      </c>
      <c r="M1874">
        <v>0.56000000000000005</v>
      </c>
      <c r="N1874" t="s">
        <v>34</v>
      </c>
      <c r="O1874" t="s">
        <v>113</v>
      </c>
      <c r="P1874" t="s">
        <v>319</v>
      </c>
      <c r="Q1874" t="s">
        <v>2960</v>
      </c>
      <c r="R1874">
        <v>44646</v>
      </c>
      <c r="S1874" s="1">
        <v>42178</v>
      </c>
      <c r="T1874" s="1">
        <v>42178</v>
      </c>
      <c r="U1874">
        <v>-22.175999999999998</v>
      </c>
      <c r="V1874">
        <v>4</v>
      </c>
      <c r="W1874">
        <v>14.76</v>
      </c>
      <c r="X1874">
        <v>90314</v>
      </c>
      <c r="Y1874">
        <f>cleaneddata[[#This Row],[Unit Price]]-cleaneddata[[#This Row],[Discount]]</f>
        <v>3.21</v>
      </c>
      <c r="Z1874" t="str">
        <f>_xlfn.IFS(cleaneddata[[#This Row],[Region]]="Central","Chris",cleaneddata[[#This Row],[Region]]="East","Erin",cleaneddata[[#This Row],[Region]]="South","Sam",cleaneddata[[#This Row],[Region]]="West","William")</f>
        <v>Erin</v>
      </c>
    </row>
    <row r="1875" spans="1:26" x14ac:dyDescent="0.3">
      <c r="A1875">
        <v>2216</v>
      </c>
      <c r="B1875" t="s">
        <v>2961</v>
      </c>
      <c r="C1875" t="s">
        <v>49</v>
      </c>
      <c r="D1875">
        <v>0.02</v>
      </c>
      <c r="E1875">
        <v>256.99</v>
      </c>
      <c r="F1875">
        <v>11.25</v>
      </c>
      <c r="G1875" t="s">
        <v>40</v>
      </c>
      <c r="H1875" t="s">
        <v>96</v>
      </c>
      <c r="I1875" t="s">
        <v>42</v>
      </c>
      <c r="J1875" t="s">
        <v>43</v>
      </c>
      <c r="K1875" t="s">
        <v>75</v>
      </c>
      <c r="L1875" t="s">
        <v>2623</v>
      </c>
      <c r="M1875">
        <v>0.51</v>
      </c>
      <c r="N1875" t="s">
        <v>34</v>
      </c>
      <c r="O1875" t="s">
        <v>113</v>
      </c>
      <c r="P1875" t="s">
        <v>319</v>
      </c>
      <c r="Q1875" t="s">
        <v>2135</v>
      </c>
      <c r="R1875">
        <v>44256</v>
      </c>
      <c r="S1875" s="1">
        <v>42178</v>
      </c>
      <c r="T1875" s="1">
        <v>42185</v>
      </c>
      <c r="U1875">
        <v>-214.10400000000001</v>
      </c>
      <c r="V1875">
        <v>3</v>
      </c>
      <c r="W1875">
        <v>808.44</v>
      </c>
      <c r="X1875">
        <v>90314</v>
      </c>
      <c r="Y1875">
        <f>cleaneddata[[#This Row],[Unit Price]]-cleaneddata[[#This Row],[Discount]]</f>
        <v>256.97000000000003</v>
      </c>
      <c r="Z1875" t="str">
        <f>_xlfn.IFS(cleaneddata[[#This Row],[Region]]="Central","Chris",cleaneddata[[#This Row],[Region]]="East","Erin",cleaneddata[[#This Row],[Region]]="South","Sam",cleaneddata[[#This Row],[Region]]="West","William")</f>
        <v>Erin</v>
      </c>
    </row>
    <row r="1876" spans="1:26" x14ac:dyDescent="0.3">
      <c r="A1876">
        <v>2216</v>
      </c>
      <c r="B1876" t="s">
        <v>2961</v>
      </c>
      <c r="C1876" t="s">
        <v>49</v>
      </c>
      <c r="D1876">
        <v>0.01</v>
      </c>
      <c r="E1876">
        <v>6.48</v>
      </c>
      <c r="F1876">
        <v>5.14</v>
      </c>
      <c r="G1876" t="s">
        <v>40</v>
      </c>
      <c r="H1876" t="s">
        <v>96</v>
      </c>
      <c r="I1876" t="s">
        <v>50</v>
      </c>
      <c r="J1876" t="s">
        <v>90</v>
      </c>
      <c r="K1876" t="s">
        <v>75</v>
      </c>
      <c r="L1876" t="s">
        <v>1747</v>
      </c>
      <c r="M1876">
        <v>0.37</v>
      </c>
      <c r="N1876" t="s">
        <v>34</v>
      </c>
      <c r="O1876" t="s">
        <v>113</v>
      </c>
      <c r="P1876" t="s">
        <v>319</v>
      </c>
      <c r="Q1876" t="s">
        <v>2135</v>
      </c>
      <c r="R1876">
        <v>44256</v>
      </c>
      <c r="S1876" s="1">
        <v>42178</v>
      </c>
      <c r="T1876" s="1">
        <v>42180</v>
      </c>
      <c r="U1876">
        <v>-26.936</v>
      </c>
      <c r="V1876">
        <v>10</v>
      </c>
      <c r="W1876">
        <v>67.41</v>
      </c>
      <c r="X1876">
        <v>90314</v>
      </c>
      <c r="Y1876">
        <f>cleaneddata[[#This Row],[Unit Price]]-cleaneddata[[#This Row],[Discount]]</f>
        <v>6.4700000000000006</v>
      </c>
      <c r="Z1876" t="str">
        <f>_xlfn.IFS(cleaneddata[[#This Row],[Region]]="Central","Chris",cleaneddata[[#This Row],[Region]]="East","Erin",cleaneddata[[#This Row],[Region]]="South","Sam",cleaneddata[[#This Row],[Region]]="West","William")</f>
        <v>Erin</v>
      </c>
    </row>
    <row r="1877" spans="1:26" x14ac:dyDescent="0.3">
      <c r="A1877">
        <v>2352</v>
      </c>
      <c r="B1877" t="s">
        <v>2920</v>
      </c>
      <c r="C1877" t="s">
        <v>72</v>
      </c>
      <c r="D1877">
        <v>0.09</v>
      </c>
      <c r="E1877">
        <v>71.37</v>
      </c>
      <c r="F1877">
        <v>69</v>
      </c>
      <c r="G1877" t="s">
        <v>40</v>
      </c>
      <c r="H1877" t="s">
        <v>73</v>
      </c>
      <c r="I1877" t="s">
        <v>30</v>
      </c>
      <c r="J1877" t="s">
        <v>31</v>
      </c>
      <c r="K1877" t="s">
        <v>66</v>
      </c>
      <c r="L1877" t="s">
        <v>1033</v>
      </c>
      <c r="M1877">
        <v>0.68</v>
      </c>
      <c r="N1877" t="s">
        <v>34</v>
      </c>
      <c r="O1877" t="s">
        <v>113</v>
      </c>
      <c r="P1877" t="s">
        <v>420</v>
      </c>
      <c r="Q1877" t="s">
        <v>2921</v>
      </c>
      <c r="R1877">
        <v>21501</v>
      </c>
      <c r="S1877" s="1">
        <v>42178</v>
      </c>
      <c r="T1877" s="1">
        <v>42179</v>
      </c>
      <c r="U1877">
        <v>-1537.1356000000001</v>
      </c>
      <c r="V1877">
        <v>19</v>
      </c>
      <c r="W1877">
        <v>1302.98</v>
      </c>
      <c r="X1877">
        <v>86166</v>
      </c>
      <c r="Y1877">
        <f>cleaneddata[[#This Row],[Unit Price]]-cleaneddata[[#This Row],[Discount]]</f>
        <v>71.28</v>
      </c>
      <c r="Z1877" t="str">
        <f>_xlfn.IFS(cleaneddata[[#This Row],[Region]]="Central","Chris",cleaneddata[[#This Row],[Region]]="East","Erin",cleaneddata[[#This Row],[Region]]="South","Sam",cleaneddata[[#This Row],[Region]]="West","William")</f>
        <v>Erin</v>
      </c>
    </row>
    <row r="1878" spans="1:26" x14ac:dyDescent="0.3">
      <c r="A1878">
        <v>2044</v>
      </c>
      <c r="B1878" t="s">
        <v>2962</v>
      </c>
      <c r="C1878" t="s">
        <v>49</v>
      </c>
      <c r="D1878">
        <v>0.09</v>
      </c>
      <c r="E1878">
        <v>20.99</v>
      </c>
      <c r="F1878">
        <v>2.5</v>
      </c>
      <c r="G1878" t="s">
        <v>40</v>
      </c>
      <c r="H1878" t="s">
        <v>96</v>
      </c>
      <c r="I1878" t="s">
        <v>42</v>
      </c>
      <c r="J1878" t="s">
        <v>137</v>
      </c>
      <c r="K1878" t="s">
        <v>52</v>
      </c>
      <c r="L1878" t="s">
        <v>1203</v>
      </c>
      <c r="M1878">
        <v>0.81</v>
      </c>
      <c r="N1878" t="s">
        <v>34</v>
      </c>
      <c r="O1878" t="s">
        <v>35</v>
      </c>
      <c r="P1878" t="s">
        <v>46</v>
      </c>
      <c r="Q1878" t="s">
        <v>2963</v>
      </c>
      <c r="R1878">
        <v>72756</v>
      </c>
      <c r="S1878" s="1">
        <v>42179</v>
      </c>
      <c r="T1878" s="1">
        <v>42186</v>
      </c>
      <c r="U1878">
        <v>-136.12200000000001</v>
      </c>
      <c r="V1878">
        <v>6</v>
      </c>
      <c r="W1878">
        <v>100.11</v>
      </c>
      <c r="X1878">
        <v>88692</v>
      </c>
      <c r="Y1878">
        <f>cleaneddata[[#This Row],[Unit Price]]-cleaneddata[[#This Row],[Discount]]</f>
        <v>20.9</v>
      </c>
      <c r="Z1878" t="str">
        <f>_xlfn.IFS(cleaneddata[[#This Row],[Region]]="Central","Chris",cleaneddata[[#This Row],[Region]]="East","Erin",cleaneddata[[#This Row],[Region]]="South","Sam",cleaneddata[[#This Row],[Region]]="West","William")</f>
        <v>Sam</v>
      </c>
    </row>
    <row r="1879" spans="1:26" x14ac:dyDescent="0.3">
      <c r="A1879">
        <v>3325</v>
      </c>
      <c r="B1879" t="s">
        <v>2285</v>
      </c>
      <c r="C1879" t="s">
        <v>49</v>
      </c>
      <c r="D1879">
        <v>0</v>
      </c>
      <c r="E1879">
        <v>8.74</v>
      </c>
      <c r="F1879">
        <v>8.2899999999999991</v>
      </c>
      <c r="G1879" t="s">
        <v>40</v>
      </c>
      <c r="H1879" t="s">
        <v>41</v>
      </c>
      <c r="I1879" t="s">
        <v>50</v>
      </c>
      <c r="J1879" t="s">
        <v>347</v>
      </c>
      <c r="K1879" t="s">
        <v>75</v>
      </c>
      <c r="L1879" t="s">
        <v>442</v>
      </c>
      <c r="M1879">
        <v>0.38</v>
      </c>
      <c r="N1879" t="s">
        <v>34</v>
      </c>
      <c r="O1879" t="s">
        <v>61</v>
      </c>
      <c r="P1879" t="s">
        <v>141</v>
      </c>
      <c r="Q1879" t="s">
        <v>2287</v>
      </c>
      <c r="R1879">
        <v>97420</v>
      </c>
      <c r="S1879" s="1">
        <v>42179</v>
      </c>
      <c r="T1879" s="1">
        <v>42181</v>
      </c>
      <c r="U1879">
        <v>-79.400000000000006</v>
      </c>
      <c r="V1879">
        <v>14</v>
      </c>
      <c r="W1879">
        <v>131.62</v>
      </c>
      <c r="X1879">
        <v>90986</v>
      </c>
      <c r="Y1879">
        <f>cleaneddata[[#This Row],[Unit Price]]-cleaneddata[[#This Row],[Discount]]</f>
        <v>8.74</v>
      </c>
      <c r="Z1879" t="str">
        <f>_xlfn.IFS(cleaneddata[[#This Row],[Region]]="Central","Chris",cleaneddata[[#This Row],[Region]]="East","Erin",cleaneddata[[#This Row],[Region]]="South","Sam",cleaneddata[[#This Row],[Region]]="West","William")</f>
        <v>William</v>
      </c>
    </row>
    <row r="1880" spans="1:26" x14ac:dyDescent="0.3">
      <c r="A1880">
        <v>721</v>
      </c>
      <c r="B1880" t="s">
        <v>2142</v>
      </c>
      <c r="C1880" t="s">
        <v>72</v>
      </c>
      <c r="D1880">
        <v>0.04</v>
      </c>
      <c r="E1880">
        <v>10.64</v>
      </c>
      <c r="F1880">
        <v>5.16</v>
      </c>
      <c r="G1880" t="s">
        <v>40</v>
      </c>
      <c r="H1880" t="s">
        <v>96</v>
      </c>
      <c r="I1880" t="s">
        <v>30</v>
      </c>
      <c r="J1880" t="s">
        <v>128</v>
      </c>
      <c r="K1880" t="s">
        <v>75</v>
      </c>
      <c r="L1880" t="s">
        <v>1846</v>
      </c>
      <c r="M1880">
        <v>0.56999999999999995</v>
      </c>
      <c r="N1880" t="s">
        <v>34</v>
      </c>
      <c r="O1880" t="s">
        <v>54</v>
      </c>
      <c r="P1880" t="s">
        <v>55</v>
      </c>
      <c r="Q1880" t="s">
        <v>2143</v>
      </c>
      <c r="R1880">
        <v>46041</v>
      </c>
      <c r="S1880" s="1">
        <v>42179</v>
      </c>
      <c r="T1880" s="1">
        <v>42180</v>
      </c>
      <c r="U1880">
        <v>24.096</v>
      </c>
      <c r="V1880">
        <v>6</v>
      </c>
      <c r="W1880">
        <v>66.900000000000006</v>
      </c>
      <c r="X1880">
        <v>91053</v>
      </c>
      <c r="Y1880">
        <f>cleaneddata[[#This Row],[Unit Price]]-cleaneddata[[#This Row],[Discount]]</f>
        <v>10.600000000000001</v>
      </c>
      <c r="Z1880" t="str">
        <f>_xlfn.IFS(cleaneddata[[#This Row],[Region]]="Central","Chris",cleaneddata[[#This Row],[Region]]="East","Erin",cleaneddata[[#This Row],[Region]]="South","Sam",cleaneddata[[#This Row],[Region]]="West","William")</f>
        <v>Chris</v>
      </c>
    </row>
    <row r="1881" spans="1:26" x14ac:dyDescent="0.3">
      <c r="A1881">
        <v>721</v>
      </c>
      <c r="B1881" t="s">
        <v>2142</v>
      </c>
      <c r="C1881" t="s">
        <v>72</v>
      </c>
      <c r="D1881">
        <v>0.03</v>
      </c>
      <c r="E1881">
        <v>2.78</v>
      </c>
      <c r="F1881">
        <v>1.34</v>
      </c>
      <c r="G1881" t="s">
        <v>89</v>
      </c>
      <c r="H1881" t="s">
        <v>96</v>
      </c>
      <c r="I1881" t="s">
        <v>50</v>
      </c>
      <c r="J1881" t="s">
        <v>51</v>
      </c>
      <c r="K1881" t="s">
        <v>52</v>
      </c>
      <c r="L1881" t="s">
        <v>2964</v>
      </c>
      <c r="M1881">
        <v>0.45</v>
      </c>
      <c r="N1881" t="s">
        <v>34</v>
      </c>
      <c r="O1881" t="s">
        <v>54</v>
      </c>
      <c r="P1881" t="s">
        <v>55</v>
      </c>
      <c r="Q1881" t="s">
        <v>2143</v>
      </c>
      <c r="R1881">
        <v>46041</v>
      </c>
      <c r="S1881" s="1">
        <v>42179</v>
      </c>
      <c r="T1881" s="1">
        <v>42181</v>
      </c>
      <c r="U1881">
        <v>6.9720000000000004</v>
      </c>
      <c r="V1881">
        <v>15</v>
      </c>
      <c r="W1881">
        <v>43.13</v>
      </c>
      <c r="X1881">
        <v>91053</v>
      </c>
      <c r="Y1881">
        <f>cleaneddata[[#This Row],[Unit Price]]-cleaneddata[[#This Row],[Discount]]</f>
        <v>2.75</v>
      </c>
      <c r="Z1881" t="str">
        <f>_xlfn.IFS(cleaneddata[[#This Row],[Region]]="Central","Chris",cleaneddata[[#This Row],[Region]]="East","Erin",cleaneddata[[#This Row],[Region]]="South","Sam",cleaneddata[[#This Row],[Region]]="West","William")</f>
        <v>Chris</v>
      </c>
    </row>
    <row r="1882" spans="1:26" x14ac:dyDescent="0.3">
      <c r="A1882">
        <v>3084</v>
      </c>
      <c r="B1882" t="s">
        <v>2236</v>
      </c>
      <c r="C1882" t="s">
        <v>72</v>
      </c>
      <c r="D1882">
        <v>0.01</v>
      </c>
      <c r="E1882">
        <v>7.1</v>
      </c>
      <c r="F1882">
        <v>6.05</v>
      </c>
      <c r="G1882" t="s">
        <v>40</v>
      </c>
      <c r="H1882" t="s">
        <v>29</v>
      </c>
      <c r="I1882" t="s">
        <v>50</v>
      </c>
      <c r="J1882" t="s">
        <v>74</v>
      </c>
      <c r="K1882" t="s">
        <v>75</v>
      </c>
      <c r="L1882" t="s">
        <v>253</v>
      </c>
      <c r="M1882">
        <v>0.39</v>
      </c>
      <c r="N1882" t="s">
        <v>34</v>
      </c>
      <c r="O1882" t="s">
        <v>61</v>
      </c>
      <c r="P1882" t="s">
        <v>68</v>
      </c>
      <c r="Q1882" t="s">
        <v>489</v>
      </c>
      <c r="R1882">
        <v>98503</v>
      </c>
      <c r="S1882" s="1">
        <v>42179</v>
      </c>
      <c r="T1882" s="1">
        <v>42180</v>
      </c>
      <c r="U1882">
        <v>-39.186250000000001</v>
      </c>
      <c r="V1882">
        <v>18</v>
      </c>
      <c r="W1882">
        <v>133.19</v>
      </c>
      <c r="X1882">
        <v>89880</v>
      </c>
      <c r="Y1882">
        <f>cleaneddata[[#This Row],[Unit Price]]-cleaneddata[[#This Row],[Discount]]</f>
        <v>7.09</v>
      </c>
      <c r="Z1882" t="str">
        <f>_xlfn.IFS(cleaneddata[[#This Row],[Region]]="Central","Chris",cleaneddata[[#This Row],[Region]]="East","Erin",cleaneddata[[#This Row],[Region]]="South","Sam",cleaneddata[[#This Row],[Region]]="West","William")</f>
        <v>William</v>
      </c>
    </row>
    <row r="1883" spans="1:26" x14ac:dyDescent="0.3">
      <c r="A1883">
        <v>3084</v>
      </c>
      <c r="B1883" t="s">
        <v>2236</v>
      </c>
      <c r="C1883" t="s">
        <v>72</v>
      </c>
      <c r="D1883">
        <v>0.05</v>
      </c>
      <c r="E1883">
        <v>18.97</v>
      </c>
      <c r="F1883">
        <v>9.0299999999999994</v>
      </c>
      <c r="G1883" t="s">
        <v>40</v>
      </c>
      <c r="H1883" t="s">
        <v>29</v>
      </c>
      <c r="I1883" t="s">
        <v>50</v>
      </c>
      <c r="J1883" t="s">
        <v>90</v>
      </c>
      <c r="K1883" t="s">
        <v>75</v>
      </c>
      <c r="L1883" t="s">
        <v>632</v>
      </c>
      <c r="M1883">
        <v>0.37</v>
      </c>
      <c r="N1883" t="s">
        <v>34</v>
      </c>
      <c r="O1883" t="s">
        <v>61</v>
      </c>
      <c r="P1883" t="s">
        <v>68</v>
      </c>
      <c r="Q1883" t="s">
        <v>489</v>
      </c>
      <c r="R1883">
        <v>98503</v>
      </c>
      <c r="S1883" s="1">
        <v>42179</v>
      </c>
      <c r="T1883" s="1">
        <v>42180</v>
      </c>
      <c r="U1883">
        <v>-1.89</v>
      </c>
      <c r="V1883">
        <v>5</v>
      </c>
      <c r="W1883">
        <v>97.33</v>
      </c>
      <c r="X1883">
        <v>89880</v>
      </c>
      <c r="Y1883">
        <f>cleaneddata[[#This Row],[Unit Price]]-cleaneddata[[#This Row],[Discount]]</f>
        <v>18.919999999999998</v>
      </c>
      <c r="Z1883" t="str">
        <f>_xlfn.IFS(cleaneddata[[#This Row],[Region]]="Central","Chris",cleaneddata[[#This Row],[Region]]="East","Erin",cleaneddata[[#This Row],[Region]]="South","Sam",cleaneddata[[#This Row],[Region]]="West","William")</f>
        <v>William</v>
      </c>
    </row>
    <row r="1884" spans="1:26" x14ac:dyDescent="0.3">
      <c r="A1884">
        <v>1416</v>
      </c>
      <c r="B1884" t="s">
        <v>2432</v>
      </c>
      <c r="C1884" t="s">
        <v>39</v>
      </c>
      <c r="D1884">
        <v>0.04</v>
      </c>
      <c r="E1884">
        <v>46.89</v>
      </c>
      <c r="F1884">
        <v>5.0999999999999996</v>
      </c>
      <c r="G1884" t="s">
        <v>40</v>
      </c>
      <c r="H1884" t="s">
        <v>29</v>
      </c>
      <c r="I1884" t="s">
        <v>50</v>
      </c>
      <c r="J1884" t="s">
        <v>97</v>
      </c>
      <c r="K1884" t="s">
        <v>146</v>
      </c>
      <c r="L1884" t="s">
        <v>1845</v>
      </c>
      <c r="M1884">
        <v>0.46</v>
      </c>
      <c r="N1884" t="s">
        <v>34</v>
      </c>
      <c r="O1884" t="s">
        <v>54</v>
      </c>
      <c r="P1884" t="s">
        <v>55</v>
      </c>
      <c r="Q1884" t="s">
        <v>1514</v>
      </c>
      <c r="R1884">
        <v>46203</v>
      </c>
      <c r="S1884" s="1">
        <v>42180</v>
      </c>
      <c r="T1884" s="1">
        <v>42182</v>
      </c>
      <c r="U1884">
        <v>87.12</v>
      </c>
      <c r="V1884">
        <v>4</v>
      </c>
      <c r="W1884">
        <v>182.61</v>
      </c>
      <c r="X1884">
        <v>90540</v>
      </c>
      <c r="Y1884">
        <f>cleaneddata[[#This Row],[Unit Price]]-cleaneddata[[#This Row],[Discount]]</f>
        <v>46.85</v>
      </c>
      <c r="Z1884" t="str">
        <f>_xlfn.IFS(cleaneddata[[#This Row],[Region]]="Central","Chris",cleaneddata[[#This Row],[Region]]="East","Erin",cleaneddata[[#This Row],[Region]]="South","Sam",cleaneddata[[#This Row],[Region]]="West","William")</f>
        <v>Chris</v>
      </c>
    </row>
    <row r="1885" spans="1:26" x14ac:dyDescent="0.3">
      <c r="A1885">
        <v>1551</v>
      </c>
      <c r="B1885" t="s">
        <v>2965</v>
      </c>
      <c r="C1885" t="s">
        <v>49</v>
      </c>
      <c r="D1885">
        <v>7.0000000000000007E-2</v>
      </c>
      <c r="E1885">
        <v>17.7</v>
      </c>
      <c r="F1885">
        <v>9.4700000000000006</v>
      </c>
      <c r="G1885" t="s">
        <v>40</v>
      </c>
      <c r="H1885" t="s">
        <v>41</v>
      </c>
      <c r="I1885" t="s">
        <v>50</v>
      </c>
      <c r="J1885" t="s">
        <v>80</v>
      </c>
      <c r="K1885" t="s">
        <v>75</v>
      </c>
      <c r="L1885" t="s">
        <v>1053</v>
      </c>
      <c r="M1885">
        <v>0.59</v>
      </c>
      <c r="N1885" t="s">
        <v>34</v>
      </c>
      <c r="O1885" t="s">
        <v>35</v>
      </c>
      <c r="P1885" t="s">
        <v>36</v>
      </c>
      <c r="Q1885" t="s">
        <v>2966</v>
      </c>
      <c r="R1885">
        <v>39530</v>
      </c>
      <c r="S1885" s="1">
        <v>42180</v>
      </c>
      <c r="T1885" s="1">
        <v>42186</v>
      </c>
      <c r="U1885">
        <v>-243.54400000000001</v>
      </c>
      <c r="V1885">
        <v>18</v>
      </c>
      <c r="W1885">
        <v>300.67</v>
      </c>
      <c r="X1885">
        <v>87488</v>
      </c>
      <c r="Y1885">
        <f>cleaneddata[[#This Row],[Unit Price]]-cleaneddata[[#This Row],[Discount]]</f>
        <v>17.63</v>
      </c>
      <c r="Z1885" t="str">
        <f>_xlfn.IFS(cleaneddata[[#This Row],[Region]]="Central","Chris",cleaneddata[[#This Row],[Region]]="East","Erin",cleaneddata[[#This Row],[Region]]="South","Sam",cleaneddata[[#This Row],[Region]]="West","William")</f>
        <v>Sam</v>
      </c>
    </row>
    <row r="1886" spans="1:26" x14ac:dyDescent="0.3">
      <c r="A1886">
        <v>3128</v>
      </c>
      <c r="B1886" t="s">
        <v>2967</v>
      </c>
      <c r="C1886" t="s">
        <v>49</v>
      </c>
      <c r="D1886">
        <v>0.08</v>
      </c>
      <c r="E1886">
        <v>3.69</v>
      </c>
      <c r="F1886">
        <v>2.5</v>
      </c>
      <c r="G1886" t="s">
        <v>40</v>
      </c>
      <c r="H1886" t="s">
        <v>29</v>
      </c>
      <c r="I1886" t="s">
        <v>50</v>
      </c>
      <c r="J1886" t="s">
        <v>347</v>
      </c>
      <c r="K1886" t="s">
        <v>75</v>
      </c>
      <c r="L1886" t="s">
        <v>2232</v>
      </c>
      <c r="M1886">
        <v>0.39</v>
      </c>
      <c r="N1886" t="s">
        <v>34</v>
      </c>
      <c r="O1886" t="s">
        <v>35</v>
      </c>
      <c r="P1886" t="s">
        <v>170</v>
      </c>
      <c r="Q1886" t="s">
        <v>2968</v>
      </c>
      <c r="R1886">
        <v>71109</v>
      </c>
      <c r="S1886" s="1">
        <v>42180</v>
      </c>
      <c r="T1886" s="1">
        <v>42185</v>
      </c>
      <c r="U1886">
        <v>-139.07599999999999</v>
      </c>
      <c r="V1886">
        <v>9</v>
      </c>
      <c r="W1886">
        <v>31.98</v>
      </c>
      <c r="X1886">
        <v>89810</v>
      </c>
      <c r="Y1886">
        <f>cleaneddata[[#This Row],[Unit Price]]-cleaneddata[[#This Row],[Discount]]</f>
        <v>3.61</v>
      </c>
      <c r="Z1886" t="str">
        <f>_xlfn.IFS(cleaneddata[[#This Row],[Region]]="Central","Chris",cleaneddata[[#This Row],[Region]]="East","Erin",cleaneddata[[#This Row],[Region]]="South","Sam",cleaneddata[[#This Row],[Region]]="West","William")</f>
        <v>Sam</v>
      </c>
    </row>
    <row r="1887" spans="1:26" x14ac:dyDescent="0.3">
      <c r="A1887">
        <v>3176</v>
      </c>
      <c r="B1887" t="s">
        <v>2411</v>
      </c>
      <c r="C1887" t="s">
        <v>49</v>
      </c>
      <c r="D1887">
        <v>0.02</v>
      </c>
      <c r="E1887">
        <v>58.14</v>
      </c>
      <c r="F1887">
        <v>36.61</v>
      </c>
      <c r="G1887" t="s">
        <v>28</v>
      </c>
      <c r="H1887" t="s">
        <v>41</v>
      </c>
      <c r="I1887" t="s">
        <v>30</v>
      </c>
      <c r="J1887" t="s">
        <v>119</v>
      </c>
      <c r="K1887" t="s">
        <v>32</v>
      </c>
      <c r="L1887" t="s">
        <v>2577</v>
      </c>
      <c r="M1887">
        <v>0.61</v>
      </c>
      <c r="N1887" t="s">
        <v>34</v>
      </c>
      <c r="O1887" t="s">
        <v>35</v>
      </c>
      <c r="P1887" t="s">
        <v>125</v>
      </c>
      <c r="Q1887" t="s">
        <v>2413</v>
      </c>
      <c r="R1887">
        <v>32216</v>
      </c>
      <c r="S1887" s="1">
        <v>42180</v>
      </c>
      <c r="T1887" s="1">
        <v>42186</v>
      </c>
      <c r="U1887">
        <v>0.25800000000000001</v>
      </c>
      <c r="V1887">
        <v>22</v>
      </c>
      <c r="W1887">
        <v>1358.02</v>
      </c>
      <c r="X1887">
        <v>90821</v>
      </c>
      <c r="Y1887">
        <f>cleaneddata[[#This Row],[Unit Price]]-cleaneddata[[#This Row],[Discount]]</f>
        <v>58.12</v>
      </c>
      <c r="Z1887" t="str">
        <f>_xlfn.IFS(cleaneddata[[#This Row],[Region]]="Central","Chris",cleaneddata[[#This Row],[Region]]="East","Erin",cleaneddata[[#This Row],[Region]]="South","Sam",cleaneddata[[#This Row],[Region]]="West","William")</f>
        <v>Sam</v>
      </c>
    </row>
    <row r="1888" spans="1:26" x14ac:dyDescent="0.3">
      <c r="A1888">
        <v>3176</v>
      </c>
      <c r="B1888" t="s">
        <v>2411</v>
      </c>
      <c r="C1888" t="s">
        <v>49</v>
      </c>
      <c r="D1888">
        <v>0.03</v>
      </c>
      <c r="E1888">
        <v>15.57</v>
      </c>
      <c r="F1888">
        <v>1.39</v>
      </c>
      <c r="G1888" t="s">
        <v>40</v>
      </c>
      <c r="H1888" t="s">
        <v>41</v>
      </c>
      <c r="I1888" t="s">
        <v>50</v>
      </c>
      <c r="J1888" t="s">
        <v>347</v>
      </c>
      <c r="K1888" t="s">
        <v>75</v>
      </c>
      <c r="L1888" t="s">
        <v>2342</v>
      </c>
      <c r="M1888">
        <v>0.38</v>
      </c>
      <c r="N1888" t="s">
        <v>34</v>
      </c>
      <c r="O1888" t="s">
        <v>35</v>
      </c>
      <c r="P1888" t="s">
        <v>125</v>
      </c>
      <c r="Q1888" t="s">
        <v>2413</v>
      </c>
      <c r="R1888">
        <v>32216</v>
      </c>
      <c r="S1888" s="1">
        <v>42180</v>
      </c>
      <c r="T1888" s="1">
        <v>42186</v>
      </c>
      <c r="U1888">
        <v>63.222000000000001</v>
      </c>
      <c r="V1888">
        <v>22</v>
      </c>
      <c r="W1888">
        <v>358.84</v>
      </c>
      <c r="X1888">
        <v>90821</v>
      </c>
      <c r="Y1888">
        <f>cleaneddata[[#This Row],[Unit Price]]-cleaneddata[[#This Row],[Discount]]</f>
        <v>15.540000000000001</v>
      </c>
      <c r="Z1888" t="str">
        <f>_xlfn.IFS(cleaneddata[[#This Row],[Region]]="Central","Chris",cleaneddata[[#This Row],[Region]]="East","Erin",cleaneddata[[#This Row],[Region]]="South","Sam",cleaneddata[[#This Row],[Region]]="West","William")</f>
        <v>Sam</v>
      </c>
    </row>
    <row r="1889" spans="1:26" x14ac:dyDescent="0.3">
      <c r="A1889">
        <v>447</v>
      </c>
      <c r="B1889" t="s">
        <v>2969</v>
      </c>
      <c r="C1889" t="s">
        <v>72</v>
      </c>
      <c r="D1889">
        <v>0.04</v>
      </c>
      <c r="E1889">
        <v>130.97999999999999</v>
      </c>
      <c r="F1889">
        <v>30</v>
      </c>
      <c r="G1889" t="s">
        <v>28</v>
      </c>
      <c r="H1889" t="s">
        <v>96</v>
      </c>
      <c r="I1889" t="s">
        <v>30</v>
      </c>
      <c r="J1889" t="s">
        <v>111</v>
      </c>
      <c r="K1889" t="s">
        <v>59</v>
      </c>
      <c r="L1889" t="s">
        <v>2201</v>
      </c>
      <c r="M1889">
        <v>0.78</v>
      </c>
      <c r="N1889" t="s">
        <v>34</v>
      </c>
      <c r="O1889" t="s">
        <v>54</v>
      </c>
      <c r="P1889" t="s">
        <v>86</v>
      </c>
      <c r="Q1889" t="s">
        <v>1651</v>
      </c>
      <c r="R1889">
        <v>55113</v>
      </c>
      <c r="S1889" s="1">
        <v>42180</v>
      </c>
      <c r="T1889" s="1">
        <v>42183</v>
      </c>
      <c r="U1889">
        <v>-82.903999999999996</v>
      </c>
      <c r="V1889">
        <v>1</v>
      </c>
      <c r="W1889">
        <v>159.51</v>
      </c>
      <c r="X1889">
        <v>90449</v>
      </c>
      <c r="Y1889">
        <f>cleaneddata[[#This Row],[Unit Price]]-cleaneddata[[#This Row],[Discount]]</f>
        <v>130.94</v>
      </c>
      <c r="Z1889" t="str">
        <f>_xlfn.IFS(cleaneddata[[#This Row],[Region]]="Central","Chris",cleaneddata[[#This Row],[Region]]="East","Erin",cleaneddata[[#This Row],[Region]]="South","Sam",cleaneddata[[#This Row],[Region]]="West","William")</f>
        <v>Chris</v>
      </c>
    </row>
    <row r="1890" spans="1:26" x14ac:dyDescent="0.3">
      <c r="A1890">
        <v>447</v>
      </c>
      <c r="B1890" t="s">
        <v>2969</v>
      </c>
      <c r="C1890" t="s">
        <v>72</v>
      </c>
      <c r="D1890">
        <v>0.05</v>
      </c>
      <c r="E1890">
        <v>200.99</v>
      </c>
      <c r="F1890">
        <v>4.2</v>
      </c>
      <c r="G1890" t="s">
        <v>40</v>
      </c>
      <c r="H1890" t="s">
        <v>96</v>
      </c>
      <c r="I1890" t="s">
        <v>42</v>
      </c>
      <c r="J1890" t="s">
        <v>137</v>
      </c>
      <c r="K1890" t="s">
        <v>75</v>
      </c>
      <c r="L1890" t="s">
        <v>796</v>
      </c>
      <c r="M1890">
        <v>0.59</v>
      </c>
      <c r="N1890" t="s">
        <v>34</v>
      </c>
      <c r="O1890" t="s">
        <v>54</v>
      </c>
      <c r="P1890" t="s">
        <v>86</v>
      </c>
      <c r="Q1890" t="s">
        <v>1651</v>
      </c>
      <c r="R1890">
        <v>55113</v>
      </c>
      <c r="S1890" s="1">
        <v>42180</v>
      </c>
      <c r="T1890" s="1">
        <v>42180</v>
      </c>
      <c r="U1890">
        <v>1268.8064999999999</v>
      </c>
      <c r="V1890">
        <v>11</v>
      </c>
      <c r="W1890">
        <v>1838.85</v>
      </c>
      <c r="X1890">
        <v>90449</v>
      </c>
      <c r="Y1890">
        <f>cleaneddata[[#This Row],[Unit Price]]-cleaneddata[[#This Row],[Discount]]</f>
        <v>200.94</v>
      </c>
      <c r="Z1890" t="str">
        <f>_xlfn.IFS(cleaneddata[[#This Row],[Region]]="Central","Chris",cleaneddata[[#This Row],[Region]]="East","Erin",cleaneddata[[#This Row],[Region]]="South","Sam",cleaneddata[[#This Row],[Region]]="West","William")</f>
        <v>Chris</v>
      </c>
    </row>
    <row r="1891" spans="1:26" x14ac:dyDescent="0.3">
      <c r="A1891">
        <v>1419</v>
      </c>
      <c r="B1891" t="s">
        <v>2970</v>
      </c>
      <c r="C1891" t="s">
        <v>72</v>
      </c>
      <c r="D1891">
        <v>0.01</v>
      </c>
      <c r="E1891">
        <v>124.49</v>
      </c>
      <c r="F1891">
        <v>51.94</v>
      </c>
      <c r="G1891" t="s">
        <v>28</v>
      </c>
      <c r="H1891" t="s">
        <v>29</v>
      </c>
      <c r="I1891" t="s">
        <v>30</v>
      </c>
      <c r="J1891" t="s">
        <v>31</v>
      </c>
      <c r="K1891" t="s">
        <v>32</v>
      </c>
      <c r="L1891" t="s">
        <v>1151</v>
      </c>
      <c r="M1891">
        <v>0.63</v>
      </c>
      <c r="N1891" t="s">
        <v>34</v>
      </c>
      <c r="O1891" t="s">
        <v>54</v>
      </c>
      <c r="P1891" t="s">
        <v>55</v>
      </c>
      <c r="Q1891" t="s">
        <v>2031</v>
      </c>
      <c r="R1891">
        <v>47905</v>
      </c>
      <c r="S1891" s="1">
        <v>42180</v>
      </c>
      <c r="T1891" s="1">
        <v>42181</v>
      </c>
      <c r="U1891">
        <v>-94.674644999999998</v>
      </c>
      <c r="V1891">
        <v>18</v>
      </c>
      <c r="W1891">
        <v>2376.12</v>
      </c>
      <c r="X1891">
        <v>90540</v>
      </c>
      <c r="Y1891">
        <f>cleaneddata[[#This Row],[Unit Price]]-cleaneddata[[#This Row],[Discount]]</f>
        <v>124.47999999999999</v>
      </c>
      <c r="Z1891" t="str">
        <f>_xlfn.IFS(cleaneddata[[#This Row],[Region]]="Central","Chris",cleaneddata[[#This Row],[Region]]="East","Erin",cleaneddata[[#This Row],[Region]]="South","Sam",cleaneddata[[#This Row],[Region]]="West","William")</f>
        <v>Chris</v>
      </c>
    </row>
    <row r="1892" spans="1:26" x14ac:dyDescent="0.3">
      <c r="A1892">
        <v>1442</v>
      </c>
      <c r="B1892" t="s">
        <v>879</v>
      </c>
      <c r="C1892" t="s">
        <v>72</v>
      </c>
      <c r="D1892">
        <v>0.04</v>
      </c>
      <c r="E1892">
        <v>177.98</v>
      </c>
      <c r="F1892">
        <v>0.99</v>
      </c>
      <c r="G1892" t="s">
        <v>40</v>
      </c>
      <c r="H1892" t="s">
        <v>96</v>
      </c>
      <c r="I1892" t="s">
        <v>50</v>
      </c>
      <c r="J1892" t="s">
        <v>97</v>
      </c>
      <c r="K1892" t="s">
        <v>75</v>
      </c>
      <c r="L1892" t="s">
        <v>2855</v>
      </c>
      <c r="M1892">
        <v>0.56000000000000005</v>
      </c>
      <c r="N1892" t="s">
        <v>34</v>
      </c>
      <c r="O1892" t="s">
        <v>54</v>
      </c>
      <c r="P1892" t="s">
        <v>82</v>
      </c>
      <c r="Q1892" t="s">
        <v>880</v>
      </c>
      <c r="R1892">
        <v>65807</v>
      </c>
      <c r="S1892" s="1">
        <v>42180</v>
      </c>
      <c r="T1892" s="1">
        <v>42182</v>
      </c>
      <c r="U1892">
        <v>1909.8855000000001</v>
      </c>
      <c r="V1892">
        <v>15</v>
      </c>
      <c r="W1892">
        <v>2767.95</v>
      </c>
      <c r="X1892">
        <v>89076</v>
      </c>
      <c r="Y1892">
        <f>cleaneddata[[#This Row],[Unit Price]]-cleaneddata[[#This Row],[Discount]]</f>
        <v>177.94</v>
      </c>
      <c r="Z1892" t="str">
        <f>_xlfn.IFS(cleaneddata[[#This Row],[Region]]="Central","Chris",cleaneddata[[#This Row],[Region]]="East","Erin",cleaneddata[[#This Row],[Region]]="South","Sam",cleaneddata[[#This Row],[Region]]="West","William")</f>
        <v>Chris</v>
      </c>
    </row>
    <row r="1893" spans="1:26" x14ac:dyDescent="0.3">
      <c r="A1893">
        <v>2903</v>
      </c>
      <c r="B1893" t="s">
        <v>2971</v>
      </c>
      <c r="C1893" t="s">
        <v>72</v>
      </c>
      <c r="D1893">
        <v>0.06</v>
      </c>
      <c r="E1893">
        <v>70.89</v>
      </c>
      <c r="F1893">
        <v>89.3</v>
      </c>
      <c r="G1893" t="s">
        <v>28</v>
      </c>
      <c r="H1893" t="s">
        <v>29</v>
      </c>
      <c r="I1893" t="s">
        <v>30</v>
      </c>
      <c r="J1893" t="s">
        <v>31</v>
      </c>
      <c r="K1893" t="s">
        <v>32</v>
      </c>
      <c r="L1893" t="s">
        <v>2972</v>
      </c>
      <c r="M1893">
        <v>0.72</v>
      </c>
      <c r="N1893" t="s">
        <v>34</v>
      </c>
      <c r="O1893" t="s">
        <v>113</v>
      </c>
      <c r="P1893" t="s">
        <v>319</v>
      </c>
      <c r="Q1893" t="s">
        <v>2973</v>
      </c>
      <c r="R1893">
        <v>43068</v>
      </c>
      <c r="S1893" s="1">
        <v>42180</v>
      </c>
      <c r="T1893" s="1">
        <v>42180</v>
      </c>
      <c r="U1893">
        <v>65.077020000000005</v>
      </c>
      <c r="V1893">
        <v>6</v>
      </c>
      <c r="W1893">
        <v>364.26</v>
      </c>
      <c r="X1893">
        <v>87374</v>
      </c>
      <c r="Y1893">
        <f>cleaneddata[[#This Row],[Unit Price]]-cleaneddata[[#This Row],[Discount]]</f>
        <v>70.83</v>
      </c>
      <c r="Z1893" t="str">
        <f>_xlfn.IFS(cleaneddata[[#This Row],[Region]]="Central","Chris",cleaneddata[[#This Row],[Region]]="East","Erin",cleaneddata[[#This Row],[Region]]="South","Sam",cleaneddata[[#This Row],[Region]]="West","William")</f>
        <v>Erin</v>
      </c>
    </row>
    <row r="1894" spans="1:26" x14ac:dyDescent="0.3">
      <c r="A1894">
        <v>3261</v>
      </c>
      <c r="B1894" t="s">
        <v>2974</v>
      </c>
      <c r="C1894" t="s">
        <v>72</v>
      </c>
      <c r="D1894">
        <v>7.0000000000000007E-2</v>
      </c>
      <c r="E1894">
        <v>105.34</v>
      </c>
      <c r="F1894">
        <v>24.49</v>
      </c>
      <c r="G1894" t="s">
        <v>89</v>
      </c>
      <c r="H1894" t="s">
        <v>41</v>
      </c>
      <c r="I1894" t="s">
        <v>30</v>
      </c>
      <c r="J1894" t="s">
        <v>128</v>
      </c>
      <c r="K1894" t="s">
        <v>66</v>
      </c>
      <c r="L1894" t="s">
        <v>683</v>
      </c>
      <c r="M1894">
        <v>0.61</v>
      </c>
      <c r="N1894" t="s">
        <v>34</v>
      </c>
      <c r="O1894" t="s">
        <v>54</v>
      </c>
      <c r="P1894" t="s">
        <v>291</v>
      </c>
      <c r="Q1894" t="s">
        <v>2975</v>
      </c>
      <c r="R1894">
        <v>49221</v>
      </c>
      <c r="S1894" s="1">
        <v>42180</v>
      </c>
      <c r="T1894" s="1">
        <v>42181</v>
      </c>
      <c r="U1894">
        <v>710.67240000000004</v>
      </c>
      <c r="V1894">
        <v>10</v>
      </c>
      <c r="W1894">
        <v>1029.96</v>
      </c>
      <c r="X1894">
        <v>90296</v>
      </c>
      <c r="Y1894">
        <f>cleaneddata[[#This Row],[Unit Price]]-cleaneddata[[#This Row],[Discount]]</f>
        <v>105.27000000000001</v>
      </c>
      <c r="Z1894" t="str">
        <f>_xlfn.IFS(cleaneddata[[#This Row],[Region]]="Central","Chris",cleaneddata[[#This Row],[Region]]="East","Erin",cleaneddata[[#This Row],[Region]]="South","Sam",cleaneddata[[#This Row],[Region]]="West","William")</f>
        <v>Chris</v>
      </c>
    </row>
    <row r="1895" spans="1:26" x14ac:dyDescent="0.3">
      <c r="A1895">
        <v>2197</v>
      </c>
      <c r="B1895" t="s">
        <v>2976</v>
      </c>
      <c r="C1895" t="s">
        <v>27</v>
      </c>
      <c r="D1895">
        <v>0.08</v>
      </c>
      <c r="E1895">
        <v>100.97</v>
      </c>
      <c r="F1895">
        <v>7.18</v>
      </c>
      <c r="G1895" t="s">
        <v>40</v>
      </c>
      <c r="H1895" t="s">
        <v>29</v>
      </c>
      <c r="I1895" t="s">
        <v>42</v>
      </c>
      <c r="J1895" t="s">
        <v>43</v>
      </c>
      <c r="K1895" t="s">
        <v>75</v>
      </c>
      <c r="L1895" t="s">
        <v>2803</v>
      </c>
      <c r="M1895">
        <v>0.46</v>
      </c>
      <c r="N1895" t="s">
        <v>34</v>
      </c>
      <c r="O1895" t="s">
        <v>113</v>
      </c>
      <c r="P1895" t="s">
        <v>114</v>
      </c>
      <c r="Q1895" t="s">
        <v>1858</v>
      </c>
      <c r="R1895">
        <v>11756</v>
      </c>
      <c r="S1895" s="1">
        <v>42181</v>
      </c>
      <c r="T1895" s="1">
        <v>42182</v>
      </c>
      <c r="U1895">
        <v>126.22499999999999</v>
      </c>
      <c r="V1895">
        <v>7</v>
      </c>
      <c r="W1895">
        <v>650.25</v>
      </c>
      <c r="X1895">
        <v>89176</v>
      </c>
      <c r="Y1895">
        <f>cleaneddata[[#This Row],[Unit Price]]-cleaneddata[[#This Row],[Discount]]</f>
        <v>100.89</v>
      </c>
      <c r="Z1895" t="str">
        <f>_xlfn.IFS(cleaneddata[[#This Row],[Region]]="Central","Chris",cleaneddata[[#This Row],[Region]]="East","Erin",cleaneddata[[#This Row],[Region]]="South","Sam",cleaneddata[[#This Row],[Region]]="West","William")</f>
        <v>Erin</v>
      </c>
    </row>
    <row r="1896" spans="1:26" x14ac:dyDescent="0.3">
      <c r="A1896">
        <v>2197</v>
      </c>
      <c r="B1896" t="s">
        <v>2976</v>
      </c>
      <c r="C1896" t="s">
        <v>27</v>
      </c>
      <c r="D1896">
        <v>0</v>
      </c>
      <c r="E1896">
        <v>13.4</v>
      </c>
      <c r="F1896">
        <v>4.95</v>
      </c>
      <c r="G1896" t="s">
        <v>40</v>
      </c>
      <c r="H1896" t="s">
        <v>29</v>
      </c>
      <c r="I1896" t="s">
        <v>30</v>
      </c>
      <c r="J1896" t="s">
        <v>128</v>
      </c>
      <c r="K1896" t="s">
        <v>44</v>
      </c>
      <c r="L1896" t="s">
        <v>1207</v>
      </c>
      <c r="M1896">
        <v>0.37</v>
      </c>
      <c r="N1896" t="s">
        <v>34</v>
      </c>
      <c r="O1896" t="s">
        <v>113</v>
      </c>
      <c r="P1896" t="s">
        <v>114</v>
      </c>
      <c r="Q1896" t="s">
        <v>1858</v>
      </c>
      <c r="R1896">
        <v>11756</v>
      </c>
      <c r="S1896" s="1">
        <v>42181</v>
      </c>
      <c r="T1896" s="1">
        <v>42182</v>
      </c>
      <c r="U1896">
        <v>187.7628</v>
      </c>
      <c r="V1896">
        <v>19</v>
      </c>
      <c r="W1896">
        <v>272.12</v>
      </c>
      <c r="X1896">
        <v>89176</v>
      </c>
      <c r="Y1896">
        <f>cleaneddata[[#This Row],[Unit Price]]-cleaneddata[[#This Row],[Discount]]</f>
        <v>13.4</v>
      </c>
      <c r="Z1896" t="str">
        <f>_xlfn.IFS(cleaneddata[[#This Row],[Region]]="Central","Chris",cleaneddata[[#This Row],[Region]]="East","Erin",cleaneddata[[#This Row],[Region]]="South","Sam",cleaneddata[[#This Row],[Region]]="West","William")</f>
        <v>Erin</v>
      </c>
    </row>
    <row r="1897" spans="1:26" x14ac:dyDescent="0.3">
      <c r="A1897">
        <v>2062</v>
      </c>
      <c r="B1897" t="s">
        <v>868</v>
      </c>
      <c r="C1897" t="s">
        <v>49</v>
      </c>
      <c r="D1897">
        <v>0.04</v>
      </c>
      <c r="E1897">
        <v>291.73</v>
      </c>
      <c r="F1897">
        <v>48.8</v>
      </c>
      <c r="G1897" t="s">
        <v>28</v>
      </c>
      <c r="H1897" t="s">
        <v>96</v>
      </c>
      <c r="I1897" t="s">
        <v>30</v>
      </c>
      <c r="J1897" t="s">
        <v>111</v>
      </c>
      <c r="K1897" t="s">
        <v>59</v>
      </c>
      <c r="L1897" t="s">
        <v>112</v>
      </c>
      <c r="M1897">
        <v>0.56000000000000005</v>
      </c>
      <c r="N1897" t="s">
        <v>34</v>
      </c>
      <c r="O1897" t="s">
        <v>35</v>
      </c>
      <c r="P1897" t="s">
        <v>244</v>
      </c>
      <c r="Q1897" t="s">
        <v>870</v>
      </c>
      <c r="R1897">
        <v>23111</v>
      </c>
      <c r="S1897" s="1">
        <v>42181</v>
      </c>
      <c r="T1897" s="1">
        <v>42185</v>
      </c>
      <c r="U1897">
        <v>-115.90389999999999</v>
      </c>
      <c r="V1897">
        <v>22</v>
      </c>
      <c r="W1897">
        <v>6676.61</v>
      </c>
      <c r="X1897">
        <v>87148</v>
      </c>
      <c r="Y1897">
        <f>cleaneddata[[#This Row],[Unit Price]]-cleaneddata[[#This Row],[Discount]]</f>
        <v>291.69</v>
      </c>
      <c r="Z1897" t="str">
        <f>_xlfn.IFS(cleaneddata[[#This Row],[Region]]="Central","Chris",cleaneddata[[#This Row],[Region]]="East","Erin",cleaneddata[[#This Row],[Region]]="South","Sam",cleaneddata[[#This Row],[Region]]="West","William")</f>
        <v>Sam</v>
      </c>
    </row>
    <row r="1898" spans="1:26" x14ac:dyDescent="0.3">
      <c r="A1898">
        <v>2587</v>
      </c>
      <c r="B1898" t="s">
        <v>1429</v>
      </c>
      <c r="C1898" t="s">
        <v>72</v>
      </c>
      <c r="D1898">
        <v>0.02</v>
      </c>
      <c r="E1898">
        <v>22.72</v>
      </c>
      <c r="F1898">
        <v>8.99</v>
      </c>
      <c r="G1898" t="s">
        <v>40</v>
      </c>
      <c r="H1898" t="s">
        <v>73</v>
      </c>
      <c r="I1898" t="s">
        <v>30</v>
      </c>
      <c r="J1898" t="s">
        <v>128</v>
      </c>
      <c r="K1898" t="s">
        <v>44</v>
      </c>
      <c r="L1898" t="s">
        <v>330</v>
      </c>
      <c r="M1898">
        <v>0.44</v>
      </c>
      <c r="N1898" t="s">
        <v>34</v>
      </c>
      <c r="O1898" t="s">
        <v>54</v>
      </c>
      <c r="P1898" t="s">
        <v>359</v>
      </c>
      <c r="Q1898" t="s">
        <v>1431</v>
      </c>
      <c r="R1898">
        <v>54220</v>
      </c>
      <c r="S1898" s="1">
        <v>42181</v>
      </c>
      <c r="T1898" s="1">
        <v>42181</v>
      </c>
      <c r="U1898">
        <v>200.0172</v>
      </c>
      <c r="V1898">
        <v>12</v>
      </c>
      <c r="W1898">
        <v>289.88</v>
      </c>
      <c r="X1898">
        <v>91167</v>
      </c>
      <c r="Y1898">
        <f>cleaneddata[[#This Row],[Unit Price]]-cleaneddata[[#This Row],[Discount]]</f>
        <v>22.7</v>
      </c>
      <c r="Z1898" t="str">
        <f>_xlfn.IFS(cleaneddata[[#This Row],[Region]]="Central","Chris",cleaneddata[[#This Row],[Region]]="East","Erin",cleaneddata[[#This Row],[Region]]="South","Sam",cleaneddata[[#This Row],[Region]]="West","William")</f>
        <v>Chris</v>
      </c>
    </row>
    <row r="1899" spans="1:26" x14ac:dyDescent="0.3">
      <c r="A1899">
        <v>1380</v>
      </c>
      <c r="B1899" t="s">
        <v>2977</v>
      </c>
      <c r="C1899" t="s">
        <v>49</v>
      </c>
      <c r="D1899">
        <v>0.05</v>
      </c>
      <c r="E1899">
        <v>2.89</v>
      </c>
      <c r="F1899">
        <v>0.5</v>
      </c>
      <c r="G1899" t="s">
        <v>40</v>
      </c>
      <c r="H1899" t="s">
        <v>73</v>
      </c>
      <c r="I1899" t="s">
        <v>50</v>
      </c>
      <c r="J1899" t="s">
        <v>154</v>
      </c>
      <c r="K1899" t="s">
        <v>75</v>
      </c>
      <c r="L1899" t="s">
        <v>731</v>
      </c>
      <c r="M1899">
        <v>0.38</v>
      </c>
      <c r="N1899" t="s">
        <v>34</v>
      </c>
      <c r="O1899" t="s">
        <v>113</v>
      </c>
      <c r="P1899" t="s">
        <v>1358</v>
      </c>
      <c r="Q1899" t="s">
        <v>1879</v>
      </c>
      <c r="R1899">
        <v>3801</v>
      </c>
      <c r="S1899" s="1">
        <v>42182</v>
      </c>
      <c r="T1899" s="1">
        <v>42188</v>
      </c>
      <c r="U1899">
        <v>18.0642</v>
      </c>
      <c r="V1899">
        <v>9</v>
      </c>
      <c r="W1899">
        <v>26.18</v>
      </c>
      <c r="X1899">
        <v>88213</v>
      </c>
      <c r="Y1899">
        <f>cleaneddata[[#This Row],[Unit Price]]-cleaneddata[[#This Row],[Discount]]</f>
        <v>2.8400000000000003</v>
      </c>
      <c r="Z1899" t="str">
        <f>_xlfn.IFS(cleaneddata[[#This Row],[Region]]="Central","Chris",cleaneddata[[#This Row],[Region]]="East","Erin",cleaneddata[[#This Row],[Region]]="South","Sam",cleaneddata[[#This Row],[Region]]="West","William")</f>
        <v>Erin</v>
      </c>
    </row>
    <row r="1900" spans="1:26" x14ac:dyDescent="0.3">
      <c r="A1900">
        <v>936</v>
      </c>
      <c r="B1900" t="s">
        <v>1229</v>
      </c>
      <c r="C1900" t="s">
        <v>72</v>
      </c>
      <c r="D1900">
        <v>0.05</v>
      </c>
      <c r="E1900">
        <v>5.98</v>
      </c>
      <c r="F1900">
        <v>5.46</v>
      </c>
      <c r="G1900" t="s">
        <v>40</v>
      </c>
      <c r="H1900" t="s">
        <v>96</v>
      </c>
      <c r="I1900" t="s">
        <v>50</v>
      </c>
      <c r="J1900" t="s">
        <v>90</v>
      </c>
      <c r="K1900" t="s">
        <v>75</v>
      </c>
      <c r="L1900" t="s">
        <v>1158</v>
      </c>
      <c r="M1900">
        <v>0.36</v>
      </c>
      <c r="N1900" t="s">
        <v>34</v>
      </c>
      <c r="O1900" t="s">
        <v>61</v>
      </c>
      <c r="P1900" t="s">
        <v>92</v>
      </c>
      <c r="Q1900" t="s">
        <v>1231</v>
      </c>
      <c r="R1900">
        <v>92374</v>
      </c>
      <c r="S1900" s="1">
        <v>42182</v>
      </c>
      <c r="T1900" s="1">
        <v>42182</v>
      </c>
      <c r="U1900">
        <v>-31.885000000000002</v>
      </c>
      <c r="V1900">
        <v>17</v>
      </c>
      <c r="W1900">
        <v>104.95</v>
      </c>
      <c r="X1900">
        <v>90589</v>
      </c>
      <c r="Y1900">
        <f>cleaneddata[[#This Row],[Unit Price]]-cleaneddata[[#This Row],[Discount]]</f>
        <v>5.9300000000000006</v>
      </c>
      <c r="Z1900" t="str">
        <f>_xlfn.IFS(cleaneddata[[#This Row],[Region]]="Central","Chris",cleaneddata[[#This Row],[Region]]="East","Erin",cleaneddata[[#This Row],[Region]]="South","Sam",cleaneddata[[#This Row],[Region]]="West","William")</f>
        <v>William</v>
      </c>
    </row>
    <row r="1901" spans="1:26" x14ac:dyDescent="0.3">
      <c r="A1901">
        <v>937</v>
      </c>
      <c r="B1901" t="s">
        <v>2978</v>
      </c>
      <c r="C1901" t="s">
        <v>72</v>
      </c>
      <c r="D1901">
        <v>0.01</v>
      </c>
      <c r="E1901">
        <v>65.989999999999995</v>
      </c>
      <c r="F1901">
        <v>3.99</v>
      </c>
      <c r="G1901" t="s">
        <v>40</v>
      </c>
      <c r="H1901" t="s">
        <v>96</v>
      </c>
      <c r="I1901" t="s">
        <v>42</v>
      </c>
      <c r="J1901" t="s">
        <v>137</v>
      </c>
      <c r="K1901" t="s">
        <v>75</v>
      </c>
      <c r="L1901" t="s">
        <v>1636</v>
      </c>
      <c r="M1901">
        <v>0.59</v>
      </c>
      <c r="N1901" t="s">
        <v>34</v>
      </c>
      <c r="O1901" t="s">
        <v>61</v>
      </c>
      <c r="P1901" t="s">
        <v>92</v>
      </c>
      <c r="Q1901" t="s">
        <v>961</v>
      </c>
      <c r="R1901">
        <v>90278</v>
      </c>
      <c r="S1901" s="1">
        <v>42182</v>
      </c>
      <c r="T1901" s="1">
        <v>42183</v>
      </c>
      <c r="U1901">
        <v>-95.210499999999996</v>
      </c>
      <c r="V1901">
        <v>3</v>
      </c>
      <c r="W1901">
        <v>166.59</v>
      </c>
      <c r="X1901">
        <v>90589</v>
      </c>
      <c r="Y1901">
        <f>cleaneddata[[#This Row],[Unit Price]]-cleaneddata[[#This Row],[Discount]]</f>
        <v>65.97999999999999</v>
      </c>
      <c r="Z1901" t="str">
        <f>_xlfn.IFS(cleaneddata[[#This Row],[Region]]="Central","Chris",cleaneddata[[#This Row],[Region]]="East","Erin",cleaneddata[[#This Row],[Region]]="South","Sam",cleaneddata[[#This Row],[Region]]="West","William")</f>
        <v>William</v>
      </c>
    </row>
    <row r="1902" spans="1:26" x14ac:dyDescent="0.3">
      <c r="A1902">
        <v>2617</v>
      </c>
      <c r="B1902" t="s">
        <v>2979</v>
      </c>
      <c r="C1902" t="s">
        <v>72</v>
      </c>
      <c r="D1902">
        <v>0.1</v>
      </c>
      <c r="E1902">
        <v>3.25</v>
      </c>
      <c r="F1902">
        <v>49</v>
      </c>
      <c r="G1902" t="s">
        <v>40</v>
      </c>
      <c r="H1902" t="s">
        <v>96</v>
      </c>
      <c r="I1902" t="s">
        <v>50</v>
      </c>
      <c r="J1902" t="s">
        <v>97</v>
      </c>
      <c r="K1902" t="s">
        <v>66</v>
      </c>
      <c r="L1902" t="s">
        <v>2721</v>
      </c>
      <c r="M1902">
        <v>0.56000000000000005</v>
      </c>
      <c r="N1902" t="s">
        <v>34</v>
      </c>
      <c r="O1902" t="s">
        <v>54</v>
      </c>
      <c r="P1902" t="s">
        <v>1073</v>
      </c>
      <c r="Q1902" t="s">
        <v>2980</v>
      </c>
      <c r="R1902">
        <v>57401</v>
      </c>
      <c r="S1902" s="1">
        <v>42182</v>
      </c>
      <c r="T1902" s="1">
        <v>42183</v>
      </c>
      <c r="U1902">
        <v>-286.245</v>
      </c>
      <c r="V1902">
        <v>6</v>
      </c>
      <c r="W1902">
        <v>40.69</v>
      </c>
      <c r="X1902">
        <v>91496</v>
      </c>
      <c r="Y1902">
        <f>cleaneddata[[#This Row],[Unit Price]]-cleaneddata[[#This Row],[Discount]]</f>
        <v>3.15</v>
      </c>
      <c r="Z1902" t="str">
        <f>_xlfn.IFS(cleaneddata[[#This Row],[Region]]="Central","Chris",cleaneddata[[#This Row],[Region]]="East","Erin",cleaneddata[[#This Row],[Region]]="South","Sam",cleaneddata[[#This Row],[Region]]="West","William")</f>
        <v>Chris</v>
      </c>
    </row>
    <row r="1903" spans="1:26" x14ac:dyDescent="0.3">
      <c r="A1903">
        <v>2987</v>
      </c>
      <c r="B1903" t="s">
        <v>2981</v>
      </c>
      <c r="C1903" t="s">
        <v>27</v>
      </c>
      <c r="D1903">
        <v>0.09</v>
      </c>
      <c r="E1903">
        <v>100.98</v>
      </c>
      <c r="F1903">
        <v>35.840000000000003</v>
      </c>
      <c r="G1903" t="s">
        <v>28</v>
      </c>
      <c r="H1903" t="s">
        <v>73</v>
      </c>
      <c r="I1903" t="s">
        <v>30</v>
      </c>
      <c r="J1903" t="s">
        <v>119</v>
      </c>
      <c r="K1903" t="s">
        <v>32</v>
      </c>
      <c r="L1903" t="s">
        <v>120</v>
      </c>
      <c r="M1903">
        <v>0.62</v>
      </c>
      <c r="N1903" t="s">
        <v>34</v>
      </c>
      <c r="O1903" t="s">
        <v>54</v>
      </c>
      <c r="P1903" t="s">
        <v>215</v>
      </c>
      <c r="Q1903" t="s">
        <v>2982</v>
      </c>
      <c r="R1903">
        <v>50265</v>
      </c>
      <c r="S1903" s="1">
        <v>42183</v>
      </c>
      <c r="T1903" s="1">
        <v>42183</v>
      </c>
      <c r="U1903">
        <v>-103.624</v>
      </c>
      <c r="V1903">
        <v>17</v>
      </c>
      <c r="W1903">
        <v>1700.38</v>
      </c>
      <c r="X1903">
        <v>91180</v>
      </c>
      <c r="Y1903">
        <f>cleaneddata[[#This Row],[Unit Price]]-cleaneddata[[#This Row],[Discount]]</f>
        <v>100.89</v>
      </c>
      <c r="Z1903" t="str">
        <f>_xlfn.IFS(cleaneddata[[#This Row],[Region]]="Central","Chris",cleaneddata[[#This Row],[Region]]="East","Erin",cleaneddata[[#This Row],[Region]]="South","Sam",cleaneddata[[#This Row],[Region]]="West","William")</f>
        <v>Chris</v>
      </c>
    </row>
    <row r="1904" spans="1:26" x14ac:dyDescent="0.3">
      <c r="A1904">
        <v>2987</v>
      </c>
      <c r="B1904" t="s">
        <v>2981</v>
      </c>
      <c r="C1904" t="s">
        <v>27</v>
      </c>
      <c r="D1904">
        <v>0.1</v>
      </c>
      <c r="E1904">
        <v>5.78</v>
      </c>
      <c r="F1904">
        <v>7.96</v>
      </c>
      <c r="G1904" t="s">
        <v>40</v>
      </c>
      <c r="H1904" t="s">
        <v>73</v>
      </c>
      <c r="I1904" t="s">
        <v>50</v>
      </c>
      <c r="J1904" t="s">
        <v>90</v>
      </c>
      <c r="K1904" t="s">
        <v>75</v>
      </c>
      <c r="L1904" t="s">
        <v>2983</v>
      </c>
      <c r="M1904">
        <v>0.36</v>
      </c>
      <c r="N1904" t="s">
        <v>34</v>
      </c>
      <c r="O1904" t="s">
        <v>54</v>
      </c>
      <c r="P1904" t="s">
        <v>215</v>
      </c>
      <c r="Q1904" t="s">
        <v>2982</v>
      </c>
      <c r="R1904">
        <v>50265</v>
      </c>
      <c r="S1904" s="1">
        <v>42183</v>
      </c>
      <c r="T1904" s="1">
        <v>42183</v>
      </c>
      <c r="U1904">
        <v>-57.823999999999998</v>
      </c>
      <c r="V1904">
        <v>6</v>
      </c>
      <c r="W1904">
        <v>35.96</v>
      </c>
      <c r="X1904">
        <v>91180</v>
      </c>
      <c r="Y1904">
        <f>cleaneddata[[#This Row],[Unit Price]]-cleaneddata[[#This Row],[Discount]]</f>
        <v>5.6800000000000006</v>
      </c>
      <c r="Z1904" t="str">
        <f>_xlfn.IFS(cleaneddata[[#This Row],[Region]]="Central","Chris",cleaneddata[[#This Row],[Region]]="East","Erin",cleaneddata[[#This Row],[Region]]="South","Sam",cleaneddata[[#This Row],[Region]]="West","William")</f>
        <v>Chris</v>
      </c>
    </row>
    <row r="1905" spans="1:26" x14ac:dyDescent="0.3">
      <c r="A1905">
        <v>3209</v>
      </c>
      <c r="B1905" t="s">
        <v>2984</v>
      </c>
      <c r="C1905" t="s">
        <v>27</v>
      </c>
      <c r="D1905">
        <v>0.03</v>
      </c>
      <c r="E1905">
        <v>4.9800000000000004</v>
      </c>
      <c r="F1905">
        <v>4.62</v>
      </c>
      <c r="G1905" t="s">
        <v>89</v>
      </c>
      <c r="H1905" t="s">
        <v>96</v>
      </c>
      <c r="I1905" t="s">
        <v>42</v>
      </c>
      <c r="J1905" t="s">
        <v>43</v>
      </c>
      <c r="K1905" t="s">
        <v>44</v>
      </c>
      <c r="L1905" t="s">
        <v>1223</v>
      </c>
      <c r="M1905">
        <v>0.64</v>
      </c>
      <c r="N1905" t="s">
        <v>34</v>
      </c>
      <c r="O1905" t="s">
        <v>61</v>
      </c>
      <c r="P1905" t="s">
        <v>92</v>
      </c>
      <c r="Q1905" t="s">
        <v>2985</v>
      </c>
      <c r="R1905">
        <v>90210</v>
      </c>
      <c r="S1905" s="1">
        <v>42183</v>
      </c>
      <c r="T1905" s="1">
        <v>42184</v>
      </c>
      <c r="U1905">
        <v>-30.45</v>
      </c>
      <c r="V1905">
        <v>8</v>
      </c>
      <c r="W1905">
        <v>44.24</v>
      </c>
      <c r="X1905">
        <v>90739</v>
      </c>
      <c r="Y1905">
        <f>cleaneddata[[#This Row],[Unit Price]]-cleaneddata[[#This Row],[Discount]]</f>
        <v>4.95</v>
      </c>
      <c r="Z1905" t="str">
        <f>_xlfn.IFS(cleaneddata[[#This Row],[Region]]="Central","Chris",cleaneddata[[#This Row],[Region]]="East","Erin",cleaneddata[[#This Row],[Region]]="South","Sam",cleaneddata[[#This Row],[Region]]="West","William")</f>
        <v>William</v>
      </c>
    </row>
    <row r="1906" spans="1:26" x14ac:dyDescent="0.3">
      <c r="A1906">
        <v>1357</v>
      </c>
      <c r="B1906" t="s">
        <v>2752</v>
      </c>
      <c r="C1906" t="s">
        <v>39</v>
      </c>
      <c r="D1906">
        <v>7.0000000000000007E-2</v>
      </c>
      <c r="E1906">
        <v>119.99</v>
      </c>
      <c r="F1906">
        <v>16.8</v>
      </c>
      <c r="G1906" t="s">
        <v>28</v>
      </c>
      <c r="H1906" t="s">
        <v>73</v>
      </c>
      <c r="I1906" t="s">
        <v>42</v>
      </c>
      <c r="J1906" t="s">
        <v>58</v>
      </c>
      <c r="K1906" t="s">
        <v>32</v>
      </c>
      <c r="L1906" t="s">
        <v>2986</v>
      </c>
      <c r="M1906">
        <v>0.35</v>
      </c>
      <c r="N1906" t="s">
        <v>34</v>
      </c>
      <c r="O1906" t="s">
        <v>54</v>
      </c>
      <c r="P1906" t="s">
        <v>189</v>
      </c>
      <c r="Q1906" t="s">
        <v>2753</v>
      </c>
      <c r="R1906">
        <v>78596</v>
      </c>
      <c r="S1906" s="1">
        <v>42183</v>
      </c>
      <c r="T1906" s="1">
        <v>42185</v>
      </c>
      <c r="U1906">
        <v>1206.5961</v>
      </c>
      <c r="V1906">
        <v>15</v>
      </c>
      <c r="W1906">
        <v>1748.69</v>
      </c>
      <c r="X1906">
        <v>88185</v>
      </c>
      <c r="Y1906">
        <f>cleaneddata[[#This Row],[Unit Price]]-cleaneddata[[#This Row],[Discount]]</f>
        <v>119.92</v>
      </c>
      <c r="Z1906" t="str">
        <f>_xlfn.IFS(cleaneddata[[#This Row],[Region]]="Central","Chris",cleaneddata[[#This Row],[Region]]="East","Erin",cleaneddata[[#This Row],[Region]]="South","Sam",cleaneddata[[#This Row],[Region]]="West","William")</f>
        <v>Chris</v>
      </c>
    </row>
    <row r="1907" spans="1:26" x14ac:dyDescent="0.3">
      <c r="A1907">
        <v>1733</v>
      </c>
      <c r="B1907" t="s">
        <v>2003</v>
      </c>
      <c r="C1907" t="s">
        <v>39</v>
      </c>
      <c r="D1907">
        <v>0.02</v>
      </c>
      <c r="E1907">
        <v>30.98</v>
      </c>
      <c r="F1907">
        <v>17.079999999999998</v>
      </c>
      <c r="G1907" t="s">
        <v>40</v>
      </c>
      <c r="H1907" t="s">
        <v>29</v>
      </c>
      <c r="I1907" t="s">
        <v>50</v>
      </c>
      <c r="J1907" t="s">
        <v>90</v>
      </c>
      <c r="K1907" t="s">
        <v>75</v>
      </c>
      <c r="L1907" t="s">
        <v>2987</v>
      </c>
      <c r="M1907">
        <v>0.4</v>
      </c>
      <c r="N1907" t="s">
        <v>34</v>
      </c>
      <c r="O1907" t="s">
        <v>113</v>
      </c>
      <c r="P1907" t="s">
        <v>376</v>
      </c>
      <c r="Q1907" t="s">
        <v>68</v>
      </c>
      <c r="R1907">
        <v>20012</v>
      </c>
      <c r="S1907" s="1">
        <v>42183</v>
      </c>
      <c r="T1907" s="1">
        <v>42184</v>
      </c>
      <c r="U1907">
        <v>-32.28</v>
      </c>
      <c r="V1907">
        <v>13</v>
      </c>
      <c r="W1907">
        <v>438.25</v>
      </c>
      <c r="X1907">
        <v>59937</v>
      </c>
      <c r="Y1907">
        <f>cleaneddata[[#This Row],[Unit Price]]-cleaneddata[[#This Row],[Discount]]</f>
        <v>30.96</v>
      </c>
      <c r="Z1907" t="str">
        <f>_xlfn.IFS(cleaneddata[[#This Row],[Region]]="Central","Chris",cleaneddata[[#This Row],[Region]]="East","Erin",cleaneddata[[#This Row],[Region]]="South","Sam",cleaneddata[[#This Row],[Region]]="West","William")</f>
        <v>Erin</v>
      </c>
    </row>
    <row r="1908" spans="1:26" x14ac:dyDescent="0.3">
      <c r="A1908">
        <v>1735</v>
      </c>
      <c r="B1908" t="s">
        <v>2988</v>
      </c>
      <c r="C1908" t="s">
        <v>39</v>
      </c>
      <c r="D1908">
        <v>0.02</v>
      </c>
      <c r="E1908">
        <v>30.98</v>
      </c>
      <c r="F1908">
        <v>17.079999999999998</v>
      </c>
      <c r="G1908" t="s">
        <v>40</v>
      </c>
      <c r="H1908" t="s">
        <v>29</v>
      </c>
      <c r="I1908" t="s">
        <v>50</v>
      </c>
      <c r="J1908" t="s">
        <v>90</v>
      </c>
      <c r="K1908" t="s">
        <v>75</v>
      </c>
      <c r="L1908" t="s">
        <v>2987</v>
      </c>
      <c r="M1908">
        <v>0.4</v>
      </c>
      <c r="N1908" t="s">
        <v>34</v>
      </c>
      <c r="O1908" t="s">
        <v>113</v>
      </c>
      <c r="P1908" t="s">
        <v>114</v>
      </c>
      <c r="Q1908" t="s">
        <v>2989</v>
      </c>
      <c r="R1908">
        <v>11550</v>
      </c>
      <c r="S1908" s="1">
        <v>42183</v>
      </c>
      <c r="T1908" s="1">
        <v>42184</v>
      </c>
      <c r="U1908">
        <v>-16.14</v>
      </c>
      <c r="V1908">
        <v>3</v>
      </c>
      <c r="W1908">
        <v>101.13</v>
      </c>
      <c r="X1908">
        <v>88444</v>
      </c>
      <c r="Y1908">
        <f>cleaneddata[[#This Row],[Unit Price]]-cleaneddata[[#This Row],[Discount]]</f>
        <v>30.96</v>
      </c>
      <c r="Z1908" t="str">
        <f>_xlfn.IFS(cleaneddata[[#This Row],[Region]]="Central","Chris",cleaneddata[[#This Row],[Region]]="East","Erin",cleaneddata[[#This Row],[Region]]="South","Sam",cleaneddata[[#This Row],[Region]]="West","William")</f>
        <v>Erin</v>
      </c>
    </row>
    <row r="1909" spans="1:26" x14ac:dyDescent="0.3">
      <c r="A1909">
        <v>1191</v>
      </c>
      <c r="B1909" t="s">
        <v>2990</v>
      </c>
      <c r="C1909" t="s">
        <v>49</v>
      </c>
      <c r="D1909">
        <v>0.03</v>
      </c>
      <c r="E1909">
        <v>28.53</v>
      </c>
      <c r="F1909">
        <v>1.49</v>
      </c>
      <c r="G1909" t="s">
        <v>40</v>
      </c>
      <c r="H1909" t="s">
        <v>29</v>
      </c>
      <c r="I1909" t="s">
        <v>50</v>
      </c>
      <c r="J1909" t="s">
        <v>74</v>
      </c>
      <c r="K1909" t="s">
        <v>75</v>
      </c>
      <c r="L1909" t="s">
        <v>1834</v>
      </c>
      <c r="M1909">
        <v>0.38</v>
      </c>
      <c r="N1909" t="s">
        <v>34</v>
      </c>
      <c r="O1909" t="s">
        <v>113</v>
      </c>
      <c r="P1909" t="s">
        <v>250</v>
      </c>
      <c r="Q1909" t="s">
        <v>2991</v>
      </c>
      <c r="R1909">
        <v>6050</v>
      </c>
      <c r="S1909" s="1">
        <v>42183</v>
      </c>
      <c r="T1909" s="1">
        <v>42186</v>
      </c>
      <c r="U1909">
        <v>59.4405</v>
      </c>
      <c r="V1909">
        <v>3</v>
      </c>
      <c r="W1909">
        <v>88.84</v>
      </c>
      <c r="X1909">
        <v>87587</v>
      </c>
      <c r="Y1909">
        <f>cleaneddata[[#This Row],[Unit Price]]-cleaneddata[[#This Row],[Discount]]</f>
        <v>28.5</v>
      </c>
      <c r="Z1909" t="str">
        <f>_xlfn.IFS(cleaneddata[[#This Row],[Region]]="Central","Chris",cleaneddata[[#This Row],[Region]]="East","Erin",cleaneddata[[#This Row],[Region]]="South","Sam",cleaneddata[[#This Row],[Region]]="West","William")</f>
        <v>Erin</v>
      </c>
    </row>
    <row r="1910" spans="1:26" x14ac:dyDescent="0.3">
      <c r="A1910">
        <v>1193</v>
      </c>
      <c r="B1910" t="s">
        <v>1353</v>
      </c>
      <c r="C1910" t="s">
        <v>49</v>
      </c>
      <c r="D1910">
        <v>0.09</v>
      </c>
      <c r="E1910">
        <v>49.99</v>
      </c>
      <c r="F1910">
        <v>19.989999999999998</v>
      </c>
      <c r="G1910" t="s">
        <v>40</v>
      </c>
      <c r="H1910" t="s">
        <v>29</v>
      </c>
      <c r="I1910" t="s">
        <v>42</v>
      </c>
      <c r="J1910" t="s">
        <v>43</v>
      </c>
      <c r="K1910" t="s">
        <v>75</v>
      </c>
      <c r="L1910" t="s">
        <v>1290</v>
      </c>
      <c r="M1910">
        <v>0.41</v>
      </c>
      <c r="N1910" t="s">
        <v>34</v>
      </c>
      <c r="O1910" t="s">
        <v>113</v>
      </c>
      <c r="P1910" t="s">
        <v>376</v>
      </c>
      <c r="Q1910" t="s">
        <v>68</v>
      </c>
      <c r="R1910">
        <v>20016</v>
      </c>
      <c r="S1910" s="1">
        <v>42183</v>
      </c>
      <c r="T1910" s="1">
        <v>42185</v>
      </c>
      <c r="U1910">
        <v>-17.03</v>
      </c>
      <c r="V1910">
        <v>48</v>
      </c>
      <c r="W1910">
        <v>2373.3200000000002</v>
      </c>
      <c r="X1910">
        <v>11206</v>
      </c>
      <c r="Y1910">
        <f>cleaneddata[[#This Row],[Unit Price]]-cleaneddata[[#This Row],[Discount]]</f>
        <v>49.9</v>
      </c>
      <c r="Z1910" t="str">
        <f>_xlfn.IFS(cleaneddata[[#This Row],[Region]]="Central","Chris",cleaneddata[[#This Row],[Region]]="East","Erin",cleaneddata[[#This Row],[Region]]="South","Sam",cleaneddata[[#This Row],[Region]]="West","William")</f>
        <v>Erin</v>
      </c>
    </row>
    <row r="1911" spans="1:26" x14ac:dyDescent="0.3">
      <c r="A1911">
        <v>1193</v>
      </c>
      <c r="B1911" t="s">
        <v>1353</v>
      </c>
      <c r="C1911" t="s">
        <v>49</v>
      </c>
      <c r="D1911">
        <v>0.03</v>
      </c>
      <c r="E1911">
        <v>28.53</v>
      </c>
      <c r="F1911">
        <v>1.49</v>
      </c>
      <c r="G1911" t="s">
        <v>40</v>
      </c>
      <c r="H1911" t="s">
        <v>29</v>
      </c>
      <c r="I1911" t="s">
        <v>50</v>
      </c>
      <c r="J1911" t="s">
        <v>74</v>
      </c>
      <c r="K1911" t="s">
        <v>75</v>
      </c>
      <c r="L1911" t="s">
        <v>1834</v>
      </c>
      <c r="M1911">
        <v>0.38</v>
      </c>
      <c r="N1911" t="s">
        <v>34</v>
      </c>
      <c r="O1911" t="s">
        <v>113</v>
      </c>
      <c r="P1911" t="s">
        <v>376</v>
      </c>
      <c r="Q1911" t="s">
        <v>68</v>
      </c>
      <c r="R1911">
        <v>20016</v>
      </c>
      <c r="S1911" s="1">
        <v>42183</v>
      </c>
      <c r="T1911" s="1">
        <v>42186</v>
      </c>
      <c r="U1911">
        <v>39.627000000000002</v>
      </c>
      <c r="V1911">
        <v>11</v>
      </c>
      <c r="W1911">
        <v>325.73</v>
      </c>
      <c r="X1911">
        <v>11206</v>
      </c>
      <c r="Y1911">
        <f>cleaneddata[[#This Row],[Unit Price]]-cleaneddata[[#This Row],[Discount]]</f>
        <v>28.5</v>
      </c>
      <c r="Z1911" t="str">
        <f>_xlfn.IFS(cleaneddata[[#This Row],[Region]]="Central","Chris",cleaneddata[[#This Row],[Region]]="East","Erin",cleaneddata[[#This Row],[Region]]="South","Sam",cleaneddata[[#This Row],[Region]]="West","William")</f>
        <v>Erin</v>
      </c>
    </row>
    <row r="1912" spans="1:26" x14ac:dyDescent="0.3">
      <c r="A1912">
        <v>1203</v>
      </c>
      <c r="B1912" t="s">
        <v>2992</v>
      </c>
      <c r="C1912" t="s">
        <v>49</v>
      </c>
      <c r="D1912">
        <v>0.09</v>
      </c>
      <c r="E1912">
        <v>49.99</v>
      </c>
      <c r="F1912">
        <v>19.989999999999998</v>
      </c>
      <c r="G1912" t="s">
        <v>40</v>
      </c>
      <c r="H1912" t="s">
        <v>29</v>
      </c>
      <c r="I1912" t="s">
        <v>42</v>
      </c>
      <c r="J1912" t="s">
        <v>43</v>
      </c>
      <c r="K1912" t="s">
        <v>75</v>
      </c>
      <c r="L1912" t="s">
        <v>1290</v>
      </c>
      <c r="M1912">
        <v>0.41</v>
      </c>
      <c r="N1912" t="s">
        <v>34</v>
      </c>
      <c r="O1912" t="s">
        <v>113</v>
      </c>
      <c r="P1912" t="s">
        <v>586</v>
      </c>
      <c r="Q1912" t="s">
        <v>587</v>
      </c>
      <c r="R1912">
        <v>2920</v>
      </c>
      <c r="S1912" s="1">
        <v>42183</v>
      </c>
      <c r="T1912" s="1">
        <v>42185</v>
      </c>
      <c r="U1912">
        <v>-8.5150000000000006</v>
      </c>
      <c r="V1912">
        <v>12</v>
      </c>
      <c r="W1912">
        <v>593.33000000000004</v>
      </c>
      <c r="X1912">
        <v>87587</v>
      </c>
      <c r="Y1912">
        <f>cleaneddata[[#This Row],[Unit Price]]-cleaneddata[[#This Row],[Discount]]</f>
        <v>49.9</v>
      </c>
      <c r="Z1912" t="str">
        <f>_xlfn.IFS(cleaneddata[[#This Row],[Region]]="Central","Chris",cleaneddata[[#This Row],[Region]]="East","Erin",cleaneddata[[#This Row],[Region]]="South","Sam",cleaneddata[[#This Row],[Region]]="West","William")</f>
        <v>Erin</v>
      </c>
    </row>
    <row r="1913" spans="1:26" x14ac:dyDescent="0.3">
      <c r="A1913">
        <v>2801</v>
      </c>
      <c r="B1913" t="s">
        <v>2993</v>
      </c>
      <c r="C1913" t="s">
        <v>49</v>
      </c>
      <c r="D1913">
        <v>0</v>
      </c>
      <c r="E1913">
        <v>17.52</v>
      </c>
      <c r="F1913">
        <v>8.17</v>
      </c>
      <c r="G1913" t="s">
        <v>40</v>
      </c>
      <c r="H1913" t="s">
        <v>73</v>
      </c>
      <c r="I1913" t="s">
        <v>50</v>
      </c>
      <c r="J1913" t="s">
        <v>97</v>
      </c>
      <c r="K1913" t="s">
        <v>146</v>
      </c>
      <c r="L1913" t="s">
        <v>2994</v>
      </c>
      <c r="M1913">
        <v>0.5</v>
      </c>
      <c r="N1913" t="s">
        <v>34</v>
      </c>
      <c r="O1913" t="s">
        <v>61</v>
      </c>
      <c r="P1913" t="s">
        <v>590</v>
      </c>
      <c r="Q1913" t="s">
        <v>1720</v>
      </c>
      <c r="R1913">
        <v>85224</v>
      </c>
      <c r="S1913" s="1">
        <v>42183</v>
      </c>
      <c r="T1913" s="1">
        <v>42188</v>
      </c>
      <c r="U1913">
        <v>52.764000000000003</v>
      </c>
      <c r="V1913">
        <v>15</v>
      </c>
      <c r="W1913">
        <v>284.33999999999997</v>
      </c>
      <c r="X1913">
        <v>91049</v>
      </c>
      <c r="Y1913">
        <f>cleaneddata[[#This Row],[Unit Price]]-cleaneddata[[#This Row],[Discount]]</f>
        <v>17.52</v>
      </c>
      <c r="Z1913" t="str">
        <f>_xlfn.IFS(cleaneddata[[#This Row],[Region]]="Central","Chris",cleaneddata[[#This Row],[Region]]="East","Erin",cleaneddata[[#This Row],[Region]]="South","Sam",cleaneddata[[#This Row],[Region]]="West","William")</f>
        <v>William</v>
      </c>
    </row>
    <row r="1914" spans="1:26" x14ac:dyDescent="0.3">
      <c r="A1914">
        <v>3226</v>
      </c>
      <c r="B1914" t="s">
        <v>503</v>
      </c>
      <c r="C1914" t="s">
        <v>118</v>
      </c>
      <c r="D1914">
        <v>0.06</v>
      </c>
      <c r="E1914">
        <v>22.24</v>
      </c>
      <c r="F1914">
        <v>1.99</v>
      </c>
      <c r="G1914" t="s">
        <v>40</v>
      </c>
      <c r="H1914" t="s">
        <v>29</v>
      </c>
      <c r="I1914" t="s">
        <v>42</v>
      </c>
      <c r="J1914" t="s">
        <v>43</v>
      </c>
      <c r="K1914" t="s">
        <v>44</v>
      </c>
      <c r="L1914" t="s">
        <v>2995</v>
      </c>
      <c r="M1914">
        <v>0.43</v>
      </c>
      <c r="N1914" t="s">
        <v>34</v>
      </c>
      <c r="O1914" t="s">
        <v>35</v>
      </c>
      <c r="P1914" t="s">
        <v>402</v>
      </c>
      <c r="Q1914" t="s">
        <v>505</v>
      </c>
      <c r="R1914">
        <v>37075</v>
      </c>
      <c r="S1914" s="1">
        <v>42183</v>
      </c>
      <c r="T1914" s="1">
        <v>42185</v>
      </c>
      <c r="U1914">
        <v>95.388000000000005</v>
      </c>
      <c r="V1914">
        <v>12</v>
      </c>
      <c r="W1914">
        <v>255.88</v>
      </c>
      <c r="X1914">
        <v>86509</v>
      </c>
      <c r="Y1914">
        <f>cleaneddata[[#This Row],[Unit Price]]-cleaneddata[[#This Row],[Discount]]</f>
        <v>22.18</v>
      </c>
      <c r="Z1914" t="str">
        <f>_xlfn.IFS(cleaneddata[[#This Row],[Region]]="Central","Chris",cleaneddata[[#This Row],[Region]]="East","Erin",cleaneddata[[#This Row],[Region]]="South","Sam",cleaneddata[[#This Row],[Region]]="West","William")</f>
        <v>Sam</v>
      </c>
    </row>
    <row r="1915" spans="1:26" x14ac:dyDescent="0.3">
      <c r="A1915">
        <v>2448</v>
      </c>
      <c r="B1915" t="s">
        <v>2996</v>
      </c>
      <c r="C1915" t="s">
        <v>39</v>
      </c>
      <c r="D1915">
        <v>0.09</v>
      </c>
      <c r="E1915">
        <v>6.48</v>
      </c>
      <c r="F1915">
        <v>7.03</v>
      </c>
      <c r="G1915" t="s">
        <v>40</v>
      </c>
      <c r="H1915" t="s">
        <v>41</v>
      </c>
      <c r="I1915" t="s">
        <v>50</v>
      </c>
      <c r="J1915" t="s">
        <v>90</v>
      </c>
      <c r="K1915" t="s">
        <v>75</v>
      </c>
      <c r="L1915" t="s">
        <v>2525</v>
      </c>
      <c r="M1915">
        <v>0.37</v>
      </c>
      <c r="N1915" t="s">
        <v>34</v>
      </c>
      <c r="O1915" t="s">
        <v>54</v>
      </c>
      <c r="P1915" t="s">
        <v>86</v>
      </c>
      <c r="Q1915" t="s">
        <v>161</v>
      </c>
      <c r="R1915">
        <v>55410</v>
      </c>
      <c r="S1915" s="1">
        <v>42184</v>
      </c>
      <c r="T1915" s="1">
        <v>42186</v>
      </c>
      <c r="U1915">
        <v>-126.208</v>
      </c>
      <c r="V1915">
        <v>16</v>
      </c>
      <c r="W1915">
        <v>96.96</v>
      </c>
      <c r="X1915">
        <v>87790</v>
      </c>
      <c r="Y1915">
        <f>cleaneddata[[#This Row],[Unit Price]]-cleaneddata[[#This Row],[Discount]]</f>
        <v>6.3900000000000006</v>
      </c>
      <c r="Z1915" t="str">
        <f>_xlfn.IFS(cleaneddata[[#This Row],[Region]]="Central","Chris",cleaneddata[[#This Row],[Region]]="East","Erin",cleaneddata[[#This Row],[Region]]="South","Sam",cleaneddata[[#This Row],[Region]]="West","William")</f>
        <v>Chris</v>
      </c>
    </row>
    <row r="1916" spans="1:26" x14ac:dyDescent="0.3">
      <c r="A1916">
        <v>3374</v>
      </c>
      <c r="B1916" t="s">
        <v>2744</v>
      </c>
      <c r="C1916" t="s">
        <v>39</v>
      </c>
      <c r="D1916">
        <v>0.05</v>
      </c>
      <c r="E1916">
        <v>73.98</v>
      </c>
      <c r="F1916">
        <v>12.14</v>
      </c>
      <c r="G1916" t="s">
        <v>40</v>
      </c>
      <c r="H1916" t="s">
        <v>73</v>
      </c>
      <c r="I1916" t="s">
        <v>42</v>
      </c>
      <c r="J1916" t="s">
        <v>43</v>
      </c>
      <c r="K1916" t="s">
        <v>75</v>
      </c>
      <c r="L1916" t="s">
        <v>735</v>
      </c>
      <c r="M1916">
        <v>0.67</v>
      </c>
      <c r="N1916" t="s">
        <v>34</v>
      </c>
      <c r="O1916" t="s">
        <v>113</v>
      </c>
      <c r="P1916" t="s">
        <v>420</v>
      </c>
      <c r="Q1916" t="s">
        <v>2745</v>
      </c>
      <c r="R1916">
        <v>21113</v>
      </c>
      <c r="S1916" s="1">
        <v>42184</v>
      </c>
      <c r="T1916" s="1">
        <v>42185</v>
      </c>
      <c r="U1916">
        <v>-1.9039999999999999</v>
      </c>
      <c r="V1916">
        <v>8</v>
      </c>
      <c r="W1916">
        <v>600.4</v>
      </c>
      <c r="X1916">
        <v>87474</v>
      </c>
      <c r="Y1916">
        <f>cleaneddata[[#This Row],[Unit Price]]-cleaneddata[[#This Row],[Discount]]</f>
        <v>73.930000000000007</v>
      </c>
      <c r="Z1916" t="str">
        <f>_xlfn.IFS(cleaneddata[[#This Row],[Region]]="Central","Chris",cleaneddata[[#This Row],[Region]]="East","Erin",cleaneddata[[#This Row],[Region]]="South","Sam",cleaneddata[[#This Row],[Region]]="West","William")</f>
        <v>Erin</v>
      </c>
    </row>
    <row r="1917" spans="1:26" x14ac:dyDescent="0.3">
      <c r="A1917">
        <v>3374</v>
      </c>
      <c r="B1917" t="s">
        <v>2744</v>
      </c>
      <c r="C1917" t="s">
        <v>39</v>
      </c>
      <c r="D1917">
        <v>0</v>
      </c>
      <c r="E1917">
        <v>5.98</v>
      </c>
      <c r="F1917">
        <v>7.15</v>
      </c>
      <c r="G1917" t="s">
        <v>40</v>
      </c>
      <c r="H1917" t="s">
        <v>73</v>
      </c>
      <c r="I1917" t="s">
        <v>50</v>
      </c>
      <c r="J1917" t="s">
        <v>90</v>
      </c>
      <c r="K1917" t="s">
        <v>75</v>
      </c>
      <c r="L1917" t="s">
        <v>2540</v>
      </c>
      <c r="M1917">
        <v>0.36</v>
      </c>
      <c r="N1917" t="s">
        <v>34</v>
      </c>
      <c r="O1917" t="s">
        <v>113</v>
      </c>
      <c r="P1917" t="s">
        <v>420</v>
      </c>
      <c r="Q1917" t="s">
        <v>2745</v>
      </c>
      <c r="R1917">
        <v>21113</v>
      </c>
      <c r="S1917" s="1">
        <v>42184</v>
      </c>
      <c r="T1917" s="1">
        <v>42186</v>
      </c>
      <c r="U1917">
        <v>-37.048000000000002</v>
      </c>
      <c r="V1917">
        <v>5</v>
      </c>
      <c r="W1917">
        <v>34.25</v>
      </c>
      <c r="X1917">
        <v>87474</v>
      </c>
      <c r="Y1917">
        <f>cleaneddata[[#This Row],[Unit Price]]-cleaneddata[[#This Row],[Discount]]</f>
        <v>5.98</v>
      </c>
      <c r="Z1917" t="str">
        <f>_xlfn.IFS(cleaneddata[[#This Row],[Region]]="Central","Chris",cleaneddata[[#This Row],[Region]]="East","Erin",cleaneddata[[#This Row],[Region]]="South","Sam",cleaneddata[[#This Row],[Region]]="West","William")</f>
        <v>Erin</v>
      </c>
    </row>
    <row r="1918" spans="1:26" x14ac:dyDescent="0.3">
      <c r="A1918">
        <v>3374</v>
      </c>
      <c r="B1918" t="s">
        <v>2744</v>
      </c>
      <c r="C1918" t="s">
        <v>39</v>
      </c>
      <c r="D1918">
        <v>0.09</v>
      </c>
      <c r="E1918">
        <v>3.57</v>
      </c>
      <c r="F1918">
        <v>4.17</v>
      </c>
      <c r="G1918" t="s">
        <v>40</v>
      </c>
      <c r="H1918" t="s">
        <v>73</v>
      </c>
      <c r="I1918" t="s">
        <v>50</v>
      </c>
      <c r="J1918" t="s">
        <v>51</v>
      </c>
      <c r="K1918" t="s">
        <v>44</v>
      </c>
      <c r="L1918" t="s">
        <v>794</v>
      </c>
      <c r="M1918">
        <v>0.59</v>
      </c>
      <c r="N1918" t="s">
        <v>34</v>
      </c>
      <c r="O1918" t="s">
        <v>113</v>
      </c>
      <c r="P1918" t="s">
        <v>420</v>
      </c>
      <c r="Q1918" t="s">
        <v>2745</v>
      </c>
      <c r="R1918">
        <v>21113</v>
      </c>
      <c r="S1918" s="1">
        <v>42184</v>
      </c>
      <c r="T1918" s="1">
        <v>42186</v>
      </c>
      <c r="U1918">
        <v>-56.887999999999998</v>
      </c>
      <c r="V1918">
        <v>9</v>
      </c>
      <c r="W1918">
        <v>31.45</v>
      </c>
      <c r="X1918">
        <v>87474</v>
      </c>
      <c r="Y1918">
        <f>cleaneddata[[#This Row],[Unit Price]]-cleaneddata[[#This Row],[Discount]]</f>
        <v>3.48</v>
      </c>
      <c r="Z1918" t="str">
        <f>_xlfn.IFS(cleaneddata[[#This Row],[Region]]="Central","Chris",cleaneddata[[#This Row],[Region]]="East","Erin",cleaneddata[[#This Row],[Region]]="South","Sam",cleaneddata[[#This Row],[Region]]="West","William")</f>
        <v>Erin</v>
      </c>
    </row>
    <row r="1919" spans="1:26" x14ac:dyDescent="0.3">
      <c r="A1919">
        <v>1502</v>
      </c>
      <c r="B1919" t="s">
        <v>2439</v>
      </c>
      <c r="C1919" t="s">
        <v>49</v>
      </c>
      <c r="D1919">
        <v>0.08</v>
      </c>
      <c r="E1919">
        <v>5.84</v>
      </c>
      <c r="F1919">
        <v>1</v>
      </c>
      <c r="G1919" t="s">
        <v>89</v>
      </c>
      <c r="H1919" t="s">
        <v>29</v>
      </c>
      <c r="I1919" t="s">
        <v>50</v>
      </c>
      <c r="J1919" t="s">
        <v>51</v>
      </c>
      <c r="K1919" t="s">
        <v>52</v>
      </c>
      <c r="L1919" t="s">
        <v>2997</v>
      </c>
      <c r="M1919">
        <v>0.38</v>
      </c>
      <c r="N1919" t="s">
        <v>34</v>
      </c>
      <c r="O1919" t="s">
        <v>35</v>
      </c>
      <c r="P1919" t="s">
        <v>125</v>
      </c>
      <c r="Q1919" t="s">
        <v>2440</v>
      </c>
      <c r="R1919">
        <v>33065</v>
      </c>
      <c r="S1919" s="1">
        <v>42184</v>
      </c>
      <c r="T1919" s="1">
        <v>42188</v>
      </c>
      <c r="U1919">
        <v>731.92200000000003</v>
      </c>
      <c r="V1919">
        <v>11</v>
      </c>
      <c r="W1919">
        <v>61.39</v>
      </c>
      <c r="X1919">
        <v>89194</v>
      </c>
      <c r="Y1919">
        <f>cleaneddata[[#This Row],[Unit Price]]-cleaneddata[[#This Row],[Discount]]</f>
        <v>5.76</v>
      </c>
      <c r="Z1919" t="str">
        <f>_xlfn.IFS(cleaneddata[[#This Row],[Region]]="Central","Chris",cleaneddata[[#This Row],[Region]]="East","Erin",cleaneddata[[#This Row],[Region]]="South","Sam",cleaneddata[[#This Row],[Region]]="West","William")</f>
        <v>Sam</v>
      </c>
    </row>
    <row r="1920" spans="1:26" x14ac:dyDescent="0.3">
      <c r="A1920">
        <v>1502</v>
      </c>
      <c r="B1920" t="s">
        <v>2439</v>
      </c>
      <c r="C1920" t="s">
        <v>49</v>
      </c>
      <c r="D1920">
        <v>0</v>
      </c>
      <c r="E1920">
        <v>205.99</v>
      </c>
      <c r="F1920">
        <v>8.99</v>
      </c>
      <c r="G1920" t="s">
        <v>40</v>
      </c>
      <c r="H1920" t="s">
        <v>29</v>
      </c>
      <c r="I1920" t="s">
        <v>42</v>
      </c>
      <c r="J1920" t="s">
        <v>137</v>
      </c>
      <c r="K1920" t="s">
        <v>75</v>
      </c>
      <c r="L1920" t="s">
        <v>1034</v>
      </c>
      <c r="M1920">
        <v>0.6</v>
      </c>
      <c r="N1920" t="s">
        <v>34</v>
      </c>
      <c r="O1920" t="s">
        <v>35</v>
      </c>
      <c r="P1920" t="s">
        <v>125</v>
      </c>
      <c r="Q1920" t="s">
        <v>2440</v>
      </c>
      <c r="R1920">
        <v>33065</v>
      </c>
      <c r="S1920" s="1">
        <v>42184</v>
      </c>
      <c r="T1920" s="1">
        <v>42187</v>
      </c>
      <c r="U1920">
        <v>186.55799999999999</v>
      </c>
      <c r="V1920">
        <v>13</v>
      </c>
      <c r="W1920">
        <v>2435.52</v>
      </c>
      <c r="X1920">
        <v>89194</v>
      </c>
      <c r="Y1920">
        <f>cleaneddata[[#This Row],[Unit Price]]-cleaneddata[[#This Row],[Discount]]</f>
        <v>205.99</v>
      </c>
      <c r="Z1920" t="str">
        <f>_xlfn.IFS(cleaneddata[[#This Row],[Region]]="Central","Chris",cleaneddata[[#This Row],[Region]]="East","Erin",cleaneddata[[#This Row],[Region]]="South","Sam",cleaneddata[[#This Row],[Region]]="West","William")</f>
        <v>Sam</v>
      </c>
    </row>
    <row r="1921" spans="1:26" x14ac:dyDescent="0.3">
      <c r="A1921">
        <v>1109</v>
      </c>
      <c r="B1921" t="s">
        <v>2998</v>
      </c>
      <c r="C1921" t="s">
        <v>118</v>
      </c>
      <c r="D1921">
        <v>0.08</v>
      </c>
      <c r="E1921">
        <v>8.3699999999999992</v>
      </c>
      <c r="F1921">
        <v>10.16</v>
      </c>
      <c r="G1921" t="s">
        <v>40</v>
      </c>
      <c r="H1921" t="s">
        <v>41</v>
      </c>
      <c r="I1921" t="s">
        <v>30</v>
      </c>
      <c r="J1921" t="s">
        <v>128</v>
      </c>
      <c r="K1921" t="s">
        <v>66</v>
      </c>
      <c r="L1921" t="s">
        <v>1574</v>
      </c>
      <c r="M1921">
        <v>0.59</v>
      </c>
      <c r="N1921" t="s">
        <v>34</v>
      </c>
      <c r="O1921" t="s">
        <v>54</v>
      </c>
      <c r="P1921" t="s">
        <v>189</v>
      </c>
      <c r="Q1921" t="s">
        <v>2999</v>
      </c>
      <c r="R1921">
        <v>78041</v>
      </c>
      <c r="S1921" s="1">
        <v>42184</v>
      </c>
      <c r="T1921" s="1">
        <v>42184</v>
      </c>
      <c r="U1921">
        <v>-169.232</v>
      </c>
      <c r="V1921">
        <v>13</v>
      </c>
      <c r="W1921">
        <v>108.99</v>
      </c>
      <c r="X1921">
        <v>86410</v>
      </c>
      <c r="Y1921">
        <f>cleaneddata[[#This Row],[Unit Price]]-cleaneddata[[#This Row],[Discount]]</f>
        <v>8.2899999999999991</v>
      </c>
      <c r="Z1921" t="str">
        <f>_xlfn.IFS(cleaneddata[[#This Row],[Region]]="Central","Chris",cleaneddata[[#This Row],[Region]]="East","Erin",cleaneddata[[#This Row],[Region]]="South","Sam",cleaneddata[[#This Row],[Region]]="West","William")</f>
        <v>Chris</v>
      </c>
    </row>
    <row r="1922" spans="1:26" x14ac:dyDescent="0.3">
      <c r="A1922">
        <v>1183</v>
      </c>
      <c r="B1922" t="s">
        <v>3000</v>
      </c>
      <c r="C1922" t="s">
        <v>72</v>
      </c>
      <c r="D1922">
        <v>0.04</v>
      </c>
      <c r="E1922">
        <v>35.99</v>
      </c>
      <c r="F1922">
        <v>3.3</v>
      </c>
      <c r="G1922" t="s">
        <v>40</v>
      </c>
      <c r="H1922" t="s">
        <v>73</v>
      </c>
      <c r="I1922" t="s">
        <v>42</v>
      </c>
      <c r="J1922" t="s">
        <v>137</v>
      </c>
      <c r="K1922" t="s">
        <v>44</v>
      </c>
      <c r="L1922" t="s">
        <v>1912</v>
      </c>
      <c r="M1922">
        <v>0.39</v>
      </c>
      <c r="N1922" t="s">
        <v>34</v>
      </c>
      <c r="O1922" t="s">
        <v>61</v>
      </c>
      <c r="P1922" t="s">
        <v>148</v>
      </c>
      <c r="Q1922" t="s">
        <v>3001</v>
      </c>
      <c r="R1922">
        <v>84663</v>
      </c>
      <c r="S1922" s="1">
        <v>42184</v>
      </c>
      <c r="T1922" s="1">
        <v>42184</v>
      </c>
      <c r="U1922">
        <v>184.19550000000001</v>
      </c>
      <c r="V1922">
        <v>9</v>
      </c>
      <c r="W1922">
        <v>266.95</v>
      </c>
      <c r="X1922">
        <v>86914</v>
      </c>
      <c r="Y1922">
        <f>cleaneddata[[#This Row],[Unit Price]]-cleaneddata[[#This Row],[Discount]]</f>
        <v>35.950000000000003</v>
      </c>
      <c r="Z1922" t="str">
        <f>_xlfn.IFS(cleaneddata[[#This Row],[Region]]="Central","Chris",cleaneddata[[#This Row],[Region]]="East","Erin",cleaneddata[[#This Row],[Region]]="South","Sam",cleaneddata[[#This Row],[Region]]="West","William")</f>
        <v>William</v>
      </c>
    </row>
    <row r="1923" spans="1:26" x14ac:dyDescent="0.3">
      <c r="A1923">
        <v>699</v>
      </c>
      <c r="B1923" t="s">
        <v>863</v>
      </c>
      <c r="C1923" t="s">
        <v>39</v>
      </c>
      <c r="D1923">
        <v>0.01</v>
      </c>
      <c r="E1923">
        <v>7.89</v>
      </c>
      <c r="F1923">
        <v>2.82</v>
      </c>
      <c r="G1923" t="s">
        <v>40</v>
      </c>
      <c r="H1923" t="s">
        <v>41</v>
      </c>
      <c r="I1923" t="s">
        <v>50</v>
      </c>
      <c r="J1923" t="s">
        <v>178</v>
      </c>
      <c r="K1923" t="s">
        <v>52</v>
      </c>
      <c r="L1923" t="s">
        <v>3002</v>
      </c>
      <c r="M1923">
        <v>0.4</v>
      </c>
      <c r="N1923" t="s">
        <v>34</v>
      </c>
      <c r="O1923" t="s">
        <v>61</v>
      </c>
      <c r="P1923" t="s">
        <v>92</v>
      </c>
      <c r="Q1923" t="s">
        <v>102</v>
      </c>
      <c r="R1923">
        <v>90041</v>
      </c>
      <c r="S1923" s="1">
        <v>42185</v>
      </c>
      <c r="T1923" s="1">
        <v>42186</v>
      </c>
      <c r="U1923">
        <v>38.700000000000003</v>
      </c>
      <c r="V1923">
        <v>32</v>
      </c>
      <c r="W1923">
        <v>274.26</v>
      </c>
      <c r="X1923">
        <v>36647</v>
      </c>
      <c r="Y1923">
        <f>cleaneddata[[#This Row],[Unit Price]]-cleaneddata[[#This Row],[Discount]]</f>
        <v>7.88</v>
      </c>
      <c r="Z1923" t="str">
        <f>_xlfn.IFS(cleaneddata[[#This Row],[Region]]="Central","Chris",cleaneddata[[#This Row],[Region]]="East","Erin",cleaneddata[[#This Row],[Region]]="South","Sam",cleaneddata[[#This Row],[Region]]="West","William")</f>
        <v>William</v>
      </c>
    </row>
    <row r="1924" spans="1:26" x14ac:dyDescent="0.3">
      <c r="A1924">
        <v>699</v>
      </c>
      <c r="B1924" t="s">
        <v>863</v>
      </c>
      <c r="C1924" t="s">
        <v>39</v>
      </c>
      <c r="D1924">
        <v>0.09</v>
      </c>
      <c r="E1924">
        <v>3.68</v>
      </c>
      <c r="F1924">
        <v>1.32</v>
      </c>
      <c r="G1924" t="s">
        <v>40</v>
      </c>
      <c r="H1924" t="s">
        <v>41</v>
      </c>
      <c r="I1924" t="s">
        <v>50</v>
      </c>
      <c r="J1924" t="s">
        <v>570</v>
      </c>
      <c r="K1924" t="s">
        <v>52</v>
      </c>
      <c r="L1924" t="s">
        <v>2528</v>
      </c>
      <c r="M1924">
        <v>0.83</v>
      </c>
      <c r="N1924" t="s">
        <v>34</v>
      </c>
      <c r="O1924" t="s">
        <v>61</v>
      </c>
      <c r="P1924" t="s">
        <v>92</v>
      </c>
      <c r="Q1924" t="s">
        <v>102</v>
      </c>
      <c r="R1924">
        <v>90041</v>
      </c>
      <c r="S1924" s="1">
        <v>42185</v>
      </c>
      <c r="T1924" s="1">
        <v>42186</v>
      </c>
      <c r="U1924">
        <v>-21.91</v>
      </c>
      <c r="V1924">
        <v>24</v>
      </c>
      <c r="W1924">
        <v>83.16</v>
      </c>
      <c r="X1924">
        <v>36647</v>
      </c>
      <c r="Y1924">
        <f>cleaneddata[[#This Row],[Unit Price]]-cleaneddata[[#This Row],[Discount]]</f>
        <v>3.5900000000000003</v>
      </c>
      <c r="Z1924" t="str">
        <f>_xlfn.IFS(cleaneddata[[#This Row],[Region]]="Central","Chris",cleaneddata[[#This Row],[Region]]="East","Erin",cleaneddata[[#This Row],[Region]]="South","Sam",cleaneddata[[#This Row],[Region]]="West","William")</f>
        <v>William</v>
      </c>
    </row>
    <row r="1925" spans="1:26" x14ac:dyDescent="0.3">
      <c r="A1925">
        <v>699</v>
      </c>
      <c r="B1925" t="s">
        <v>863</v>
      </c>
      <c r="C1925" t="s">
        <v>39</v>
      </c>
      <c r="D1925">
        <v>0.1</v>
      </c>
      <c r="E1925">
        <v>9.7100000000000009</v>
      </c>
      <c r="F1925">
        <v>9.4499999999999993</v>
      </c>
      <c r="G1925" t="s">
        <v>40</v>
      </c>
      <c r="H1925" t="s">
        <v>41</v>
      </c>
      <c r="I1925" t="s">
        <v>50</v>
      </c>
      <c r="J1925" t="s">
        <v>80</v>
      </c>
      <c r="K1925" t="s">
        <v>75</v>
      </c>
      <c r="L1925" t="s">
        <v>1205</v>
      </c>
      <c r="M1925">
        <v>0.6</v>
      </c>
      <c r="N1925" t="s">
        <v>34</v>
      </c>
      <c r="O1925" t="s">
        <v>61</v>
      </c>
      <c r="P1925" t="s">
        <v>92</v>
      </c>
      <c r="Q1925" t="s">
        <v>102</v>
      </c>
      <c r="R1925">
        <v>90041</v>
      </c>
      <c r="S1925" s="1">
        <v>42185</v>
      </c>
      <c r="T1925" s="1">
        <v>42188</v>
      </c>
      <c r="U1925">
        <v>-119.77</v>
      </c>
      <c r="V1925">
        <v>27</v>
      </c>
      <c r="W1925">
        <v>261.93</v>
      </c>
      <c r="X1925">
        <v>36647</v>
      </c>
      <c r="Y1925">
        <f>cleaneddata[[#This Row],[Unit Price]]-cleaneddata[[#This Row],[Discount]]</f>
        <v>9.6100000000000012</v>
      </c>
      <c r="Z1925" t="str">
        <f>_xlfn.IFS(cleaneddata[[#This Row],[Region]]="Central","Chris",cleaneddata[[#This Row],[Region]]="East","Erin",cleaneddata[[#This Row],[Region]]="South","Sam",cleaneddata[[#This Row],[Region]]="West","William")</f>
        <v>William</v>
      </c>
    </row>
    <row r="1926" spans="1:26" x14ac:dyDescent="0.3">
      <c r="A1926">
        <v>702</v>
      </c>
      <c r="B1926" t="s">
        <v>2278</v>
      </c>
      <c r="C1926" t="s">
        <v>39</v>
      </c>
      <c r="D1926">
        <v>0.01</v>
      </c>
      <c r="E1926">
        <v>7.89</v>
      </c>
      <c r="F1926">
        <v>2.82</v>
      </c>
      <c r="G1926" t="s">
        <v>40</v>
      </c>
      <c r="H1926" t="s">
        <v>41</v>
      </c>
      <c r="I1926" t="s">
        <v>50</v>
      </c>
      <c r="J1926" t="s">
        <v>178</v>
      </c>
      <c r="K1926" t="s">
        <v>52</v>
      </c>
      <c r="L1926" t="s">
        <v>3002</v>
      </c>
      <c r="M1926">
        <v>0.4</v>
      </c>
      <c r="N1926" t="s">
        <v>34</v>
      </c>
      <c r="O1926" t="s">
        <v>61</v>
      </c>
      <c r="P1926" t="s">
        <v>92</v>
      </c>
      <c r="Q1926" t="s">
        <v>2279</v>
      </c>
      <c r="R1926">
        <v>95404</v>
      </c>
      <c r="S1926" s="1">
        <v>42185</v>
      </c>
      <c r="T1926" s="1">
        <v>42186</v>
      </c>
      <c r="U1926">
        <v>46.44</v>
      </c>
      <c r="V1926">
        <v>8</v>
      </c>
      <c r="W1926">
        <v>68.56</v>
      </c>
      <c r="X1926">
        <v>87979</v>
      </c>
      <c r="Y1926">
        <f>cleaneddata[[#This Row],[Unit Price]]-cleaneddata[[#This Row],[Discount]]</f>
        <v>7.88</v>
      </c>
      <c r="Z1926" t="str">
        <f>_xlfn.IFS(cleaneddata[[#This Row],[Region]]="Central","Chris",cleaneddata[[#This Row],[Region]]="East","Erin",cleaneddata[[#This Row],[Region]]="South","Sam",cleaneddata[[#This Row],[Region]]="West","William")</f>
        <v>William</v>
      </c>
    </row>
    <row r="1927" spans="1:26" x14ac:dyDescent="0.3">
      <c r="A1927">
        <v>702</v>
      </c>
      <c r="B1927" t="s">
        <v>2278</v>
      </c>
      <c r="C1927" t="s">
        <v>39</v>
      </c>
      <c r="D1927">
        <v>0.09</v>
      </c>
      <c r="E1927">
        <v>3.68</v>
      </c>
      <c r="F1927">
        <v>1.32</v>
      </c>
      <c r="G1927" t="s">
        <v>40</v>
      </c>
      <c r="H1927" t="s">
        <v>41</v>
      </c>
      <c r="I1927" t="s">
        <v>50</v>
      </c>
      <c r="J1927" t="s">
        <v>570</v>
      </c>
      <c r="K1927" t="s">
        <v>52</v>
      </c>
      <c r="L1927" t="s">
        <v>2528</v>
      </c>
      <c r="M1927">
        <v>0.83</v>
      </c>
      <c r="N1927" t="s">
        <v>34</v>
      </c>
      <c r="O1927" t="s">
        <v>61</v>
      </c>
      <c r="P1927" t="s">
        <v>92</v>
      </c>
      <c r="Q1927" t="s">
        <v>2279</v>
      </c>
      <c r="R1927">
        <v>95404</v>
      </c>
      <c r="S1927" s="1">
        <v>42185</v>
      </c>
      <c r="T1927" s="1">
        <v>42186</v>
      </c>
      <c r="U1927">
        <v>-17.527999999999999</v>
      </c>
      <c r="V1927">
        <v>6</v>
      </c>
      <c r="W1927">
        <v>20.79</v>
      </c>
      <c r="X1927">
        <v>87979</v>
      </c>
      <c r="Y1927">
        <f>cleaneddata[[#This Row],[Unit Price]]-cleaneddata[[#This Row],[Discount]]</f>
        <v>3.5900000000000003</v>
      </c>
      <c r="Z1927" t="str">
        <f>_xlfn.IFS(cleaneddata[[#This Row],[Region]]="Central","Chris",cleaneddata[[#This Row],[Region]]="East","Erin",cleaneddata[[#This Row],[Region]]="South","Sam",cleaneddata[[#This Row],[Region]]="West","William")</f>
        <v>William</v>
      </c>
    </row>
    <row r="1928" spans="1:26" x14ac:dyDescent="0.3">
      <c r="A1928">
        <v>702</v>
      </c>
      <c r="B1928" t="s">
        <v>2278</v>
      </c>
      <c r="C1928" t="s">
        <v>39</v>
      </c>
      <c r="D1928">
        <v>0.1</v>
      </c>
      <c r="E1928">
        <v>9.7100000000000009</v>
      </c>
      <c r="F1928">
        <v>9.4499999999999993</v>
      </c>
      <c r="G1928" t="s">
        <v>40</v>
      </c>
      <c r="H1928" t="s">
        <v>41</v>
      </c>
      <c r="I1928" t="s">
        <v>50</v>
      </c>
      <c r="J1928" t="s">
        <v>80</v>
      </c>
      <c r="K1928" t="s">
        <v>75</v>
      </c>
      <c r="L1928" t="s">
        <v>1205</v>
      </c>
      <c r="M1928">
        <v>0.6</v>
      </c>
      <c r="N1928" t="s">
        <v>34</v>
      </c>
      <c r="O1928" t="s">
        <v>61</v>
      </c>
      <c r="P1928" t="s">
        <v>92</v>
      </c>
      <c r="Q1928" t="s">
        <v>2279</v>
      </c>
      <c r="R1928">
        <v>95404</v>
      </c>
      <c r="S1928" s="1">
        <v>42185</v>
      </c>
      <c r="T1928" s="1">
        <v>42188</v>
      </c>
      <c r="U1928">
        <v>-95.816000000000003</v>
      </c>
      <c r="V1928">
        <v>7</v>
      </c>
      <c r="W1928">
        <v>67.91</v>
      </c>
      <c r="X1928">
        <v>87979</v>
      </c>
      <c r="Y1928">
        <f>cleaneddata[[#This Row],[Unit Price]]-cleaneddata[[#This Row],[Discount]]</f>
        <v>9.6100000000000012</v>
      </c>
      <c r="Z1928" t="str">
        <f>_xlfn.IFS(cleaneddata[[#This Row],[Region]]="Central","Chris",cleaneddata[[#This Row],[Region]]="East","Erin",cleaneddata[[#This Row],[Region]]="South","Sam",cleaneddata[[#This Row],[Region]]="West","William")</f>
        <v>William</v>
      </c>
    </row>
    <row r="1929" spans="1:26" x14ac:dyDescent="0.3">
      <c r="A1929">
        <v>1307</v>
      </c>
      <c r="B1929" t="s">
        <v>3003</v>
      </c>
      <c r="C1929" t="s">
        <v>49</v>
      </c>
      <c r="D1929">
        <v>0.04</v>
      </c>
      <c r="E1929">
        <v>8.33</v>
      </c>
      <c r="F1929">
        <v>1.99</v>
      </c>
      <c r="G1929" t="s">
        <v>40</v>
      </c>
      <c r="H1929" t="s">
        <v>29</v>
      </c>
      <c r="I1929" t="s">
        <v>42</v>
      </c>
      <c r="J1929" t="s">
        <v>43</v>
      </c>
      <c r="K1929" t="s">
        <v>44</v>
      </c>
      <c r="L1929" t="s">
        <v>1176</v>
      </c>
      <c r="M1929">
        <v>0.52</v>
      </c>
      <c r="N1929" t="s">
        <v>34</v>
      </c>
      <c r="O1929" t="s">
        <v>61</v>
      </c>
      <c r="P1929" t="s">
        <v>141</v>
      </c>
      <c r="Q1929" t="s">
        <v>2287</v>
      </c>
      <c r="R1929">
        <v>97420</v>
      </c>
      <c r="S1929" s="1">
        <v>42185</v>
      </c>
      <c r="T1929" s="1">
        <v>42192</v>
      </c>
      <c r="U1929">
        <v>44.892000000000003</v>
      </c>
      <c r="V1929">
        <v>16</v>
      </c>
      <c r="W1929">
        <v>131.26</v>
      </c>
      <c r="X1929">
        <v>91451</v>
      </c>
      <c r="Y1929">
        <f>cleaneddata[[#This Row],[Unit Price]]-cleaneddata[[#This Row],[Discount]]</f>
        <v>8.2900000000000009</v>
      </c>
      <c r="Z1929" t="str">
        <f>_xlfn.IFS(cleaneddata[[#This Row],[Region]]="Central","Chris",cleaneddata[[#This Row],[Region]]="East","Erin",cleaneddata[[#This Row],[Region]]="South","Sam",cleaneddata[[#This Row],[Region]]="West","William")</f>
        <v>William</v>
      </c>
    </row>
    <row r="1930" spans="1:26" x14ac:dyDescent="0.3">
      <c r="A1930">
        <v>2089</v>
      </c>
      <c r="B1930" t="s">
        <v>3004</v>
      </c>
      <c r="C1930" t="s">
        <v>49</v>
      </c>
      <c r="D1930">
        <v>0.06</v>
      </c>
      <c r="E1930">
        <v>38.06</v>
      </c>
      <c r="F1930">
        <v>4.5</v>
      </c>
      <c r="G1930" t="s">
        <v>40</v>
      </c>
      <c r="H1930" t="s">
        <v>96</v>
      </c>
      <c r="I1930" t="s">
        <v>50</v>
      </c>
      <c r="J1930" t="s">
        <v>97</v>
      </c>
      <c r="K1930" t="s">
        <v>75</v>
      </c>
      <c r="L1930" t="s">
        <v>3005</v>
      </c>
      <c r="M1930">
        <v>0.56000000000000005</v>
      </c>
      <c r="N1930" t="s">
        <v>34</v>
      </c>
      <c r="O1930" t="s">
        <v>113</v>
      </c>
      <c r="P1930" t="s">
        <v>114</v>
      </c>
      <c r="Q1930" t="s">
        <v>3006</v>
      </c>
      <c r="R1930">
        <v>10956</v>
      </c>
      <c r="S1930" s="1">
        <v>42185</v>
      </c>
      <c r="T1930" s="1">
        <v>42191</v>
      </c>
      <c r="U1930">
        <v>450.45960000000002</v>
      </c>
      <c r="V1930">
        <v>17</v>
      </c>
      <c r="W1930">
        <v>652.84</v>
      </c>
      <c r="X1930">
        <v>88348</v>
      </c>
      <c r="Y1930">
        <f>cleaneddata[[#This Row],[Unit Price]]-cleaneddata[[#This Row],[Discount]]</f>
        <v>38</v>
      </c>
      <c r="Z1930" t="str">
        <f>_xlfn.IFS(cleaneddata[[#This Row],[Region]]="Central","Chris",cleaneddata[[#This Row],[Region]]="East","Erin",cleaneddata[[#This Row],[Region]]="South","Sam",cleaneddata[[#This Row],[Region]]="West","William")</f>
        <v>Erin</v>
      </c>
    </row>
    <row r="1931" spans="1:26" x14ac:dyDescent="0.3">
      <c r="A1931">
        <v>2089</v>
      </c>
      <c r="B1931" t="s">
        <v>3004</v>
      </c>
      <c r="C1931" t="s">
        <v>49</v>
      </c>
      <c r="D1931">
        <v>0.08</v>
      </c>
      <c r="E1931">
        <v>599.99</v>
      </c>
      <c r="F1931">
        <v>24.49</v>
      </c>
      <c r="G1931" t="s">
        <v>40</v>
      </c>
      <c r="H1931" t="s">
        <v>96</v>
      </c>
      <c r="I1931" t="s">
        <v>42</v>
      </c>
      <c r="J1931" t="s">
        <v>65</v>
      </c>
      <c r="K1931" t="s">
        <v>66</v>
      </c>
      <c r="L1931" t="s">
        <v>3007</v>
      </c>
      <c r="M1931">
        <v>0.37</v>
      </c>
      <c r="N1931" t="s">
        <v>34</v>
      </c>
      <c r="O1931" t="s">
        <v>113</v>
      </c>
      <c r="P1931" t="s">
        <v>114</v>
      </c>
      <c r="Q1931" t="s">
        <v>3006</v>
      </c>
      <c r="R1931">
        <v>10956</v>
      </c>
      <c r="S1931" s="1">
        <v>42185</v>
      </c>
      <c r="T1931" s="1">
        <v>42193</v>
      </c>
      <c r="U1931">
        <v>8798.1831000000002</v>
      </c>
      <c r="V1931">
        <v>22</v>
      </c>
      <c r="W1931">
        <v>12750.99</v>
      </c>
      <c r="X1931">
        <v>88348</v>
      </c>
      <c r="Y1931">
        <f>cleaneddata[[#This Row],[Unit Price]]-cleaneddata[[#This Row],[Discount]]</f>
        <v>599.91</v>
      </c>
      <c r="Z1931" t="str">
        <f>_xlfn.IFS(cleaneddata[[#This Row],[Region]]="Central","Chris",cleaneddata[[#This Row],[Region]]="East","Erin",cleaneddata[[#This Row],[Region]]="South","Sam",cleaneddata[[#This Row],[Region]]="West","William")</f>
        <v>Erin</v>
      </c>
    </row>
    <row r="1932" spans="1:26" x14ac:dyDescent="0.3">
      <c r="A1932">
        <v>2089</v>
      </c>
      <c r="B1932" t="s">
        <v>3004</v>
      </c>
      <c r="C1932" t="s">
        <v>49</v>
      </c>
      <c r="D1932">
        <v>0.1</v>
      </c>
      <c r="E1932">
        <v>3.98</v>
      </c>
      <c r="F1932">
        <v>2.97</v>
      </c>
      <c r="G1932" t="s">
        <v>89</v>
      </c>
      <c r="H1932" t="s">
        <v>96</v>
      </c>
      <c r="I1932" t="s">
        <v>50</v>
      </c>
      <c r="J1932" t="s">
        <v>90</v>
      </c>
      <c r="K1932" t="s">
        <v>52</v>
      </c>
      <c r="L1932" t="s">
        <v>3008</v>
      </c>
      <c r="M1932">
        <v>0.35</v>
      </c>
      <c r="N1932" t="s">
        <v>34</v>
      </c>
      <c r="O1932" t="s">
        <v>113</v>
      </c>
      <c r="P1932" t="s">
        <v>114</v>
      </c>
      <c r="Q1932" t="s">
        <v>3006</v>
      </c>
      <c r="R1932">
        <v>10956</v>
      </c>
      <c r="S1932" s="1">
        <v>42185</v>
      </c>
      <c r="T1932" s="1">
        <v>42189</v>
      </c>
      <c r="U1932">
        <v>-5.3849999999999998</v>
      </c>
      <c r="V1932">
        <v>5</v>
      </c>
      <c r="W1932">
        <v>20.54</v>
      </c>
      <c r="X1932">
        <v>88348</v>
      </c>
      <c r="Y1932">
        <f>cleaneddata[[#This Row],[Unit Price]]-cleaneddata[[#This Row],[Discount]]</f>
        <v>3.88</v>
      </c>
      <c r="Z1932" t="str">
        <f>_xlfn.IFS(cleaneddata[[#This Row],[Region]]="Central","Chris",cleaneddata[[#This Row],[Region]]="East","Erin",cleaneddata[[#This Row],[Region]]="South","Sam",cleaneddata[[#This Row],[Region]]="West","William")</f>
        <v>Erin</v>
      </c>
    </row>
    <row r="1933" spans="1:26" x14ac:dyDescent="0.3">
      <c r="A1933">
        <v>2882</v>
      </c>
      <c r="B1933" t="s">
        <v>673</v>
      </c>
      <c r="C1933" t="s">
        <v>49</v>
      </c>
      <c r="D1933">
        <v>0.05</v>
      </c>
      <c r="E1933">
        <v>63.94</v>
      </c>
      <c r="F1933">
        <v>14.48</v>
      </c>
      <c r="G1933" t="s">
        <v>89</v>
      </c>
      <c r="H1933" t="s">
        <v>41</v>
      </c>
      <c r="I1933" t="s">
        <v>30</v>
      </c>
      <c r="J1933" t="s">
        <v>128</v>
      </c>
      <c r="K1933" t="s">
        <v>75</v>
      </c>
      <c r="L1933" t="s">
        <v>1996</v>
      </c>
      <c r="M1933">
        <v>0.46</v>
      </c>
      <c r="N1933" t="s">
        <v>34</v>
      </c>
      <c r="O1933" t="s">
        <v>35</v>
      </c>
      <c r="P1933" t="s">
        <v>99</v>
      </c>
      <c r="Q1933" t="s">
        <v>675</v>
      </c>
      <c r="R1933">
        <v>28206</v>
      </c>
      <c r="S1933" s="1">
        <v>42185</v>
      </c>
      <c r="T1933" s="1">
        <v>42192</v>
      </c>
      <c r="U1933">
        <v>270.87430000000001</v>
      </c>
      <c r="V1933">
        <v>21</v>
      </c>
      <c r="W1933">
        <v>1336.35</v>
      </c>
      <c r="X1933">
        <v>40224</v>
      </c>
      <c r="Y1933">
        <f>cleaneddata[[#This Row],[Unit Price]]-cleaneddata[[#This Row],[Discount]]</f>
        <v>63.89</v>
      </c>
      <c r="Z1933" t="str">
        <f>_xlfn.IFS(cleaneddata[[#This Row],[Region]]="Central","Chris",cleaneddata[[#This Row],[Region]]="East","Erin",cleaneddata[[#This Row],[Region]]="South","Sam",cleaneddata[[#This Row],[Region]]="West","William")</f>
        <v>Sam</v>
      </c>
    </row>
    <row r="1934" spans="1:26" x14ac:dyDescent="0.3">
      <c r="A1934">
        <v>2885</v>
      </c>
      <c r="B1934" t="s">
        <v>3009</v>
      </c>
      <c r="C1934" t="s">
        <v>49</v>
      </c>
      <c r="D1934">
        <v>0.05</v>
      </c>
      <c r="E1934">
        <v>63.94</v>
      </c>
      <c r="F1934">
        <v>14.48</v>
      </c>
      <c r="G1934" t="s">
        <v>89</v>
      </c>
      <c r="H1934" t="s">
        <v>41</v>
      </c>
      <c r="I1934" t="s">
        <v>30</v>
      </c>
      <c r="J1934" t="s">
        <v>128</v>
      </c>
      <c r="K1934" t="s">
        <v>75</v>
      </c>
      <c r="L1934" t="s">
        <v>1996</v>
      </c>
      <c r="M1934">
        <v>0.46</v>
      </c>
      <c r="N1934" t="s">
        <v>34</v>
      </c>
      <c r="O1934" t="s">
        <v>113</v>
      </c>
      <c r="P1934" t="s">
        <v>319</v>
      </c>
      <c r="Q1934" t="s">
        <v>3010</v>
      </c>
      <c r="R1934">
        <v>44133</v>
      </c>
      <c r="S1934" s="1">
        <v>42185</v>
      </c>
      <c r="T1934" s="1">
        <v>42192</v>
      </c>
      <c r="U1934">
        <v>219.54419999999999</v>
      </c>
      <c r="V1934">
        <v>5</v>
      </c>
      <c r="W1934">
        <v>318.18</v>
      </c>
      <c r="X1934">
        <v>87634</v>
      </c>
      <c r="Y1934">
        <f>cleaneddata[[#This Row],[Unit Price]]-cleaneddata[[#This Row],[Discount]]</f>
        <v>63.89</v>
      </c>
      <c r="Z1934" t="str">
        <f>_xlfn.IFS(cleaneddata[[#This Row],[Region]]="Central","Chris",cleaneddata[[#This Row],[Region]]="East","Erin",cleaneddata[[#This Row],[Region]]="South","Sam",cleaneddata[[#This Row],[Region]]="West","William")</f>
        <v>Erin</v>
      </c>
    </row>
    <row r="1935" spans="1:26" x14ac:dyDescent="0.3">
      <c r="A1935">
        <v>1384</v>
      </c>
      <c r="B1935" t="s">
        <v>2793</v>
      </c>
      <c r="C1935" t="s">
        <v>72</v>
      </c>
      <c r="D1935">
        <v>7.0000000000000007E-2</v>
      </c>
      <c r="E1935">
        <v>11.29</v>
      </c>
      <c r="F1935">
        <v>5.03</v>
      </c>
      <c r="G1935" t="s">
        <v>40</v>
      </c>
      <c r="H1935" t="s">
        <v>41</v>
      </c>
      <c r="I1935" t="s">
        <v>50</v>
      </c>
      <c r="J1935" t="s">
        <v>80</v>
      </c>
      <c r="K1935" t="s">
        <v>75</v>
      </c>
      <c r="L1935" t="s">
        <v>1262</v>
      </c>
      <c r="M1935">
        <v>0.59</v>
      </c>
      <c r="N1935" t="s">
        <v>34</v>
      </c>
      <c r="O1935" t="s">
        <v>35</v>
      </c>
      <c r="P1935" t="s">
        <v>244</v>
      </c>
      <c r="Q1935" t="s">
        <v>2734</v>
      </c>
      <c r="R1935">
        <v>22304</v>
      </c>
      <c r="S1935" s="1">
        <v>42185</v>
      </c>
      <c r="T1935" s="1">
        <v>42187</v>
      </c>
      <c r="U1935">
        <v>-163.03</v>
      </c>
      <c r="V1935">
        <v>11</v>
      </c>
      <c r="W1935">
        <v>123.18</v>
      </c>
      <c r="X1935">
        <v>89407</v>
      </c>
      <c r="Y1935">
        <f>cleaneddata[[#This Row],[Unit Price]]-cleaneddata[[#This Row],[Discount]]</f>
        <v>11.219999999999999</v>
      </c>
      <c r="Z1935" t="str">
        <f>_xlfn.IFS(cleaneddata[[#This Row],[Region]]="Central","Chris",cleaneddata[[#This Row],[Region]]="East","Erin",cleaneddata[[#This Row],[Region]]="South","Sam",cleaneddata[[#This Row],[Region]]="West","William")</f>
        <v>Sam</v>
      </c>
    </row>
    <row r="1936" spans="1:26" x14ac:dyDescent="0.3">
      <c r="A1936">
        <v>1472</v>
      </c>
      <c r="B1936" t="s">
        <v>2671</v>
      </c>
      <c r="C1936" t="s">
        <v>72</v>
      </c>
      <c r="D1936">
        <v>0.02</v>
      </c>
      <c r="E1936">
        <v>30.98</v>
      </c>
      <c r="F1936">
        <v>6.5</v>
      </c>
      <c r="G1936" t="s">
        <v>89</v>
      </c>
      <c r="H1936" t="s">
        <v>73</v>
      </c>
      <c r="I1936" t="s">
        <v>42</v>
      </c>
      <c r="J1936" t="s">
        <v>43</v>
      </c>
      <c r="K1936" t="s">
        <v>75</v>
      </c>
      <c r="L1936" t="s">
        <v>2857</v>
      </c>
      <c r="M1936">
        <v>0.79</v>
      </c>
      <c r="N1936" t="s">
        <v>34</v>
      </c>
      <c r="O1936" t="s">
        <v>113</v>
      </c>
      <c r="P1936" t="s">
        <v>319</v>
      </c>
      <c r="Q1936" t="s">
        <v>2672</v>
      </c>
      <c r="R1936">
        <v>44145</v>
      </c>
      <c r="S1936" s="1">
        <v>42185</v>
      </c>
      <c r="T1936" s="1">
        <v>42186</v>
      </c>
      <c r="U1936">
        <v>-44.624000000000002</v>
      </c>
      <c r="V1936">
        <v>17</v>
      </c>
      <c r="W1936">
        <v>552.89</v>
      </c>
      <c r="X1936">
        <v>87078</v>
      </c>
      <c r="Y1936">
        <f>cleaneddata[[#This Row],[Unit Price]]-cleaneddata[[#This Row],[Discount]]</f>
        <v>30.96</v>
      </c>
      <c r="Z1936" t="str">
        <f>_xlfn.IFS(cleaneddata[[#This Row],[Region]]="Central","Chris",cleaneddata[[#This Row],[Region]]="East","Erin",cleaneddata[[#This Row],[Region]]="South","Sam",cleaneddata[[#This Row],[Region]]="West","William")</f>
        <v>Erin</v>
      </c>
    </row>
    <row r="1937" spans="1:26" x14ac:dyDescent="0.3">
      <c r="A1937">
        <v>2276</v>
      </c>
      <c r="B1937" t="s">
        <v>3011</v>
      </c>
      <c r="C1937" t="s">
        <v>72</v>
      </c>
      <c r="D1937">
        <v>0.01</v>
      </c>
      <c r="E1937">
        <v>195.99</v>
      </c>
      <c r="F1937">
        <v>8.99</v>
      </c>
      <c r="G1937" t="s">
        <v>40</v>
      </c>
      <c r="H1937" t="s">
        <v>41</v>
      </c>
      <c r="I1937" t="s">
        <v>42</v>
      </c>
      <c r="J1937" t="s">
        <v>137</v>
      </c>
      <c r="K1937" t="s">
        <v>75</v>
      </c>
      <c r="L1937" t="s">
        <v>1345</v>
      </c>
      <c r="M1937">
        <v>0.6</v>
      </c>
      <c r="N1937" t="s">
        <v>34</v>
      </c>
      <c r="O1937" t="s">
        <v>113</v>
      </c>
      <c r="P1937" t="s">
        <v>114</v>
      </c>
      <c r="Q1937" t="s">
        <v>3012</v>
      </c>
      <c r="R1937">
        <v>14304</v>
      </c>
      <c r="S1937" s="1">
        <v>42185</v>
      </c>
      <c r="T1937" s="1">
        <v>42185</v>
      </c>
      <c r="U1937">
        <v>2653.7813999999998</v>
      </c>
      <c r="V1937">
        <v>22</v>
      </c>
      <c r="W1937">
        <v>3846.06</v>
      </c>
      <c r="X1937">
        <v>91502</v>
      </c>
      <c r="Y1937">
        <f>cleaneddata[[#This Row],[Unit Price]]-cleaneddata[[#This Row],[Discount]]</f>
        <v>195.98000000000002</v>
      </c>
      <c r="Z1937" t="str">
        <f>_xlfn.IFS(cleaneddata[[#This Row],[Region]]="Central","Chris",cleaneddata[[#This Row],[Region]]="East","Erin",cleaneddata[[#This Row],[Region]]="South","Sam",cleaneddata[[#This Row],[Region]]="West","William")</f>
        <v>Erin</v>
      </c>
    </row>
    <row r="1938" spans="1:26" x14ac:dyDescent="0.3">
      <c r="J1938">
        <f>COUNT(cleaneddata[Product Sub-Category])</f>
        <v>0</v>
      </c>
      <c r="S1938" s="1"/>
      <c r="T1938" s="1"/>
      <c r="U1938">
        <f>SUM(cleaneddata[Profit])</f>
        <v>215023.39973715012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0062-771B-40D0-813F-AFE03E061F01}">
  <sheetPr codeName="Sheet3"/>
  <dimension ref="A2:P15"/>
  <sheetViews>
    <sheetView showGridLines="0" showRowColHeaders="0" zoomScaleNormal="100" workbookViewId="0">
      <selection activeCell="J2" sqref="J2:U25"/>
    </sheetView>
  </sheetViews>
  <sheetFormatPr defaultRowHeight="14.4" x14ac:dyDescent="0.3"/>
  <cols>
    <col min="1" max="1" width="12.6640625" customWidth="1"/>
    <col min="2" max="2" width="19.33203125" customWidth="1"/>
    <col min="10" max="10" width="14.5546875" customWidth="1"/>
    <col min="11" max="11" width="20.33203125" customWidth="1"/>
  </cols>
  <sheetData>
    <row r="2" spans="1:16" ht="14.4" customHeight="1" x14ac:dyDescent="0.3">
      <c r="B2" s="12" t="s">
        <v>3190</v>
      </c>
      <c r="C2" s="13"/>
      <c r="D2" s="13"/>
      <c r="E2" s="13"/>
    </row>
    <row r="3" spans="1:16" x14ac:dyDescent="0.3">
      <c r="B3" s="13"/>
      <c r="C3" s="13"/>
      <c r="D3" s="13"/>
      <c r="E3" s="13"/>
      <c r="J3" s="12" t="s">
        <v>3192</v>
      </c>
      <c r="K3" s="13"/>
      <c r="L3" s="13"/>
      <c r="M3" s="13"/>
      <c r="N3" s="13"/>
      <c r="O3" s="13"/>
      <c r="P3" s="13"/>
    </row>
    <row r="4" spans="1:16" x14ac:dyDescent="0.3">
      <c r="J4" s="13"/>
      <c r="K4" s="13"/>
      <c r="L4" s="13"/>
      <c r="M4" s="13"/>
      <c r="N4" s="13"/>
      <c r="O4" s="13"/>
      <c r="P4" s="13"/>
    </row>
    <row r="5" spans="1:16" x14ac:dyDescent="0.3">
      <c r="J5" s="13"/>
      <c r="K5" s="13"/>
      <c r="L5" s="13"/>
      <c r="M5" s="13"/>
      <c r="N5" s="13"/>
      <c r="O5" s="13"/>
      <c r="P5" s="13"/>
    </row>
    <row r="7" spans="1:16" x14ac:dyDescent="0.3">
      <c r="A7" s="2" t="s">
        <v>3076</v>
      </c>
      <c r="B7" t="s">
        <v>3015</v>
      </c>
    </row>
    <row r="8" spans="1:16" x14ac:dyDescent="0.3">
      <c r="A8" s="3" t="s">
        <v>41</v>
      </c>
      <c r="B8">
        <v>90</v>
      </c>
    </row>
    <row r="9" spans="1:16" x14ac:dyDescent="0.3">
      <c r="A9" s="3" t="s">
        <v>96</v>
      </c>
      <c r="B9">
        <v>130</v>
      </c>
      <c r="J9" s="2" t="s">
        <v>2</v>
      </c>
      <c r="K9" t="s">
        <v>3068</v>
      </c>
    </row>
    <row r="10" spans="1:16" x14ac:dyDescent="0.3">
      <c r="A10" s="3" t="s">
        <v>73</v>
      </c>
      <c r="B10">
        <v>87</v>
      </c>
      <c r="J10" s="3" t="s">
        <v>72</v>
      </c>
      <c r="K10" s="5">
        <v>0.17829457364341086</v>
      </c>
    </row>
    <row r="11" spans="1:16" x14ac:dyDescent="0.3">
      <c r="A11" s="3" t="s">
        <v>29</v>
      </c>
      <c r="B11">
        <v>80</v>
      </c>
      <c r="J11" s="3" t="s">
        <v>39</v>
      </c>
      <c r="K11" s="5">
        <v>0.19638242894056848</v>
      </c>
    </row>
    <row r="12" spans="1:16" x14ac:dyDescent="0.3">
      <c r="A12" s="3" t="s">
        <v>3014</v>
      </c>
      <c r="B12">
        <v>387</v>
      </c>
      <c r="J12" s="3" t="s">
        <v>118</v>
      </c>
      <c r="K12" s="5">
        <v>0.20155038759689922</v>
      </c>
    </row>
    <row r="13" spans="1:16" x14ac:dyDescent="0.3">
      <c r="J13" s="3" t="s">
        <v>27</v>
      </c>
      <c r="K13" s="5">
        <v>0.20930232558139536</v>
      </c>
    </row>
    <row r="14" spans="1:16" x14ac:dyDescent="0.3">
      <c r="J14" s="3" t="s">
        <v>49</v>
      </c>
      <c r="K14" s="5">
        <v>0.2144702842377261</v>
      </c>
    </row>
    <row r="15" spans="1:16" x14ac:dyDescent="0.3">
      <c r="J15" s="3" t="s">
        <v>3014</v>
      </c>
      <c r="K15" s="5">
        <v>1</v>
      </c>
    </row>
  </sheetData>
  <mergeCells count="2">
    <mergeCell ref="B2:E3"/>
    <mergeCell ref="J3:P5"/>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C2236-6811-4D77-8868-320BA2B8B8B4}">
  <sheetPr codeName="Sheet4"/>
  <dimension ref="C2:V44"/>
  <sheetViews>
    <sheetView showGridLines="0" showRowColHeaders="0" workbookViewId="0">
      <selection activeCell="T5" sqref="T5"/>
    </sheetView>
  </sheetViews>
  <sheetFormatPr defaultRowHeight="14.4" x14ac:dyDescent="0.3"/>
  <cols>
    <col min="1" max="1" width="11.33203125" bestFit="1" customWidth="1"/>
    <col min="2" max="2" width="12.5546875" bestFit="1" customWidth="1"/>
    <col min="3" max="3" width="16.5546875" customWidth="1"/>
    <col min="4" max="4" width="12.6640625" customWidth="1"/>
    <col min="5" max="5" width="16.33203125" customWidth="1"/>
    <col min="6" max="6" width="12.44140625" customWidth="1"/>
    <col min="14" max="14" width="10.77734375" customWidth="1"/>
    <col min="15" max="15" width="12.109375" customWidth="1"/>
  </cols>
  <sheetData>
    <row r="2" spans="3:22" x14ac:dyDescent="0.3">
      <c r="D2" s="12" t="s">
        <v>3188</v>
      </c>
      <c r="E2" s="13"/>
      <c r="F2" s="13"/>
      <c r="G2" s="13"/>
      <c r="H2" s="13"/>
      <c r="I2" s="13"/>
      <c r="J2" s="13"/>
      <c r="K2" s="13"/>
    </row>
    <row r="3" spans="3:22" x14ac:dyDescent="0.3">
      <c r="D3" s="13"/>
      <c r="E3" s="13"/>
      <c r="F3" s="13"/>
      <c r="G3" s="13"/>
      <c r="H3" s="13"/>
      <c r="I3" s="13"/>
      <c r="J3" s="13"/>
      <c r="K3" s="13"/>
      <c r="O3" s="14" t="s">
        <v>3189</v>
      </c>
      <c r="P3" s="15"/>
      <c r="Q3" s="15"/>
      <c r="R3" s="15"/>
      <c r="S3" s="15"/>
      <c r="T3" s="15"/>
      <c r="U3" s="15"/>
      <c r="V3" s="15"/>
    </row>
    <row r="4" spans="3:22" x14ac:dyDescent="0.3">
      <c r="O4" s="15"/>
      <c r="P4" s="15"/>
      <c r="Q4" s="15"/>
      <c r="R4" s="15"/>
      <c r="S4" s="15"/>
      <c r="T4" s="15"/>
      <c r="U4" s="15"/>
      <c r="V4" s="15"/>
    </row>
    <row r="5" spans="3:22" x14ac:dyDescent="0.3">
      <c r="C5" s="2" t="s">
        <v>3013</v>
      </c>
      <c r="D5" t="s">
        <v>3064</v>
      </c>
    </row>
    <row r="6" spans="3:22" x14ac:dyDescent="0.3">
      <c r="C6" s="3" t="s">
        <v>119</v>
      </c>
      <c r="D6">
        <v>-930.43839999999977</v>
      </c>
    </row>
    <row r="7" spans="3:22" x14ac:dyDescent="0.3">
      <c r="C7" s="3" t="s">
        <v>111</v>
      </c>
      <c r="D7">
        <v>39808.48599999999</v>
      </c>
    </row>
    <row r="8" spans="3:22" x14ac:dyDescent="0.3">
      <c r="C8" s="3" t="s">
        <v>128</v>
      </c>
      <c r="D8">
        <v>18724.119099999993</v>
      </c>
      <c r="N8" s="2" t="s">
        <v>3071</v>
      </c>
      <c r="O8" s="6" t="s">
        <v>3064</v>
      </c>
    </row>
    <row r="9" spans="3:22" x14ac:dyDescent="0.3">
      <c r="C9" s="3" t="s">
        <v>31</v>
      </c>
      <c r="D9">
        <v>-8086.6392636499995</v>
      </c>
      <c r="N9" s="3" t="s">
        <v>3084</v>
      </c>
      <c r="O9" s="7">
        <v>-10668.342098319998</v>
      </c>
    </row>
    <row r="10" spans="3:22" x14ac:dyDescent="0.3">
      <c r="C10" s="3" t="s">
        <v>3014</v>
      </c>
      <c r="D10">
        <v>49515.527436349985</v>
      </c>
      <c r="N10" s="3" t="s">
        <v>3016</v>
      </c>
      <c r="O10" s="7">
        <v>10842.463439520001</v>
      </c>
    </row>
    <row r="11" spans="3:22" x14ac:dyDescent="0.3">
      <c r="N11" s="3" t="s">
        <v>3040</v>
      </c>
      <c r="O11" s="7">
        <v>-1019.8150732500001</v>
      </c>
    </row>
    <row r="12" spans="3:22" x14ac:dyDescent="0.3">
      <c r="N12" s="3" t="s">
        <v>3085</v>
      </c>
      <c r="O12" s="7">
        <v>12993.794709999996</v>
      </c>
    </row>
    <row r="13" spans="3:22" x14ac:dyDescent="0.3">
      <c r="N13" s="3" t="s">
        <v>3086</v>
      </c>
      <c r="O13" s="7">
        <v>26418.490758399999</v>
      </c>
    </row>
    <row r="14" spans="3:22" x14ac:dyDescent="0.3">
      <c r="N14" s="3" t="s">
        <v>3087</v>
      </c>
      <c r="O14" s="7">
        <v>10948.9357</v>
      </c>
    </row>
    <row r="15" spans="3:22" x14ac:dyDescent="0.3">
      <c r="N15" s="3" t="s">
        <v>3014</v>
      </c>
      <c r="O15">
        <v>49515.527436349999</v>
      </c>
    </row>
    <row r="28" spans="7:12" x14ac:dyDescent="0.3">
      <c r="G28" s="12" t="s">
        <v>3191</v>
      </c>
      <c r="H28" s="12"/>
      <c r="I28" s="12"/>
      <c r="J28" s="12"/>
      <c r="K28" s="12"/>
      <c r="L28" s="10"/>
    </row>
    <row r="29" spans="7:12" x14ac:dyDescent="0.3">
      <c r="G29" s="12"/>
      <c r="H29" s="12"/>
      <c r="I29" s="12"/>
      <c r="J29" s="12"/>
      <c r="K29" s="12"/>
      <c r="L29" s="10"/>
    </row>
    <row r="33" spans="5:6" x14ac:dyDescent="0.3">
      <c r="E33" s="2" t="s">
        <v>3079</v>
      </c>
      <c r="F33" t="s">
        <v>3080</v>
      </c>
    </row>
    <row r="34" spans="5:6" x14ac:dyDescent="0.3">
      <c r="E34" s="3" t="s">
        <v>92</v>
      </c>
      <c r="F34" s="7">
        <v>18927.389879999999</v>
      </c>
    </row>
    <row r="35" spans="5:6" x14ac:dyDescent="0.3">
      <c r="E35" s="3" t="s">
        <v>62</v>
      </c>
      <c r="F35" s="7">
        <v>9583.8384999999998</v>
      </c>
    </row>
    <row r="36" spans="5:6" x14ac:dyDescent="0.3">
      <c r="E36" s="3" t="s">
        <v>492</v>
      </c>
      <c r="F36">
        <v>3179.1183999999998</v>
      </c>
    </row>
    <row r="37" spans="5:6" x14ac:dyDescent="0.3">
      <c r="E37" s="3" t="s">
        <v>291</v>
      </c>
      <c r="F37" s="7">
        <v>3064.3362796000001</v>
      </c>
    </row>
    <row r="38" spans="5:6" x14ac:dyDescent="0.3">
      <c r="E38" s="3" t="s">
        <v>86</v>
      </c>
      <c r="F38">
        <v>5772.8336599999993</v>
      </c>
    </row>
    <row r="39" spans="5:6" x14ac:dyDescent="0.3">
      <c r="E39" s="3" t="s">
        <v>298</v>
      </c>
      <c r="F39">
        <v>4357.5829999999996</v>
      </c>
    </row>
    <row r="40" spans="5:6" x14ac:dyDescent="0.3">
      <c r="E40" s="3" t="s">
        <v>642</v>
      </c>
      <c r="F40">
        <v>3411.41</v>
      </c>
    </row>
    <row r="41" spans="5:6" x14ac:dyDescent="0.3">
      <c r="E41" s="3" t="s">
        <v>189</v>
      </c>
      <c r="F41" s="7">
        <v>4603.1579999999994</v>
      </c>
    </row>
    <row r="42" spans="5:6" x14ac:dyDescent="0.3">
      <c r="E42" s="3" t="s">
        <v>905</v>
      </c>
      <c r="F42">
        <v>4461.159024999999</v>
      </c>
    </row>
    <row r="43" spans="5:6" x14ac:dyDescent="0.3">
      <c r="E43" s="3" t="s">
        <v>359</v>
      </c>
      <c r="F43">
        <v>3215.9802</v>
      </c>
    </row>
    <row r="44" spans="5:6" x14ac:dyDescent="0.3">
      <c r="E44" s="3" t="s">
        <v>3014</v>
      </c>
      <c r="F44">
        <v>60576.806944599994</v>
      </c>
    </row>
  </sheetData>
  <mergeCells count="3">
    <mergeCell ref="D2:K3"/>
    <mergeCell ref="O3:V4"/>
    <mergeCell ref="G28:K29"/>
  </mergeCell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6C5C-6899-46F3-A21A-1F389B4DA528}">
  <sheetPr codeName="Sheet5"/>
  <dimension ref="A2:D182"/>
  <sheetViews>
    <sheetView showGridLines="0" showRowColHeaders="0" topLeftCell="A6" workbookViewId="0">
      <selection activeCell="S4" sqref="S4:Y30"/>
    </sheetView>
  </sheetViews>
  <sheetFormatPr defaultRowHeight="14.4" x14ac:dyDescent="0.3"/>
  <cols>
    <col min="1" max="1" width="10.77734375" customWidth="1"/>
    <col min="2" max="2" width="11.6640625" customWidth="1"/>
    <col min="4" max="4" width="15.44140625" customWidth="1"/>
  </cols>
  <sheetData>
    <row r="2" spans="1:4" ht="15" thickBot="1" x14ac:dyDescent="0.35"/>
    <row r="3" spans="1:4" x14ac:dyDescent="0.3">
      <c r="A3" s="2" t="s">
        <v>3077</v>
      </c>
      <c r="B3" t="s">
        <v>3065</v>
      </c>
      <c r="C3" s="9" t="s">
        <v>3071</v>
      </c>
      <c r="D3" s="9" t="s">
        <v>3072</v>
      </c>
    </row>
    <row r="4" spans="1:4" x14ac:dyDescent="0.3">
      <c r="A4" s="4" t="s">
        <v>3088</v>
      </c>
      <c r="B4" s="7">
        <v>723.54</v>
      </c>
      <c r="C4" t="str">
        <f>TEXT(DATE(2019,D4,1),"mmmm")</f>
        <v>January</v>
      </c>
      <c r="D4">
        <f>MONTH(A4)</f>
        <v>1</v>
      </c>
    </row>
    <row r="5" spans="1:4" x14ac:dyDescent="0.3">
      <c r="A5" s="4" t="s">
        <v>3089</v>
      </c>
      <c r="B5" s="7">
        <v>13033.740000000002</v>
      </c>
      <c r="C5" t="str">
        <f t="shared" ref="C5:C68" si="0">TEXT(DATE(2019,D5,1),"mmmm")</f>
        <v>January</v>
      </c>
      <c r="D5">
        <f t="shared" ref="D5:D68" si="1">MONTH(A5)</f>
        <v>1</v>
      </c>
    </row>
    <row r="6" spans="1:4" x14ac:dyDescent="0.3">
      <c r="A6" s="4" t="s">
        <v>3090</v>
      </c>
      <c r="B6" s="7">
        <v>1676.7199999999998</v>
      </c>
      <c r="C6" t="str">
        <f t="shared" si="0"/>
        <v>January</v>
      </c>
      <c r="D6">
        <f t="shared" si="1"/>
        <v>1</v>
      </c>
    </row>
    <row r="7" spans="1:4" x14ac:dyDescent="0.3">
      <c r="A7" s="4" t="s">
        <v>3091</v>
      </c>
      <c r="B7" s="7">
        <v>1549.18</v>
      </c>
      <c r="C7" t="str">
        <f t="shared" si="0"/>
        <v>January</v>
      </c>
      <c r="D7">
        <f t="shared" si="1"/>
        <v>1</v>
      </c>
    </row>
    <row r="8" spans="1:4" x14ac:dyDescent="0.3">
      <c r="A8" s="4" t="s">
        <v>3092</v>
      </c>
      <c r="B8" s="7">
        <v>3454.06</v>
      </c>
      <c r="C8" t="str">
        <f t="shared" si="0"/>
        <v>January</v>
      </c>
      <c r="D8">
        <f t="shared" si="1"/>
        <v>1</v>
      </c>
    </row>
    <row r="9" spans="1:4" x14ac:dyDescent="0.3">
      <c r="A9" s="4" t="s">
        <v>3093</v>
      </c>
      <c r="B9" s="7">
        <v>8576.52</v>
      </c>
      <c r="C9" t="str">
        <f t="shared" si="0"/>
        <v>January</v>
      </c>
      <c r="D9">
        <f t="shared" si="1"/>
        <v>1</v>
      </c>
    </row>
    <row r="10" spans="1:4" x14ac:dyDescent="0.3">
      <c r="A10" s="4" t="s">
        <v>3094</v>
      </c>
      <c r="B10" s="7">
        <v>2008.45</v>
      </c>
      <c r="C10" t="str">
        <f t="shared" si="0"/>
        <v>January</v>
      </c>
      <c r="D10">
        <f t="shared" si="1"/>
        <v>1</v>
      </c>
    </row>
    <row r="11" spans="1:4" x14ac:dyDescent="0.3">
      <c r="A11" s="4" t="s">
        <v>3095</v>
      </c>
      <c r="B11" s="7">
        <v>25.26</v>
      </c>
      <c r="C11" t="str">
        <f t="shared" si="0"/>
        <v>January</v>
      </c>
      <c r="D11">
        <f t="shared" si="1"/>
        <v>1</v>
      </c>
    </row>
    <row r="12" spans="1:4" x14ac:dyDescent="0.3">
      <c r="A12" s="4" t="s">
        <v>3096</v>
      </c>
      <c r="B12" s="7">
        <v>800.41</v>
      </c>
      <c r="C12" t="str">
        <f t="shared" si="0"/>
        <v>January</v>
      </c>
      <c r="D12">
        <f t="shared" si="1"/>
        <v>1</v>
      </c>
    </row>
    <row r="13" spans="1:4" x14ac:dyDescent="0.3">
      <c r="A13" s="4" t="s">
        <v>3097</v>
      </c>
      <c r="B13" s="7">
        <v>249.09</v>
      </c>
      <c r="C13" t="str">
        <f t="shared" si="0"/>
        <v>January</v>
      </c>
      <c r="D13">
        <f t="shared" si="1"/>
        <v>1</v>
      </c>
    </row>
    <row r="14" spans="1:4" x14ac:dyDescent="0.3">
      <c r="A14" s="4" t="s">
        <v>3098</v>
      </c>
      <c r="B14" s="7">
        <v>8681.43</v>
      </c>
      <c r="C14" t="str">
        <f t="shared" si="0"/>
        <v>January</v>
      </c>
      <c r="D14">
        <f t="shared" si="1"/>
        <v>1</v>
      </c>
    </row>
    <row r="15" spans="1:4" x14ac:dyDescent="0.3">
      <c r="A15" s="4" t="s">
        <v>3099</v>
      </c>
      <c r="B15" s="7">
        <v>9.23</v>
      </c>
      <c r="C15" t="str">
        <f t="shared" si="0"/>
        <v>January</v>
      </c>
      <c r="D15">
        <f t="shared" si="1"/>
        <v>1</v>
      </c>
    </row>
    <row r="16" spans="1:4" x14ac:dyDescent="0.3">
      <c r="A16" s="4" t="s">
        <v>3100</v>
      </c>
      <c r="B16" s="7">
        <v>2104.8200000000002</v>
      </c>
      <c r="C16" t="str">
        <f t="shared" si="0"/>
        <v>January</v>
      </c>
      <c r="D16">
        <f t="shared" si="1"/>
        <v>1</v>
      </c>
    </row>
    <row r="17" spans="1:4" x14ac:dyDescent="0.3">
      <c r="A17" s="4" t="s">
        <v>3101</v>
      </c>
      <c r="B17" s="7">
        <v>48.25</v>
      </c>
      <c r="C17" t="str">
        <f t="shared" si="0"/>
        <v>January</v>
      </c>
      <c r="D17">
        <f t="shared" si="1"/>
        <v>1</v>
      </c>
    </row>
    <row r="18" spans="1:4" x14ac:dyDescent="0.3">
      <c r="A18" s="4" t="s">
        <v>3102</v>
      </c>
      <c r="B18" s="7">
        <v>1515.36</v>
      </c>
      <c r="C18" t="str">
        <f t="shared" si="0"/>
        <v>January</v>
      </c>
      <c r="D18">
        <f t="shared" si="1"/>
        <v>1</v>
      </c>
    </row>
    <row r="19" spans="1:4" x14ac:dyDescent="0.3">
      <c r="A19" s="4" t="s">
        <v>3103</v>
      </c>
      <c r="B19" s="7">
        <v>26.01</v>
      </c>
      <c r="C19" t="str">
        <f t="shared" si="0"/>
        <v>January</v>
      </c>
      <c r="D19">
        <f t="shared" si="1"/>
        <v>1</v>
      </c>
    </row>
    <row r="20" spans="1:4" x14ac:dyDescent="0.3">
      <c r="A20" s="4" t="s">
        <v>3104</v>
      </c>
      <c r="B20" s="7">
        <v>2130.04</v>
      </c>
      <c r="C20" t="str">
        <f t="shared" si="0"/>
        <v>January</v>
      </c>
      <c r="D20">
        <f t="shared" si="1"/>
        <v>1</v>
      </c>
    </row>
    <row r="21" spans="1:4" x14ac:dyDescent="0.3">
      <c r="A21" s="4" t="s">
        <v>3105</v>
      </c>
      <c r="B21" s="7">
        <v>4090.69</v>
      </c>
      <c r="C21" t="str">
        <f t="shared" si="0"/>
        <v>January</v>
      </c>
      <c r="D21">
        <f t="shared" si="1"/>
        <v>1</v>
      </c>
    </row>
    <row r="22" spans="1:4" x14ac:dyDescent="0.3">
      <c r="A22" s="4" t="s">
        <v>3106</v>
      </c>
      <c r="B22" s="7">
        <v>10534.09</v>
      </c>
      <c r="C22" t="str">
        <f t="shared" si="0"/>
        <v>January</v>
      </c>
      <c r="D22">
        <f t="shared" si="1"/>
        <v>1</v>
      </c>
    </row>
    <row r="23" spans="1:4" x14ac:dyDescent="0.3">
      <c r="A23" s="4" t="s">
        <v>3107</v>
      </c>
      <c r="B23" s="7">
        <v>2.77</v>
      </c>
      <c r="C23" t="str">
        <f t="shared" si="0"/>
        <v>January</v>
      </c>
      <c r="D23">
        <f t="shared" si="1"/>
        <v>1</v>
      </c>
    </row>
    <row r="24" spans="1:4" x14ac:dyDescent="0.3">
      <c r="A24" s="4" t="s">
        <v>3108</v>
      </c>
      <c r="B24" s="7">
        <v>1899.7299999999998</v>
      </c>
      <c r="C24" t="str">
        <f t="shared" si="0"/>
        <v>January</v>
      </c>
      <c r="D24">
        <f t="shared" si="1"/>
        <v>1</v>
      </c>
    </row>
    <row r="25" spans="1:4" x14ac:dyDescent="0.3">
      <c r="A25" s="4" t="s">
        <v>3109</v>
      </c>
      <c r="B25" s="7">
        <v>10.23</v>
      </c>
      <c r="C25" t="str">
        <f t="shared" si="0"/>
        <v>January</v>
      </c>
      <c r="D25">
        <f t="shared" si="1"/>
        <v>1</v>
      </c>
    </row>
    <row r="26" spans="1:4" x14ac:dyDescent="0.3">
      <c r="A26" s="4" t="s">
        <v>3110</v>
      </c>
      <c r="B26" s="7">
        <v>1794.88</v>
      </c>
      <c r="C26" t="str">
        <f t="shared" si="0"/>
        <v>January</v>
      </c>
      <c r="D26">
        <f t="shared" si="1"/>
        <v>1</v>
      </c>
    </row>
    <row r="27" spans="1:4" x14ac:dyDescent="0.3">
      <c r="A27" s="4" t="s">
        <v>3111</v>
      </c>
      <c r="B27" s="7">
        <v>6760.53</v>
      </c>
      <c r="C27" t="str">
        <f t="shared" si="0"/>
        <v>January</v>
      </c>
      <c r="D27">
        <f t="shared" si="1"/>
        <v>1</v>
      </c>
    </row>
    <row r="28" spans="1:4" x14ac:dyDescent="0.3">
      <c r="A28" s="4" t="s">
        <v>3112</v>
      </c>
      <c r="B28" s="7">
        <v>620.34999999999991</v>
      </c>
      <c r="C28" t="str">
        <f t="shared" si="0"/>
        <v>January</v>
      </c>
      <c r="D28">
        <f t="shared" si="1"/>
        <v>1</v>
      </c>
    </row>
    <row r="29" spans="1:4" x14ac:dyDescent="0.3">
      <c r="A29" s="4" t="s">
        <v>3113</v>
      </c>
      <c r="B29" s="7">
        <v>5667.32</v>
      </c>
      <c r="C29" t="str">
        <f t="shared" si="0"/>
        <v>January</v>
      </c>
      <c r="D29">
        <f t="shared" si="1"/>
        <v>1</v>
      </c>
    </row>
    <row r="30" spans="1:4" x14ac:dyDescent="0.3">
      <c r="A30" s="4" t="s">
        <v>3017</v>
      </c>
      <c r="B30" s="7">
        <v>4935.22</v>
      </c>
      <c r="C30" t="str">
        <f t="shared" si="0"/>
        <v>February</v>
      </c>
      <c r="D30">
        <f t="shared" si="1"/>
        <v>2</v>
      </c>
    </row>
    <row r="31" spans="1:4" x14ac:dyDescent="0.3">
      <c r="A31" s="4" t="s">
        <v>3018</v>
      </c>
      <c r="B31" s="7">
        <v>8870.93</v>
      </c>
      <c r="C31" t="str">
        <f t="shared" si="0"/>
        <v>February</v>
      </c>
      <c r="D31">
        <f t="shared" si="1"/>
        <v>2</v>
      </c>
    </row>
    <row r="32" spans="1:4" x14ac:dyDescent="0.3">
      <c r="A32" s="4" t="s">
        <v>3082</v>
      </c>
      <c r="B32" s="7">
        <v>2084.16</v>
      </c>
      <c r="C32" t="str">
        <f t="shared" si="0"/>
        <v>February</v>
      </c>
      <c r="D32">
        <f t="shared" si="1"/>
        <v>2</v>
      </c>
    </row>
    <row r="33" spans="1:4" x14ac:dyDescent="0.3">
      <c r="A33" s="4" t="s">
        <v>3019</v>
      </c>
      <c r="B33" s="7">
        <v>1727.1200000000001</v>
      </c>
      <c r="C33" t="str">
        <f t="shared" si="0"/>
        <v>February</v>
      </c>
      <c r="D33">
        <f t="shared" si="1"/>
        <v>2</v>
      </c>
    </row>
    <row r="34" spans="1:4" x14ac:dyDescent="0.3">
      <c r="A34" s="4" t="s">
        <v>3020</v>
      </c>
      <c r="B34" s="7">
        <v>7990.28</v>
      </c>
      <c r="C34" t="str">
        <f t="shared" si="0"/>
        <v>February</v>
      </c>
      <c r="D34">
        <f t="shared" si="1"/>
        <v>2</v>
      </c>
    </row>
    <row r="35" spans="1:4" x14ac:dyDescent="0.3">
      <c r="A35" s="4" t="s">
        <v>3021</v>
      </c>
      <c r="B35" s="7">
        <v>3840</v>
      </c>
      <c r="C35" t="str">
        <f t="shared" si="0"/>
        <v>February</v>
      </c>
      <c r="D35">
        <f t="shared" si="1"/>
        <v>2</v>
      </c>
    </row>
    <row r="36" spans="1:4" x14ac:dyDescent="0.3">
      <c r="A36" s="4" t="s">
        <v>3083</v>
      </c>
      <c r="B36" s="7">
        <v>506.5</v>
      </c>
      <c r="C36" t="str">
        <f t="shared" si="0"/>
        <v>February</v>
      </c>
      <c r="D36">
        <f t="shared" si="1"/>
        <v>2</v>
      </c>
    </row>
    <row r="37" spans="1:4" x14ac:dyDescent="0.3">
      <c r="A37" s="4" t="s">
        <v>3022</v>
      </c>
      <c r="B37" s="7">
        <v>6005.95</v>
      </c>
      <c r="C37" t="str">
        <f t="shared" si="0"/>
        <v>February</v>
      </c>
      <c r="D37">
        <f t="shared" si="1"/>
        <v>2</v>
      </c>
    </row>
    <row r="38" spans="1:4" x14ac:dyDescent="0.3">
      <c r="A38" s="4" t="s">
        <v>3023</v>
      </c>
      <c r="B38" s="7">
        <v>15697.84</v>
      </c>
      <c r="C38" t="str">
        <f t="shared" si="0"/>
        <v>February</v>
      </c>
      <c r="D38">
        <f t="shared" si="1"/>
        <v>2</v>
      </c>
    </row>
    <row r="39" spans="1:4" x14ac:dyDescent="0.3">
      <c r="A39" s="4" t="s">
        <v>3024</v>
      </c>
      <c r="B39" s="7">
        <v>251.06</v>
      </c>
      <c r="C39" t="str">
        <f t="shared" si="0"/>
        <v>February</v>
      </c>
      <c r="D39">
        <f t="shared" si="1"/>
        <v>2</v>
      </c>
    </row>
    <row r="40" spans="1:4" x14ac:dyDescent="0.3">
      <c r="A40" s="4" t="s">
        <v>3025</v>
      </c>
      <c r="B40" s="7">
        <v>13053.94</v>
      </c>
      <c r="C40" t="str">
        <f t="shared" si="0"/>
        <v>February</v>
      </c>
      <c r="D40">
        <f t="shared" si="1"/>
        <v>2</v>
      </c>
    </row>
    <row r="41" spans="1:4" x14ac:dyDescent="0.3">
      <c r="A41" s="4" t="s">
        <v>3026</v>
      </c>
      <c r="B41" s="7">
        <v>12448.470000000001</v>
      </c>
      <c r="C41" t="str">
        <f t="shared" si="0"/>
        <v>February</v>
      </c>
      <c r="D41">
        <f t="shared" si="1"/>
        <v>2</v>
      </c>
    </row>
    <row r="42" spans="1:4" x14ac:dyDescent="0.3">
      <c r="A42" s="4" t="s">
        <v>3027</v>
      </c>
      <c r="B42" s="7">
        <v>14656.359999999999</v>
      </c>
      <c r="C42" t="str">
        <f t="shared" si="0"/>
        <v>February</v>
      </c>
      <c r="D42">
        <f t="shared" si="1"/>
        <v>2</v>
      </c>
    </row>
    <row r="43" spans="1:4" x14ac:dyDescent="0.3">
      <c r="A43" s="4" t="s">
        <v>3028</v>
      </c>
      <c r="B43" s="7">
        <v>2152.37</v>
      </c>
      <c r="C43" t="str">
        <f t="shared" si="0"/>
        <v>February</v>
      </c>
      <c r="D43">
        <f t="shared" si="1"/>
        <v>2</v>
      </c>
    </row>
    <row r="44" spans="1:4" x14ac:dyDescent="0.3">
      <c r="A44" s="4" t="s">
        <v>3029</v>
      </c>
      <c r="B44" s="7">
        <v>182.33</v>
      </c>
      <c r="C44" t="str">
        <f t="shared" si="0"/>
        <v>February</v>
      </c>
      <c r="D44">
        <f t="shared" si="1"/>
        <v>2</v>
      </c>
    </row>
    <row r="45" spans="1:4" x14ac:dyDescent="0.3">
      <c r="A45" s="4" t="s">
        <v>3030</v>
      </c>
      <c r="B45" s="7">
        <v>15118.84</v>
      </c>
      <c r="C45" t="str">
        <f t="shared" si="0"/>
        <v>February</v>
      </c>
      <c r="D45">
        <f t="shared" si="1"/>
        <v>2</v>
      </c>
    </row>
    <row r="46" spans="1:4" x14ac:dyDescent="0.3">
      <c r="A46" s="4" t="s">
        <v>3031</v>
      </c>
      <c r="B46" s="7">
        <v>681.18000000000006</v>
      </c>
      <c r="C46" t="str">
        <f t="shared" si="0"/>
        <v>February</v>
      </c>
      <c r="D46">
        <f t="shared" si="1"/>
        <v>2</v>
      </c>
    </row>
    <row r="47" spans="1:4" x14ac:dyDescent="0.3">
      <c r="A47" s="4" t="s">
        <v>3032</v>
      </c>
      <c r="B47" s="7">
        <v>1608.11</v>
      </c>
      <c r="C47" t="str">
        <f t="shared" si="0"/>
        <v>February</v>
      </c>
      <c r="D47">
        <f t="shared" si="1"/>
        <v>2</v>
      </c>
    </row>
    <row r="48" spans="1:4" x14ac:dyDescent="0.3">
      <c r="A48" s="4" t="s">
        <v>3033</v>
      </c>
      <c r="B48" s="7">
        <v>4719.8600000000006</v>
      </c>
      <c r="C48" t="str">
        <f t="shared" si="0"/>
        <v>February</v>
      </c>
      <c r="D48">
        <f t="shared" si="1"/>
        <v>2</v>
      </c>
    </row>
    <row r="49" spans="1:4" x14ac:dyDescent="0.3">
      <c r="A49" s="4" t="s">
        <v>3034</v>
      </c>
      <c r="B49" s="7">
        <v>3009.5699999999997</v>
      </c>
      <c r="C49" t="str">
        <f t="shared" si="0"/>
        <v>February</v>
      </c>
      <c r="D49">
        <f t="shared" si="1"/>
        <v>2</v>
      </c>
    </row>
    <row r="50" spans="1:4" x14ac:dyDescent="0.3">
      <c r="A50" s="4" t="s">
        <v>3035</v>
      </c>
      <c r="B50" s="7">
        <v>3965.47</v>
      </c>
      <c r="C50" t="str">
        <f t="shared" si="0"/>
        <v>February</v>
      </c>
      <c r="D50">
        <f t="shared" si="1"/>
        <v>2</v>
      </c>
    </row>
    <row r="51" spans="1:4" x14ac:dyDescent="0.3">
      <c r="A51" s="4" t="s">
        <v>3036</v>
      </c>
      <c r="B51" s="7">
        <v>593</v>
      </c>
      <c r="C51" t="str">
        <f t="shared" si="0"/>
        <v>February</v>
      </c>
      <c r="D51">
        <f t="shared" si="1"/>
        <v>2</v>
      </c>
    </row>
    <row r="52" spans="1:4" x14ac:dyDescent="0.3">
      <c r="A52" s="4" t="s">
        <v>3037</v>
      </c>
      <c r="B52" s="7">
        <v>255.83</v>
      </c>
      <c r="C52" t="str">
        <f t="shared" si="0"/>
        <v>February</v>
      </c>
      <c r="D52">
        <f t="shared" si="1"/>
        <v>2</v>
      </c>
    </row>
    <row r="53" spans="1:4" x14ac:dyDescent="0.3">
      <c r="A53" s="4" t="s">
        <v>3038</v>
      </c>
      <c r="B53" s="7">
        <v>411.64</v>
      </c>
      <c r="C53" t="str">
        <f t="shared" si="0"/>
        <v>February</v>
      </c>
      <c r="D53">
        <f t="shared" si="1"/>
        <v>2</v>
      </c>
    </row>
    <row r="54" spans="1:4" x14ac:dyDescent="0.3">
      <c r="A54" s="4" t="s">
        <v>3039</v>
      </c>
      <c r="B54" s="7">
        <v>929.08999999999992</v>
      </c>
      <c r="C54" t="str">
        <f t="shared" si="0"/>
        <v>February</v>
      </c>
      <c r="D54">
        <f t="shared" si="1"/>
        <v>2</v>
      </c>
    </row>
    <row r="55" spans="1:4" x14ac:dyDescent="0.3">
      <c r="A55" s="4" t="s">
        <v>3041</v>
      </c>
      <c r="B55" s="7">
        <v>2143.83</v>
      </c>
      <c r="C55" t="str">
        <f t="shared" si="0"/>
        <v>March</v>
      </c>
      <c r="D55">
        <f t="shared" si="1"/>
        <v>3</v>
      </c>
    </row>
    <row r="56" spans="1:4" x14ac:dyDescent="0.3">
      <c r="A56" s="4" t="s">
        <v>3042</v>
      </c>
      <c r="B56" s="7">
        <v>5285.5599999999995</v>
      </c>
      <c r="C56" t="str">
        <f t="shared" si="0"/>
        <v>March</v>
      </c>
      <c r="D56">
        <f t="shared" si="1"/>
        <v>3</v>
      </c>
    </row>
    <row r="57" spans="1:4" x14ac:dyDescent="0.3">
      <c r="A57" s="4" t="s">
        <v>3043</v>
      </c>
      <c r="B57" s="7">
        <v>19.670000000000002</v>
      </c>
      <c r="C57" t="str">
        <f t="shared" si="0"/>
        <v>March</v>
      </c>
      <c r="D57">
        <f t="shared" si="1"/>
        <v>3</v>
      </c>
    </row>
    <row r="58" spans="1:4" x14ac:dyDescent="0.3">
      <c r="A58" s="4" t="s">
        <v>3044</v>
      </c>
      <c r="B58" s="7">
        <v>1282.6100000000001</v>
      </c>
      <c r="C58" t="str">
        <f t="shared" si="0"/>
        <v>March</v>
      </c>
      <c r="D58">
        <f t="shared" si="1"/>
        <v>3</v>
      </c>
    </row>
    <row r="59" spans="1:4" x14ac:dyDescent="0.3">
      <c r="A59" s="4" t="s">
        <v>3045</v>
      </c>
      <c r="B59" s="7">
        <v>2086.38</v>
      </c>
      <c r="C59" t="str">
        <f t="shared" si="0"/>
        <v>March</v>
      </c>
      <c r="D59">
        <f t="shared" si="1"/>
        <v>3</v>
      </c>
    </row>
    <row r="60" spans="1:4" x14ac:dyDescent="0.3">
      <c r="A60" s="4" t="s">
        <v>3046</v>
      </c>
      <c r="B60" s="7">
        <v>1280.94</v>
      </c>
      <c r="C60" t="str">
        <f t="shared" si="0"/>
        <v>March</v>
      </c>
      <c r="D60">
        <f t="shared" si="1"/>
        <v>3</v>
      </c>
    </row>
    <row r="61" spans="1:4" x14ac:dyDescent="0.3">
      <c r="A61" s="4" t="s">
        <v>3047</v>
      </c>
      <c r="B61" s="7">
        <v>1708.88</v>
      </c>
      <c r="C61" t="str">
        <f t="shared" si="0"/>
        <v>March</v>
      </c>
      <c r="D61">
        <f t="shared" si="1"/>
        <v>3</v>
      </c>
    </row>
    <row r="62" spans="1:4" x14ac:dyDescent="0.3">
      <c r="A62" s="4" t="s">
        <v>3048</v>
      </c>
      <c r="B62" s="7">
        <v>220.92</v>
      </c>
      <c r="C62" t="str">
        <f t="shared" si="0"/>
        <v>March</v>
      </c>
      <c r="D62">
        <f t="shared" si="1"/>
        <v>3</v>
      </c>
    </row>
    <row r="63" spans="1:4" x14ac:dyDescent="0.3">
      <c r="A63" s="4" t="s">
        <v>3049</v>
      </c>
      <c r="B63" s="7">
        <v>171.72</v>
      </c>
      <c r="C63" t="str">
        <f t="shared" si="0"/>
        <v>March</v>
      </c>
      <c r="D63">
        <f t="shared" si="1"/>
        <v>3</v>
      </c>
    </row>
    <row r="64" spans="1:4" x14ac:dyDescent="0.3">
      <c r="A64" s="4" t="s">
        <v>3050</v>
      </c>
      <c r="B64" s="7">
        <v>193.59</v>
      </c>
      <c r="C64" t="str">
        <f t="shared" si="0"/>
        <v>March</v>
      </c>
      <c r="D64">
        <f t="shared" si="1"/>
        <v>3</v>
      </c>
    </row>
    <row r="65" spans="1:4" x14ac:dyDescent="0.3">
      <c r="A65" s="4" t="s">
        <v>3051</v>
      </c>
      <c r="B65" s="7">
        <v>22917.51</v>
      </c>
      <c r="C65" t="str">
        <f t="shared" si="0"/>
        <v>March</v>
      </c>
      <c r="D65">
        <f t="shared" si="1"/>
        <v>3</v>
      </c>
    </row>
    <row r="66" spans="1:4" x14ac:dyDescent="0.3">
      <c r="A66" s="4" t="s">
        <v>3052</v>
      </c>
      <c r="B66" s="7">
        <v>2630.34</v>
      </c>
      <c r="C66" t="str">
        <f t="shared" si="0"/>
        <v>March</v>
      </c>
      <c r="D66">
        <f t="shared" si="1"/>
        <v>3</v>
      </c>
    </row>
    <row r="67" spans="1:4" x14ac:dyDescent="0.3">
      <c r="A67" s="4" t="s">
        <v>3053</v>
      </c>
      <c r="B67" s="7">
        <v>729.97</v>
      </c>
      <c r="C67" t="str">
        <f t="shared" si="0"/>
        <v>March</v>
      </c>
      <c r="D67">
        <f t="shared" si="1"/>
        <v>3</v>
      </c>
    </row>
    <row r="68" spans="1:4" x14ac:dyDescent="0.3">
      <c r="A68" s="4" t="s">
        <v>3054</v>
      </c>
      <c r="B68" s="7">
        <v>282.2</v>
      </c>
      <c r="C68" t="str">
        <f t="shared" si="0"/>
        <v>March</v>
      </c>
      <c r="D68">
        <f t="shared" si="1"/>
        <v>3</v>
      </c>
    </row>
    <row r="69" spans="1:4" x14ac:dyDescent="0.3">
      <c r="A69" s="4" t="s">
        <v>3055</v>
      </c>
      <c r="B69" s="7">
        <v>14306.390000000001</v>
      </c>
      <c r="C69" t="str">
        <f t="shared" ref="C69:C132" si="2">TEXT(DATE(2019,D69,1),"mmmm")</f>
        <v>March</v>
      </c>
      <c r="D69">
        <f t="shared" ref="D69:D132" si="3">MONTH(A69)</f>
        <v>3</v>
      </c>
    </row>
    <row r="70" spans="1:4" x14ac:dyDescent="0.3">
      <c r="A70" s="4" t="s">
        <v>3056</v>
      </c>
      <c r="B70" s="7">
        <v>6226.8600000000006</v>
      </c>
      <c r="C70" t="str">
        <f t="shared" si="2"/>
        <v>March</v>
      </c>
      <c r="D70">
        <f t="shared" si="3"/>
        <v>3</v>
      </c>
    </row>
    <row r="71" spans="1:4" x14ac:dyDescent="0.3">
      <c r="A71" s="4" t="s">
        <v>3057</v>
      </c>
      <c r="B71" s="7">
        <v>4703.9399999999996</v>
      </c>
      <c r="C71" t="str">
        <f t="shared" si="2"/>
        <v>March</v>
      </c>
      <c r="D71">
        <f t="shared" si="3"/>
        <v>3</v>
      </c>
    </row>
    <row r="72" spans="1:4" x14ac:dyDescent="0.3">
      <c r="A72" s="4" t="s">
        <v>3058</v>
      </c>
      <c r="B72" s="7">
        <v>4606.2100000000009</v>
      </c>
      <c r="C72" t="str">
        <f t="shared" si="2"/>
        <v>March</v>
      </c>
      <c r="D72">
        <f t="shared" si="3"/>
        <v>3</v>
      </c>
    </row>
    <row r="73" spans="1:4" x14ac:dyDescent="0.3">
      <c r="A73" s="4" t="s">
        <v>3059</v>
      </c>
      <c r="B73" s="7">
        <v>4417.7</v>
      </c>
      <c r="C73" t="str">
        <f t="shared" si="2"/>
        <v>March</v>
      </c>
      <c r="D73">
        <f t="shared" si="3"/>
        <v>3</v>
      </c>
    </row>
    <row r="74" spans="1:4" x14ac:dyDescent="0.3">
      <c r="A74" s="4" t="s">
        <v>3060</v>
      </c>
      <c r="B74" s="7">
        <v>2761.94</v>
      </c>
      <c r="C74" t="str">
        <f t="shared" si="2"/>
        <v>March</v>
      </c>
      <c r="D74">
        <f t="shared" si="3"/>
        <v>3</v>
      </c>
    </row>
    <row r="75" spans="1:4" x14ac:dyDescent="0.3">
      <c r="A75" s="4" t="s">
        <v>3061</v>
      </c>
      <c r="B75" s="7">
        <v>3681.7000000000003</v>
      </c>
      <c r="C75" t="str">
        <f t="shared" si="2"/>
        <v>March</v>
      </c>
      <c r="D75">
        <f t="shared" si="3"/>
        <v>3</v>
      </c>
    </row>
    <row r="76" spans="1:4" x14ac:dyDescent="0.3">
      <c r="A76" s="4" t="s">
        <v>3062</v>
      </c>
      <c r="B76" s="7">
        <v>130.74</v>
      </c>
      <c r="C76" t="str">
        <f t="shared" si="2"/>
        <v>March</v>
      </c>
      <c r="D76">
        <f t="shared" si="3"/>
        <v>3</v>
      </c>
    </row>
    <row r="77" spans="1:4" x14ac:dyDescent="0.3">
      <c r="A77" s="4" t="s">
        <v>3063</v>
      </c>
      <c r="B77" s="7">
        <v>123.74</v>
      </c>
      <c r="C77" t="str">
        <f t="shared" si="2"/>
        <v>March</v>
      </c>
      <c r="D77">
        <f t="shared" si="3"/>
        <v>3</v>
      </c>
    </row>
    <row r="78" spans="1:4" x14ac:dyDescent="0.3">
      <c r="A78" s="4" t="s">
        <v>3114</v>
      </c>
      <c r="B78" s="7">
        <v>125.9</v>
      </c>
      <c r="C78" t="str">
        <f t="shared" si="2"/>
        <v>April</v>
      </c>
      <c r="D78">
        <f t="shared" si="3"/>
        <v>4</v>
      </c>
    </row>
    <row r="79" spans="1:4" x14ac:dyDescent="0.3">
      <c r="A79" s="4" t="s">
        <v>3115</v>
      </c>
      <c r="B79" s="7">
        <v>4229.92</v>
      </c>
      <c r="C79" t="str">
        <f t="shared" si="2"/>
        <v>April</v>
      </c>
      <c r="D79">
        <f t="shared" si="3"/>
        <v>4</v>
      </c>
    </row>
    <row r="80" spans="1:4" x14ac:dyDescent="0.3">
      <c r="A80" s="4" t="s">
        <v>3116</v>
      </c>
      <c r="B80" s="7">
        <v>989.51</v>
      </c>
      <c r="C80" t="str">
        <f t="shared" si="2"/>
        <v>April</v>
      </c>
      <c r="D80">
        <f t="shared" si="3"/>
        <v>4</v>
      </c>
    </row>
    <row r="81" spans="1:4" x14ac:dyDescent="0.3">
      <c r="A81" s="4" t="s">
        <v>3117</v>
      </c>
      <c r="B81" s="7">
        <v>2427.23</v>
      </c>
      <c r="C81" t="str">
        <f t="shared" si="2"/>
        <v>April</v>
      </c>
      <c r="D81">
        <f t="shared" si="3"/>
        <v>4</v>
      </c>
    </row>
    <row r="82" spans="1:4" x14ac:dyDescent="0.3">
      <c r="A82" s="4" t="s">
        <v>3118</v>
      </c>
      <c r="B82" s="7">
        <v>14239.130000000001</v>
      </c>
      <c r="C82" t="str">
        <f t="shared" si="2"/>
        <v>April</v>
      </c>
      <c r="D82">
        <f t="shared" si="3"/>
        <v>4</v>
      </c>
    </row>
    <row r="83" spans="1:4" x14ac:dyDescent="0.3">
      <c r="A83" s="4" t="s">
        <v>3119</v>
      </c>
      <c r="B83" s="7">
        <v>2984.3700000000003</v>
      </c>
      <c r="C83" t="str">
        <f t="shared" si="2"/>
        <v>April</v>
      </c>
      <c r="D83">
        <f t="shared" si="3"/>
        <v>4</v>
      </c>
    </row>
    <row r="84" spans="1:4" x14ac:dyDescent="0.3">
      <c r="A84" s="4" t="s">
        <v>3120</v>
      </c>
      <c r="B84" s="7">
        <v>1492.52</v>
      </c>
      <c r="C84" t="str">
        <f t="shared" si="2"/>
        <v>April</v>
      </c>
      <c r="D84">
        <f t="shared" si="3"/>
        <v>4</v>
      </c>
    </row>
    <row r="85" spans="1:4" x14ac:dyDescent="0.3">
      <c r="A85" s="4" t="s">
        <v>3121</v>
      </c>
      <c r="B85" s="7">
        <v>6102.6100000000006</v>
      </c>
      <c r="C85" t="str">
        <f t="shared" si="2"/>
        <v>April</v>
      </c>
      <c r="D85">
        <f t="shared" si="3"/>
        <v>4</v>
      </c>
    </row>
    <row r="86" spans="1:4" x14ac:dyDescent="0.3">
      <c r="A86" s="4" t="s">
        <v>3122</v>
      </c>
      <c r="B86" s="7">
        <v>26.66</v>
      </c>
      <c r="C86" t="str">
        <f t="shared" si="2"/>
        <v>April</v>
      </c>
      <c r="D86">
        <f t="shared" si="3"/>
        <v>4</v>
      </c>
    </row>
    <row r="87" spans="1:4" x14ac:dyDescent="0.3">
      <c r="A87" s="4" t="s">
        <v>3123</v>
      </c>
      <c r="B87" s="7">
        <v>574.70000000000005</v>
      </c>
      <c r="C87" t="str">
        <f t="shared" si="2"/>
        <v>April</v>
      </c>
      <c r="D87">
        <f t="shared" si="3"/>
        <v>4</v>
      </c>
    </row>
    <row r="88" spans="1:4" x14ac:dyDescent="0.3">
      <c r="A88" s="4" t="s">
        <v>3124</v>
      </c>
      <c r="B88" s="7">
        <v>115.34</v>
      </c>
      <c r="C88" t="str">
        <f t="shared" si="2"/>
        <v>April</v>
      </c>
      <c r="D88">
        <f t="shared" si="3"/>
        <v>4</v>
      </c>
    </row>
    <row r="89" spans="1:4" x14ac:dyDescent="0.3">
      <c r="A89" s="4" t="s">
        <v>3125</v>
      </c>
      <c r="B89" s="7">
        <v>1566.4</v>
      </c>
      <c r="C89" t="str">
        <f t="shared" si="2"/>
        <v>April</v>
      </c>
      <c r="D89">
        <f t="shared" si="3"/>
        <v>4</v>
      </c>
    </row>
    <row r="90" spans="1:4" x14ac:dyDescent="0.3">
      <c r="A90" s="4" t="s">
        <v>3126</v>
      </c>
      <c r="B90" s="7">
        <v>1731.9</v>
      </c>
      <c r="C90" t="str">
        <f t="shared" si="2"/>
        <v>April</v>
      </c>
      <c r="D90">
        <f t="shared" si="3"/>
        <v>4</v>
      </c>
    </row>
    <row r="91" spans="1:4" x14ac:dyDescent="0.3">
      <c r="A91" s="4" t="s">
        <v>3127</v>
      </c>
      <c r="B91" s="7">
        <v>56.24</v>
      </c>
      <c r="C91" t="str">
        <f t="shared" si="2"/>
        <v>April</v>
      </c>
      <c r="D91">
        <f t="shared" si="3"/>
        <v>4</v>
      </c>
    </row>
    <row r="92" spans="1:4" x14ac:dyDescent="0.3">
      <c r="A92" s="4" t="s">
        <v>3128</v>
      </c>
      <c r="B92" s="7">
        <v>1909.9299999999998</v>
      </c>
      <c r="C92" t="str">
        <f t="shared" si="2"/>
        <v>April</v>
      </c>
      <c r="D92">
        <f t="shared" si="3"/>
        <v>4</v>
      </c>
    </row>
    <row r="93" spans="1:4" x14ac:dyDescent="0.3">
      <c r="A93" s="4" t="s">
        <v>3129</v>
      </c>
      <c r="B93" s="7">
        <v>1884.3600000000001</v>
      </c>
      <c r="C93" t="str">
        <f t="shared" si="2"/>
        <v>April</v>
      </c>
      <c r="D93">
        <f t="shared" si="3"/>
        <v>4</v>
      </c>
    </row>
    <row r="94" spans="1:4" x14ac:dyDescent="0.3">
      <c r="A94" s="4" t="s">
        <v>3130</v>
      </c>
      <c r="B94" s="7">
        <v>11385.14</v>
      </c>
      <c r="C94" t="str">
        <f t="shared" si="2"/>
        <v>April</v>
      </c>
      <c r="D94">
        <f t="shared" si="3"/>
        <v>4</v>
      </c>
    </row>
    <row r="95" spans="1:4" x14ac:dyDescent="0.3">
      <c r="A95" s="4" t="s">
        <v>3131</v>
      </c>
      <c r="B95" s="7">
        <v>9174.2800000000007</v>
      </c>
      <c r="C95" t="str">
        <f t="shared" si="2"/>
        <v>April</v>
      </c>
      <c r="D95">
        <f t="shared" si="3"/>
        <v>4</v>
      </c>
    </row>
    <row r="96" spans="1:4" x14ac:dyDescent="0.3">
      <c r="A96" s="4" t="s">
        <v>3132</v>
      </c>
      <c r="B96" s="7">
        <v>3974.84</v>
      </c>
      <c r="C96" t="str">
        <f t="shared" si="2"/>
        <v>April</v>
      </c>
      <c r="D96">
        <f t="shared" si="3"/>
        <v>4</v>
      </c>
    </row>
    <row r="97" spans="1:4" x14ac:dyDescent="0.3">
      <c r="A97" s="4" t="s">
        <v>3133</v>
      </c>
      <c r="B97" s="7">
        <v>37621.129999999997</v>
      </c>
      <c r="C97" t="str">
        <f t="shared" si="2"/>
        <v>April</v>
      </c>
      <c r="D97">
        <f t="shared" si="3"/>
        <v>4</v>
      </c>
    </row>
    <row r="98" spans="1:4" x14ac:dyDescent="0.3">
      <c r="A98" s="4" t="s">
        <v>3134</v>
      </c>
      <c r="B98" s="7">
        <v>928.92</v>
      </c>
      <c r="C98" t="str">
        <f t="shared" si="2"/>
        <v>April</v>
      </c>
      <c r="D98">
        <f t="shared" si="3"/>
        <v>4</v>
      </c>
    </row>
    <row r="99" spans="1:4" x14ac:dyDescent="0.3">
      <c r="A99" s="4" t="s">
        <v>3135</v>
      </c>
      <c r="B99" s="7">
        <v>6541.61</v>
      </c>
      <c r="C99" t="str">
        <f t="shared" si="2"/>
        <v>April</v>
      </c>
      <c r="D99">
        <f t="shared" si="3"/>
        <v>4</v>
      </c>
    </row>
    <row r="100" spans="1:4" x14ac:dyDescent="0.3">
      <c r="A100" s="4" t="s">
        <v>3136</v>
      </c>
      <c r="B100" s="7">
        <v>1377.46</v>
      </c>
      <c r="C100" t="str">
        <f t="shared" si="2"/>
        <v>April</v>
      </c>
      <c r="D100">
        <f t="shared" si="3"/>
        <v>4</v>
      </c>
    </row>
    <row r="101" spans="1:4" x14ac:dyDescent="0.3">
      <c r="A101" s="4" t="s">
        <v>3137</v>
      </c>
      <c r="B101" s="7">
        <v>283.44</v>
      </c>
      <c r="C101" t="str">
        <f t="shared" si="2"/>
        <v>April</v>
      </c>
      <c r="D101">
        <f t="shared" si="3"/>
        <v>4</v>
      </c>
    </row>
    <row r="102" spans="1:4" x14ac:dyDescent="0.3">
      <c r="A102" s="4" t="s">
        <v>3138</v>
      </c>
      <c r="B102" s="7">
        <v>248.32</v>
      </c>
      <c r="C102" t="str">
        <f t="shared" si="2"/>
        <v>May</v>
      </c>
      <c r="D102">
        <f t="shared" si="3"/>
        <v>5</v>
      </c>
    </row>
    <row r="103" spans="1:4" x14ac:dyDescent="0.3">
      <c r="A103" s="4" t="s">
        <v>3139</v>
      </c>
      <c r="B103" s="7">
        <v>10892.19</v>
      </c>
      <c r="C103" t="str">
        <f t="shared" si="2"/>
        <v>May</v>
      </c>
      <c r="D103">
        <f t="shared" si="3"/>
        <v>5</v>
      </c>
    </row>
    <row r="104" spans="1:4" x14ac:dyDescent="0.3">
      <c r="A104" s="4" t="s">
        <v>3140</v>
      </c>
      <c r="B104" s="7">
        <v>11937.47</v>
      </c>
      <c r="C104" t="str">
        <f t="shared" si="2"/>
        <v>May</v>
      </c>
      <c r="D104">
        <f t="shared" si="3"/>
        <v>5</v>
      </c>
    </row>
    <row r="105" spans="1:4" x14ac:dyDescent="0.3">
      <c r="A105" s="4" t="s">
        <v>3141</v>
      </c>
      <c r="B105" s="7">
        <v>3078.94</v>
      </c>
      <c r="C105" t="str">
        <f t="shared" si="2"/>
        <v>May</v>
      </c>
      <c r="D105">
        <f t="shared" si="3"/>
        <v>5</v>
      </c>
    </row>
    <row r="106" spans="1:4" x14ac:dyDescent="0.3">
      <c r="A106" s="4" t="s">
        <v>3142</v>
      </c>
      <c r="B106" s="7">
        <v>9133.09</v>
      </c>
      <c r="C106" t="str">
        <f t="shared" si="2"/>
        <v>May</v>
      </c>
      <c r="D106">
        <f t="shared" si="3"/>
        <v>5</v>
      </c>
    </row>
    <row r="107" spans="1:4" x14ac:dyDescent="0.3">
      <c r="A107" s="4" t="s">
        <v>3143</v>
      </c>
      <c r="B107" s="7">
        <v>471.21</v>
      </c>
      <c r="C107" t="str">
        <f t="shared" si="2"/>
        <v>May</v>
      </c>
      <c r="D107">
        <f t="shared" si="3"/>
        <v>5</v>
      </c>
    </row>
    <row r="108" spans="1:4" x14ac:dyDescent="0.3">
      <c r="A108" s="4" t="s">
        <v>3144</v>
      </c>
      <c r="B108" s="7">
        <v>5620.29</v>
      </c>
      <c r="C108" t="str">
        <f t="shared" si="2"/>
        <v>May</v>
      </c>
      <c r="D108">
        <f t="shared" si="3"/>
        <v>5</v>
      </c>
    </row>
    <row r="109" spans="1:4" x14ac:dyDescent="0.3">
      <c r="A109" s="4" t="s">
        <v>3145</v>
      </c>
      <c r="B109" s="7">
        <v>10309.31</v>
      </c>
      <c r="C109" t="str">
        <f t="shared" si="2"/>
        <v>May</v>
      </c>
      <c r="D109">
        <f t="shared" si="3"/>
        <v>5</v>
      </c>
    </row>
    <row r="110" spans="1:4" x14ac:dyDescent="0.3">
      <c r="A110" s="4" t="s">
        <v>3146</v>
      </c>
      <c r="B110" s="7">
        <v>1164.45</v>
      </c>
      <c r="C110" t="str">
        <f t="shared" si="2"/>
        <v>May</v>
      </c>
      <c r="D110">
        <f t="shared" si="3"/>
        <v>5</v>
      </c>
    </row>
    <row r="111" spans="1:4" x14ac:dyDescent="0.3">
      <c r="A111" s="4" t="s">
        <v>3147</v>
      </c>
      <c r="B111" s="7">
        <v>700.41</v>
      </c>
      <c r="C111" t="str">
        <f t="shared" si="2"/>
        <v>May</v>
      </c>
      <c r="D111">
        <f t="shared" si="3"/>
        <v>5</v>
      </c>
    </row>
    <row r="112" spans="1:4" x14ac:dyDescent="0.3">
      <c r="A112" s="4" t="s">
        <v>3148</v>
      </c>
      <c r="B112" s="7">
        <v>2332.46</v>
      </c>
      <c r="C112" t="str">
        <f t="shared" si="2"/>
        <v>May</v>
      </c>
      <c r="D112">
        <f t="shared" si="3"/>
        <v>5</v>
      </c>
    </row>
    <row r="113" spans="1:4" x14ac:dyDescent="0.3">
      <c r="A113" s="4" t="s">
        <v>3149</v>
      </c>
      <c r="B113" s="7">
        <v>4285.5600000000004</v>
      </c>
      <c r="C113" t="str">
        <f t="shared" si="2"/>
        <v>May</v>
      </c>
      <c r="D113">
        <f t="shared" si="3"/>
        <v>5</v>
      </c>
    </row>
    <row r="114" spans="1:4" x14ac:dyDescent="0.3">
      <c r="A114" s="4" t="s">
        <v>3150</v>
      </c>
      <c r="B114" s="7">
        <v>11204.41</v>
      </c>
      <c r="C114" t="str">
        <f t="shared" si="2"/>
        <v>May</v>
      </c>
      <c r="D114">
        <f t="shared" si="3"/>
        <v>5</v>
      </c>
    </row>
    <row r="115" spans="1:4" x14ac:dyDescent="0.3">
      <c r="A115" s="4" t="s">
        <v>3151</v>
      </c>
      <c r="B115" s="7">
        <v>1488.51</v>
      </c>
      <c r="C115" t="str">
        <f t="shared" si="2"/>
        <v>May</v>
      </c>
      <c r="D115">
        <f t="shared" si="3"/>
        <v>5</v>
      </c>
    </row>
    <row r="116" spans="1:4" x14ac:dyDescent="0.3">
      <c r="A116" s="4" t="s">
        <v>3152</v>
      </c>
      <c r="B116" s="7">
        <v>2259.9899999999998</v>
      </c>
      <c r="C116" t="str">
        <f t="shared" si="2"/>
        <v>May</v>
      </c>
      <c r="D116">
        <f t="shared" si="3"/>
        <v>5</v>
      </c>
    </row>
    <row r="117" spans="1:4" x14ac:dyDescent="0.3">
      <c r="A117" s="4" t="s">
        <v>3153</v>
      </c>
      <c r="B117" s="7">
        <v>7284.3499999999995</v>
      </c>
      <c r="C117" t="str">
        <f t="shared" si="2"/>
        <v>May</v>
      </c>
      <c r="D117">
        <f t="shared" si="3"/>
        <v>5</v>
      </c>
    </row>
    <row r="118" spans="1:4" x14ac:dyDescent="0.3">
      <c r="A118" s="4" t="s">
        <v>3154</v>
      </c>
      <c r="B118" s="7">
        <v>9467.43</v>
      </c>
      <c r="C118" t="str">
        <f t="shared" si="2"/>
        <v>May</v>
      </c>
      <c r="D118">
        <f t="shared" si="3"/>
        <v>5</v>
      </c>
    </row>
    <row r="119" spans="1:4" x14ac:dyDescent="0.3">
      <c r="A119" s="4" t="s">
        <v>3155</v>
      </c>
      <c r="B119" s="7">
        <v>355.92</v>
      </c>
      <c r="C119" t="str">
        <f t="shared" si="2"/>
        <v>May</v>
      </c>
      <c r="D119">
        <f t="shared" si="3"/>
        <v>5</v>
      </c>
    </row>
    <row r="120" spans="1:4" x14ac:dyDescent="0.3">
      <c r="A120" s="4" t="s">
        <v>3156</v>
      </c>
      <c r="B120" s="7">
        <v>267.2</v>
      </c>
      <c r="C120" t="str">
        <f t="shared" si="2"/>
        <v>May</v>
      </c>
      <c r="D120">
        <f t="shared" si="3"/>
        <v>5</v>
      </c>
    </row>
    <row r="121" spans="1:4" x14ac:dyDescent="0.3">
      <c r="A121" s="4" t="s">
        <v>3157</v>
      </c>
      <c r="B121" s="7">
        <v>1425.71</v>
      </c>
      <c r="C121" t="str">
        <f t="shared" si="2"/>
        <v>May</v>
      </c>
      <c r="D121">
        <f t="shared" si="3"/>
        <v>5</v>
      </c>
    </row>
    <row r="122" spans="1:4" x14ac:dyDescent="0.3">
      <c r="A122" s="4" t="s">
        <v>3158</v>
      </c>
      <c r="B122" s="7">
        <v>261.33999999999997</v>
      </c>
      <c r="C122" t="str">
        <f t="shared" si="2"/>
        <v>May</v>
      </c>
      <c r="D122">
        <f t="shared" si="3"/>
        <v>5</v>
      </c>
    </row>
    <row r="123" spans="1:4" x14ac:dyDescent="0.3">
      <c r="A123" s="4" t="s">
        <v>3159</v>
      </c>
      <c r="B123" s="7">
        <v>2716.4300000000003</v>
      </c>
      <c r="C123" t="str">
        <f t="shared" si="2"/>
        <v>May</v>
      </c>
      <c r="D123">
        <f t="shared" si="3"/>
        <v>5</v>
      </c>
    </row>
    <row r="124" spans="1:4" x14ac:dyDescent="0.3">
      <c r="A124" s="4" t="s">
        <v>3160</v>
      </c>
      <c r="B124" s="7">
        <v>2095.17</v>
      </c>
      <c r="C124" t="str">
        <f t="shared" si="2"/>
        <v>June</v>
      </c>
      <c r="D124">
        <f t="shared" si="3"/>
        <v>6</v>
      </c>
    </row>
    <row r="125" spans="1:4" x14ac:dyDescent="0.3">
      <c r="A125" s="4" t="s">
        <v>3161</v>
      </c>
      <c r="B125" s="7">
        <v>2693.6000000000004</v>
      </c>
      <c r="C125" t="str">
        <f t="shared" si="2"/>
        <v>June</v>
      </c>
      <c r="D125">
        <f t="shared" si="3"/>
        <v>6</v>
      </c>
    </row>
    <row r="126" spans="1:4" x14ac:dyDescent="0.3">
      <c r="A126" s="4" t="s">
        <v>3162</v>
      </c>
      <c r="B126" s="7">
        <v>5909.12</v>
      </c>
      <c r="C126" t="str">
        <f t="shared" si="2"/>
        <v>June</v>
      </c>
      <c r="D126">
        <f t="shared" si="3"/>
        <v>6</v>
      </c>
    </row>
    <row r="127" spans="1:4" x14ac:dyDescent="0.3">
      <c r="A127" s="4" t="s">
        <v>3163</v>
      </c>
      <c r="B127" s="7">
        <v>905.4</v>
      </c>
      <c r="C127" t="str">
        <f t="shared" si="2"/>
        <v>June</v>
      </c>
      <c r="D127">
        <f t="shared" si="3"/>
        <v>6</v>
      </c>
    </row>
    <row r="128" spans="1:4" x14ac:dyDescent="0.3">
      <c r="A128" s="4" t="s">
        <v>3164</v>
      </c>
      <c r="B128" s="7">
        <v>1486.93</v>
      </c>
      <c r="C128" t="str">
        <f t="shared" si="2"/>
        <v>June</v>
      </c>
      <c r="D128">
        <f t="shared" si="3"/>
        <v>6</v>
      </c>
    </row>
    <row r="129" spans="1:4" x14ac:dyDescent="0.3">
      <c r="A129" s="4" t="s">
        <v>3165</v>
      </c>
      <c r="B129" s="7">
        <v>11272.77</v>
      </c>
      <c r="C129" t="str">
        <f t="shared" si="2"/>
        <v>June</v>
      </c>
      <c r="D129">
        <f t="shared" si="3"/>
        <v>6</v>
      </c>
    </row>
    <row r="130" spans="1:4" x14ac:dyDescent="0.3">
      <c r="A130" s="4" t="s">
        <v>3166</v>
      </c>
      <c r="B130" s="7">
        <v>926.3</v>
      </c>
      <c r="C130" t="str">
        <f t="shared" si="2"/>
        <v>June</v>
      </c>
      <c r="D130">
        <f t="shared" si="3"/>
        <v>6</v>
      </c>
    </row>
    <row r="131" spans="1:4" x14ac:dyDescent="0.3">
      <c r="A131" s="4" t="s">
        <v>3167</v>
      </c>
      <c r="B131" s="7">
        <v>8.83</v>
      </c>
      <c r="C131" t="str">
        <f t="shared" si="2"/>
        <v>June</v>
      </c>
      <c r="D131">
        <f t="shared" si="3"/>
        <v>6</v>
      </c>
    </row>
    <row r="132" spans="1:4" x14ac:dyDescent="0.3">
      <c r="A132" s="4" t="s">
        <v>3168</v>
      </c>
      <c r="B132" s="7">
        <v>1332.82</v>
      </c>
      <c r="C132" t="str">
        <f t="shared" si="2"/>
        <v>June</v>
      </c>
      <c r="D132">
        <f t="shared" si="3"/>
        <v>6</v>
      </c>
    </row>
    <row r="133" spans="1:4" x14ac:dyDescent="0.3">
      <c r="A133" s="4" t="s">
        <v>3169</v>
      </c>
      <c r="B133" s="7">
        <v>791.28</v>
      </c>
      <c r="C133" t="str">
        <f t="shared" ref="C133:C182" si="4">TEXT(DATE(2019,D133,1),"mmmm")</f>
        <v>June</v>
      </c>
      <c r="D133">
        <f t="shared" ref="D133:D182" si="5">MONTH(A133)</f>
        <v>6</v>
      </c>
    </row>
    <row r="134" spans="1:4" x14ac:dyDescent="0.3">
      <c r="A134" s="4" t="s">
        <v>3170</v>
      </c>
      <c r="B134" s="7">
        <v>15857.57</v>
      </c>
      <c r="C134" t="str">
        <f t="shared" si="4"/>
        <v>June</v>
      </c>
      <c r="D134">
        <f t="shared" si="5"/>
        <v>6</v>
      </c>
    </row>
    <row r="135" spans="1:4" x14ac:dyDescent="0.3">
      <c r="A135" s="4" t="s">
        <v>3171</v>
      </c>
      <c r="B135" s="7">
        <v>6362.85</v>
      </c>
      <c r="C135" t="str">
        <f t="shared" si="4"/>
        <v>June</v>
      </c>
      <c r="D135">
        <f t="shared" si="5"/>
        <v>6</v>
      </c>
    </row>
    <row r="136" spans="1:4" x14ac:dyDescent="0.3">
      <c r="A136" s="4" t="s">
        <v>3172</v>
      </c>
      <c r="B136" s="7">
        <v>22133.66</v>
      </c>
      <c r="C136" t="str">
        <f t="shared" si="4"/>
        <v>June</v>
      </c>
      <c r="D136">
        <f t="shared" si="5"/>
        <v>6</v>
      </c>
    </row>
    <row r="137" spans="1:4" x14ac:dyDescent="0.3">
      <c r="A137" s="4" t="s">
        <v>3173</v>
      </c>
      <c r="B137" s="7">
        <v>2329.9499999999998</v>
      </c>
      <c r="C137" t="str">
        <f t="shared" si="4"/>
        <v>June</v>
      </c>
      <c r="D137">
        <f t="shared" si="5"/>
        <v>6</v>
      </c>
    </row>
    <row r="138" spans="1:4" x14ac:dyDescent="0.3">
      <c r="A138" s="4" t="s">
        <v>3174</v>
      </c>
      <c r="B138" s="7">
        <v>2140.5100000000002</v>
      </c>
      <c r="C138" t="str">
        <f t="shared" si="4"/>
        <v>June</v>
      </c>
      <c r="D138">
        <f t="shared" si="5"/>
        <v>6</v>
      </c>
    </row>
    <row r="139" spans="1:4" x14ac:dyDescent="0.3">
      <c r="A139" s="4" t="s">
        <v>3175</v>
      </c>
      <c r="B139" s="7">
        <v>3099.63</v>
      </c>
      <c r="C139" t="str">
        <f t="shared" si="4"/>
        <v>June</v>
      </c>
      <c r="D139">
        <f t="shared" si="5"/>
        <v>6</v>
      </c>
    </row>
    <row r="140" spans="1:4" x14ac:dyDescent="0.3">
      <c r="A140" s="4" t="s">
        <v>3176</v>
      </c>
      <c r="B140" s="7">
        <v>8641.64</v>
      </c>
      <c r="C140" t="str">
        <f t="shared" si="4"/>
        <v>June</v>
      </c>
      <c r="D140">
        <f t="shared" si="5"/>
        <v>6</v>
      </c>
    </row>
    <row r="141" spans="1:4" x14ac:dyDescent="0.3">
      <c r="A141" s="4" t="s">
        <v>3177</v>
      </c>
      <c r="B141" s="7">
        <v>10967.52</v>
      </c>
      <c r="C141" t="str">
        <f t="shared" si="4"/>
        <v>June</v>
      </c>
      <c r="D141">
        <f t="shared" si="5"/>
        <v>6</v>
      </c>
    </row>
    <row r="142" spans="1:4" x14ac:dyDescent="0.3">
      <c r="A142" s="4" t="s">
        <v>3178</v>
      </c>
      <c r="B142" s="7">
        <v>2653.02</v>
      </c>
      <c r="C142" t="str">
        <f t="shared" si="4"/>
        <v>June</v>
      </c>
      <c r="D142">
        <f t="shared" si="5"/>
        <v>6</v>
      </c>
    </row>
    <row r="143" spans="1:4" x14ac:dyDescent="0.3">
      <c r="A143" s="4" t="s">
        <v>3179</v>
      </c>
      <c r="B143" s="7">
        <v>770.27</v>
      </c>
      <c r="C143" t="str">
        <f t="shared" si="4"/>
        <v>June</v>
      </c>
      <c r="D143">
        <f t="shared" si="5"/>
        <v>6</v>
      </c>
    </row>
    <row r="144" spans="1:4" x14ac:dyDescent="0.3">
      <c r="A144" s="4" t="s">
        <v>3180</v>
      </c>
      <c r="B144" s="7">
        <v>3631.55</v>
      </c>
      <c r="C144" t="str">
        <f t="shared" si="4"/>
        <v>June</v>
      </c>
      <c r="D144">
        <f t="shared" si="5"/>
        <v>6</v>
      </c>
    </row>
    <row r="145" spans="1:4" x14ac:dyDescent="0.3">
      <c r="A145" s="4" t="s">
        <v>3181</v>
      </c>
      <c r="B145" s="7">
        <v>3261.3900000000003</v>
      </c>
      <c r="C145" t="str">
        <f t="shared" si="4"/>
        <v>June</v>
      </c>
      <c r="D145">
        <f t="shared" si="5"/>
        <v>6</v>
      </c>
    </row>
    <row r="146" spans="1:4" x14ac:dyDescent="0.3">
      <c r="A146" s="4" t="s">
        <v>3182</v>
      </c>
      <c r="B146" s="7">
        <v>66.900000000000006</v>
      </c>
      <c r="C146" t="str">
        <f t="shared" si="4"/>
        <v>June</v>
      </c>
      <c r="D146">
        <f t="shared" si="5"/>
        <v>6</v>
      </c>
    </row>
    <row r="147" spans="1:4" x14ac:dyDescent="0.3">
      <c r="A147" s="4" t="s">
        <v>3183</v>
      </c>
      <c r="B147" s="7">
        <v>5287.8700000000008</v>
      </c>
      <c r="C147" t="str">
        <f t="shared" si="4"/>
        <v>June</v>
      </c>
      <c r="D147">
        <f t="shared" si="5"/>
        <v>6</v>
      </c>
    </row>
    <row r="148" spans="1:4" x14ac:dyDescent="0.3">
      <c r="A148" s="4" t="s">
        <v>3184</v>
      </c>
      <c r="B148" s="7">
        <v>7238.61</v>
      </c>
      <c r="C148" t="str">
        <f t="shared" si="4"/>
        <v>June</v>
      </c>
      <c r="D148">
        <f t="shared" si="5"/>
        <v>6</v>
      </c>
    </row>
    <row r="149" spans="1:4" x14ac:dyDescent="0.3">
      <c r="A149" s="4" t="s">
        <v>3185</v>
      </c>
      <c r="B149" s="7">
        <v>1700.38</v>
      </c>
      <c r="C149" t="str">
        <f t="shared" si="4"/>
        <v>June</v>
      </c>
      <c r="D149">
        <f t="shared" si="5"/>
        <v>6</v>
      </c>
    </row>
    <row r="150" spans="1:4" x14ac:dyDescent="0.3">
      <c r="A150" s="4" t="s">
        <v>3186</v>
      </c>
      <c r="B150" s="7">
        <v>108.99</v>
      </c>
      <c r="C150" t="str">
        <f t="shared" si="4"/>
        <v>June</v>
      </c>
      <c r="D150">
        <f t="shared" si="5"/>
        <v>6</v>
      </c>
    </row>
    <row r="151" spans="1:4" x14ac:dyDescent="0.3">
      <c r="A151" s="4" t="s">
        <v>3187</v>
      </c>
      <c r="B151" s="7">
        <v>1654.53</v>
      </c>
      <c r="C151" t="str">
        <f t="shared" si="4"/>
        <v>June</v>
      </c>
      <c r="D151">
        <f t="shared" si="5"/>
        <v>6</v>
      </c>
    </row>
    <row r="152" spans="1:4" x14ac:dyDescent="0.3">
      <c r="A152" s="4" t="s">
        <v>3014</v>
      </c>
      <c r="B152" s="7">
        <v>619578.75000000023</v>
      </c>
      <c r="C152" t="e">
        <f t="shared" si="4"/>
        <v>#VALUE!</v>
      </c>
      <c r="D152" t="e">
        <f t="shared" si="5"/>
        <v>#VALUE!</v>
      </c>
    </row>
    <row r="153" spans="1:4" x14ac:dyDescent="0.3">
      <c r="C153" t="str">
        <f t="shared" si="4"/>
        <v>January</v>
      </c>
      <c r="D153">
        <f t="shared" si="5"/>
        <v>1</v>
      </c>
    </row>
    <row r="154" spans="1:4" x14ac:dyDescent="0.3">
      <c r="C154" t="str">
        <f t="shared" si="4"/>
        <v>January</v>
      </c>
      <c r="D154">
        <f t="shared" si="5"/>
        <v>1</v>
      </c>
    </row>
    <row r="155" spans="1:4" x14ac:dyDescent="0.3">
      <c r="C155" t="str">
        <f t="shared" si="4"/>
        <v>January</v>
      </c>
      <c r="D155">
        <f t="shared" si="5"/>
        <v>1</v>
      </c>
    </row>
    <row r="156" spans="1:4" x14ac:dyDescent="0.3">
      <c r="C156" t="str">
        <f t="shared" si="4"/>
        <v>January</v>
      </c>
      <c r="D156">
        <f t="shared" si="5"/>
        <v>1</v>
      </c>
    </row>
    <row r="157" spans="1:4" x14ac:dyDescent="0.3">
      <c r="C157" t="str">
        <f t="shared" si="4"/>
        <v>January</v>
      </c>
      <c r="D157">
        <f t="shared" si="5"/>
        <v>1</v>
      </c>
    </row>
    <row r="158" spans="1:4" x14ac:dyDescent="0.3">
      <c r="C158" t="str">
        <f t="shared" si="4"/>
        <v>January</v>
      </c>
      <c r="D158">
        <f t="shared" si="5"/>
        <v>1</v>
      </c>
    </row>
    <row r="159" spans="1:4" x14ac:dyDescent="0.3">
      <c r="C159" t="str">
        <f t="shared" si="4"/>
        <v>January</v>
      </c>
      <c r="D159">
        <f t="shared" si="5"/>
        <v>1</v>
      </c>
    </row>
    <row r="160" spans="1:4" x14ac:dyDescent="0.3">
      <c r="C160" t="str">
        <f t="shared" si="4"/>
        <v>January</v>
      </c>
      <c r="D160">
        <f t="shared" si="5"/>
        <v>1</v>
      </c>
    </row>
    <row r="161" spans="3:4" x14ac:dyDescent="0.3">
      <c r="C161" t="str">
        <f t="shared" si="4"/>
        <v>January</v>
      </c>
      <c r="D161">
        <f t="shared" si="5"/>
        <v>1</v>
      </c>
    </row>
    <row r="162" spans="3:4" x14ac:dyDescent="0.3">
      <c r="C162" t="str">
        <f t="shared" si="4"/>
        <v>January</v>
      </c>
      <c r="D162">
        <f t="shared" si="5"/>
        <v>1</v>
      </c>
    </row>
    <row r="163" spans="3:4" x14ac:dyDescent="0.3">
      <c r="C163" t="str">
        <f t="shared" si="4"/>
        <v>January</v>
      </c>
      <c r="D163">
        <f t="shared" si="5"/>
        <v>1</v>
      </c>
    </row>
    <row r="164" spans="3:4" x14ac:dyDescent="0.3">
      <c r="C164" t="str">
        <f t="shared" si="4"/>
        <v>January</v>
      </c>
      <c r="D164">
        <f t="shared" si="5"/>
        <v>1</v>
      </c>
    </row>
    <row r="165" spans="3:4" x14ac:dyDescent="0.3">
      <c r="C165" t="str">
        <f t="shared" si="4"/>
        <v>January</v>
      </c>
      <c r="D165">
        <f t="shared" si="5"/>
        <v>1</v>
      </c>
    </row>
    <row r="166" spans="3:4" x14ac:dyDescent="0.3">
      <c r="C166" t="str">
        <f t="shared" si="4"/>
        <v>January</v>
      </c>
      <c r="D166">
        <f t="shared" si="5"/>
        <v>1</v>
      </c>
    </row>
    <row r="167" spans="3:4" x14ac:dyDescent="0.3">
      <c r="C167" t="str">
        <f t="shared" si="4"/>
        <v>January</v>
      </c>
      <c r="D167">
        <f t="shared" si="5"/>
        <v>1</v>
      </c>
    </row>
    <row r="168" spans="3:4" x14ac:dyDescent="0.3">
      <c r="C168" t="str">
        <f t="shared" si="4"/>
        <v>January</v>
      </c>
      <c r="D168">
        <f t="shared" si="5"/>
        <v>1</v>
      </c>
    </row>
    <row r="169" spans="3:4" x14ac:dyDescent="0.3">
      <c r="C169" t="str">
        <f t="shared" si="4"/>
        <v>January</v>
      </c>
      <c r="D169">
        <f t="shared" si="5"/>
        <v>1</v>
      </c>
    </row>
    <row r="170" spans="3:4" x14ac:dyDescent="0.3">
      <c r="C170" t="str">
        <f t="shared" si="4"/>
        <v>January</v>
      </c>
      <c r="D170">
        <f t="shared" si="5"/>
        <v>1</v>
      </c>
    </row>
    <row r="171" spans="3:4" x14ac:dyDescent="0.3">
      <c r="C171" t="str">
        <f t="shared" si="4"/>
        <v>January</v>
      </c>
      <c r="D171">
        <f t="shared" si="5"/>
        <v>1</v>
      </c>
    </row>
    <row r="172" spans="3:4" x14ac:dyDescent="0.3">
      <c r="C172" t="str">
        <f t="shared" si="4"/>
        <v>January</v>
      </c>
      <c r="D172">
        <f t="shared" si="5"/>
        <v>1</v>
      </c>
    </row>
    <row r="173" spans="3:4" x14ac:dyDescent="0.3">
      <c r="C173" t="str">
        <f t="shared" si="4"/>
        <v>January</v>
      </c>
      <c r="D173">
        <f t="shared" si="5"/>
        <v>1</v>
      </c>
    </row>
    <row r="174" spans="3:4" x14ac:dyDescent="0.3">
      <c r="C174" t="str">
        <f t="shared" si="4"/>
        <v>January</v>
      </c>
      <c r="D174">
        <f t="shared" si="5"/>
        <v>1</v>
      </c>
    </row>
    <row r="175" spans="3:4" x14ac:dyDescent="0.3">
      <c r="C175" t="str">
        <f t="shared" si="4"/>
        <v>January</v>
      </c>
      <c r="D175">
        <f t="shared" si="5"/>
        <v>1</v>
      </c>
    </row>
    <row r="176" spans="3:4" x14ac:dyDescent="0.3">
      <c r="C176" t="str">
        <f t="shared" si="4"/>
        <v>January</v>
      </c>
      <c r="D176">
        <f t="shared" si="5"/>
        <v>1</v>
      </c>
    </row>
    <row r="177" spans="3:4" x14ac:dyDescent="0.3">
      <c r="C177" t="str">
        <f t="shared" si="4"/>
        <v>January</v>
      </c>
      <c r="D177">
        <f t="shared" si="5"/>
        <v>1</v>
      </c>
    </row>
    <row r="178" spans="3:4" x14ac:dyDescent="0.3">
      <c r="C178" t="str">
        <f t="shared" si="4"/>
        <v>January</v>
      </c>
      <c r="D178">
        <f t="shared" si="5"/>
        <v>1</v>
      </c>
    </row>
    <row r="179" spans="3:4" x14ac:dyDescent="0.3">
      <c r="C179" t="str">
        <f t="shared" si="4"/>
        <v>January</v>
      </c>
      <c r="D179">
        <f t="shared" si="5"/>
        <v>1</v>
      </c>
    </row>
    <row r="180" spans="3:4" x14ac:dyDescent="0.3">
      <c r="C180" t="str">
        <f t="shared" si="4"/>
        <v>January</v>
      </c>
      <c r="D180">
        <f t="shared" si="5"/>
        <v>1</v>
      </c>
    </row>
    <row r="181" spans="3:4" x14ac:dyDescent="0.3">
      <c r="C181" t="str">
        <f t="shared" si="4"/>
        <v>January</v>
      </c>
      <c r="D181">
        <f t="shared" si="5"/>
        <v>1</v>
      </c>
    </row>
    <row r="182" spans="3:4" x14ac:dyDescent="0.3">
      <c r="C182" t="str">
        <f t="shared" si="4"/>
        <v>January</v>
      </c>
      <c r="D182">
        <f t="shared" si="5"/>
        <v>1</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FDF9-2CAD-4BD6-ACF2-D5E1379C90A0}">
  <sheetPr codeName="Sheet6"/>
  <dimension ref="A2:E52"/>
  <sheetViews>
    <sheetView showGridLines="0" showRowColHeaders="0" workbookViewId="0"/>
  </sheetViews>
  <sheetFormatPr defaultRowHeight="14.4" x14ac:dyDescent="0.3"/>
  <cols>
    <col min="1" max="1" width="17.33203125" customWidth="1"/>
    <col min="2" max="2" width="11.6640625" customWidth="1"/>
    <col min="5" max="5" width="14.88671875" customWidth="1"/>
  </cols>
  <sheetData>
    <row r="2" spans="1:5" ht="15" thickBot="1" x14ac:dyDescent="0.35"/>
    <row r="3" spans="1:5" x14ac:dyDescent="0.3">
      <c r="A3" s="2" t="s">
        <v>3075</v>
      </c>
      <c r="B3" t="s">
        <v>3065</v>
      </c>
      <c r="D3" s="9" t="s">
        <v>3074</v>
      </c>
      <c r="E3" s="9" t="s">
        <v>3065</v>
      </c>
    </row>
    <row r="4" spans="1:5" x14ac:dyDescent="0.3">
      <c r="A4" s="3" t="s">
        <v>166</v>
      </c>
      <c r="B4">
        <v>4546.9299999999994</v>
      </c>
      <c r="D4" s="3" t="s">
        <v>166</v>
      </c>
      <c r="E4" s="7">
        <f t="shared" ref="E4:E35" si="0">B4</f>
        <v>4546.9299999999994</v>
      </c>
    </row>
    <row r="5" spans="1:5" x14ac:dyDescent="0.3">
      <c r="A5" s="3" t="s">
        <v>590</v>
      </c>
      <c r="B5">
        <v>8054.6900000000005</v>
      </c>
      <c r="D5" s="3" t="s">
        <v>590</v>
      </c>
      <c r="E5" s="7">
        <f t="shared" si="0"/>
        <v>8054.6900000000005</v>
      </c>
    </row>
    <row r="6" spans="1:5" x14ac:dyDescent="0.3">
      <c r="A6" s="3" t="s">
        <v>46</v>
      </c>
      <c r="B6">
        <v>3111.97</v>
      </c>
      <c r="D6" s="3" t="s">
        <v>46</v>
      </c>
      <c r="E6" s="7">
        <f t="shared" si="0"/>
        <v>3111.97</v>
      </c>
    </row>
    <row r="7" spans="1:5" x14ac:dyDescent="0.3">
      <c r="A7" s="3" t="s">
        <v>92</v>
      </c>
      <c r="B7">
        <v>105930.38000000002</v>
      </c>
      <c r="D7" s="3" t="s">
        <v>92</v>
      </c>
      <c r="E7" s="7">
        <f t="shared" si="0"/>
        <v>105930.38000000002</v>
      </c>
    </row>
    <row r="8" spans="1:5" x14ac:dyDescent="0.3">
      <c r="A8" s="3" t="s">
        <v>62</v>
      </c>
      <c r="B8">
        <v>18454.5</v>
      </c>
      <c r="D8" s="3" t="s">
        <v>62</v>
      </c>
      <c r="E8" s="7">
        <f t="shared" si="0"/>
        <v>18454.5</v>
      </c>
    </row>
    <row r="9" spans="1:5" x14ac:dyDescent="0.3">
      <c r="A9" s="3" t="s">
        <v>250</v>
      </c>
      <c r="B9">
        <v>3664.2000000000003</v>
      </c>
      <c r="D9" s="3" t="s">
        <v>250</v>
      </c>
      <c r="E9" s="7">
        <f t="shared" si="0"/>
        <v>3664.2000000000003</v>
      </c>
    </row>
    <row r="10" spans="1:5" x14ac:dyDescent="0.3">
      <c r="A10" s="3" t="s">
        <v>376</v>
      </c>
      <c r="B10">
        <v>9594.5300000000007</v>
      </c>
      <c r="D10" s="3" t="s">
        <v>1610</v>
      </c>
      <c r="E10" s="7">
        <f t="shared" si="0"/>
        <v>9594.5300000000007</v>
      </c>
    </row>
    <row r="11" spans="1:5" x14ac:dyDescent="0.3">
      <c r="A11" s="3" t="s">
        <v>125</v>
      </c>
      <c r="B11">
        <v>39573.310000000019</v>
      </c>
      <c r="D11" s="3" t="s">
        <v>376</v>
      </c>
      <c r="E11" s="7">
        <f t="shared" si="0"/>
        <v>39573.310000000019</v>
      </c>
    </row>
    <row r="12" spans="1:5" x14ac:dyDescent="0.3">
      <c r="A12" s="3" t="s">
        <v>77</v>
      </c>
      <c r="B12">
        <v>9111.9599999999991</v>
      </c>
      <c r="D12" s="3" t="s">
        <v>125</v>
      </c>
      <c r="E12" s="7">
        <f t="shared" si="0"/>
        <v>9111.9599999999991</v>
      </c>
    </row>
    <row r="13" spans="1:5" x14ac:dyDescent="0.3">
      <c r="A13" s="3" t="s">
        <v>492</v>
      </c>
      <c r="B13">
        <v>6514.59</v>
      </c>
      <c r="D13" s="3" t="s">
        <v>77</v>
      </c>
      <c r="E13" s="7">
        <f t="shared" si="0"/>
        <v>6514.59</v>
      </c>
    </row>
    <row r="14" spans="1:5" x14ac:dyDescent="0.3">
      <c r="A14" s="3" t="s">
        <v>105</v>
      </c>
      <c r="B14">
        <v>20375.899999999994</v>
      </c>
      <c r="D14" s="3" t="s">
        <v>492</v>
      </c>
      <c r="E14" s="7">
        <f t="shared" si="0"/>
        <v>20375.899999999994</v>
      </c>
    </row>
    <row r="15" spans="1:5" x14ac:dyDescent="0.3">
      <c r="A15" s="3" t="s">
        <v>55</v>
      </c>
      <c r="B15">
        <v>13319.100000000002</v>
      </c>
      <c r="D15" s="3" t="s">
        <v>105</v>
      </c>
      <c r="E15" s="7">
        <f t="shared" si="0"/>
        <v>13319.100000000002</v>
      </c>
    </row>
    <row r="16" spans="1:5" x14ac:dyDescent="0.3">
      <c r="A16" s="3" t="s">
        <v>215</v>
      </c>
      <c r="B16">
        <v>2342.35</v>
      </c>
      <c r="D16" s="3" t="s">
        <v>55</v>
      </c>
      <c r="E16" s="7">
        <f t="shared" si="0"/>
        <v>2342.35</v>
      </c>
    </row>
    <row r="17" spans="1:5" x14ac:dyDescent="0.3">
      <c r="A17" s="3" t="s">
        <v>539</v>
      </c>
      <c r="B17">
        <v>17074.390000000003</v>
      </c>
      <c r="D17" s="3" t="s">
        <v>215</v>
      </c>
      <c r="E17" s="7">
        <f t="shared" si="0"/>
        <v>17074.390000000003</v>
      </c>
    </row>
    <row r="18" spans="1:5" x14ac:dyDescent="0.3">
      <c r="A18" s="3" t="s">
        <v>390</v>
      </c>
      <c r="B18">
        <v>5334.13</v>
      </c>
      <c r="D18" s="3" t="s">
        <v>539</v>
      </c>
      <c r="E18" s="7">
        <f t="shared" si="0"/>
        <v>5334.13</v>
      </c>
    </row>
    <row r="19" spans="1:5" x14ac:dyDescent="0.3">
      <c r="A19" s="3" t="s">
        <v>170</v>
      </c>
      <c r="B19">
        <v>2860.0499999999997</v>
      </c>
      <c r="D19" s="3" t="s">
        <v>390</v>
      </c>
      <c r="E19" s="7">
        <f t="shared" si="0"/>
        <v>2860.0499999999997</v>
      </c>
    </row>
    <row r="20" spans="1:5" x14ac:dyDescent="0.3">
      <c r="A20" s="3" t="s">
        <v>333</v>
      </c>
      <c r="B20">
        <v>16229.560000000001</v>
      </c>
      <c r="D20" s="3" t="s">
        <v>170</v>
      </c>
      <c r="E20" s="7">
        <f t="shared" si="0"/>
        <v>16229.560000000001</v>
      </c>
    </row>
    <row r="21" spans="1:5" x14ac:dyDescent="0.3">
      <c r="A21" s="3" t="s">
        <v>420</v>
      </c>
      <c r="B21">
        <v>8795.52</v>
      </c>
      <c r="D21" s="3" t="s">
        <v>333</v>
      </c>
      <c r="E21" s="7">
        <f t="shared" si="0"/>
        <v>8795.52</v>
      </c>
    </row>
    <row r="22" spans="1:5" x14ac:dyDescent="0.3">
      <c r="A22" s="3" t="s">
        <v>405</v>
      </c>
      <c r="B22">
        <v>16247.59</v>
      </c>
      <c r="D22" s="3" t="s">
        <v>420</v>
      </c>
      <c r="E22" s="7">
        <f t="shared" si="0"/>
        <v>16247.59</v>
      </c>
    </row>
    <row r="23" spans="1:5" x14ac:dyDescent="0.3">
      <c r="A23" s="3" t="s">
        <v>291</v>
      </c>
      <c r="B23">
        <v>24883.59</v>
      </c>
      <c r="D23" s="3" t="s">
        <v>405</v>
      </c>
      <c r="E23" s="7">
        <f t="shared" si="0"/>
        <v>24883.59</v>
      </c>
    </row>
    <row r="24" spans="1:5" x14ac:dyDescent="0.3">
      <c r="A24" s="3" t="s">
        <v>86</v>
      </c>
      <c r="B24">
        <v>22078.969999999998</v>
      </c>
      <c r="D24" s="3" t="s">
        <v>291</v>
      </c>
      <c r="E24" s="7">
        <f t="shared" si="0"/>
        <v>22078.969999999998</v>
      </c>
    </row>
    <row r="25" spans="1:5" x14ac:dyDescent="0.3">
      <c r="A25" s="3" t="s">
        <v>36</v>
      </c>
      <c r="B25">
        <v>2795.41</v>
      </c>
      <c r="D25" s="3" t="s">
        <v>86</v>
      </c>
      <c r="E25" s="7">
        <f t="shared" si="0"/>
        <v>2795.41</v>
      </c>
    </row>
    <row r="26" spans="1:5" x14ac:dyDescent="0.3">
      <c r="A26" s="3" t="s">
        <v>82</v>
      </c>
      <c r="B26">
        <v>1906.51</v>
      </c>
      <c r="D26" s="3" t="s">
        <v>36</v>
      </c>
      <c r="E26" s="7">
        <f t="shared" si="0"/>
        <v>1906.51</v>
      </c>
    </row>
    <row r="27" spans="1:5" x14ac:dyDescent="0.3">
      <c r="A27" s="3" t="s">
        <v>279</v>
      </c>
      <c r="B27">
        <v>5390.99</v>
      </c>
      <c r="D27" s="3" t="s">
        <v>82</v>
      </c>
      <c r="E27" s="7">
        <f t="shared" si="0"/>
        <v>5390.99</v>
      </c>
    </row>
    <row r="28" spans="1:5" x14ac:dyDescent="0.3">
      <c r="A28" s="3" t="s">
        <v>135</v>
      </c>
      <c r="B28">
        <v>5834.9</v>
      </c>
      <c r="D28" s="3" t="s">
        <v>279</v>
      </c>
      <c r="E28" s="7">
        <f t="shared" si="0"/>
        <v>5834.9</v>
      </c>
    </row>
    <row r="29" spans="1:5" x14ac:dyDescent="0.3">
      <c r="A29" s="3" t="s">
        <v>298</v>
      </c>
      <c r="B29">
        <v>7081.43</v>
      </c>
      <c r="D29" s="3" t="s">
        <v>135</v>
      </c>
      <c r="E29" s="7">
        <f t="shared" si="0"/>
        <v>7081.43</v>
      </c>
    </row>
    <row r="30" spans="1:5" x14ac:dyDescent="0.3">
      <c r="A30" s="3" t="s">
        <v>1358</v>
      </c>
      <c r="B30">
        <v>4457.59</v>
      </c>
      <c r="D30" s="3" t="s">
        <v>298</v>
      </c>
      <c r="E30" s="7">
        <f t="shared" si="0"/>
        <v>4457.59</v>
      </c>
    </row>
    <row r="31" spans="1:5" x14ac:dyDescent="0.3">
      <c r="A31" s="3" t="s">
        <v>399</v>
      </c>
      <c r="B31">
        <v>10932.579999999998</v>
      </c>
      <c r="D31" s="3" t="s">
        <v>1358</v>
      </c>
      <c r="E31" s="7">
        <f t="shared" si="0"/>
        <v>10932.579999999998</v>
      </c>
    </row>
    <row r="32" spans="1:5" x14ac:dyDescent="0.3">
      <c r="A32" s="3" t="s">
        <v>642</v>
      </c>
      <c r="B32">
        <v>3948.45</v>
      </c>
      <c r="D32" s="3" t="s">
        <v>399</v>
      </c>
      <c r="E32" s="7">
        <f t="shared" si="0"/>
        <v>3948.45</v>
      </c>
    </row>
    <row r="33" spans="1:5" x14ac:dyDescent="0.3">
      <c r="A33" s="3" t="s">
        <v>114</v>
      </c>
      <c r="B33">
        <v>72852.080000000016</v>
      </c>
      <c r="D33" s="3" t="s">
        <v>642</v>
      </c>
      <c r="E33" s="7">
        <f t="shared" si="0"/>
        <v>72852.080000000016</v>
      </c>
    </row>
    <row r="34" spans="1:5" x14ac:dyDescent="0.3">
      <c r="A34" s="3" t="s">
        <v>99</v>
      </c>
      <c r="B34">
        <v>5821.99</v>
      </c>
      <c r="D34" s="3" t="s">
        <v>114</v>
      </c>
      <c r="E34" s="7">
        <f t="shared" si="0"/>
        <v>5821.99</v>
      </c>
    </row>
    <row r="35" spans="1:5" x14ac:dyDescent="0.3">
      <c r="A35" s="3" t="s">
        <v>567</v>
      </c>
      <c r="B35">
        <v>67.64</v>
      </c>
      <c r="D35" s="3" t="s">
        <v>99</v>
      </c>
      <c r="E35" s="7">
        <f t="shared" si="0"/>
        <v>67.64</v>
      </c>
    </row>
    <row r="36" spans="1:5" x14ac:dyDescent="0.3">
      <c r="A36" s="3" t="s">
        <v>319</v>
      </c>
      <c r="B36">
        <v>20665.14</v>
      </c>
      <c r="D36" s="3" t="s">
        <v>567</v>
      </c>
      <c r="E36" s="7">
        <f t="shared" ref="E36:E52" si="1">B36</f>
        <v>20665.14</v>
      </c>
    </row>
    <row r="37" spans="1:5" x14ac:dyDescent="0.3">
      <c r="A37" s="3" t="s">
        <v>209</v>
      </c>
      <c r="B37">
        <v>3400.9</v>
      </c>
      <c r="D37" s="3" t="s">
        <v>319</v>
      </c>
      <c r="E37" s="7">
        <f t="shared" si="1"/>
        <v>3400.9</v>
      </c>
    </row>
    <row r="38" spans="1:5" x14ac:dyDescent="0.3">
      <c r="A38" s="3" t="s">
        <v>141</v>
      </c>
      <c r="B38">
        <v>3120.6600000000003</v>
      </c>
      <c r="D38" s="3" t="s">
        <v>209</v>
      </c>
      <c r="E38" s="7">
        <f t="shared" si="1"/>
        <v>3120.6600000000003</v>
      </c>
    </row>
    <row r="39" spans="1:5" x14ac:dyDescent="0.3">
      <c r="A39" s="3" t="s">
        <v>322</v>
      </c>
      <c r="B39">
        <v>13195.130000000001</v>
      </c>
      <c r="D39" s="3" t="s">
        <v>141</v>
      </c>
      <c r="E39" s="7">
        <f t="shared" si="1"/>
        <v>13195.130000000001</v>
      </c>
    </row>
    <row r="40" spans="1:5" x14ac:dyDescent="0.3">
      <c r="A40" s="3" t="s">
        <v>273</v>
      </c>
      <c r="B40">
        <v>3105.58</v>
      </c>
      <c r="D40" s="3" t="s">
        <v>322</v>
      </c>
      <c r="E40" s="7">
        <f t="shared" si="1"/>
        <v>3105.58</v>
      </c>
    </row>
    <row r="41" spans="1:5" x14ac:dyDescent="0.3">
      <c r="A41" s="3" t="s">
        <v>1073</v>
      </c>
      <c r="B41">
        <v>130.74</v>
      </c>
      <c r="D41" s="3" t="s">
        <v>586</v>
      </c>
      <c r="E41" s="7">
        <f t="shared" si="1"/>
        <v>130.74</v>
      </c>
    </row>
    <row r="42" spans="1:5" x14ac:dyDescent="0.3">
      <c r="A42" s="3" t="s">
        <v>402</v>
      </c>
      <c r="B42">
        <v>7145.84</v>
      </c>
      <c r="D42" s="3" t="s">
        <v>273</v>
      </c>
      <c r="E42" s="7">
        <f t="shared" si="1"/>
        <v>7145.84</v>
      </c>
    </row>
    <row r="43" spans="1:5" x14ac:dyDescent="0.3">
      <c r="A43" s="3" t="s">
        <v>189</v>
      </c>
      <c r="B43">
        <v>31880.07</v>
      </c>
      <c r="D43" s="3" t="s">
        <v>1073</v>
      </c>
      <c r="E43" s="7">
        <f t="shared" si="1"/>
        <v>31880.07</v>
      </c>
    </row>
    <row r="44" spans="1:5" x14ac:dyDescent="0.3">
      <c r="A44" s="3" t="s">
        <v>148</v>
      </c>
      <c r="B44">
        <v>7329.16</v>
      </c>
      <c r="D44" s="3" t="s">
        <v>402</v>
      </c>
      <c r="E44" s="7">
        <f t="shared" si="1"/>
        <v>7329.16</v>
      </c>
    </row>
    <row r="45" spans="1:5" x14ac:dyDescent="0.3">
      <c r="A45" s="3" t="s">
        <v>635</v>
      </c>
      <c r="B45">
        <v>3115.6400000000003</v>
      </c>
      <c r="D45" s="3" t="s">
        <v>189</v>
      </c>
      <c r="E45" s="7">
        <f t="shared" si="1"/>
        <v>3115.6400000000003</v>
      </c>
    </row>
    <row r="46" spans="1:5" x14ac:dyDescent="0.3">
      <c r="A46" s="3" t="s">
        <v>244</v>
      </c>
      <c r="B46">
        <v>13883.199999999999</v>
      </c>
      <c r="D46" s="3" t="s">
        <v>148</v>
      </c>
      <c r="E46" s="7">
        <f t="shared" si="1"/>
        <v>13883.199999999999</v>
      </c>
    </row>
    <row r="47" spans="1:5" x14ac:dyDescent="0.3">
      <c r="A47" s="3" t="s">
        <v>68</v>
      </c>
      <c r="B47">
        <v>17156.129999999997</v>
      </c>
      <c r="D47" s="3" t="s">
        <v>635</v>
      </c>
      <c r="E47" s="7">
        <f t="shared" si="1"/>
        <v>17156.129999999997</v>
      </c>
    </row>
    <row r="48" spans="1:5" x14ac:dyDescent="0.3">
      <c r="A48" s="3" t="s">
        <v>905</v>
      </c>
      <c r="B48">
        <v>9927.82</v>
      </c>
      <c r="D48" s="3" t="s">
        <v>244</v>
      </c>
      <c r="E48" s="7">
        <f t="shared" si="1"/>
        <v>9927.82</v>
      </c>
    </row>
    <row r="49" spans="1:5" x14ac:dyDescent="0.3">
      <c r="A49" s="3" t="s">
        <v>359</v>
      </c>
      <c r="B49">
        <v>5160.08</v>
      </c>
      <c r="D49" s="3" t="s">
        <v>68</v>
      </c>
      <c r="E49" s="7">
        <f t="shared" si="1"/>
        <v>5160.08</v>
      </c>
    </row>
    <row r="50" spans="1:5" x14ac:dyDescent="0.3">
      <c r="A50" s="3" t="s">
        <v>1062</v>
      </c>
      <c r="B50">
        <v>1174.8800000000001</v>
      </c>
      <c r="D50" s="3" t="s">
        <v>905</v>
      </c>
      <c r="E50" s="7">
        <f t="shared" si="1"/>
        <v>1174.8800000000001</v>
      </c>
    </row>
    <row r="51" spans="1:5" x14ac:dyDescent="0.3">
      <c r="A51" s="3" t="s">
        <v>3014</v>
      </c>
      <c r="B51">
        <v>619578.75</v>
      </c>
      <c r="D51" s="3" t="s">
        <v>359</v>
      </c>
      <c r="E51" s="7">
        <f t="shared" si="1"/>
        <v>619578.75</v>
      </c>
    </row>
    <row r="52" spans="1:5" x14ac:dyDescent="0.3">
      <c r="D52" s="3" t="s">
        <v>1062</v>
      </c>
      <c r="E52" s="7">
        <f t="shared" si="1"/>
        <v>0</v>
      </c>
    </row>
  </sheetData>
  <sortState xmlns:xlrd2="http://schemas.microsoft.com/office/spreadsheetml/2017/richdata2" ref="D4:E52">
    <sortCondition ref="D3:D52"/>
  </sortState>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C6BB-C2E5-41DB-A9EA-AFF427621756}">
  <sheetPr codeName="Sheet7"/>
  <dimension ref="A2:G15"/>
  <sheetViews>
    <sheetView showGridLines="0" showRowColHeaders="0" workbookViewId="0"/>
  </sheetViews>
  <sheetFormatPr defaultRowHeight="14.4" x14ac:dyDescent="0.3"/>
  <cols>
    <col min="1" max="1" width="11.6640625" customWidth="1"/>
    <col min="2" max="2" width="10.77734375" customWidth="1"/>
    <col min="3" max="3" width="8.5546875" customWidth="1"/>
    <col min="4" max="4" width="7.5546875" customWidth="1"/>
    <col min="5" max="5" width="8.5546875" customWidth="1"/>
    <col min="6" max="6" width="10.77734375" customWidth="1"/>
  </cols>
  <sheetData>
    <row r="2" spans="1:7" x14ac:dyDescent="0.3">
      <c r="C2" s="12" t="s">
        <v>3193</v>
      </c>
      <c r="D2" s="13"/>
      <c r="E2" s="13"/>
      <c r="F2" s="13"/>
      <c r="G2" s="13"/>
    </row>
    <row r="3" spans="1:7" x14ac:dyDescent="0.3">
      <c r="C3" s="13"/>
      <c r="D3" s="13"/>
      <c r="E3" s="13"/>
      <c r="F3" s="13"/>
      <c r="G3" s="13"/>
    </row>
    <row r="7" spans="1:7" x14ac:dyDescent="0.3">
      <c r="A7" s="2" t="s">
        <v>3065</v>
      </c>
      <c r="B7" s="2" t="s">
        <v>25</v>
      </c>
    </row>
    <row r="8" spans="1:7" x14ac:dyDescent="0.3">
      <c r="A8" s="2" t="s">
        <v>3071</v>
      </c>
      <c r="B8" t="s">
        <v>3081</v>
      </c>
      <c r="C8" t="s">
        <v>3073</v>
      </c>
      <c r="D8" t="s">
        <v>3066</v>
      </c>
      <c r="E8" t="s">
        <v>3067</v>
      </c>
      <c r="F8" t="s">
        <v>3014</v>
      </c>
    </row>
    <row r="9" spans="1:7" x14ac:dyDescent="0.3">
      <c r="A9" s="3" t="s">
        <v>3084</v>
      </c>
      <c r="B9" s="8">
        <v>24220.58</v>
      </c>
      <c r="C9" s="8">
        <v>22989.890000000007</v>
      </c>
      <c r="D9" s="8">
        <v>14943.91</v>
      </c>
      <c r="E9" s="8">
        <v>15838.32</v>
      </c>
      <c r="F9" s="8">
        <v>77992.700000000012</v>
      </c>
    </row>
    <row r="10" spans="1:7" x14ac:dyDescent="0.3">
      <c r="A10" s="3" t="s">
        <v>3016</v>
      </c>
      <c r="B10" s="8">
        <v>30995.489999999998</v>
      </c>
      <c r="C10" s="8">
        <v>34111.94</v>
      </c>
      <c r="D10" s="8">
        <v>12217.4</v>
      </c>
      <c r="E10" s="8">
        <v>48370.290000000008</v>
      </c>
      <c r="F10" s="8">
        <v>125695.12000000001</v>
      </c>
    </row>
    <row r="11" spans="1:7" x14ac:dyDescent="0.3">
      <c r="A11" s="3" t="s">
        <v>3040</v>
      </c>
      <c r="B11" s="8">
        <v>12443.95</v>
      </c>
      <c r="C11" s="8">
        <v>27143.59</v>
      </c>
      <c r="D11" s="8">
        <v>16505.39</v>
      </c>
      <c r="E11" s="8">
        <v>25820.41</v>
      </c>
      <c r="F11" s="8">
        <v>81913.34</v>
      </c>
    </row>
    <row r="12" spans="1:7" x14ac:dyDescent="0.3">
      <c r="A12" s="3" t="s">
        <v>3085</v>
      </c>
      <c r="B12" s="8">
        <v>17225.62</v>
      </c>
      <c r="C12" s="8">
        <v>57272.72</v>
      </c>
      <c r="D12" s="8">
        <v>12651.490000000002</v>
      </c>
      <c r="E12" s="8">
        <v>24593.709999999995</v>
      </c>
      <c r="F12" s="8">
        <v>111743.54</v>
      </c>
    </row>
    <row r="13" spans="1:7" x14ac:dyDescent="0.3">
      <c r="A13" s="3" t="s">
        <v>3086</v>
      </c>
      <c r="B13" s="8">
        <v>22878.210000000003</v>
      </c>
      <c r="C13" s="8">
        <v>31489.839999999997</v>
      </c>
      <c r="D13" s="8">
        <v>19242.64</v>
      </c>
      <c r="E13" s="8">
        <v>23294.299999999996</v>
      </c>
      <c r="F13" s="8">
        <v>96904.989999999991</v>
      </c>
    </row>
    <row r="14" spans="1:7" x14ac:dyDescent="0.3">
      <c r="A14" s="3" t="s">
        <v>3087</v>
      </c>
      <c r="B14" s="8">
        <v>40691.29</v>
      </c>
      <c r="C14" s="8">
        <v>16669.399999999998</v>
      </c>
      <c r="D14" s="8">
        <v>21729.54</v>
      </c>
      <c r="E14" s="8">
        <v>46238.829999999994</v>
      </c>
      <c r="F14" s="8">
        <v>125329.06</v>
      </c>
    </row>
    <row r="15" spans="1:7" x14ac:dyDescent="0.3">
      <c r="A15" s="3" t="s">
        <v>3014</v>
      </c>
      <c r="B15" s="8">
        <v>148455.14000000001</v>
      </c>
      <c r="C15" s="8">
        <v>189677.38</v>
      </c>
      <c r="D15" s="8">
        <v>97290.37</v>
      </c>
      <c r="E15" s="8">
        <v>184155.86</v>
      </c>
      <c r="F15" s="8">
        <v>619578.75</v>
      </c>
    </row>
  </sheetData>
  <mergeCells count="1">
    <mergeCell ref="C2:G3"/>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B4E9C-EF11-4D56-8546-3FF17AACD42F}">
  <sheetPr codeName="Sheet8"/>
  <dimension ref="A1:V8"/>
  <sheetViews>
    <sheetView showGridLines="0" showRowColHeaders="0" tabSelected="1" zoomScale="85" zoomScaleNormal="85" workbookViewId="0">
      <selection activeCell="S28" sqref="S28"/>
    </sheetView>
  </sheetViews>
  <sheetFormatPr defaultRowHeight="14.4" x14ac:dyDescent="0.3"/>
  <cols>
    <col min="1" max="1" width="17.44140625" customWidth="1"/>
    <col min="2" max="2" width="16.33203125" customWidth="1"/>
  </cols>
  <sheetData>
    <row r="1" spans="1:22" ht="15.6" x14ac:dyDescent="0.3">
      <c r="A1" s="16" t="s">
        <v>3078</v>
      </c>
      <c r="B1" s="17"/>
      <c r="C1" s="17"/>
      <c r="D1" s="17"/>
      <c r="E1" s="17"/>
      <c r="F1" s="17"/>
      <c r="G1" s="17"/>
      <c r="H1" s="17"/>
      <c r="I1" s="17"/>
      <c r="J1" s="17"/>
    </row>
    <row r="2" spans="1:22" ht="15.6" x14ac:dyDescent="0.3">
      <c r="L2" s="16" t="s">
        <v>5</v>
      </c>
      <c r="M2" s="17"/>
      <c r="N2" s="17"/>
      <c r="O2" s="17"/>
      <c r="P2" s="17"/>
      <c r="Q2" s="17"/>
      <c r="R2" s="17"/>
      <c r="S2" s="17"/>
      <c r="T2" s="17"/>
      <c r="U2" s="17"/>
      <c r="V2" s="17"/>
    </row>
    <row r="3" spans="1:22" x14ac:dyDescent="0.3">
      <c r="A3" s="2" t="s">
        <v>3076</v>
      </c>
      <c r="B3" s="7" t="s">
        <v>3078</v>
      </c>
    </row>
    <row r="4" spans="1:22" x14ac:dyDescent="0.3">
      <c r="A4" s="3" t="s">
        <v>119</v>
      </c>
      <c r="B4" s="7">
        <v>1957.7100000000007</v>
      </c>
      <c r="L4" s="2" t="s">
        <v>3013</v>
      </c>
      <c r="M4" t="s">
        <v>3069</v>
      </c>
    </row>
    <row r="5" spans="1:22" x14ac:dyDescent="0.3">
      <c r="A5" s="3" t="s">
        <v>111</v>
      </c>
      <c r="B5" s="7">
        <v>3560.59</v>
      </c>
      <c r="L5" s="3" t="s">
        <v>28</v>
      </c>
      <c r="M5" s="5">
        <v>0.78375488284544248</v>
      </c>
    </row>
    <row r="6" spans="1:22" x14ac:dyDescent="0.3">
      <c r="A6" s="3" t="s">
        <v>128</v>
      </c>
      <c r="B6" s="7">
        <v>1942.0300000000004</v>
      </c>
      <c r="L6" s="3" t="s">
        <v>89</v>
      </c>
      <c r="M6" s="5">
        <v>5.2718707622973489E-2</v>
      </c>
    </row>
    <row r="7" spans="1:22" x14ac:dyDescent="0.3">
      <c r="A7" s="3" t="s">
        <v>31</v>
      </c>
      <c r="B7" s="7">
        <v>4397.5099999999993</v>
      </c>
      <c r="L7" s="3" t="s">
        <v>40</v>
      </c>
      <c r="M7" s="5">
        <v>0.1635264095315842</v>
      </c>
    </row>
    <row r="8" spans="1:22" x14ac:dyDescent="0.3">
      <c r="A8" s="3" t="s">
        <v>3014</v>
      </c>
      <c r="B8" s="7">
        <v>11857.84</v>
      </c>
      <c r="L8" s="3" t="s">
        <v>3014</v>
      </c>
      <c r="M8" s="5">
        <v>1</v>
      </c>
    </row>
  </sheetData>
  <mergeCells count="2">
    <mergeCell ref="A1:J1"/>
    <mergeCell ref="L2:V2"/>
  </mergeCell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236DD-623B-4F8F-BBB2-D7ABB2A873FA}">
  <sheetPr codeName="Sheet9"/>
  <dimension ref="A3:B8"/>
  <sheetViews>
    <sheetView showGridLines="0" showRowColHeaders="0" workbookViewId="0">
      <selection activeCell="N23" sqref="N23"/>
    </sheetView>
  </sheetViews>
  <sheetFormatPr defaultRowHeight="14.4" x14ac:dyDescent="0.3"/>
  <cols>
    <col min="1" max="1" width="16.5546875" customWidth="1"/>
    <col min="2" max="2" width="12.6640625" customWidth="1"/>
  </cols>
  <sheetData>
    <row r="3" spans="1:2" x14ac:dyDescent="0.3">
      <c r="A3" s="2" t="s">
        <v>3013</v>
      </c>
      <c r="B3" t="s">
        <v>3070</v>
      </c>
    </row>
    <row r="4" spans="1:2" x14ac:dyDescent="0.3">
      <c r="A4" s="3" t="s">
        <v>119</v>
      </c>
      <c r="B4">
        <v>-930.43839999999977</v>
      </c>
    </row>
    <row r="5" spans="1:2" x14ac:dyDescent="0.3">
      <c r="A5" s="3" t="s">
        <v>111</v>
      </c>
      <c r="B5">
        <v>39808.48599999999</v>
      </c>
    </row>
    <row r="6" spans="1:2" x14ac:dyDescent="0.3">
      <c r="A6" s="3" t="s">
        <v>128</v>
      </c>
      <c r="B6">
        <v>18724.119099999993</v>
      </c>
    </row>
    <row r="7" spans="1:2" x14ac:dyDescent="0.3">
      <c r="A7" s="3" t="s">
        <v>31</v>
      </c>
      <c r="B7">
        <v>-8086.6392636499995</v>
      </c>
    </row>
    <row r="8" spans="1:2" x14ac:dyDescent="0.3">
      <c r="A8" s="3" t="s">
        <v>3014</v>
      </c>
      <c r="B8">
        <v>49515.527436349985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E A A B Q S w M E F A A C A A g A s L 1 z T y n e e g 2 p A A A A + A A A A B I A H A B D b 2 5 m a W c v U G F j a 2 F n Z S 5 4 b W w g o h g A K K A U A A A A A A A A A A A A A A A A A A A A A A A A A A A A h Y 9 B D o I w F E S v Q r q n L V V R y a c s X J m I M T E x b h u o 0 A j F 0 G K 5 m w u P 5 B U k U d S d y 5 m 8 S d 4 8 b n d I + r r y r r I 1 q t E x C j B F n t R Z k y t d x K i z J 3 + B E g 4 7 k Z 1 F I b 0 B 1 i b q j Y p R a e 0 l I s Q 5 h 9 0 E N 2 1 B G K U B O a a b f V b K W v h K G y t 0 J t F n l f 9 f I Q 6 H l w x n e D 7 F s z B Y Y h Y y I G M N q d J f h A 3 G m A L 5 K W H V V b Z r J Z f a X 2 + B j B H I + w V / A l B L A w Q U A A I A C A C w v X N 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L 1 z T 6 n t b / j c A Q A A T A Q A A B M A H A B G b 3 J t d W x h c y 9 T Z W N 0 a W 9 u M S 5 t I K I Y A C i g F A A A A A A A A A A A A A A A A A A A A A A A A A A A A I V T T U / b Q B C 9 R 8 p / W L m X R D I R t J R D k Q + t T V U q A Q G n J 9 L D Z j 0 4 K 6 1 n o 9 3 Z t B H i v 3 c c J y T C i + q L 7 X k z b 9 5 8 e V C k L Y q y e 5 9 d D g f D g V 9 K B 5 V Q B i R C V U m S I h M G a D g Q / J Q 2 O A V s y f 1 6 U l g V G k A a f d c G J r l F 4 h 8 / S o o v 8 0 + u E h u Q b l 6 0 B D c S Z d 0 g 0 H z 6 c P f z K p / N j + g n y q + T c f p Y g N G N J n B Z k i a p y K 0 J D f r s 4 3 k q r l D Z S m O d X X w + P T 1 L x X 2 w B C V t D G S H z 8 m t R f g 9 T j u h H 5 K p s w 1 j l f g B s g L n E 1 Y 9 k w t 2 3 C E 7 + 6 i r K R W P O / t X Y 0 o l j X Q + I x e O K f O l x J o Z Z 5 s V H O h m T q J / s q 7 p J L e g H 0 X y p 8 / P S R 4 8 2 Q a c u C 6 4 x m u k i / N J G / C S i i P w V j b A M D E g C P 7 S F r 1 z z C K m T l u n a d O D C + 2 V D U h 7 A E O z A L e F f q G m N l B B B C y X e r X i 3 n L D f S y 4 x c W N r f q C X u W W U L d r 0 H P g D l R B k c g l Q W 1 d X / P e o Q y L k / 8 6 t f s l N Y J 7 1 y P a t j 3 4 T X r g R X S 1 x k i V e d u 6 S P I H q P k y e u a S W K 2 w 7 T j s W q O K N C c 2 o y m 3 W B q u Z N v N N 9 P v 5 s v 3 8 k r G 1 w G H G U Q R z v + k Y 2 O 7 D x K J N b B I p u U t R P j T z 1 l K A z 4 S 3 W l 5 u 6 M v 4 + F A Y / Q Y L v 8 B U E s B A i 0 A F A A C A A g A s L 1 z T y n e e g 2 p A A A A + A A A A B I A A A A A A A A A A A A A A A A A A A A A A E N v b m Z p Z y 9 Q Y W N r Y W d l L n h t b F B L A Q I t A B Q A A g A I A L C 9 c 0 8 P y u m r p A A A A O k A A A A T A A A A A A A A A A A A A A A A A P U A A A B b Q 2 9 u d G V u d F 9 U e X B l c 1 0 u e G 1 s U E s B A i 0 A F A A C A A g A s L 1 z T 6 n t b / j c A Q A A T A Q A A B M A A A A A A A A A A A A A A A A A 5 g E A A E Z v c m 1 1 b G F z L 1 N l Y 3 R p b 2 4 x L m 1 Q S w U G A A A A A A M A A w D C A A A A D 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B Y A A A A A A A A u 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N s Z W F u Z W R 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s Z W F u Z W R k Y X R h I i A v P j x F b n R y e S B U e X B l P S J G a W x s Z W R D b 2 1 w b G V 0 Z V J l c 3 V s d F R v V 2 9 y a 3 N o Z W V 0 I i B W Y W x 1 Z T 0 i b D E i I C 8 + P E V u d H J 5 I F R 5 c G U 9 I k Z p b G x T d G F 0 d X M i I F Z h b H V l P S J z Q 2 9 t c G x l d G U i I C 8 + P E V u d H J 5 I F R 5 c G U 9 I k Z p b G x D b 2 x 1 b W 5 O Y W 1 l c y I g V m F s d W U 9 I n N b J n F 1 b 3 Q 7 Q 3 V z d G 9 t Z X I g S U Q m c X V v d D s s J n F 1 b 3 Q 7 Q 3 V z d G 9 t Z X I g T m F t Z S Z x d W 9 0 O y w m c X V v d D t P c m R l c i B Q c m l v c m l 0 e S Z x d W 9 0 O y w m c X V v d D t E a X N j b 3 V u d C Z x d W 9 0 O y w m c X V v d D t V b m l 0 I F B y a W N l J n F 1 b 3 Q 7 L C Z x d W 9 0 O 1 N o a X B w a W 5 n I E N v c 3 Q 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H Q l F V R k J n W U d C Z 1 l H Q l F Z R 0 J n W U R D U W t G Q X d V R C I g L z 4 8 R W 5 0 c n k g V H l w Z T 0 i R m l s b E x h c 3 R V c G R h d G V k I i B W Y W x 1 Z T 0 i Z D I w M T k t M T E t M T R U M T U 6 M j U 6 N T A u M j I 1 N T Y 2 N l o i I C 8 + P E V u d H J 5 I F R 5 c G U 9 I k Z p b G x F c n J v c k N v d W 5 0 I i B W Y W x 1 Z T 0 i b D A i I C 8 + P E V u d H J 5 I F R 5 c G U 9 I k Z p b G x F c n J v c k N v Z G U i I F Z h b H V l P S J z V W 5 r b m 9 3 b i I g L z 4 8 R W 5 0 c n k g V H l w Z T 0 i R m l s b E N v d W 5 0 I i B W Y W x 1 Z T 0 i b D E 5 M z Y 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2 N s Z W F u Z W R k Y X R h L 0 N o Y W 5 n Z W Q g V H l w Z S 5 7 Q 3 V z d G 9 t Z X I g S U Q s M H 0 m c X V v d D s s J n F 1 b 3 Q 7 U 2 V j d G l v b j E v Y 2 x l Y W 5 l Z G R h d G E v Q 2 h h b m d l Z C B U e X B l L n t D d X N 0 b 2 1 l c i B O Y W 1 l L D F 9 J n F 1 b 3 Q 7 L C Z x d W 9 0 O 1 N l Y 3 R p b 2 4 x L 2 N s Z W F u Z W R k Y X R h L 0 N o Y W 5 n Z W Q g V H l w Z S 5 7 T 3 J k Z X I g U H J p b 3 J p d H k s M n 0 m c X V v d D s s J n F 1 b 3 Q 7 U 2 V j d G l v b j E v Y 2 x l Y W 5 l Z G R h d G E v Q 2 h h b m d l Z C B U e X B l L n t E a X N j b 3 V u d C w z f S Z x d W 9 0 O y w m c X V v d D t T Z W N 0 a W 9 u M S 9 j b G V h b m V k Z G F 0 Y S 9 D a G F u Z 2 V k I F R 5 c G U u e 1 V u a X Q g U H J p Y 2 U s N H 0 m c X V v d D s s J n F 1 b 3 Q 7 U 2 V j d G l v b j E v Y 2 x l Y W 5 l Z G R h d G E v Q 2 h h b m d l Z C B U e X B l L n t T a G l w c G l u Z y B D b 3 N 0 L D V 9 J n F 1 b 3 Q 7 L C Z x d W 9 0 O 1 N l Y 3 R p b 2 4 x L 2 N s Z W F u Z W R k Y X R h L 0 N o Y W 5 n Z W Q g V H l w Z S 5 7 U 2 h p c C B N b 2 R l L D Z 9 J n F 1 b 3 Q 7 L C Z x d W 9 0 O 1 N l Y 3 R p b 2 4 x L 2 N s Z W F u Z W R k Y X R h L 0 N o Y W 5 n Z W Q g V H l w Z S 5 7 Q 3 V z d G 9 t Z X I g U 2 V n b W V u d C w 3 f S Z x d W 9 0 O y w m c X V v d D t T Z W N 0 a W 9 u M S 9 j b G V h b m V k Z G F 0 Y S 9 D a G F u Z 2 V k I F R 5 c G U u e 1 B y b 2 R 1 Y 3 Q g Q 2 F 0 Z W d v c n k s O H 0 m c X V v d D s s J n F 1 b 3 Q 7 U 2 V j d G l v b j E v Y 2 x l Y W 5 l Z G R h d G E v Q 2 h h b m d l Z C B U e X B l L n t Q c m 9 k d W N 0 I F N 1 Y i 1 D Y X R l Z 2 9 y e S w 5 f S Z x d W 9 0 O y w m c X V v d D t T Z W N 0 a W 9 u M S 9 j b G V h b m V k Z G F 0 Y S 9 D a G F u Z 2 V k I F R 5 c G U u e 1 B y b 2 R 1 Y 3 Q g Q 2 9 u d G F p b m V y L D E w f S Z x d W 9 0 O y w m c X V v d D t T Z W N 0 a W 9 u M S 9 j b G V h b m V k Z G F 0 Y S 9 D a G F u Z 2 V k I F R 5 c G U u e 1 B y b 2 R 1 Y 3 Q g T m F t Z S w x M X 0 m c X V v d D s s J n F 1 b 3 Q 7 U 2 V j d G l v b j E v Y 2 x l Y W 5 l Z G R h d G E v Q 2 h h b m d l Z C B U e X B l L n t Q c m 9 k d W N 0 I E J h c 2 U g T W F y Z 2 l u L D E y f S Z x d W 9 0 O y w m c X V v d D t T Z W N 0 a W 9 u M S 9 j b G V h b m V k Z G F 0 Y S 9 D a G F u Z 2 V k I F R 5 c G U u e 0 N v d W 5 0 c n k s M T N 9 J n F 1 b 3 Q 7 L C Z x d W 9 0 O 1 N l Y 3 R p b 2 4 x L 2 N s Z W F u Z W R k Y X R h L 0 N o Y W 5 n Z W Q g V H l w Z S 5 7 U m V n a W 9 u L D E 0 f S Z x d W 9 0 O y w m c X V v d D t T Z W N 0 a W 9 u M S 9 j b G V h b m V k Z G F 0 Y S 9 D a G F u Z 2 V k I F R 5 c G U u e 1 N 0 Y X R l I G 9 y I F B y b 3 Z p b m N l L D E 1 f S Z x d W 9 0 O y w m c X V v d D t T Z W N 0 a W 9 u M S 9 j b G V h b m V k Z G F 0 Y S 9 D a G F u Z 2 V k I F R 5 c G U u e 0 N p d H k s M T Z 9 J n F 1 b 3 Q 7 L C Z x d W 9 0 O 1 N l Y 3 R p b 2 4 x L 2 N s Z W F u Z W R k Y X R h L 0 N o Y W 5 n Z W Q g V H l w Z S 5 7 U G 9 z d G F s I E N v Z G U s M T d 9 J n F 1 b 3 Q 7 L C Z x d W 9 0 O 1 N l Y 3 R p b 2 4 x L 2 N s Z W F u Z W R k Y X R h L 0 N o Y W 5 n Z W Q g V H l w Z S 5 7 T 3 J k Z X I g R G F 0 Z S w x O H 0 m c X V v d D s s J n F 1 b 3 Q 7 U 2 V j d G l v b j E v Y 2 x l Y W 5 l Z G R h d G E v Q 2 h h b m d l Z C B U e X B l L n t T a G l w I E R h d G U s M T l 9 J n F 1 b 3 Q 7 L C Z x d W 9 0 O 1 N l Y 3 R p b 2 4 x L 2 N s Z W F u Z W R k Y X R h L 0 N o Y W 5 n Z W Q g V H l w Z S 5 7 U H J v Z m l 0 L D I w f S Z x d W 9 0 O y w m c X V v d D t T Z W N 0 a W 9 u M S 9 j b G V h b m V k Z G F 0 Y S 9 D a G F u Z 2 V k I F R 5 c G U u e 1 F 1 Y W 5 0 a X R 5 I G 9 y Z G V y Z W Q g b m V 3 L D I x f S Z x d W 9 0 O y w m c X V v d D t T Z W N 0 a W 9 u M S 9 j b G V h b m V k Z G F 0 Y S 9 D a G F u Z 2 V k I F R 5 c G U u e 1 N h b G V z L D I y f S Z x d W 9 0 O y w m c X V v d D t T Z W N 0 a W 9 u M S 9 j b G V h b m V k Z G F 0 Y S 9 D a G F u Z 2 V k I F R 5 c G U u e 0 9 y Z G V y I E l E L D I z f S Z x d W 9 0 O 1 0 s J n F 1 b 3 Q 7 Q 2 9 s d W 1 u Q 2 9 1 b n Q m c X V v d D s 6 M j Q s J n F 1 b 3 Q 7 S 2 V 5 Q 2 9 s d W 1 u T m F t Z X M m c X V v d D s 6 W 1 0 s J n F 1 b 3 Q 7 Q 2 9 s d W 1 u S W R l b n R p d G l l c y Z x d W 9 0 O z p b J n F 1 b 3 Q 7 U 2 V j d G l v b j E v Y 2 x l Y W 5 l Z G R h d G E v Q 2 h h b m d l Z C B U e X B l L n t D d X N 0 b 2 1 l c i B J R C w w f S Z x d W 9 0 O y w m c X V v d D t T Z W N 0 a W 9 u M S 9 j b G V h b m V k Z G F 0 Y S 9 D a G F u Z 2 V k I F R 5 c G U u e 0 N 1 c 3 R v b W V y I E 5 h b W U s M X 0 m c X V v d D s s J n F 1 b 3 Q 7 U 2 V j d G l v b j E v Y 2 x l Y W 5 l Z G R h d G E v Q 2 h h b m d l Z C B U e X B l L n t P c m R l c i B Q c m l v c m l 0 e S w y f S Z x d W 9 0 O y w m c X V v d D t T Z W N 0 a W 9 u M S 9 j b G V h b m V k Z G F 0 Y S 9 D a G F u Z 2 V k I F R 5 c G U u e 0 R p c 2 N v d W 5 0 L D N 9 J n F 1 b 3 Q 7 L C Z x d W 9 0 O 1 N l Y 3 R p b 2 4 x L 2 N s Z W F u Z W R k Y X R h L 0 N o Y W 5 n Z W Q g V H l w Z S 5 7 V W 5 p d C B Q c m l j Z S w 0 f S Z x d W 9 0 O y w m c X V v d D t T Z W N 0 a W 9 u M S 9 j b G V h b m V k Z G F 0 Y S 9 D a G F u Z 2 V k I F R 5 c G U u e 1 N o a X B w a W 5 n I E N v c 3 Q s N X 0 m c X V v d D s s J n F 1 b 3 Q 7 U 2 V j d G l v b j E v Y 2 x l Y W 5 l Z G R h d G E v Q 2 h h b m d l Z C B U e X B l L n t T a G l w I E 1 v Z G U s N n 0 m c X V v d D s s J n F 1 b 3 Q 7 U 2 V j d G l v b j E v Y 2 x l Y W 5 l Z G R h d G E v Q 2 h h b m d l Z C B U e X B l L n t D d X N 0 b 2 1 l c i B T Z W d t Z W 5 0 L D d 9 J n F 1 b 3 Q 7 L C Z x d W 9 0 O 1 N l Y 3 R p b 2 4 x L 2 N s Z W F u Z W R k Y X R h L 0 N o Y W 5 n Z W Q g V H l w Z S 5 7 U H J v Z H V j d C B D Y X R l Z 2 9 y e S w 4 f S Z x d W 9 0 O y w m c X V v d D t T Z W N 0 a W 9 u M S 9 j b G V h b m V k Z G F 0 Y S 9 D a G F u Z 2 V k I F R 5 c G U u e 1 B y b 2 R 1 Y 3 Q g U 3 V i L U N h d G V n b 3 J 5 L D l 9 J n F 1 b 3 Q 7 L C Z x d W 9 0 O 1 N l Y 3 R p b 2 4 x L 2 N s Z W F u Z W R k Y X R h L 0 N o Y W 5 n Z W Q g V H l w Z S 5 7 U H J v Z H V j d C B D b 2 5 0 Y W l u Z X I s M T B 9 J n F 1 b 3 Q 7 L C Z x d W 9 0 O 1 N l Y 3 R p b 2 4 x L 2 N s Z W F u Z W R k Y X R h L 0 N o Y W 5 n Z W Q g V H l w Z S 5 7 U H J v Z H V j d C B O Y W 1 l L D E x f S Z x d W 9 0 O y w m c X V v d D t T Z W N 0 a W 9 u M S 9 j b G V h b m V k Z G F 0 Y S 9 D a G F u Z 2 V k I F R 5 c G U u e 1 B y b 2 R 1 Y 3 Q g Q m F z Z S B N Y X J n a W 4 s M T J 9 J n F 1 b 3 Q 7 L C Z x d W 9 0 O 1 N l Y 3 R p b 2 4 x L 2 N s Z W F u Z W R k Y X R h L 0 N o Y W 5 n Z W Q g V H l w Z S 5 7 Q 2 9 1 b n R y e S w x M 3 0 m c X V v d D s s J n F 1 b 3 Q 7 U 2 V j d G l v b j E v Y 2 x l Y W 5 l Z G R h d G E v Q 2 h h b m d l Z C B U e X B l L n t S Z W d p b 2 4 s M T R 9 J n F 1 b 3 Q 7 L C Z x d W 9 0 O 1 N l Y 3 R p b 2 4 x L 2 N s Z W F u Z W R k Y X R h L 0 N o Y W 5 n Z W Q g V H l w Z S 5 7 U 3 R h d G U g b 3 I g U H J v d m l u Y 2 U s M T V 9 J n F 1 b 3 Q 7 L C Z x d W 9 0 O 1 N l Y 3 R p b 2 4 x L 2 N s Z W F u Z W R k Y X R h L 0 N o Y W 5 n Z W Q g V H l w Z S 5 7 Q 2 l 0 e S w x N n 0 m c X V v d D s s J n F 1 b 3 Q 7 U 2 V j d G l v b j E v Y 2 x l Y W 5 l Z G R h d G E v Q 2 h h b m d l Z C B U e X B l L n t Q b 3 N 0 Y W w g Q 2 9 k Z S w x N 3 0 m c X V v d D s s J n F 1 b 3 Q 7 U 2 V j d G l v b j E v Y 2 x l Y W 5 l Z G R h d G E v Q 2 h h b m d l Z C B U e X B l L n t P c m R l c i B E Y X R l L D E 4 f S Z x d W 9 0 O y w m c X V v d D t T Z W N 0 a W 9 u M S 9 j b G V h b m V k Z G F 0 Y S 9 D a G F u Z 2 V k I F R 5 c G U u e 1 N o a X A g R G F 0 Z S w x O X 0 m c X V v d D s s J n F 1 b 3 Q 7 U 2 V j d G l v b j E v Y 2 x l Y W 5 l Z G R h d G E v Q 2 h h b m d l Z C B U e X B l L n t Q c m 9 m a X Q s M j B 9 J n F 1 b 3 Q 7 L C Z x d W 9 0 O 1 N l Y 3 R p b 2 4 x L 2 N s Z W F u Z W R k Y X R h L 0 N o Y W 5 n Z W Q g V H l w Z S 5 7 U X V h b n R p d H k g b 3 J k Z X J l Z C B u Z X c s M j F 9 J n F 1 b 3 Q 7 L C Z x d W 9 0 O 1 N l Y 3 R p b 2 4 x L 2 N s Z W F u Z W R k Y X R h L 0 N o Y W 5 n Z W Q g V H l w Z S 5 7 U 2 F s Z X M s M j J 9 J n F 1 b 3 Q 7 L C Z x d W 9 0 O 1 N l Y 3 R p b 2 4 x L 2 N s Z W F u Z W R k Y X R h L 0 N o Y W 5 n Z W Q g V H l w Z S 5 7 T 3 J k Z X I g S U Q s M j N 9 J n F 1 b 3 Q 7 X S w m c X V v d D t S Z W x h d G l v b n N o a X B J b m Z v J n F 1 b 3 Q 7 O l t d f S I g L z 4 8 L 1 N 0 Y W J s Z U V u d H J p Z X M + P C 9 J d G V t P j x J d G V t P j x J d G V t T G 9 j Y X R p b 2 4 + P E l 0 Z W 1 U e X B l P k Z v c m 1 1 b G E 8 L 0 l 0 Z W 1 U e X B l P j x J d G V t U G F 0 a D 5 T Z W N 0 a W 9 u M S 9 j b G V h b m V k Z G F 0 Y S 9 T b 3 V y Y 2 U 8 L 0 l 0 Z W 1 Q Y X R o P j w v S X R l b U x v Y 2 F 0 a W 9 u P j x T d G F i b G V F b n R y a W V z I C 8 + P C 9 J d G V t P j x J d G V t P j x J d G V t T G 9 j Y X R p b 2 4 + P E l 0 Z W 1 U e X B l P k Z v c m 1 1 b G E 8 L 0 l 0 Z W 1 U e X B l P j x J d G V t U G F 0 a D 5 T Z W N 0 a W 9 u M S 9 j b G V h b m V k Z G F 0 Y S 9 Q c m 9 t b 3 R l Z C U y M E h l Y W R l c n M 8 L 0 l 0 Z W 1 Q Y X R o P j w v S X R l b U x v Y 2 F 0 a W 9 u P j x T d G F i b G V F b n R y a W V z I C 8 + P C 9 J d G V t P j x J d G V t P j x J d G V t T G 9 j Y X R p b 2 4 + P E l 0 Z W 1 U e X B l P k Z v c m 1 1 b G E 8 L 0 l 0 Z W 1 U e X B l P j x J d G V t U G F 0 a D 5 T Z W N 0 a W 9 u M S 9 j b G V h b m V k Z G F 0 Y S 9 D a G F u Z 2 V k J T I w V H l w Z T w v S X R l b V B h d G g + P C 9 J d G V t T G 9 j Y X R p b 2 4 + P F N 0 Y W J s Z U V u d H J p Z X M g L z 4 8 L 0 l 0 Z W 0 + P C 9 J d G V t c z 4 8 L 0 x v Y 2 F s U G F j a 2 F n Z U 1 l d G F k Y X R h R m l s Z T 4 W A A A A U E s F B g A A A A A A A A A A A A A A A A A A A A A A A C Y B A A A B A A A A 0 I y d 3 w E V 0 R G M e g D A T 8 K X 6 w E A A A C + j 7 N g W I I j S I Q 3 R g 1 2 1 W T N A A A A A A I A A A A A A B B m A A A A A Q A A I A A A A G U l v v 6 C h Y S + o 9 G K 2 X Z H A R 8 O 2 l J 0 y z h U g h 0 F 3 o j d H 0 R W A A A A A A 6 A A A A A A g A A I A A A A H S + a a z t J C m A n k b P C L 1 I u a v N K v J 4 E u I W U r j U X L i j O I O 4 U A A A A D 6 / 3 f c I Q U l z d t V M w b G S 9 G K 8 6 x n 2 q m H K N f + t 3 E X 2 + t m 3 z i P l c o y H O 0 Q q T N x 8 n w f d q W w F Q F 2 U D k u e 1 J z 4 y t T 2 q + W w P Q C a P G n E b Y i o f 3 g e z E k E Q A A A A M Z 6 g N 7 0 I R 5 k Y H X W d b C q s Q u B j H j m O B L U P R g Q / s b 7 n 1 L c V D J 2 K 7 2 h / R f S c 6 w l y S Q 1 1 E 0 V b F 3 4 J 3 j Z y p L / t 7 S 5 c l Y = < / D a t a M a s h u p > 
</file>

<file path=customXml/itemProps1.xml><?xml version="1.0" encoding="utf-8"?>
<ds:datastoreItem xmlns:ds="http://schemas.openxmlformats.org/officeDocument/2006/customXml" ds:itemID="{0FF8C3E2-41FE-455E-BC67-8A8E78D487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Amazon Store Master Data</vt:lpstr>
      <vt:lpstr>Customer Analysis</vt:lpstr>
      <vt:lpstr>Monthly Profit</vt:lpstr>
      <vt:lpstr>Sales Trend</vt:lpstr>
      <vt:lpstr>Regional Sales</vt:lpstr>
      <vt:lpstr>Manager Performance</vt:lpstr>
      <vt:lpstr>Shipping Cost Analysis </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tanishdi@buffalo.edu</dc:creator>
  <cp:lastModifiedBy>Praditi Raut</cp:lastModifiedBy>
  <dcterms:created xsi:type="dcterms:W3CDTF">2019-11-19T18:14:32Z</dcterms:created>
  <dcterms:modified xsi:type="dcterms:W3CDTF">2024-02-11T00:55:58Z</dcterms:modified>
</cp:coreProperties>
</file>