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defaultThemeVersion="166925"/>
  <mc:AlternateContent xmlns:mc="http://schemas.openxmlformats.org/markup-compatibility/2006">
    <mc:Choice Requires="x15">
      <x15ac:absPath xmlns:x15ac="http://schemas.microsoft.com/office/spreadsheetml/2010/11/ac" url="C:\Users\tanma\Dashboards\Excel\HR\"/>
    </mc:Choice>
  </mc:AlternateContent>
  <xr:revisionPtr revIDLastSave="0" documentId="13_ncr:1_{2BE6B247-DF98-4E12-ADDA-6DCF3C626ACC}" xr6:coauthVersionLast="46" xr6:coauthVersionMax="46" xr10:uidLastSave="{00000000-0000-0000-0000-000000000000}"/>
  <bookViews>
    <workbookView xWindow="-120" yWindow="-120" windowWidth="20730" windowHeight="11160" xr2:uid="{7CA02764-AC8A-49F6-B1EE-82F18290C57E}"/>
  </bookViews>
  <sheets>
    <sheet name="Dashboard" sheetId="1" r:id="rId1"/>
    <sheet name="Ethnicity" sheetId="3" r:id="rId2"/>
    <sheet name="Seperations" sheetId="6" r:id="rId3"/>
    <sheet name="Headline" sheetId="8" r:id="rId4"/>
    <sheet name="Term Reason" sheetId="7" r:id="rId5"/>
    <sheet name="Region" sheetId="5" r:id="rId6"/>
    <sheet name="Tenure" sheetId="4" r:id="rId7"/>
    <sheet name="Active Emp" sheetId="2" r:id="rId8"/>
  </sheets>
  <definedNames>
    <definedName name="Slicer_BU_Region">#N/A</definedName>
    <definedName name="Slicer_Date__Year">#N/A</definedName>
    <definedName name="Slicer_EthnicGroup">#N/A</definedName>
    <definedName name="Slicer_FP">#N/A</definedName>
    <definedName name="Slicer_Gender">#N/A</definedName>
  </definedNames>
  <calcPr calcId="181029"/>
  <pivotCaches>
    <pivotCache cacheId="683" r:id="rId9"/>
    <pivotCache cacheId="704" r:id="rId10"/>
    <pivotCache cacheId="710" r:id="rId11"/>
    <pivotCache cacheId="713" r:id="rId12"/>
    <pivotCache cacheId="716" r:id="rId13"/>
    <pivotCache cacheId="719" r:id="rId14"/>
    <pivotCache cacheId="722" r:id="rId15"/>
    <pivotCache cacheId="725" r:id="rId16"/>
    <pivotCache cacheId="728" r:id="rId17"/>
    <pivotCache cacheId="731" r:id="rId18"/>
    <pivotCache cacheId="734" r:id="rId19"/>
  </pivotCaches>
  <extLst>
    <ext xmlns:x14="http://schemas.microsoft.com/office/spreadsheetml/2009/9/main" uri="{876F7934-8845-4945-9796-88D515C7AA90}">
      <x14:pivotCaches>
        <pivotCache cacheId="365" r:id="rId20"/>
      </x14:pivotCaches>
    </ex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2c799d9b-b18e-4968-97b0-1d296f128cb2" name="HR Data" connection="Query - HR Data"/>
          <x15:modelTable id="HR Data-f802a0a9-f877-4dcd-9439-4c6c101c3e99" name="HR Data 1" connection="Query - HR Data (2)"/>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HR Data 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U4" i="1" l="1"/>
  <c r="T4" i="1"/>
  <c r="S4" i="1"/>
  <c r="M4" i="1"/>
  <c r="J4" i="1"/>
  <c r="F4" i="1"/>
  <c r="M3" i="1"/>
  <c r="J3" i="1"/>
  <c r="K4" i="1"/>
  <c r="H4" i="1"/>
  <c r="N4" i="1"/>
  <c r="N3" i="1"/>
  <c r="K3" i="1"/>
  <c r="G4" i="1"/>
  <c r="G1" i="1" l="1"/>
  <c r="H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7453EB-01DA-4A46-8951-723FFAECBE8A}" name="Query - HR Data" description="Connection to the 'HR Data' query in the workbook." type="100" refreshedVersion="6" minRefreshableVersion="5">
    <extLst>
      <ext xmlns:x15="http://schemas.microsoft.com/office/spreadsheetml/2010/11/main" uri="{DE250136-89BD-433C-8126-D09CA5730AF9}">
        <x15:connection id="ca93e5b8-1650-480f-9e03-958b92a4bae0"/>
      </ext>
    </extLst>
  </connection>
  <connection id="2" xr16:uid="{787A7D3C-C563-46B1-92AF-571CB3FAB3A0}" name="Query - HR Data (2)" description="Connection to the 'HR Data (2)' query in the workbook." type="100" refreshedVersion="6" minRefreshableVersion="5">
    <extLst>
      <ext xmlns:x15="http://schemas.microsoft.com/office/spreadsheetml/2010/11/main" uri="{DE250136-89BD-433C-8126-D09CA5730AF9}">
        <x15:connection id="73586711-113b-42b7-bc49-df0c33aca3d0">
          <x15:oledbPr connection="Provider=Microsoft.Mashup.OleDb.1;Data Source=$Workbook$;Location=&quot;HR Data (2)&quot;;Extended Properties=&quot;&quot;">
            <x15:dbTables>
              <x15:dbTable name="HR Data (2)"/>
            </x15:dbTables>
          </x15:oledbPr>
        </x15:connection>
      </ext>
    </extLst>
  </connection>
  <connection id="3" xr16:uid="{B4D06EC9-4A5A-447F-B913-6B211C94DCA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D8BFF925-8F19-4692-8C30-C2D6E5D10B6D}"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F3BF3CE3-F50A-4287-9C2F-29267C8F34D0}" keepAlive="1" name="Query - Sample File (2)" description="Connection to the 'Sample File (2)' query in the workbook." type="5" refreshedVersion="0" background="1">
    <dbPr connection="Provider=Microsoft.Mashup.OleDb.1;Data Source=$Workbook$;Location=&quot;Sample File (2)&quot;;Extended Properties=&quot;&quot;" command="SELECT * FROM [Sample File (2)]"/>
  </connection>
  <connection id="6" xr16:uid="{44EB6B5F-C771-4926-8C50-46BF9647E09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AB87645D-B15B-4F6C-89F3-9AAC278752AE}" keepAlive="1" name="Query - Transform File from C:\" description="Connection to the 'Transform File from C:\' query in the workbook." type="5" refreshedVersion="0" background="1">
    <dbPr connection="Provider=Microsoft.Mashup.OleDb.1;Data Source=$Workbook$;Location=&quot;Transform File from C:\&quot;;Extended Properties=&quot;&quot;" command="SELECT * FROM [Transform File from C:\]"/>
  </connection>
  <connection id="8" xr16:uid="{C193C7CA-7F50-4FEE-90B7-03F0ED9795C3}"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9" xr16:uid="{10BFDA4A-851A-42FF-B75D-2A5CCAA6418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<sst xmlns="http://schemas.openxmlformats.org/spreadsheetml/2006/main" count="232" uniqueCount="67">
  <si>
    <t>Row Labels</t>
  </si>
  <si>
    <t>Grand Total</t>
  </si>
  <si>
    <t>2015</t>
  </si>
  <si>
    <t>Qtr1</t>
  </si>
  <si>
    <t>Jan</t>
  </si>
  <si>
    <t>Feb</t>
  </si>
  <si>
    <t>Mar</t>
  </si>
  <si>
    <t>Qtr2</t>
  </si>
  <si>
    <t>Apr</t>
  </si>
  <si>
    <t>May</t>
  </si>
  <si>
    <t>Jun</t>
  </si>
  <si>
    <t>Qtr3</t>
  </si>
  <si>
    <t>Jul</t>
  </si>
  <si>
    <t>Aug</t>
  </si>
  <si>
    <t>Sep</t>
  </si>
  <si>
    <t>Qtr4</t>
  </si>
  <si>
    <t>Oct</t>
  </si>
  <si>
    <t>Nov</t>
  </si>
  <si>
    <t>Dec</t>
  </si>
  <si>
    <t>2016</t>
  </si>
  <si>
    <t>2017</t>
  </si>
  <si>
    <t>2018</t>
  </si>
  <si>
    <t>Qtr1 Total</t>
  </si>
  <si>
    <t>Qtr2 Total</t>
  </si>
  <si>
    <t>Qtr3 Total</t>
  </si>
  <si>
    <t>Qtr4 Total</t>
  </si>
  <si>
    <t>2015 Total</t>
  </si>
  <si>
    <t>2016 Total</t>
  </si>
  <si>
    <t>2017 Total</t>
  </si>
  <si>
    <t>2018 Total</t>
  </si>
  <si>
    <t>Active Employees</t>
  </si>
  <si>
    <t>New Hires</t>
  </si>
  <si>
    <t>Group A</t>
  </si>
  <si>
    <t>Group B</t>
  </si>
  <si>
    <t>Group C</t>
  </si>
  <si>
    <t>Group D</t>
  </si>
  <si>
    <t>Group E</t>
  </si>
  <si>
    <t>Group F</t>
  </si>
  <si>
    <t>Group G</t>
  </si>
  <si>
    <t>F</t>
  </si>
  <si>
    <t>M</t>
  </si>
  <si>
    <t>Column Labels</t>
  </si>
  <si>
    <t>FT</t>
  </si>
  <si>
    <t>PT</t>
  </si>
  <si>
    <t>Avg Tenure Months</t>
  </si>
  <si>
    <t>Central</t>
  </si>
  <si>
    <t>East</t>
  </si>
  <si>
    <t>Midwest</t>
  </si>
  <si>
    <t>North</t>
  </si>
  <si>
    <t>Northwest</t>
  </si>
  <si>
    <t>South</t>
  </si>
  <si>
    <t>West</t>
  </si>
  <si>
    <t>Seperation</t>
  </si>
  <si>
    <t>BadHires</t>
  </si>
  <si>
    <t>Involuntary</t>
  </si>
  <si>
    <t>Voluntary</t>
  </si>
  <si>
    <t>HR Management Dashboard</t>
  </si>
  <si>
    <t>Total Emp</t>
  </si>
  <si>
    <t>Hourly</t>
  </si>
  <si>
    <t>Salary</t>
  </si>
  <si>
    <t>Full Time</t>
  </si>
  <si>
    <t>Part Time</t>
  </si>
  <si>
    <t>&lt;30</t>
  </si>
  <si>
    <t>30-49</t>
  </si>
  <si>
    <t>50+</t>
  </si>
  <si>
    <t>TO</t>
  </si>
  <si>
    <t>Turnover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</si>
</sst>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2" x14ac:knownFonts="1">
    <font>
      <sz val="11"/>
      <color theme="1"/>
      <name val="Calibri"/>
      <family val="2"/>
      <scheme val="minor"/>
    </font>
    <font>
      <sz val="11"/>
      <color theme="1"/>
      <name val="Calibri"/>
      <family val="2"/>
      <scheme val="minor"/>
    </font>
    <font>
      <b/>
      <sz val="12"/>
      <color theme="4" tint="-0.249977111117893"/>
      <name val="Calibri"/>
      <family val="2"/>
      <scheme val="minor"/>
    </font>
    <font>
      <b/>
      <sz val="18"/>
      <color theme="8" tint="-0.249977111117893"/>
      <name val="Calibri"/>
      <family val="2"/>
      <scheme val="minor"/>
    </font>
    <font>
      <b/>
      <sz val="11"/>
      <color theme="4" tint="0.39997558519241921"/>
      <name val="Calibri"/>
      <family val="2"/>
      <scheme val="minor"/>
    </font>
    <font>
      <b/>
      <sz val="11"/>
      <color theme="3" tint="0.39997558519241921"/>
      <name val="Calibri"/>
      <family val="2"/>
      <scheme val="minor"/>
    </font>
    <font>
      <b/>
      <sz val="11"/>
      <color theme="4" tint="-0.249977111117893"/>
      <name val="Calibri"/>
      <family val="2"/>
      <scheme val="minor"/>
    </font>
    <font>
      <b/>
      <sz val="11"/>
      <color theme="9" tint="-0.249977111117893"/>
      <name val="Calibri"/>
      <family val="2"/>
      <scheme val="minor"/>
    </font>
    <font>
      <b/>
      <sz val="11"/>
      <color theme="8" tint="0.39997558519241921"/>
      <name val="Calibri"/>
      <family val="2"/>
      <scheme val="minor"/>
    </font>
    <font>
      <b/>
      <sz val="12"/>
      <color theme="0" tint="-0.34998626667073579"/>
      <name val="Calibri"/>
      <family val="2"/>
      <scheme val="minor"/>
    </font>
    <font>
      <b/>
      <sz val="14"/>
      <color theme="0" tint="-0.34998626667073579"/>
      <name val="Calibri"/>
      <family val="2"/>
      <scheme val="minor"/>
    </font>
    <font>
      <b/>
      <sz val="16"/>
      <color theme="0" tint="-0.34998626667073579"/>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2">
    <xf numFmtId="0" fontId="0" fillId="0" borderId="0"/>
    <xf numFmtId="9" fontId="1" fillId="0" borderId="0" applyFont="0" applyFill="0" applyBorder="0" applyAlignment="0" applyProtection="0"/>
  </cellStyleXfs>
  <cellXfs count="31">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xf numFmtId="1" fontId="0" fillId="0" borderId="0" xfId="0" applyNumberFormat="1"/>
    <xf numFmtId="10" fontId="0" fillId="0" borderId="0" xfId="0" applyNumberFormat="1"/>
    <xf numFmtId="9" fontId="5" fillId="0" borderId="0" xfId="1" applyFont="1"/>
    <xf numFmtId="164" fontId="0" fillId="0" borderId="0" xfId="0" applyNumberFormat="1"/>
    <xf numFmtId="0" fontId="3" fillId="0" borderId="0" xfId="0" applyFont="1" applyBorder="1"/>
    <xf numFmtId="0" fontId="0" fillId="0" borderId="0" xfId="0" applyBorder="1"/>
    <xf numFmtId="0" fontId="2" fillId="0" borderId="0" xfId="0" applyFont="1" applyBorder="1" applyAlignment="1">
      <alignment horizontal="center"/>
    </xf>
    <xf numFmtId="0" fontId="5" fillId="0" borderId="0" xfId="0" applyFont="1" applyBorder="1" applyAlignment="1">
      <alignment horizontal="center"/>
    </xf>
    <xf numFmtId="0" fontId="0" fillId="0" borderId="0" xfId="0" applyBorder="1" applyAlignment="1">
      <alignment horizontal="center"/>
    </xf>
    <xf numFmtId="0" fontId="11" fillId="0" borderId="0" xfId="0" applyFont="1" applyBorder="1" applyAlignment="1">
      <alignment horizontal="center"/>
    </xf>
    <xf numFmtId="0" fontId="10" fillId="0" borderId="0" xfId="0" applyFont="1" applyBorder="1" applyAlignment="1">
      <alignment horizontal="center"/>
    </xf>
    <xf numFmtId="0" fontId="7" fillId="0" borderId="0" xfId="0" applyFont="1" applyBorder="1" applyAlignment="1">
      <alignment horizontal="center"/>
    </xf>
    <xf numFmtId="9" fontId="8" fillId="0" borderId="0" xfId="1" applyFont="1" applyBorder="1" applyAlignment="1">
      <alignment horizontal="center"/>
    </xf>
    <xf numFmtId="9" fontId="5" fillId="0" borderId="0" xfId="1" applyFont="1" applyBorder="1" applyAlignment="1">
      <alignment horizontal="center"/>
    </xf>
    <xf numFmtId="0" fontId="6" fillId="0" borderId="0" xfId="0" applyFont="1" applyBorder="1" applyAlignment="1">
      <alignment horizontal="center"/>
    </xf>
    <xf numFmtId="0" fontId="0" fillId="0" borderId="1" xfId="0" applyBorder="1"/>
    <xf numFmtId="0" fontId="6" fillId="0" borderId="1" xfId="0" applyFont="1" applyBorder="1" applyAlignment="1">
      <alignment horizontal="center" vertical="center"/>
    </xf>
    <xf numFmtId="0" fontId="8" fillId="0" borderId="1" xfId="0" applyFont="1" applyBorder="1" applyAlignment="1">
      <alignment horizontal="center"/>
    </xf>
    <xf numFmtId="0" fontId="5" fillId="0" borderId="1" xfId="0" applyFont="1" applyBorder="1" applyAlignment="1">
      <alignment horizontal="center"/>
    </xf>
    <xf numFmtId="0" fontId="7" fillId="0" borderId="1" xfId="0" applyFont="1" applyBorder="1" applyAlignment="1">
      <alignment horizontal="center"/>
    </xf>
    <xf numFmtId="9" fontId="8" fillId="0" borderId="1" xfId="1" applyFont="1" applyBorder="1" applyAlignment="1">
      <alignment horizontal="center"/>
    </xf>
    <xf numFmtId="9" fontId="5" fillId="0" borderId="1" xfId="1" applyFont="1" applyBorder="1" applyAlignment="1">
      <alignment horizontal="center"/>
    </xf>
    <xf numFmtId="0" fontId="6" fillId="0" borderId="1" xfId="0" applyFont="1" applyBorder="1" applyAlignment="1">
      <alignment horizontal="center"/>
    </xf>
    <xf numFmtId="9" fontId="9" fillId="0" borderId="1" xfId="1" applyFont="1" applyBorder="1" applyAlignment="1">
      <alignment horizontal="center"/>
    </xf>
    <xf numFmtId="2" fontId="4" fillId="0" borderId="0" xfId="0" applyNumberFormat="1"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theme" Target="theme/theme1.xml"/><Relationship Id="rId39" Type="http://schemas.openxmlformats.org/officeDocument/2006/relationships/customXml" Target="../customXml/item8.xml"/><Relationship Id="rId3" Type="http://schemas.openxmlformats.org/officeDocument/2006/relationships/worksheet" Target="worksheets/sheet3.xml"/><Relationship Id="rId21" Type="http://schemas.microsoft.com/office/2007/relationships/slicerCache" Target="slicerCaches/slicerCache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5.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pivotCacheDefinition" Target="pivotCache/pivotCacheDefinition12.xml"/><Relationship Id="rId29" Type="http://schemas.openxmlformats.org/officeDocument/2006/relationships/sharedStrings" Target="sharedStrings.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07/relationships/slicerCache" Target="slicerCaches/slicerCache4.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3.xml"/><Relationship Id="rId28" Type="http://schemas.openxmlformats.org/officeDocument/2006/relationships/styles" Target="styles.xml"/><Relationship Id="rId36" Type="http://schemas.openxmlformats.org/officeDocument/2006/relationships/customXml" Target="../customXml/item5.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alcChain" Target="calcChain.xml"/><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8.3171843102945453E-2"/>
          <c:w val="0.89019685039370078"/>
          <c:h val="0.80942876932050178"/>
        </c:manualLayout>
      </c:layout>
      <c:barChart>
        <c:barDir val="col"/>
        <c:grouping val="clustered"/>
        <c:varyColors val="0"/>
        <c:ser>
          <c:idx val="0"/>
          <c:order val="0"/>
          <c:tx>
            <c:v>F</c:v>
          </c:tx>
          <c:spPr>
            <a:solidFill>
              <a:schemeClr val="accent1">
                <a:shade val="76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&lt;30</c:v>
              </c:pt>
              <c:pt idx="1">
                <c:v>30-49</c:v>
              </c:pt>
              <c:pt idx="2">
                <c:v>50+</c:v>
              </c:pt>
            </c:strLit>
          </c:cat>
          <c:val>
            <c:numLit>
              <c:formatCode>General</c:formatCode>
              <c:ptCount val="3"/>
              <c:pt idx="0">
                <c:v>172</c:v>
              </c:pt>
              <c:pt idx="1">
                <c:v>81</c:v>
              </c:pt>
              <c:pt idx="2">
                <c:v>44</c:v>
              </c:pt>
            </c:numLit>
          </c:val>
          <c:extLst>
            <c:ext xmlns:c16="http://schemas.microsoft.com/office/drawing/2014/chart" uri="{C3380CC4-5D6E-409C-BE32-E72D297353CC}">
              <c16:uniqueId val="{00000000-B56E-42C0-888E-6B3A3EBB2BD2}"/>
            </c:ext>
          </c:extLst>
        </c:ser>
        <c:ser>
          <c:idx val="1"/>
          <c:order val="1"/>
          <c:tx>
            <c:v>M</c:v>
          </c:tx>
          <c:spPr>
            <a:solidFill>
              <a:schemeClr val="accent1">
                <a:tint val="77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&lt;30</c:v>
              </c:pt>
              <c:pt idx="1">
                <c:v>30-49</c:v>
              </c:pt>
              <c:pt idx="2">
                <c:v>50+</c:v>
              </c:pt>
            </c:strLit>
          </c:cat>
          <c:val>
            <c:numLit>
              <c:formatCode>General</c:formatCode>
              <c:ptCount val="3"/>
              <c:pt idx="0">
                <c:v>165</c:v>
              </c:pt>
              <c:pt idx="1">
                <c:v>105</c:v>
              </c:pt>
              <c:pt idx="2">
                <c:v>83</c:v>
              </c:pt>
            </c:numLit>
          </c:val>
          <c:extLst>
            <c:ext xmlns:c16="http://schemas.microsoft.com/office/drawing/2014/chart" uri="{C3380CC4-5D6E-409C-BE32-E72D297353CC}">
              <c16:uniqueId val="{00000001-B56E-42C0-888E-6B3A3EBB2BD2}"/>
            </c:ext>
          </c:extLst>
        </c:ser>
        <c:dLbls>
          <c:dLblPos val="inEnd"/>
          <c:showLegendKey val="0"/>
          <c:showVal val="1"/>
          <c:showCatName val="0"/>
          <c:showSerName val="0"/>
          <c:showPercent val="0"/>
          <c:showBubbleSize val="0"/>
        </c:dLbls>
        <c:gapWidth val="59"/>
        <c:overlap val="3"/>
        <c:axId val="1276125144"/>
        <c:axId val="1276126784"/>
      </c:barChart>
      <c:catAx>
        <c:axId val="1276125144"/>
        <c:scaling>
          <c:orientation val="minMax"/>
        </c:scaling>
        <c:delete val="1"/>
        <c:axPos val="b"/>
        <c:numFmt formatCode="General" sourceLinked="1"/>
        <c:majorTickMark val="none"/>
        <c:minorTickMark val="none"/>
        <c:tickLblPos val="nextTo"/>
        <c:crossAx val="1276126784"/>
        <c:crosses val="autoZero"/>
        <c:auto val="1"/>
        <c:lblAlgn val="ctr"/>
        <c:lblOffset val="100"/>
        <c:noMultiLvlLbl val="0"/>
      </c:catAx>
      <c:valAx>
        <c:axId val="1276126784"/>
        <c:scaling>
          <c:orientation val="minMax"/>
        </c:scaling>
        <c:delete val="1"/>
        <c:axPos val="l"/>
        <c:numFmt formatCode="General" sourceLinked="1"/>
        <c:majorTickMark val="none"/>
        <c:minorTickMark val="none"/>
        <c:tickLblPos val="nextTo"/>
        <c:crossAx val="1276125144"/>
        <c:crosses val="autoZero"/>
        <c:crossBetween val="between"/>
      </c:valAx>
      <c:spPr>
        <a:noFill/>
        <a:ln>
          <a:noFill/>
        </a:ln>
        <a:effectLst/>
      </c:spPr>
    </c:plotArea>
    <c:legend>
      <c:legendPos val="t"/>
      <c:layout>
        <c:manualLayout>
          <c:xMode val="edge"/>
          <c:yMode val="edge"/>
          <c:x val="0.8223280839895013"/>
          <c:y val="7.9120370370370396E-2"/>
          <c:w val="0.17767176522786712"/>
          <c:h val="0.18078262035852177"/>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 Dashboard.xlsx]Active Emp!Active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Active Employes</a:t>
            </a:r>
            <a:endParaRPr lang="en-IN"/>
          </a:p>
        </c:rich>
      </c:tx>
      <c:layout>
        <c:manualLayout>
          <c:xMode val="edge"/>
          <c:yMode val="edge"/>
          <c:x val="5.6715223097112896E-2"/>
          <c:y val="1.8518518518518517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'Active Emp'!$B$3</c:f>
              <c:strCache>
                <c:ptCount val="1"/>
                <c:pt idx="0">
                  <c:v>Active Employees</c:v>
                </c:pt>
              </c:strCache>
            </c:strRef>
          </c:tx>
          <c:spPr>
            <a:solidFill>
              <a:schemeClr val="accent6">
                <a:tint val="77000"/>
              </a:schemeClr>
            </a:solidFill>
            <a:ln>
              <a:noFill/>
            </a:ln>
            <a:effectLst/>
          </c:spPr>
          <c:invertIfNegative val="0"/>
          <c:cat>
            <c:multiLvlStrRef>
              <c:f>'Active Emp'!$A$4:$A$92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 Emp'!$B$4:$B$92</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A06F-4B49-8427-FE1FE89D63C4}"/>
            </c:ext>
          </c:extLst>
        </c:ser>
        <c:ser>
          <c:idx val="1"/>
          <c:order val="1"/>
          <c:tx>
            <c:strRef>
              <c:f>'Active Emp'!$C$3</c:f>
              <c:strCache>
                <c:ptCount val="1"/>
                <c:pt idx="0">
                  <c:v>New Hires</c:v>
                </c:pt>
              </c:strCache>
            </c:strRef>
          </c:tx>
          <c:spPr>
            <a:solidFill>
              <a:schemeClr val="accent6">
                <a:shade val="76000"/>
              </a:schemeClr>
            </a:solidFill>
            <a:ln>
              <a:noFill/>
            </a:ln>
            <a:effectLst/>
          </c:spPr>
          <c:invertIfNegative val="0"/>
          <c:cat>
            <c:multiLvlStrRef>
              <c:f>'Active Emp'!$A$4:$A$92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 Emp'!$C$4:$C$92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A06F-4B49-8427-FE1FE89D63C4}"/>
            </c:ext>
          </c:extLst>
        </c:ser>
        <c:dLbls>
          <c:showLegendKey val="0"/>
          <c:showVal val="0"/>
          <c:showCatName val="0"/>
          <c:showSerName val="0"/>
          <c:showPercent val="0"/>
          <c:showBubbleSize val="0"/>
        </c:dLbls>
        <c:gapWidth val="50"/>
        <c:overlap val="100"/>
        <c:axId val="678583608"/>
        <c:axId val="678585248"/>
      </c:barChart>
      <c:catAx>
        <c:axId val="678583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585248"/>
        <c:crosses val="autoZero"/>
        <c:auto val="1"/>
        <c:lblAlgn val="ctr"/>
        <c:lblOffset val="100"/>
        <c:noMultiLvlLbl val="0"/>
      </c:catAx>
      <c:valAx>
        <c:axId val="6785852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583608"/>
        <c:crosses val="autoZero"/>
        <c:crossBetween val="between"/>
      </c:valAx>
      <c:spPr>
        <a:noFill/>
        <a:ln>
          <a:noFill/>
        </a:ln>
        <a:effectLst/>
      </c:spPr>
    </c:plotArea>
    <c:legend>
      <c:legendPos val="t"/>
      <c:layout>
        <c:manualLayout>
          <c:xMode val="edge"/>
          <c:yMode val="edge"/>
          <c:x val="0.53883573928258965"/>
          <c:y val="3.7037037037037035E-2"/>
          <c:w val="0.35859611471218028"/>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Dashboard.xlsx]Tenure!Tenure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Tenure</a:t>
            </a:r>
          </a:p>
        </c:rich>
      </c:tx>
      <c:layout>
        <c:manualLayout>
          <c:xMode val="edge"/>
          <c:yMode val="edge"/>
          <c:x val="3.7270778652668451E-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8965332458442694"/>
          <c:w val="0.90286351706036749"/>
          <c:h val="0.62564049285505974"/>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4D16-4E6E-A012-5818CBBC2B30}"/>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4D16-4E6E-A012-5818CBBC2B30}"/>
            </c:ext>
          </c:extLst>
        </c:ser>
        <c:dLbls>
          <c:showLegendKey val="0"/>
          <c:showVal val="0"/>
          <c:showCatName val="0"/>
          <c:showSerName val="0"/>
          <c:showPercent val="0"/>
          <c:showBubbleSize val="0"/>
        </c:dLbls>
        <c:gapWidth val="219"/>
        <c:overlap val="-27"/>
        <c:axId val="1277129072"/>
        <c:axId val="1277125792"/>
      </c:barChart>
      <c:catAx>
        <c:axId val="127712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125792"/>
        <c:crosses val="autoZero"/>
        <c:auto val="1"/>
        <c:lblAlgn val="ctr"/>
        <c:lblOffset val="100"/>
        <c:noMultiLvlLbl val="0"/>
      </c:catAx>
      <c:valAx>
        <c:axId val="12771257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129072"/>
        <c:crosses val="autoZero"/>
        <c:crossBetween val="between"/>
      </c:valAx>
      <c:spPr>
        <a:noFill/>
        <a:ln>
          <a:noFill/>
        </a:ln>
        <a:effectLst/>
      </c:spPr>
    </c:plotArea>
    <c:legend>
      <c:legendPos val="t"/>
      <c:layout>
        <c:manualLayout>
          <c:xMode val="edge"/>
          <c:yMode val="edge"/>
          <c:x val="0.82667519685039359"/>
          <c:y val="6.5231481481481501E-2"/>
          <c:w val="0.10236907109156715"/>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Dashboard.xlsx]Ethnicity!Ethnicity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 by Ethnic Group</a:t>
            </a:r>
          </a:p>
        </c:rich>
      </c:tx>
      <c:layout>
        <c:manualLayout>
          <c:xMode val="edge"/>
          <c:yMode val="edge"/>
          <c:x val="3.7270778652668451E-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8965332458442694"/>
          <c:w val="0.90286351706036749"/>
          <c:h val="0.62564049285505974"/>
        </c:manualLayout>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643A-4494-94AC-21C9651D5EAB}"/>
            </c:ext>
          </c:extLst>
        </c:ser>
        <c:ser>
          <c:idx val="1"/>
          <c:order val="1"/>
          <c:tx>
            <c:strRef>
              <c:f>Ethnicity!$C$3:$C$4</c:f>
              <c:strCache>
                <c:ptCount val="1"/>
                <c:pt idx="0">
                  <c:v>PT</c:v>
                </c:pt>
              </c:strCache>
            </c:strRef>
          </c:tx>
          <c:spPr>
            <a:solidFill>
              <a:schemeClr val="accent2"/>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643A-4494-94AC-21C9651D5EAB}"/>
            </c:ext>
          </c:extLst>
        </c:ser>
        <c:dLbls>
          <c:showLegendKey val="0"/>
          <c:showVal val="0"/>
          <c:showCatName val="0"/>
          <c:showSerName val="0"/>
          <c:showPercent val="0"/>
          <c:showBubbleSize val="0"/>
        </c:dLbls>
        <c:gapWidth val="219"/>
        <c:overlap val="-27"/>
        <c:axId val="1277129072"/>
        <c:axId val="1277125792"/>
      </c:barChart>
      <c:catAx>
        <c:axId val="127712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125792"/>
        <c:crosses val="autoZero"/>
        <c:auto val="1"/>
        <c:lblAlgn val="ctr"/>
        <c:lblOffset val="100"/>
        <c:noMultiLvlLbl val="0"/>
      </c:catAx>
      <c:valAx>
        <c:axId val="12771257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129072"/>
        <c:crosses val="autoZero"/>
        <c:crossBetween val="between"/>
      </c:valAx>
      <c:spPr>
        <a:noFill/>
        <a:ln>
          <a:noFill/>
        </a:ln>
        <a:effectLst/>
      </c:spPr>
    </c:plotArea>
    <c:legend>
      <c:legendPos val="t"/>
      <c:layout>
        <c:manualLayout>
          <c:xMode val="edge"/>
          <c:yMode val="edge"/>
          <c:x val="0.82667519685039359"/>
          <c:y val="6.5231481481481501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[HR Dashboard.xlsx]Seperations!Seperations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Seperations</a:t>
            </a:r>
          </a:p>
        </c:rich>
      </c:tx>
      <c:layout>
        <c:manualLayout>
          <c:xMode val="edge"/>
          <c:yMode val="edge"/>
          <c:x val="7.0604111986001791E-2"/>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dLbl>
          <c:idx val="0"/>
          <c:layout>
            <c:manualLayout>
              <c:x val="-2.7777777777777779E-3"/>
              <c:y val="-6.01851851851852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dLbl>
          <c:idx val="0"/>
          <c:layout>
            <c:manualLayout>
              <c:x val="-2.7777777777777779E-3"/>
              <c:y val="-6.01851851851852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a:noFill/>
          </a:ln>
          <a:effectLst/>
        </c:spPr>
        <c:dLbl>
          <c:idx val="0"/>
          <c:layout>
            <c:manualLayout>
              <c:x val="-2.7777777777777779E-3"/>
              <c:y val="-6.01851851851852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58092738407699E-2"/>
          <c:y val="0.18039406532516766"/>
          <c:w val="0.9108635170603675"/>
          <c:h val="0.71220654709827935"/>
        </c:manualLayout>
      </c:layout>
      <c:barChart>
        <c:barDir val="col"/>
        <c:grouping val="clustered"/>
        <c:varyColors val="0"/>
        <c:ser>
          <c:idx val="0"/>
          <c:order val="0"/>
          <c:tx>
            <c:strRef>
              <c:f>Seperations!$B$3</c:f>
              <c:strCache>
                <c:ptCount val="1"/>
                <c:pt idx="0">
                  <c:v>Seperation</c:v>
                </c:pt>
              </c:strCache>
            </c:strRef>
          </c:tx>
          <c:spPr>
            <a:solidFill>
              <a:schemeClr val="dk1">
                <a:tint val="88500"/>
              </a:schemeClr>
            </a:solidFill>
            <a:ln>
              <a:noFill/>
            </a:ln>
            <a:effectLst/>
          </c:spPr>
          <c:invertIfNegative val="0"/>
          <c:dPt>
            <c:idx val="0"/>
            <c:invertIfNegative val="0"/>
            <c:bubble3D val="0"/>
            <c:extLst>
              <c:ext xmlns:c16="http://schemas.microsoft.com/office/drawing/2014/chart" uri="{C3380CC4-5D6E-409C-BE32-E72D297353CC}">
                <c16:uniqueId val="{00000000-563A-43A9-89A0-0AA5EF43D36B}"/>
              </c:ext>
            </c:extLst>
          </c:dPt>
          <c:dLbls>
            <c:dLbl>
              <c:idx val="0"/>
              <c:layout>
                <c:manualLayout>
                  <c:x val="-2.7777777777777779E-3"/>
                  <c:y val="-6.018518518518527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63A-43A9-89A0-0AA5EF43D36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Seperations!$A$4:$A$8</c:f>
              <c:strCache>
                <c:ptCount val="4"/>
                <c:pt idx="0">
                  <c:v>2015</c:v>
                </c:pt>
                <c:pt idx="1">
                  <c:v>2016</c:v>
                </c:pt>
                <c:pt idx="2">
                  <c:v>2017</c:v>
                </c:pt>
                <c:pt idx="3">
                  <c:v>2018</c:v>
                </c:pt>
              </c:strCache>
            </c:strRef>
          </c:cat>
          <c:val>
            <c:numRef>
              <c:f>Seperations!$B$4:$B$8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1-563A-43A9-89A0-0AA5EF43D36B}"/>
            </c:ext>
          </c:extLst>
        </c:ser>
        <c:ser>
          <c:idx val="1"/>
          <c:order val="1"/>
          <c:tx>
            <c:strRef>
              <c:f>Seperations!$C$3</c:f>
              <c:strCache>
                <c:ptCount val="1"/>
                <c:pt idx="0">
                  <c:v>BadHires</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Seperations!$A$4:$A$8</c:f>
              <c:strCache>
                <c:ptCount val="4"/>
                <c:pt idx="0">
                  <c:v>2015</c:v>
                </c:pt>
                <c:pt idx="1">
                  <c:v>2016</c:v>
                </c:pt>
                <c:pt idx="2">
                  <c:v>2017</c:v>
                </c:pt>
                <c:pt idx="3">
                  <c:v>2018</c:v>
                </c:pt>
              </c:strCache>
            </c:strRef>
          </c:cat>
          <c:val>
            <c:numRef>
              <c:f>Seperations!$C$4:$C$8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2-563A-43A9-89A0-0AA5EF43D36B}"/>
            </c:ext>
          </c:extLst>
        </c:ser>
        <c:dLbls>
          <c:dLblPos val="inEnd"/>
          <c:showLegendKey val="0"/>
          <c:showVal val="1"/>
          <c:showCatName val="0"/>
          <c:showSerName val="0"/>
          <c:showPercent val="0"/>
          <c:showBubbleSize val="0"/>
        </c:dLbls>
        <c:gapWidth val="50"/>
        <c:overlap val="100"/>
        <c:axId val="2058319912"/>
        <c:axId val="2058324176"/>
      </c:barChart>
      <c:catAx>
        <c:axId val="2058319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324176"/>
        <c:crosses val="autoZero"/>
        <c:auto val="1"/>
        <c:lblAlgn val="ctr"/>
        <c:lblOffset val="100"/>
        <c:noMultiLvlLbl val="0"/>
      </c:catAx>
      <c:valAx>
        <c:axId val="2058324176"/>
        <c:scaling>
          <c:orientation val="minMax"/>
        </c:scaling>
        <c:delete val="1"/>
        <c:axPos val="l"/>
        <c:numFmt formatCode="0" sourceLinked="1"/>
        <c:majorTickMark val="none"/>
        <c:minorTickMark val="none"/>
        <c:tickLblPos val="nextTo"/>
        <c:crossAx val="2058319912"/>
        <c:crosses val="autoZero"/>
        <c:crossBetween val="between"/>
      </c:valAx>
      <c:spPr>
        <a:noFill/>
        <a:ln>
          <a:noFill/>
        </a:ln>
        <a:effectLst/>
      </c:spPr>
    </c:plotArea>
    <c:legend>
      <c:legendPos val="t"/>
      <c:layout>
        <c:manualLayout>
          <c:xMode val="edge"/>
          <c:yMode val="edge"/>
          <c:x val="7.3863954505686766E-2"/>
          <c:y val="0.30134259259259266"/>
          <c:w val="0.30782764654418199"/>
          <c:h val="0.239688262602698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 Dashboard.xlsx]Term Reason!TermReason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 Reason</a:t>
            </a:r>
          </a:p>
        </c:rich>
      </c:tx>
      <c:layout>
        <c:manualLayout>
          <c:xMode val="edge"/>
          <c:yMode val="edge"/>
          <c:x val="7.0604184606006579E-2"/>
          <c:y val="0.1099891072006975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dLbl>
          <c:idx val="0"/>
          <c:layout>
            <c:manualLayout>
              <c:x val="-2.7777777777777779E-3"/>
              <c:y val="-6.01851851851852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7777777777777779E-3"/>
              <c:y val="-6.01851851851852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58092738407699E-2"/>
          <c:y val="4.0422755725148772E-2"/>
          <c:w val="0.9108635170603675"/>
          <c:h val="0.81806392279154461"/>
        </c:manualLayout>
      </c:layout>
      <c:barChart>
        <c:barDir val="col"/>
        <c:grouping val="clustered"/>
        <c:varyColors val="0"/>
        <c:ser>
          <c:idx val="0"/>
          <c:order val="0"/>
          <c:tx>
            <c:strRef>
              <c:f>'Term Reason'!$B$3:$B$4</c:f>
              <c:strCache>
                <c:ptCount val="1"/>
                <c:pt idx="0">
                  <c:v>Involuntary</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3-0DFF-401D-9F1A-79C3D79478EE}"/>
            </c:ext>
          </c:extLst>
        </c:ser>
        <c:ser>
          <c:idx val="1"/>
          <c:order val="1"/>
          <c:tx>
            <c:strRef>
              <c:f>'Term Reason'!$C$3:$C$4</c:f>
              <c:strCache>
                <c:ptCount val="1"/>
                <c:pt idx="0">
                  <c:v>Voluntary</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4-0DFF-401D-9F1A-79C3D79478EE}"/>
            </c:ext>
          </c:extLst>
        </c:ser>
        <c:dLbls>
          <c:dLblPos val="inEnd"/>
          <c:showLegendKey val="0"/>
          <c:showVal val="1"/>
          <c:showCatName val="0"/>
          <c:showSerName val="0"/>
          <c:showPercent val="0"/>
          <c:showBubbleSize val="0"/>
        </c:dLbls>
        <c:gapWidth val="50"/>
        <c:axId val="2058319912"/>
        <c:axId val="2058324176"/>
      </c:barChart>
      <c:catAx>
        <c:axId val="2058319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324176"/>
        <c:crosses val="autoZero"/>
        <c:auto val="1"/>
        <c:lblAlgn val="ctr"/>
        <c:lblOffset val="100"/>
        <c:noMultiLvlLbl val="0"/>
      </c:catAx>
      <c:valAx>
        <c:axId val="2058324176"/>
        <c:scaling>
          <c:orientation val="minMax"/>
        </c:scaling>
        <c:delete val="1"/>
        <c:axPos val="l"/>
        <c:numFmt formatCode="0" sourceLinked="1"/>
        <c:majorTickMark val="none"/>
        <c:minorTickMark val="none"/>
        <c:tickLblPos val="nextTo"/>
        <c:crossAx val="2058319912"/>
        <c:crosses val="autoZero"/>
        <c:crossBetween val="between"/>
      </c:valAx>
      <c:spPr>
        <a:noFill/>
        <a:ln>
          <a:noFill/>
        </a:ln>
        <a:effectLst/>
      </c:spPr>
    </c:plotArea>
    <c:legend>
      <c:legendPos val="t"/>
      <c:layout>
        <c:manualLayout>
          <c:xMode val="edge"/>
          <c:yMode val="edge"/>
          <c:x val="7.3863954505686766E-2"/>
          <c:y val="0.30134259259259266"/>
          <c:w val="0.44046600554319915"/>
          <c:h val="0.103962744670013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Dashboard.xlsx]Region!RegionPivot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by Region</a:t>
            </a:r>
          </a:p>
        </c:rich>
      </c:tx>
      <c:layout>
        <c:manualLayout>
          <c:xMode val="edge"/>
          <c:yMode val="edge"/>
          <c:x val="0.10832633420822395"/>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18039406532516766"/>
          <c:w val="0.80116863517060366"/>
          <c:h val="0.78165099154272377"/>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DEAC-416D-B41A-0910E6EC07EB}"/>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DEAC-416D-B41A-0910E6EC07EB}"/>
            </c:ext>
          </c:extLst>
        </c:ser>
        <c:dLbls>
          <c:dLblPos val="inEnd"/>
          <c:showLegendKey val="0"/>
          <c:showVal val="1"/>
          <c:showCatName val="0"/>
          <c:showSerName val="0"/>
          <c:showPercent val="0"/>
          <c:showBubbleSize val="0"/>
        </c:dLbls>
        <c:gapWidth val="42"/>
        <c:axId val="2058354680"/>
        <c:axId val="2058357304"/>
      </c:barChart>
      <c:catAx>
        <c:axId val="205835468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357304"/>
        <c:crosses val="autoZero"/>
        <c:auto val="1"/>
        <c:lblAlgn val="ctr"/>
        <c:lblOffset val="100"/>
        <c:noMultiLvlLbl val="0"/>
      </c:catAx>
      <c:valAx>
        <c:axId val="2058357304"/>
        <c:scaling>
          <c:orientation val="minMax"/>
        </c:scaling>
        <c:delete val="1"/>
        <c:axPos val="t"/>
        <c:numFmt formatCode="0" sourceLinked="1"/>
        <c:majorTickMark val="none"/>
        <c:minorTickMark val="none"/>
        <c:tickLblPos val="nextTo"/>
        <c:crossAx val="2058354680"/>
        <c:crosses val="autoZero"/>
        <c:crossBetween val="between"/>
      </c:valAx>
      <c:spPr>
        <a:noFill/>
        <a:ln>
          <a:noFill/>
        </a:ln>
        <a:effectLst/>
      </c:spPr>
    </c:plotArea>
    <c:legend>
      <c:legendPos val="t"/>
      <c:layout>
        <c:manualLayout>
          <c:xMode val="edge"/>
          <c:yMode val="edge"/>
          <c:x val="0.7822307524059493"/>
          <c:y val="5.5972222222222236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2.svg"/><Relationship Id="rId18" Type="http://schemas.openxmlformats.org/officeDocument/2006/relationships/chart" Target="../charts/chart2.xml"/><Relationship Id="rId3" Type="http://schemas.openxmlformats.org/officeDocument/2006/relationships/image" Target="../media/image3.png"/><Relationship Id="rId21" Type="http://schemas.openxmlformats.org/officeDocument/2006/relationships/chart" Target="../charts/chart5.xml"/><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6.svg"/><Relationship Id="rId2" Type="http://schemas.openxmlformats.org/officeDocument/2006/relationships/image" Target="../media/image2.svg"/><Relationship Id="rId16" Type="http://schemas.openxmlformats.org/officeDocument/2006/relationships/image" Target="../media/image15.png"/><Relationship Id="rId20"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chart" Target="../charts/chart7.xml"/><Relationship Id="rId10" Type="http://schemas.openxmlformats.org/officeDocument/2006/relationships/image" Target="../media/image10.svg"/><Relationship Id="rId19"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6</xdr:col>
      <xdr:colOff>93148</xdr:colOff>
      <xdr:row>1</xdr:row>
      <xdr:rowOff>9524</xdr:rowOff>
    </xdr:from>
    <xdr:to>
      <xdr:col>7</xdr:col>
      <xdr:colOff>51569</xdr:colOff>
      <xdr:row>2</xdr:row>
      <xdr:rowOff>181049</xdr:rowOff>
    </xdr:to>
    <xdr:pic>
      <xdr:nvPicPr>
        <xdr:cNvPr id="3" name="Graphic 2" descr="Man">
          <a:extLst>
            <a:ext uri="{FF2B5EF4-FFF2-40B4-BE49-F238E27FC236}">
              <a16:creationId xmlns:a16="http://schemas.microsoft.com/office/drawing/2014/main" id="{BCCA1D8E-B529-4E2E-8C5C-C6A5760A09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857550" y="303380"/>
          <a:ext cx="457350" cy="364052"/>
        </a:xfrm>
        <a:prstGeom prst="rect">
          <a:avLst/>
        </a:prstGeom>
      </xdr:spPr>
    </xdr:pic>
    <xdr:clientData/>
  </xdr:twoCellAnchor>
  <xdr:twoCellAnchor editAs="oneCell">
    <xdr:from>
      <xdr:col>7</xdr:col>
      <xdr:colOff>57149</xdr:colOff>
      <xdr:row>0</xdr:row>
      <xdr:rowOff>276225</xdr:rowOff>
    </xdr:from>
    <xdr:to>
      <xdr:col>7</xdr:col>
      <xdr:colOff>512024</xdr:colOff>
      <xdr:row>3</xdr:row>
      <xdr:rowOff>12608</xdr:rowOff>
    </xdr:to>
    <xdr:pic>
      <xdr:nvPicPr>
        <xdr:cNvPr id="5" name="Graphic 4" descr="Woman">
          <a:extLst>
            <a:ext uri="{FF2B5EF4-FFF2-40B4-BE49-F238E27FC236}">
              <a16:creationId xmlns:a16="http://schemas.microsoft.com/office/drawing/2014/main" id="{0DE6E8A7-B862-475D-BF43-6E025F7F0F8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438649" y="276225"/>
          <a:ext cx="454875" cy="407249"/>
        </a:xfrm>
        <a:prstGeom prst="rect">
          <a:avLst/>
        </a:prstGeom>
      </xdr:spPr>
    </xdr:pic>
    <xdr:clientData/>
  </xdr:twoCellAnchor>
  <xdr:twoCellAnchor editAs="oneCell">
    <xdr:from>
      <xdr:col>5</xdr:col>
      <xdr:colOff>130094</xdr:colOff>
      <xdr:row>0</xdr:row>
      <xdr:rowOff>239123</xdr:rowOff>
    </xdr:from>
    <xdr:to>
      <xdr:col>5</xdr:col>
      <xdr:colOff>567446</xdr:colOff>
      <xdr:row>3</xdr:row>
      <xdr:rowOff>1130</xdr:rowOff>
    </xdr:to>
    <xdr:pic>
      <xdr:nvPicPr>
        <xdr:cNvPr id="7" name="Graphic 6" descr="Children">
          <a:extLst>
            <a:ext uri="{FF2B5EF4-FFF2-40B4-BE49-F238E27FC236}">
              <a16:creationId xmlns:a16="http://schemas.microsoft.com/office/drawing/2014/main" id="{ADFD9366-3BB5-464A-8DFC-F6E2DE4A8D0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69988" y="239123"/>
          <a:ext cx="437352" cy="438575"/>
        </a:xfrm>
        <a:prstGeom prst="rect">
          <a:avLst/>
        </a:prstGeom>
      </xdr:spPr>
    </xdr:pic>
    <xdr:clientData/>
  </xdr:twoCellAnchor>
  <xdr:twoCellAnchor editAs="oneCell">
    <xdr:from>
      <xdr:col>8</xdr:col>
      <xdr:colOff>70547</xdr:colOff>
      <xdr:row>0</xdr:row>
      <xdr:rowOff>0</xdr:rowOff>
    </xdr:from>
    <xdr:to>
      <xdr:col>8</xdr:col>
      <xdr:colOff>547180</xdr:colOff>
      <xdr:row>2</xdr:row>
      <xdr:rowOff>4896</xdr:rowOff>
    </xdr:to>
    <xdr:pic>
      <xdr:nvPicPr>
        <xdr:cNvPr id="9" name="Graphic 8" descr="Coins">
          <a:extLst>
            <a:ext uri="{FF2B5EF4-FFF2-40B4-BE49-F238E27FC236}">
              <a16:creationId xmlns:a16="http://schemas.microsoft.com/office/drawing/2014/main" id="{4095CA57-FE13-4264-B91A-209530F9163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050906" y="0"/>
          <a:ext cx="476633" cy="482568"/>
        </a:xfrm>
        <a:prstGeom prst="rect">
          <a:avLst/>
        </a:prstGeom>
      </xdr:spPr>
    </xdr:pic>
    <xdr:clientData/>
  </xdr:twoCellAnchor>
  <xdr:twoCellAnchor editAs="oneCell">
    <xdr:from>
      <xdr:col>11</xdr:col>
      <xdr:colOff>202111</xdr:colOff>
      <xdr:row>0</xdr:row>
      <xdr:rowOff>0</xdr:rowOff>
    </xdr:from>
    <xdr:to>
      <xdr:col>11</xdr:col>
      <xdr:colOff>657839</xdr:colOff>
      <xdr:row>1</xdr:row>
      <xdr:rowOff>169573</xdr:rowOff>
    </xdr:to>
    <xdr:pic>
      <xdr:nvPicPr>
        <xdr:cNvPr id="11" name="Graphic 10" descr="Clock">
          <a:extLst>
            <a:ext uri="{FF2B5EF4-FFF2-40B4-BE49-F238E27FC236}">
              <a16:creationId xmlns:a16="http://schemas.microsoft.com/office/drawing/2014/main" id="{FA529FDC-D89A-4EFD-ABF2-2A6153D9995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111516" y="0"/>
          <a:ext cx="455728" cy="471954"/>
        </a:xfrm>
        <a:prstGeom prst="rect">
          <a:avLst/>
        </a:prstGeom>
      </xdr:spPr>
    </xdr:pic>
    <xdr:clientData/>
  </xdr:twoCellAnchor>
  <xdr:twoCellAnchor editAs="oneCell">
    <xdr:from>
      <xdr:col>9</xdr:col>
      <xdr:colOff>81064</xdr:colOff>
      <xdr:row>0</xdr:row>
      <xdr:rowOff>123418</xdr:rowOff>
    </xdr:from>
    <xdr:to>
      <xdr:col>9</xdr:col>
      <xdr:colOff>538414</xdr:colOff>
      <xdr:row>2</xdr:row>
      <xdr:rowOff>1087</xdr:rowOff>
    </xdr:to>
    <xdr:pic>
      <xdr:nvPicPr>
        <xdr:cNvPr id="12" name="Graphic 11" descr="Man">
          <a:extLst>
            <a:ext uri="{FF2B5EF4-FFF2-40B4-BE49-F238E27FC236}">
              <a16:creationId xmlns:a16="http://schemas.microsoft.com/office/drawing/2014/main" id="{7DC15FBA-0F85-446F-B4FF-73A70C99829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69402" y="123418"/>
          <a:ext cx="457350" cy="364052"/>
        </a:xfrm>
        <a:prstGeom prst="rect">
          <a:avLst/>
        </a:prstGeom>
      </xdr:spPr>
    </xdr:pic>
    <xdr:clientData/>
  </xdr:twoCellAnchor>
  <xdr:twoCellAnchor editAs="oneCell">
    <xdr:from>
      <xdr:col>10</xdr:col>
      <xdr:colOff>45065</xdr:colOff>
      <xdr:row>0</xdr:row>
      <xdr:rowOff>96263</xdr:rowOff>
    </xdr:from>
    <xdr:to>
      <xdr:col>10</xdr:col>
      <xdr:colOff>499940</xdr:colOff>
      <xdr:row>2</xdr:row>
      <xdr:rowOff>19764</xdr:rowOff>
    </xdr:to>
    <xdr:pic>
      <xdr:nvPicPr>
        <xdr:cNvPr id="13" name="Graphic 12" descr="Woman">
          <a:extLst>
            <a:ext uri="{FF2B5EF4-FFF2-40B4-BE49-F238E27FC236}">
              <a16:creationId xmlns:a16="http://schemas.microsoft.com/office/drawing/2014/main" id="{2B758B15-DCF9-41BE-8C6C-AA0864CCE41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241381" y="96263"/>
          <a:ext cx="454875" cy="409884"/>
        </a:xfrm>
        <a:prstGeom prst="rect">
          <a:avLst/>
        </a:prstGeom>
      </xdr:spPr>
    </xdr:pic>
    <xdr:clientData/>
  </xdr:twoCellAnchor>
  <xdr:twoCellAnchor editAs="oneCell">
    <xdr:from>
      <xdr:col>12</xdr:col>
      <xdr:colOff>40530</xdr:colOff>
      <xdr:row>0</xdr:row>
      <xdr:rowOff>123419</xdr:rowOff>
    </xdr:from>
    <xdr:to>
      <xdr:col>12</xdr:col>
      <xdr:colOff>547179</xdr:colOff>
      <xdr:row>2</xdr:row>
      <xdr:rowOff>1088</xdr:rowOff>
    </xdr:to>
    <xdr:pic>
      <xdr:nvPicPr>
        <xdr:cNvPr id="14" name="Graphic 13" descr="Man">
          <a:extLst>
            <a:ext uri="{FF2B5EF4-FFF2-40B4-BE49-F238E27FC236}">
              <a16:creationId xmlns:a16="http://schemas.microsoft.com/office/drawing/2014/main" id="{BA90D16F-E953-4C0E-86AF-40C4476AED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452804" y="123419"/>
          <a:ext cx="506649" cy="364052"/>
        </a:xfrm>
        <a:prstGeom prst="rect">
          <a:avLst/>
        </a:prstGeom>
      </xdr:spPr>
    </xdr:pic>
    <xdr:clientData/>
  </xdr:twoCellAnchor>
  <xdr:twoCellAnchor editAs="oneCell">
    <xdr:from>
      <xdr:col>13</xdr:col>
      <xdr:colOff>29863</xdr:colOff>
      <xdr:row>0</xdr:row>
      <xdr:rowOff>86131</xdr:rowOff>
    </xdr:from>
    <xdr:to>
      <xdr:col>13</xdr:col>
      <xdr:colOff>533770</xdr:colOff>
      <xdr:row>2</xdr:row>
      <xdr:rowOff>9632</xdr:rowOff>
    </xdr:to>
    <xdr:pic>
      <xdr:nvPicPr>
        <xdr:cNvPr id="15" name="Graphic 14" descr="Woman">
          <a:extLst>
            <a:ext uri="{FF2B5EF4-FFF2-40B4-BE49-F238E27FC236}">
              <a16:creationId xmlns:a16="http://schemas.microsoft.com/office/drawing/2014/main" id="{4C35C96C-F814-4D57-9C2A-DBD9A8C5993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50116" y="86131"/>
          <a:ext cx="503907" cy="409884"/>
        </a:xfrm>
        <a:prstGeom prst="rect">
          <a:avLst/>
        </a:prstGeom>
      </xdr:spPr>
    </xdr:pic>
    <xdr:clientData/>
  </xdr:twoCellAnchor>
  <xdr:twoCellAnchor>
    <xdr:from>
      <xdr:col>14</xdr:col>
      <xdr:colOff>0</xdr:colOff>
      <xdr:row>0</xdr:row>
      <xdr:rowOff>0</xdr:rowOff>
    </xdr:from>
    <xdr:to>
      <xdr:col>17</xdr:col>
      <xdr:colOff>590698</xdr:colOff>
      <xdr:row>3</xdr:row>
      <xdr:rowOff>140291</xdr:rowOff>
    </xdr:to>
    <xdr:graphicFrame macro="">
      <xdr:nvGraphicFramePr>
        <xdr:cNvPr id="16" name="Chart 15">
          <a:extLst>
            <a:ext uri="{FF2B5EF4-FFF2-40B4-BE49-F238E27FC236}">
              <a16:creationId xmlns:a16="http://schemas.microsoft.com/office/drawing/2014/main" id="{E88861C4-7016-4743-A85B-02C8C5380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19</xdr:col>
      <xdr:colOff>57116</xdr:colOff>
      <xdr:row>1</xdr:row>
      <xdr:rowOff>20239</xdr:rowOff>
    </xdr:from>
    <xdr:to>
      <xdr:col>19</xdr:col>
      <xdr:colOff>514466</xdr:colOff>
      <xdr:row>3</xdr:row>
      <xdr:rowOff>287</xdr:rowOff>
    </xdr:to>
    <xdr:pic>
      <xdr:nvPicPr>
        <xdr:cNvPr id="20" name="Graphic 19" descr="Man">
          <a:extLst>
            <a:ext uri="{FF2B5EF4-FFF2-40B4-BE49-F238E27FC236}">
              <a16:creationId xmlns:a16="http://schemas.microsoft.com/office/drawing/2014/main" id="{979EF0AE-54F0-4184-917F-0FDEFFB36466}"/>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737774" y="313867"/>
          <a:ext cx="457350" cy="363168"/>
        </a:xfrm>
        <a:prstGeom prst="rect">
          <a:avLst/>
        </a:prstGeom>
      </xdr:spPr>
    </xdr:pic>
    <xdr:clientData/>
  </xdr:twoCellAnchor>
  <xdr:twoCellAnchor editAs="oneCell">
    <xdr:from>
      <xdr:col>20</xdr:col>
      <xdr:colOff>64753</xdr:colOff>
      <xdr:row>0</xdr:row>
      <xdr:rowOff>270896</xdr:rowOff>
    </xdr:from>
    <xdr:to>
      <xdr:col>20</xdr:col>
      <xdr:colOff>519628</xdr:colOff>
      <xdr:row>3</xdr:row>
      <xdr:rowOff>481</xdr:rowOff>
    </xdr:to>
    <xdr:pic>
      <xdr:nvPicPr>
        <xdr:cNvPr id="21" name="Graphic 20" descr="Woman">
          <a:extLst>
            <a:ext uri="{FF2B5EF4-FFF2-40B4-BE49-F238E27FC236}">
              <a16:creationId xmlns:a16="http://schemas.microsoft.com/office/drawing/2014/main" id="{92640D31-EEC2-4F79-A3B7-7F87CE12B775}"/>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2354151" y="270896"/>
          <a:ext cx="454875" cy="409942"/>
        </a:xfrm>
        <a:prstGeom prst="rect">
          <a:avLst/>
        </a:prstGeom>
      </xdr:spPr>
    </xdr:pic>
    <xdr:clientData/>
  </xdr:twoCellAnchor>
  <xdr:twoCellAnchor editAs="oneCell">
    <xdr:from>
      <xdr:col>18</xdr:col>
      <xdr:colOff>86012</xdr:colOff>
      <xdr:row>0</xdr:row>
      <xdr:rowOff>276764</xdr:rowOff>
    </xdr:from>
    <xdr:to>
      <xdr:col>18</xdr:col>
      <xdr:colOff>523364</xdr:colOff>
      <xdr:row>3</xdr:row>
      <xdr:rowOff>37067</xdr:rowOff>
    </xdr:to>
    <xdr:pic>
      <xdr:nvPicPr>
        <xdr:cNvPr id="22" name="Graphic 21" descr="Children">
          <a:extLst>
            <a:ext uri="{FF2B5EF4-FFF2-40B4-BE49-F238E27FC236}">
              <a16:creationId xmlns:a16="http://schemas.microsoft.com/office/drawing/2014/main" id="{D068E0EF-E6F7-4387-86A1-9ED9D57D80BB}"/>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1157929" y="276764"/>
          <a:ext cx="437352" cy="440660"/>
        </a:xfrm>
        <a:prstGeom prst="rect">
          <a:avLst/>
        </a:prstGeom>
      </xdr:spPr>
    </xdr:pic>
    <xdr:clientData/>
  </xdr:twoCellAnchor>
  <xdr:twoCellAnchor>
    <xdr:from>
      <xdr:col>3</xdr:col>
      <xdr:colOff>182474</xdr:colOff>
      <xdr:row>4</xdr:row>
      <xdr:rowOff>16144</xdr:rowOff>
    </xdr:from>
    <xdr:to>
      <xdr:col>14</xdr:col>
      <xdr:colOff>275421</xdr:colOff>
      <xdr:row>18</xdr:row>
      <xdr:rowOff>71671</xdr:rowOff>
    </xdr:to>
    <xdr:graphicFrame macro="">
      <xdr:nvGraphicFramePr>
        <xdr:cNvPr id="26" name="ActiveEmp">
          <a:extLst>
            <a:ext uri="{FF2B5EF4-FFF2-40B4-BE49-F238E27FC236}">
              <a16:creationId xmlns:a16="http://schemas.microsoft.com/office/drawing/2014/main" id="{893BBAD1-ACD1-4E66-B9BD-40CE44611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15</xdr:col>
      <xdr:colOff>206567</xdr:colOff>
      <xdr:row>18</xdr:row>
      <xdr:rowOff>94210</xdr:rowOff>
    </xdr:from>
    <xdr:to>
      <xdr:col>23</xdr:col>
      <xdr:colOff>36171</xdr:colOff>
      <xdr:row>39</xdr:row>
      <xdr:rowOff>72380</xdr:rowOff>
    </xdr:to>
    <xdr:graphicFrame macro="">
      <xdr:nvGraphicFramePr>
        <xdr:cNvPr id="27" name="Tenure">
          <a:extLst>
            <a:ext uri="{FF2B5EF4-FFF2-40B4-BE49-F238E27FC236}">
              <a16:creationId xmlns:a16="http://schemas.microsoft.com/office/drawing/2014/main" id="{76D4CDCF-0D48-4A05-AE37-5F31D523BA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14</xdr:col>
      <xdr:colOff>286897</xdr:colOff>
      <xdr:row>4</xdr:row>
      <xdr:rowOff>16144</xdr:rowOff>
    </xdr:from>
    <xdr:to>
      <xdr:col>22</xdr:col>
      <xdr:colOff>602848</xdr:colOff>
      <xdr:row>18</xdr:row>
      <xdr:rowOff>47141</xdr:rowOff>
    </xdr:to>
    <xdr:graphicFrame macro="">
      <xdr:nvGraphicFramePr>
        <xdr:cNvPr id="28" name="Ethnicity">
          <a:extLst>
            <a:ext uri="{FF2B5EF4-FFF2-40B4-BE49-F238E27FC236}">
              <a16:creationId xmlns:a16="http://schemas.microsoft.com/office/drawing/2014/main" id="{9BE08929-4FBC-4176-8EB3-0F5874B50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176366</xdr:colOff>
      <xdr:row>18</xdr:row>
      <xdr:rowOff>95610</xdr:rowOff>
    </xdr:from>
    <xdr:to>
      <xdr:col>8</xdr:col>
      <xdr:colOff>309850</xdr:colOff>
      <xdr:row>28</xdr:row>
      <xdr:rowOff>72341</xdr:rowOff>
    </xdr:to>
    <xdr:graphicFrame macro="">
      <xdr:nvGraphicFramePr>
        <xdr:cNvPr id="29" name="Seperations">
          <a:extLst>
            <a:ext uri="{FF2B5EF4-FFF2-40B4-BE49-F238E27FC236}">
              <a16:creationId xmlns:a16="http://schemas.microsoft.com/office/drawing/2014/main" id="{FAF6BDAD-BC32-430D-BF48-4F4489656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196252</xdr:colOff>
      <xdr:row>28</xdr:row>
      <xdr:rowOff>67422</xdr:rowOff>
    </xdr:from>
    <xdr:to>
      <xdr:col>8</xdr:col>
      <xdr:colOff>321325</xdr:colOff>
      <xdr:row>38</xdr:row>
      <xdr:rowOff>163396</xdr:rowOff>
    </xdr:to>
    <xdr:graphicFrame macro="">
      <xdr:nvGraphicFramePr>
        <xdr:cNvPr id="30" name="Seperations">
          <a:extLst>
            <a:ext uri="{FF2B5EF4-FFF2-40B4-BE49-F238E27FC236}">
              <a16:creationId xmlns:a16="http://schemas.microsoft.com/office/drawing/2014/main" id="{244D8318-3227-47AC-AD20-53EF398F2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8</xdr:col>
      <xdr:colOff>308978</xdr:colOff>
      <xdr:row>18</xdr:row>
      <xdr:rowOff>88707</xdr:rowOff>
    </xdr:from>
    <xdr:to>
      <xdr:col>15</xdr:col>
      <xdr:colOff>206567</xdr:colOff>
      <xdr:row>39</xdr:row>
      <xdr:rowOff>19338</xdr:rowOff>
    </xdr:to>
    <xdr:graphicFrame macro="">
      <xdr:nvGraphicFramePr>
        <xdr:cNvPr id="31" name="Chart 30">
          <a:extLst>
            <a:ext uri="{FF2B5EF4-FFF2-40B4-BE49-F238E27FC236}">
              <a16:creationId xmlns:a16="http://schemas.microsoft.com/office/drawing/2014/main" id="{09FBD1A9-4BB2-4630-B860-F5940087F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5</xdr:col>
      <xdr:colOff>0</xdr:colOff>
      <xdr:row>0</xdr:row>
      <xdr:rowOff>0</xdr:rowOff>
    </xdr:from>
    <xdr:to>
      <xdr:col>5</xdr:col>
      <xdr:colOff>0</xdr:colOff>
      <xdr:row>4</xdr:row>
      <xdr:rowOff>23812</xdr:rowOff>
    </xdr:to>
    <xdr:cxnSp macro="">
      <xdr:nvCxnSpPr>
        <xdr:cNvPr id="4" name="Straight Connector 3">
          <a:extLst>
            <a:ext uri="{FF2B5EF4-FFF2-40B4-BE49-F238E27FC236}">
              <a16:creationId xmlns:a16="http://schemas.microsoft.com/office/drawing/2014/main" id="{77039D15-9A6F-4082-B51A-2897D0F78911}"/>
            </a:ext>
          </a:extLst>
        </xdr:cNvPr>
        <xdr:cNvCxnSpPr/>
      </xdr:nvCxnSpPr>
      <xdr:spPr>
        <a:xfrm>
          <a:off x="3055938" y="0"/>
          <a:ext cx="0" cy="904875"/>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17463</xdr:colOff>
      <xdr:row>0</xdr:row>
      <xdr:rowOff>0</xdr:rowOff>
    </xdr:from>
    <xdr:to>
      <xdr:col>8</xdr:col>
      <xdr:colOff>17463</xdr:colOff>
      <xdr:row>4</xdr:row>
      <xdr:rowOff>23812</xdr:rowOff>
    </xdr:to>
    <xdr:cxnSp macro="">
      <xdr:nvCxnSpPr>
        <xdr:cNvPr id="32" name="Straight Connector 31">
          <a:extLst>
            <a:ext uri="{FF2B5EF4-FFF2-40B4-BE49-F238E27FC236}">
              <a16:creationId xmlns:a16="http://schemas.microsoft.com/office/drawing/2014/main" id="{9CDFE972-76DC-48A7-A7DD-E6065A9FA882}"/>
            </a:ext>
          </a:extLst>
        </xdr:cNvPr>
        <xdr:cNvCxnSpPr/>
      </xdr:nvCxnSpPr>
      <xdr:spPr>
        <a:xfrm>
          <a:off x="5018088" y="0"/>
          <a:ext cx="0" cy="904875"/>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11</xdr:col>
      <xdr:colOff>9525</xdr:colOff>
      <xdr:row>0</xdr:row>
      <xdr:rowOff>7937</xdr:rowOff>
    </xdr:from>
    <xdr:to>
      <xdr:col>11</xdr:col>
      <xdr:colOff>16711</xdr:colOff>
      <xdr:row>4</xdr:row>
      <xdr:rowOff>0</xdr:rowOff>
    </xdr:to>
    <xdr:cxnSp macro="">
      <xdr:nvCxnSpPr>
        <xdr:cNvPr id="33" name="Straight Connector 32">
          <a:extLst>
            <a:ext uri="{FF2B5EF4-FFF2-40B4-BE49-F238E27FC236}">
              <a16:creationId xmlns:a16="http://schemas.microsoft.com/office/drawing/2014/main" id="{002AD6EF-AB38-4768-84C4-25B43444A6FA}"/>
            </a:ext>
          </a:extLst>
        </xdr:cNvPr>
        <xdr:cNvCxnSpPr/>
      </xdr:nvCxnSpPr>
      <xdr:spPr>
        <a:xfrm>
          <a:off x="6831597" y="7937"/>
          <a:ext cx="7186" cy="881899"/>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14</xdr:col>
      <xdr:colOff>9525</xdr:colOff>
      <xdr:row>0</xdr:row>
      <xdr:rowOff>7937</xdr:rowOff>
    </xdr:from>
    <xdr:to>
      <xdr:col>14</xdr:col>
      <xdr:colOff>16711</xdr:colOff>
      <xdr:row>4</xdr:row>
      <xdr:rowOff>12532</xdr:rowOff>
    </xdr:to>
    <xdr:cxnSp macro="">
      <xdr:nvCxnSpPr>
        <xdr:cNvPr id="34" name="Straight Connector 33">
          <a:extLst>
            <a:ext uri="{FF2B5EF4-FFF2-40B4-BE49-F238E27FC236}">
              <a16:creationId xmlns:a16="http://schemas.microsoft.com/office/drawing/2014/main" id="{D7B3726E-01A3-4B7E-A5D6-90A690ED5918}"/>
            </a:ext>
          </a:extLst>
        </xdr:cNvPr>
        <xdr:cNvCxnSpPr/>
      </xdr:nvCxnSpPr>
      <xdr:spPr>
        <a:xfrm>
          <a:off x="8661400" y="7937"/>
          <a:ext cx="7186" cy="894431"/>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18</xdr:col>
      <xdr:colOff>17463</xdr:colOff>
      <xdr:row>0</xdr:row>
      <xdr:rowOff>0</xdr:rowOff>
    </xdr:from>
    <xdr:to>
      <xdr:col>18</xdr:col>
      <xdr:colOff>20888</xdr:colOff>
      <xdr:row>3</xdr:row>
      <xdr:rowOff>204704</xdr:rowOff>
    </xdr:to>
    <xdr:cxnSp macro="">
      <xdr:nvCxnSpPr>
        <xdr:cNvPr id="35" name="Straight Connector 34">
          <a:extLst>
            <a:ext uri="{FF2B5EF4-FFF2-40B4-BE49-F238E27FC236}">
              <a16:creationId xmlns:a16="http://schemas.microsoft.com/office/drawing/2014/main" id="{A5EBC9D6-EE84-40B7-9F9A-0B1B61F43814}"/>
            </a:ext>
          </a:extLst>
        </xdr:cNvPr>
        <xdr:cNvCxnSpPr/>
      </xdr:nvCxnSpPr>
      <xdr:spPr>
        <a:xfrm>
          <a:off x="11109075" y="0"/>
          <a:ext cx="3425" cy="885658"/>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18</xdr:col>
      <xdr:colOff>17463</xdr:colOff>
      <xdr:row>0</xdr:row>
      <xdr:rowOff>0</xdr:rowOff>
    </xdr:from>
    <xdr:to>
      <xdr:col>18</xdr:col>
      <xdr:colOff>17463</xdr:colOff>
      <xdr:row>4</xdr:row>
      <xdr:rowOff>23812</xdr:rowOff>
    </xdr:to>
    <xdr:cxnSp macro="">
      <xdr:nvCxnSpPr>
        <xdr:cNvPr id="37" name="Straight Connector 36">
          <a:extLst>
            <a:ext uri="{FF2B5EF4-FFF2-40B4-BE49-F238E27FC236}">
              <a16:creationId xmlns:a16="http://schemas.microsoft.com/office/drawing/2014/main" id="{A3F98917-DDEF-4C75-B365-E2418F52CBCE}"/>
            </a:ext>
          </a:extLst>
        </xdr:cNvPr>
        <xdr:cNvCxnSpPr/>
      </xdr:nvCxnSpPr>
      <xdr:spPr>
        <a:xfrm>
          <a:off x="11109075" y="0"/>
          <a:ext cx="0" cy="913648"/>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21</xdr:col>
      <xdr:colOff>17463</xdr:colOff>
      <xdr:row>0</xdr:row>
      <xdr:rowOff>0</xdr:rowOff>
    </xdr:from>
    <xdr:to>
      <xdr:col>21</xdr:col>
      <xdr:colOff>17463</xdr:colOff>
      <xdr:row>4</xdr:row>
      <xdr:rowOff>805</xdr:rowOff>
    </xdr:to>
    <xdr:cxnSp macro="">
      <xdr:nvCxnSpPr>
        <xdr:cNvPr id="38" name="Straight Connector 37">
          <a:extLst>
            <a:ext uri="{FF2B5EF4-FFF2-40B4-BE49-F238E27FC236}">
              <a16:creationId xmlns:a16="http://schemas.microsoft.com/office/drawing/2014/main" id="{DB0EE1AD-A30B-4E55-B80D-F4234D7755F2}"/>
            </a:ext>
          </a:extLst>
        </xdr:cNvPr>
        <xdr:cNvCxnSpPr/>
      </xdr:nvCxnSpPr>
      <xdr:spPr>
        <a:xfrm>
          <a:off x="12887717" y="0"/>
          <a:ext cx="0" cy="884283"/>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editAs="oneCell">
    <xdr:from>
      <xdr:col>0</xdr:col>
      <xdr:colOff>0</xdr:colOff>
      <xdr:row>24</xdr:row>
      <xdr:rowOff>17172</xdr:rowOff>
    </xdr:from>
    <xdr:to>
      <xdr:col>3</xdr:col>
      <xdr:colOff>187377</xdr:colOff>
      <xdr:row>37</xdr:row>
      <xdr:rowOff>2365</xdr:rowOff>
    </xdr:to>
    <mc:AlternateContent xmlns:mc="http://schemas.openxmlformats.org/markup-compatibility/2006">
      <mc:Choice xmlns:a14="http://schemas.microsoft.com/office/drawing/2010/main" Requires="a14">
        <xdr:graphicFrame macro="">
          <xdr:nvGraphicFramePr>
            <xdr:cNvPr id="40" name="EthnicGroup">
              <a:extLst>
                <a:ext uri="{FF2B5EF4-FFF2-40B4-BE49-F238E27FC236}">
                  <a16:creationId xmlns:a16="http://schemas.microsoft.com/office/drawing/2014/main" id="{81CF02F1-8A80-40D7-BF28-3D641205A3E6}"/>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dr:sp macro="" textlink="">
          <xdr:nvSpPr>
            <xdr:cNvPr id="0" name=""/>
            <xdr:cNvSpPr>
              <a:spLocks noTextEdit="1"/>
            </xdr:cNvSpPr>
          </xdr:nvSpPr>
          <xdr:spPr>
            <a:xfrm>
              <a:off x="0" y="4855267"/>
              <a:ext cx="2001663" cy="25403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28317</xdr:colOff>
      <xdr:row>4</xdr:row>
      <xdr:rowOff>19342</xdr:rowOff>
    </xdr:from>
    <xdr:to>
      <xdr:col>3</xdr:col>
      <xdr:colOff>171763</xdr:colOff>
      <xdr:row>7</xdr:row>
      <xdr:rowOff>156149</xdr:rowOff>
    </xdr:to>
    <mc:AlternateContent xmlns:mc="http://schemas.openxmlformats.org/markup-compatibility/2006">
      <mc:Choice xmlns:a14="http://schemas.microsoft.com/office/drawing/2010/main" Requires="a14">
        <xdr:graphicFrame macro="">
          <xdr:nvGraphicFramePr>
            <xdr:cNvPr id="41" name="FP">
              <a:extLst>
                <a:ext uri="{FF2B5EF4-FFF2-40B4-BE49-F238E27FC236}">
                  <a16:creationId xmlns:a16="http://schemas.microsoft.com/office/drawing/2014/main" id="{047EB351-C967-4461-976D-45F46265376A}"/>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dr:sp macro="" textlink="">
          <xdr:nvSpPr>
            <xdr:cNvPr id="0" name=""/>
            <xdr:cNvSpPr>
              <a:spLocks noTextEdit="1"/>
            </xdr:cNvSpPr>
          </xdr:nvSpPr>
          <xdr:spPr>
            <a:xfrm>
              <a:off x="28317" y="926485"/>
              <a:ext cx="1957732" cy="726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21645</xdr:rowOff>
    </xdr:from>
    <xdr:to>
      <xdr:col>3</xdr:col>
      <xdr:colOff>156148</xdr:colOff>
      <xdr:row>12</xdr:row>
      <xdr:rowOff>11099</xdr:rowOff>
    </xdr:to>
    <mc:AlternateContent xmlns:mc="http://schemas.openxmlformats.org/markup-compatibility/2006">
      <mc:Choice xmlns:a14="http://schemas.microsoft.com/office/drawing/2010/main" Requires="a14">
        <xdr:graphicFrame macro="">
          <xdr:nvGraphicFramePr>
            <xdr:cNvPr id="42" name="Gender">
              <a:extLst>
                <a:ext uri="{FF2B5EF4-FFF2-40B4-BE49-F238E27FC236}">
                  <a16:creationId xmlns:a16="http://schemas.microsoft.com/office/drawing/2014/main" id="{AC66209A-ED3C-445D-9C00-19ED7B6FC03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714978"/>
              <a:ext cx="1970434" cy="7756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50893</xdr:colOff>
      <xdr:row>0</xdr:row>
      <xdr:rowOff>2344</xdr:rowOff>
    </xdr:from>
    <xdr:to>
      <xdr:col>23</xdr:col>
      <xdr:colOff>46646</xdr:colOff>
      <xdr:row>3</xdr:row>
      <xdr:rowOff>176389</xdr:rowOff>
    </xdr:to>
    <mc:AlternateContent xmlns:mc="http://schemas.openxmlformats.org/markup-compatibility/2006">
      <mc:Choice xmlns:a14="http://schemas.microsoft.com/office/drawing/2010/main" Requires="a14">
        <xdr:graphicFrame macro="">
          <xdr:nvGraphicFramePr>
            <xdr:cNvPr id="44" name="Date (Year) 1">
              <a:extLst>
                <a:ext uri="{FF2B5EF4-FFF2-40B4-BE49-F238E27FC236}">
                  <a16:creationId xmlns:a16="http://schemas.microsoft.com/office/drawing/2014/main" id="{06C6FEA8-AD90-4164-8515-7FFD001C96FC}"/>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13295179" y="2344"/>
              <a:ext cx="1205277" cy="8695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25073</xdr:rowOff>
    </xdr:from>
    <xdr:to>
      <xdr:col>3</xdr:col>
      <xdr:colOff>187377</xdr:colOff>
      <xdr:row>23</xdr:row>
      <xdr:rowOff>187021</xdr:rowOff>
    </xdr:to>
    <mc:AlternateContent xmlns:mc="http://schemas.openxmlformats.org/markup-compatibility/2006">
      <mc:Choice xmlns:a14="http://schemas.microsoft.com/office/drawing/2010/main" Requires="a14">
        <xdr:graphicFrame macro="">
          <xdr:nvGraphicFramePr>
            <xdr:cNvPr id="45" name="BU Region 1">
              <a:extLst>
                <a:ext uri="{FF2B5EF4-FFF2-40B4-BE49-F238E27FC236}">
                  <a16:creationId xmlns:a16="http://schemas.microsoft.com/office/drawing/2014/main" id="{4DBA4DE4-D6AB-4524-85DA-90EF0401D406}"/>
                </a:ext>
              </a:extLst>
            </xdr:cNvPr>
            <xdr:cNvGraphicFramePr/>
          </xdr:nvGraphicFramePr>
          <xdr:xfrm>
            <a:off x="0" y="0"/>
            <a:ext cx="0" cy="0"/>
          </xdr:xfrm>
          <a:graphic>
            <a:graphicData uri="http://schemas.microsoft.com/office/drawing/2010/slicer">
              <sle:slicer xmlns:sle="http://schemas.microsoft.com/office/drawing/2010/slicer" name="BU Region 1"/>
            </a:graphicData>
          </a:graphic>
        </xdr:graphicFrame>
      </mc:Choice>
      <mc:Fallback>
        <xdr:sp macro="" textlink="">
          <xdr:nvSpPr>
            <xdr:cNvPr id="0" name=""/>
            <xdr:cNvSpPr>
              <a:spLocks noTextEdit="1"/>
            </xdr:cNvSpPr>
          </xdr:nvSpPr>
          <xdr:spPr>
            <a:xfrm>
              <a:off x="0" y="2504597"/>
              <a:ext cx="2001663" cy="23239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athod" refreshedDate="44244.025442245373" backgroundQuery="1" createdVersion="6" refreshedVersion="6" minRefreshableVersion="3" recordCount="0" supportSubquery="1" supportAdvancedDrill="1" xr:uid="{8FF32506-6D31-412B-8946-FCD3342B2763}">
  <cacheSource type="external" connectionId="9"/>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Measures].[Active Employees]" caption="Active Employees" numFmtId="0" hierarchy="53"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s>
  <cacheHierarchies count="61">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 1].[Date]" caption="Date" attribute="1" time="1" defaultMemberUniqueName="[HR Data 1].[Date].[All]" allUniqueName="[HR Data 1].[Date].[All]" dimensionUniqueName="[HR Data 1]" displayFolder="" count="0" memberValueDatatype="7" unbalanced="0"/>
    <cacheHierarchy uniqueName="[HR Data 1].[EmpID]" caption="EmpID" attribute="1" defaultMemberUniqueName="[HR Data 1].[EmpID].[All]" allUniqueName="[HR Data 1].[EmpID].[All]" dimensionUniqueName="[HR Data 1]" displayFolder="" count="0" memberValueDatatype="20" unbalanced="0"/>
    <cacheHierarchy uniqueName="[HR Data 1].[Gender]" caption="Gender" attribute="1" defaultMemberUniqueName="[HR Data 1].[Gender].[All]" allUniqueName="[HR Data 1].[Gender].[All]" dimensionUniqueName="[HR Data 1]" displayFolder="" count="0" memberValueDatatype="130" unbalanced="0"/>
    <cacheHierarchy uniqueName="[HR Data 1].[Age]" caption="Age" attribute="1" defaultMemberUniqueName="[HR Data 1].[Age].[All]" allUniqueName="[HR Data 1].[Age].[All]" dimensionUniqueName="[HR Data 1]" displayFolder="" count="0" memberValueDatatype="20" unbalanced="0"/>
    <cacheHierarchy uniqueName="[HR Data 1].[EthnicGroup]" caption="EthnicGroup" attribute="1" defaultMemberUniqueName="[HR Data 1].[EthnicGroup].[All]" allUniqueName="[HR Data 1].[EthnicGroup].[All]" dimensionUniqueName="[HR Data 1]" displayFolder="" count="0" memberValueDatatype="130" unbalanced="0"/>
    <cacheHierarchy uniqueName="[HR Data 1].[FP]" caption="FP" attribute="1" defaultMemberUniqueName="[HR Data 1].[FP].[All]" allUniqueName="[HR Data 1].[FP].[All]" dimensionUniqueName="[HR Data 1]" displayFolder="" count="0" memberValueDatatype="130" unbalanced="0"/>
    <cacheHierarchy uniqueName="[HR Data 1].[TermDate]" caption="TermDate" attribute="1" time="1" defaultMemberUniqueName="[HR Data 1].[TermDate].[All]" allUniqueName="[HR Data 1].[TermDate].[All]" dimensionUniqueName="[HR Data 1]" displayFolder="" count="0" memberValueDatatype="7" unbalanced="0"/>
    <cacheHierarchy uniqueName="[HR Data 1].[isNewHire]" caption="isNewHire" attribute="1" defaultMemberUniqueName="[HR Data 1].[isNewHire].[All]" allUniqueName="[HR Data 1].[isNewHire].[All]" dimensionUniqueName="[HR Data 1]" displayFolder="" count="0" memberValueDatatype="130" unbalanced="0"/>
    <cacheHierarchy uniqueName="[HR Data 1].[BU Region]" caption="BU Region" attribute="1" defaultMemberUniqueName="[HR Data 1].[BU Region].[All]" allUniqueName="[HR Data 1].[BU Region].[All]" dimensionUniqueName="[HR Data 1]" displayFolder="" count="0" memberValueDatatype="130" unbalanced="0"/>
    <cacheHierarchy uniqueName="[HR Data 1].[HireDate]" caption="HireDate" attribute="1" time="1" defaultMemberUniqueName="[HR Data 1].[HireDate].[All]" allUniqueName="[HR Data 1].[HireDate].[All]" dimensionUniqueName="[HR Data 1]" displayFolder="" count="0" memberValueDatatype="7" unbalanced="0"/>
    <cacheHierarchy uniqueName="[HR Data 1].[PayType]" caption="PayType" attribute="1" defaultMemberUniqueName="[HR Data 1].[PayType].[All]" allUniqueName="[HR Data 1].[PayType].[All]" dimensionUniqueName="[HR Data 1]" displayFolder="" count="0" memberValueDatatype="130" unbalanced="0"/>
    <cacheHierarchy uniqueName="[HR Data 1].[TermReason]" caption="TermReason" attribute="1" defaultMemberUniqueName="[HR Data 1].[TermReason].[All]" allUniqueName="[HR Data 1].[TermReason].[All]" dimensionUniqueName="[HR Data 1]" displayFolder="" count="0" memberValueDatatype="130" unbalanced="0"/>
    <cacheHierarchy uniqueName="[HR Data 1].[AgeGroup]" caption="AgeGroup" attribute="1" defaultMemberUniqueName="[HR Data 1].[AgeGroup].[All]" allUniqueName="[HR Data 1].[AgeGroup].[All]" dimensionUniqueName="[HR Data 1]" displayFolder="" count="0" memberValueDatatype="130" unbalanced="0"/>
    <cacheHierarchy uniqueName="[HR Data 1].[TenureDays]" caption="TenureDays" attribute="1" defaultMemberUniqueName="[HR Data 1].[TenureDays].[All]" allUniqueName="[HR Data 1].[TenureDays].[All]" dimensionUniqueName="[HR Data 1]" displayFolder="" count="0" memberValueDatatype="20" unbalanced="0"/>
    <cacheHierarchy uniqueName="[HR Data 1].[TenureMonths]" caption="TenureMonths" attribute="1" defaultMemberUniqueName="[HR Data 1].[TenureMonths].[All]" allUniqueName="[HR Data 1].[TenureMonths].[All]" dimensionUniqueName="[HR Data 1]" displayFolder="" count="0" memberValueDatatype="5" unbalanced="0"/>
    <cacheHierarchy uniqueName="[HR Data 1].[BadHires]" caption="BadHires" attribute="1" defaultMemberUniqueName="[HR Data 1].[BadHires].[All]" allUniqueName="[HR Data 1].[BadHires].[All]" dimensionUniqueName="[HR Data 1]" displayFolder="" count="0" memberValueDatatype="20" unbalanced="0"/>
    <cacheHierarchy uniqueName="[HR Data 1].[Date (Year)]" caption="Date (Year)" attribute="1" defaultMemberUniqueName="[HR Data 1].[Date (Year)].[All]" allUniqueName="[HR Data 1].[Date (Year)].[All]" dimensionUniqueName="[HR Data 1]" displayFolder="" count="0" memberValueDatatype="130" unbalanced="0"/>
    <cacheHierarchy uniqueName="[HR Data 1].[Date (Quarter)]" caption="Date (Quarter)" attribute="1" defaultMemberUniqueName="[HR Data 1].[Date (Quarter)].[All]" allUniqueName="[HR Data 1].[Date (Quarter)].[All]" dimensionUniqueName="[HR Data 1]" displayFolder="" count="0" memberValueDatatype="130" unbalanced="0"/>
    <cacheHierarchy uniqueName="[HR Data 1].[Date (Month)]" caption="Date (Month)" attribute="1" defaultMemberUniqueName="[HR Data 1].[Date (Month)].[All]" allUniqueName="[HR Data 1].[Date (Month)].[All]" dimensionUniqueName="[HR Data 1]"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 1].[Date (Month Index)]" caption="Date (Month Index)" attribute="1" defaultMemberUniqueName="[HR Data 1].[Date (Month Index)].[All]" allUniqueName="[HR Data 1].[Date (Month Index)].[All]" dimensionUniqueName="[HR Data 1]"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Sum of EmpID 2]" caption="Sum of EmpID 2" measure="1" displayFolder="" measureGroup="HR Data 1" count="0">
      <extLst>
        <ext xmlns:x15="http://schemas.microsoft.com/office/spreadsheetml/2010/11/main" uri="{B97F6D7D-B522-45F9-BDA1-12C45D357490}">
          <x15:cacheHierarchy aggregatedColumn="20"/>
        </ext>
      </extLst>
    </cacheHierarchy>
    <cacheHierarchy uniqueName="[Measures].[Count of EmpID 2]" caption="Count of EmpID 2" measure="1" displayFolder="" measureGroup="HR Data 1" count="0">
      <extLst>
        <ext xmlns:x15="http://schemas.microsoft.com/office/spreadsheetml/2010/11/main" uri="{B97F6D7D-B522-45F9-BDA1-12C45D357490}">
          <x15:cacheHierarchy aggregatedColumn="20"/>
        </ext>
      </extLst>
    </cacheHierarchy>
    <cacheHierarchy uniqueName="[Measures].[Sum of TenureMonths 2]" caption="Sum of TenureMonths 2" measure="1" displayFolder="" measureGroup="HR Data 1" count="0">
      <extLst>
        <ext xmlns:x15="http://schemas.microsoft.com/office/spreadsheetml/2010/11/main" uri="{B97F6D7D-B522-45F9-BDA1-12C45D357490}">
          <x15:cacheHierarchy aggregatedColumn="33"/>
        </ext>
      </extLst>
    </cacheHierarchy>
    <cacheHierarchy uniqueName="[Measures].[Average of TenureMonths 2]" caption="Average of TenureMonths 2" measure="1" displayFolder="" measureGroup="HR Data 1" count="0">
      <extLst>
        <ext xmlns:x15="http://schemas.microsoft.com/office/spreadsheetml/2010/11/main" uri="{B97F6D7D-B522-45F9-BDA1-12C45D357490}">
          <x15:cacheHierarchy aggregatedColumn="33"/>
        </ext>
      </extLst>
    </cacheHierarchy>
    <cacheHierarchy uniqueName="[Measures].[Sum of BadHires 2]" caption="Sum of BadHires 2" measure="1" displayFolder="" measureGroup="HR Data 1" count="0">
      <extLst>
        <ext xmlns:x15="http://schemas.microsoft.com/office/spreadsheetml/2010/11/main" uri="{B97F6D7D-B522-45F9-BDA1-12C45D357490}">
          <x15:cacheHierarchy aggregatedColumn="34"/>
        </ext>
      </extLst>
    </cacheHierarchy>
    <cacheHierarchy uniqueName="[Measures].[Employee Count]" caption="Employee 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 caption="Seperation"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XL_Count HR Data 1]" caption="__XL_Count HR Data 1" measure="1" displayFolder="" measureGroup="HR Data 1" count="0" hidden="1"/>
    <cacheHierarchy uniqueName="[Measures].[__No measures defined]" caption="__No measures defined" measure="1" displayFolder="" count="0" hidden="1"/>
  </cacheHierarchies>
  <kpis count="0"/>
  <dimensions count="3">
    <dimension name="HR Data" uniqueName="[HR Data]" caption="HR Data"/>
    <dimension name="HR Data 1" uniqueName="[HR Data 1]" caption="HR Data 1"/>
    <dimension measure="1" name="Measures" uniqueName="[Measures]" caption="Measures"/>
  </dimensions>
  <measureGroups count="2">
    <measureGroup name="HR Data" caption="HR Data"/>
    <measureGroup name="HR Data 1" caption="HR Data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athod" refreshedDate="44244.025465625004" backgroundQuery="1" createdVersion="6" refreshedVersion="6" minRefreshableVersion="3" recordCount="0" supportSubquery="1" supportAdvancedDrill="1" xr:uid="{D32C0527-7609-43CC-9132-591335FACF27}">
  <cacheSource type="external" connectionId="9"/>
  <cacheFields count="4">
    <cacheField name="[Measures].[Seperation]" caption="Seperation" numFmtId="0" hierarchy="56" level="32767"/>
    <cacheField name="[HR Data].[Date (Year)].[Date (Year)]" caption="Date (Year)" numFmtId="0" hierarchy="16" level="1">
      <sharedItems count="4">
        <s v="2015"/>
        <s v="2016"/>
        <s v="2017"/>
        <s v="2018"/>
      </sharedItems>
    </cacheField>
    <cacheField name="[Measures].[Sum of BadHires]" caption="Sum of BadHires" numFmtId="0" hierarchy="45" level="32767"/>
    <cacheField name="[HR Data].[EthnicGroup].[EthnicGroup]" caption="EthnicGroup" numFmtId="0" hierarchy="4" level="1">
      <sharedItems containsSemiMixedTypes="0" containsNonDate="0" containsString="0"/>
    </cacheField>
  </cacheFields>
  <cacheHierarchies count="61">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 1].[Date]" caption="Date" attribute="1" time="1" defaultMemberUniqueName="[HR Data 1].[Date].[All]" allUniqueName="[HR Data 1].[Date].[All]" dimensionUniqueName="[HR Data 1]" displayFolder="" count="0" memberValueDatatype="7" unbalanced="0"/>
    <cacheHierarchy uniqueName="[HR Data 1].[EmpID]" caption="EmpID" attribute="1" defaultMemberUniqueName="[HR Data 1].[EmpID].[All]" allUniqueName="[HR Data 1].[EmpID].[All]" dimensionUniqueName="[HR Data 1]" displayFolder="" count="0" memberValueDatatype="20" unbalanced="0"/>
    <cacheHierarchy uniqueName="[HR Data 1].[Gender]" caption="Gender" attribute="1" defaultMemberUniqueName="[HR Data 1].[Gender].[All]" allUniqueName="[HR Data 1].[Gender].[All]" dimensionUniqueName="[HR Data 1]" displayFolder="" count="0" memberValueDatatype="130" unbalanced="0"/>
    <cacheHierarchy uniqueName="[HR Data 1].[Age]" caption="Age" attribute="1" defaultMemberUniqueName="[HR Data 1].[Age].[All]" allUniqueName="[HR Data 1].[Age].[All]" dimensionUniqueName="[HR Data 1]" displayFolder="" count="0" memberValueDatatype="20" unbalanced="0"/>
    <cacheHierarchy uniqueName="[HR Data 1].[EthnicGroup]" caption="EthnicGroup" attribute="1" defaultMemberUniqueName="[HR Data 1].[EthnicGroup].[All]" allUniqueName="[HR Data 1].[EthnicGroup].[All]" dimensionUniqueName="[HR Data 1]" displayFolder="" count="0" memberValueDatatype="130" unbalanced="0"/>
    <cacheHierarchy uniqueName="[HR Data 1].[FP]" caption="FP" attribute="1" defaultMemberUniqueName="[HR Data 1].[FP].[All]" allUniqueName="[HR Data 1].[FP].[All]" dimensionUniqueName="[HR Data 1]" displayFolder="" count="0" memberValueDatatype="130" unbalanced="0"/>
    <cacheHierarchy uniqueName="[HR Data 1].[TermDate]" caption="TermDate" attribute="1" time="1" defaultMemberUniqueName="[HR Data 1].[TermDate].[All]" allUniqueName="[HR Data 1].[TermDate].[All]" dimensionUniqueName="[HR Data 1]" displayFolder="" count="0" memberValueDatatype="7" unbalanced="0"/>
    <cacheHierarchy uniqueName="[HR Data 1].[isNewHire]" caption="isNewHire" attribute="1" defaultMemberUniqueName="[HR Data 1].[isNewHire].[All]" allUniqueName="[HR Data 1].[isNewHire].[All]" dimensionUniqueName="[HR Data 1]" displayFolder="" count="0" memberValueDatatype="130" unbalanced="0"/>
    <cacheHierarchy uniqueName="[HR Data 1].[BU Region]" caption="BU Region" attribute="1" defaultMemberUniqueName="[HR Data 1].[BU Region].[All]" allUniqueName="[HR Data 1].[BU Region].[All]" dimensionUniqueName="[HR Data 1]" displayFolder="" count="0" memberValueDatatype="130" unbalanced="0"/>
    <cacheHierarchy uniqueName="[HR Data 1].[HireDate]" caption="HireDate" attribute="1" time="1" defaultMemberUniqueName="[HR Data 1].[HireDate].[All]" allUniqueName="[HR Data 1].[HireDate].[All]" dimensionUniqueName="[HR Data 1]" displayFolder="" count="0" memberValueDatatype="7" unbalanced="0"/>
    <cacheHierarchy uniqueName="[HR Data 1].[PayType]" caption="PayType" attribute="1" defaultMemberUniqueName="[HR Data 1].[PayType].[All]" allUniqueName="[HR Data 1].[PayType].[All]" dimensionUniqueName="[HR Data 1]" displayFolder="" count="0" memberValueDatatype="130" unbalanced="0"/>
    <cacheHierarchy uniqueName="[HR Data 1].[TermReason]" caption="TermReason" attribute="1" defaultMemberUniqueName="[HR Data 1].[TermReason].[All]" allUniqueName="[HR Data 1].[TermReason].[All]" dimensionUniqueName="[HR Data 1]" displayFolder="" count="0" memberValueDatatype="130" unbalanced="0"/>
    <cacheHierarchy uniqueName="[HR Data 1].[AgeGroup]" caption="AgeGroup" attribute="1" defaultMemberUniqueName="[HR Data 1].[AgeGroup].[All]" allUniqueName="[HR Data 1].[AgeGroup].[All]" dimensionUniqueName="[HR Data 1]" displayFolder="" count="0" memberValueDatatype="130" unbalanced="0"/>
    <cacheHierarchy uniqueName="[HR Data 1].[TenureDays]" caption="TenureDays" attribute="1" defaultMemberUniqueName="[HR Data 1].[TenureDays].[All]" allUniqueName="[HR Data 1].[TenureDays].[All]" dimensionUniqueName="[HR Data 1]" displayFolder="" count="0" memberValueDatatype="20" unbalanced="0"/>
    <cacheHierarchy uniqueName="[HR Data 1].[TenureMonths]" caption="TenureMonths" attribute="1" defaultMemberUniqueName="[HR Data 1].[TenureMonths].[All]" allUniqueName="[HR Data 1].[TenureMonths].[All]" dimensionUniqueName="[HR Data 1]" displayFolder="" count="0" memberValueDatatype="5" unbalanced="0"/>
    <cacheHierarchy uniqueName="[HR Data 1].[BadHires]" caption="BadHires" attribute="1" defaultMemberUniqueName="[HR Data 1].[BadHires].[All]" allUniqueName="[HR Data 1].[BadHires].[All]" dimensionUniqueName="[HR Data 1]" displayFolder="" count="0" memberValueDatatype="20" unbalanced="0"/>
    <cacheHierarchy uniqueName="[HR Data 1].[Date (Year)]" caption="Date (Year)" attribute="1" defaultMemberUniqueName="[HR Data 1].[Date (Year)].[All]" allUniqueName="[HR Data 1].[Date (Year)].[All]" dimensionUniqueName="[HR Data 1]" displayFolder="" count="0" memberValueDatatype="130" unbalanced="0"/>
    <cacheHierarchy uniqueName="[HR Data 1].[Date (Quarter)]" caption="Date (Quarter)" attribute="1" defaultMemberUniqueName="[HR Data 1].[Date (Quarter)].[All]" allUniqueName="[HR Data 1].[Date (Quarter)].[All]" dimensionUniqueName="[HR Data 1]" displayFolder="" count="0" memberValueDatatype="130" unbalanced="0"/>
    <cacheHierarchy uniqueName="[HR Data 1].[Date (Month)]" caption="Date (Month)" attribute="1" defaultMemberUniqueName="[HR Data 1].[Date (Month)].[All]" allUniqueName="[HR Data 1].[Date (Month)].[All]" dimensionUniqueName="[HR Data 1]"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 1].[Date (Month Index)]" caption="Date (Month Index)" attribute="1" defaultMemberUniqueName="[HR Data 1].[Date (Month Index)].[All]" allUniqueName="[HR Data 1].[Date (Month Index)].[All]" dimensionUniqueName="[HR Data 1]"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Sum of EmpID 2]" caption="Sum of EmpID 2" measure="1" displayFolder="" measureGroup="HR Data 1" count="0">
      <extLst>
        <ext xmlns:x15="http://schemas.microsoft.com/office/spreadsheetml/2010/11/main" uri="{B97F6D7D-B522-45F9-BDA1-12C45D357490}">
          <x15:cacheHierarchy aggregatedColumn="20"/>
        </ext>
      </extLst>
    </cacheHierarchy>
    <cacheHierarchy uniqueName="[Measures].[Count of EmpID 2]" caption="Count of EmpID 2" measure="1" displayFolder="" measureGroup="HR Data 1" count="0">
      <extLst>
        <ext xmlns:x15="http://schemas.microsoft.com/office/spreadsheetml/2010/11/main" uri="{B97F6D7D-B522-45F9-BDA1-12C45D357490}">
          <x15:cacheHierarchy aggregatedColumn="20"/>
        </ext>
      </extLst>
    </cacheHierarchy>
    <cacheHierarchy uniqueName="[Measures].[Sum of TenureMonths 2]" caption="Sum of TenureMonths 2" measure="1" displayFolder="" measureGroup="HR Data 1" count="0">
      <extLst>
        <ext xmlns:x15="http://schemas.microsoft.com/office/spreadsheetml/2010/11/main" uri="{B97F6D7D-B522-45F9-BDA1-12C45D357490}">
          <x15:cacheHierarchy aggregatedColumn="33"/>
        </ext>
      </extLst>
    </cacheHierarchy>
    <cacheHierarchy uniqueName="[Measures].[Average of TenureMonths 2]" caption="Average of TenureMonths 2" measure="1" displayFolder="" measureGroup="HR Data 1" count="0">
      <extLst>
        <ext xmlns:x15="http://schemas.microsoft.com/office/spreadsheetml/2010/11/main" uri="{B97F6D7D-B522-45F9-BDA1-12C45D357490}">
          <x15:cacheHierarchy aggregatedColumn="33"/>
        </ext>
      </extLst>
    </cacheHierarchy>
    <cacheHierarchy uniqueName="[Measures].[Sum of BadHires 2]" caption="Sum of BadHires 2" measure="1" displayFolder="" measureGroup="HR Data 1" count="0">
      <extLst>
        <ext xmlns:x15="http://schemas.microsoft.com/office/spreadsheetml/2010/11/main" uri="{B97F6D7D-B522-45F9-BDA1-12C45D357490}">
          <x15:cacheHierarchy aggregatedColumn="34"/>
        </ext>
      </extLst>
    </cacheHierarchy>
    <cacheHierarchy uniqueName="[Measures].[Employee Count]" caption="Employee 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 caption="Seperation" measure="1" displayFolder="" measureGroup="HR Data" count="0" oneField="1">
      <fieldsUsage count="1">
        <fieldUsage x="0"/>
      </fieldsUsage>
    </cacheHierarchy>
    <cacheHierarchy uniqueName="[Measures].[TO]" caption="TO" measure="1" displayFolder="" measureGroup="HR Data" count="0"/>
    <cacheHierarchy uniqueName="[Measures].[__XL_Count HR Data]" caption="__XL_Count HR Data" measure="1" displayFolder="" measureGroup="HR Data" count="0" hidden="1"/>
    <cacheHierarchy uniqueName="[Measures].[__XL_Count HR Data 1]" caption="__XL_Count HR Data 1" measure="1" displayFolder="" measureGroup="HR Data 1" count="0" hidden="1"/>
    <cacheHierarchy uniqueName="[Measures].[__No measures defined]" caption="__No measures defined" measure="1" displayFolder="" count="0" hidden="1"/>
  </cacheHierarchies>
  <kpis count="0"/>
  <dimensions count="3">
    <dimension name="HR Data" uniqueName="[HR Data]" caption="HR Data"/>
    <dimension name="HR Data 1" uniqueName="[HR Data 1]" caption="HR Data 1"/>
    <dimension measure="1" name="Measures" uniqueName="[Measures]" caption="Measures"/>
  </dimensions>
  <measureGroups count="2">
    <measureGroup name="HR Data" caption="HR Data"/>
    <measureGroup name="HR Data 1" caption="HR Data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athod" refreshedDate="44244.025466203704" backgroundQuery="1" createdVersion="6" refreshedVersion="6" minRefreshableVersion="3" recordCount="0" supportSubquery="1" supportAdvancedDrill="1" xr:uid="{F6FD73EF-0D0A-4898-8B7D-C8C28DF7FC39}">
  <cacheSource type="external" connectionId="9"/>
  <cacheFields count="4">
    <cacheField name="[HR Data].[Date (Year)].[Date (Year)]" caption="Date (Year)" numFmtId="0" hierarchy="16" level="1">
      <sharedItems count="4">
        <s v="2015"/>
        <s v="2016"/>
        <s v="2017"/>
        <s v="2018"/>
      </sharedItems>
    </cacheField>
    <cacheField name="[HR Data].[TermReason].[TermReason]" caption="TermReason" numFmtId="0" hierarchy="11" level="1">
      <sharedItems count="2">
        <s v="Involuntary"/>
        <s v="Voluntary"/>
      </sharedItems>
    </cacheField>
    <cacheField name="[Measures].[Seperation]" caption="Seperation" numFmtId="0" hierarchy="56" level="32767"/>
    <cacheField name="[HR Data].[EthnicGroup].[EthnicGroup]" caption="EthnicGroup" numFmtId="0" hierarchy="4" level="1">
      <sharedItems containsSemiMixedTypes="0" containsNonDate="0" containsString="0"/>
    </cacheField>
  </cacheFields>
  <cacheHierarchies count="61">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1"/>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0"/>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 1].[Date]" caption="Date" attribute="1" time="1" defaultMemberUniqueName="[HR Data 1].[Date].[All]" allUniqueName="[HR Data 1].[Date].[All]" dimensionUniqueName="[HR Data 1]" displayFolder="" count="0" memberValueDatatype="7" unbalanced="0"/>
    <cacheHierarchy uniqueName="[HR Data 1].[EmpID]" caption="EmpID" attribute="1" defaultMemberUniqueName="[HR Data 1].[EmpID].[All]" allUniqueName="[HR Data 1].[EmpID].[All]" dimensionUniqueName="[HR Data 1]" displayFolder="" count="0" memberValueDatatype="20" unbalanced="0"/>
    <cacheHierarchy uniqueName="[HR Data 1].[Gender]" caption="Gender" attribute="1" defaultMemberUniqueName="[HR Data 1].[Gender].[All]" allUniqueName="[HR Data 1].[Gender].[All]" dimensionUniqueName="[HR Data 1]" displayFolder="" count="0" memberValueDatatype="130" unbalanced="0"/>
    <cacheHierarchy uniqueName="[HR Data 1].[Age]" caption="Age" attribute="1" defaultMemberUniqueName="[HR Data 1].[Age].[All]" allUniqueName="[HR Data 1].[Age].[All]" dimensionUniqueName="[HR Data 1]" displayFolder="" count="0" memberValueDatatype="20" unbalanced="0"/>
    <cacheHierarchy uniqueName="[HR Data 1].[EthnicGroup]" caption="EthnicGroup" attribute="1" defaultMemberUniqueName="[HR Data 1].[EthnicGroup].[All]" allUniqueName="[HR Data 1].[EthnicGroup].[All]" dimensionUniqueName="[HR Data 1]" displayFolder="" count="0" memberValueDatatype="130" unbalanced="0"/>
    <cacheHierarchy uniqueName="[HR Data 1].[FP]" caption="FP" attribute="1" defaultMemberUniqueName="[HR Data 1].[FP].[All]" allUniqueName="[HR Data 1].[FP].[All]" dimensionUniqueName="[HR Data 1]" displayFolder="" count="0" memberValueDatatype="130" unbalanced="0"/>
    <cacheHierarchy uniqueName="[HR Data 1].[TermDate]" caption="TermDate" attribute="1" time="1" defaultMemberUniqueName="[HR Data 1].[TermDate].[All]" allUniqueName="[HR Data 1].[TermDate].[All]" dimensionUniqueName="[HR Data 1]" displayFolder="" count="0" memberValueDatatype="7" unbalanced="0"/>
    <cacheHierarchy uniqueName="[HR Data 1].[isNewHire]" caption="isNewHire" attribute="1" defaultMemberUniqueName="[HR Data 1].[isNewHire].[All]" allUniqueName="[HR Data 1].[isNewHire].[All]" dimensionUniqueName="[HR Data 1]" displayFolder="" count="0" memberValueDatatype="130" unbalanced="0"/>
    <cacheHierarchy uniqueName="[HR Data 1].[BU Region]" caption="BU Region" attribute="1" defaultMemberUniqueName="[HR Data 1].[BU Region].[All]" allUniqueName="[HR Data 1].[BU Region].[All]" dimensionUniqueName="[HR Data 1]" displayFolder="" count="0" memberValueDatatype="130" unbalanced="0"/>
    <cacheHierarchy uniqueName="[HR Data 1].[HireDate]" caption="HireDate" attribute="1" time="1" defaultMemberUniqueName="[HR Data 1].[HireDate].[All]" allUniqueName="[HR Data 1].[HireDate].[All]" dimensionUniqueName="[HR Data 1]" displayFolder="" count="0" memberValueDatatype="7" unbalanced="0"/>
    <cacheHierarchy uniqueName="[HR Data 1].[PayType]" caption="PayType" attribute="1" defaultMemberUniqueName="[HR Data 1].[PayType].[All]" allUniqueName="[HR Data 1].[PayType].[All]" dimensionUniqueName="[HR Data 1]" displayFolder="" count="0" memberValueDatatype="130" unbalanced="0"/>
    <cacheHierarchy uniqueName="[HR Data 1].[TermReason]" caption="TermReason" attribute="1" defaultMemberUniqueName="[HR Data 1].[TermReason].[All]" allUniqueName="[HR Data 1].[TermReason].[All]" dimensionUniqueName="[HR Data 1]" displayFolder="" count="0" memberValueDatatype="130" unbalanced="0"/>
    <cacheHierarchy uniqueName="[HR Data 1].[AgeGroup]" caption="AgeGroup" attribute="1" defaultMemberUniqueName="[HR Data 1].[AgeGroup].[All]" allUniqueName="[HR Data 1].[AgeGroup].[All]" dimensionUniqueName="[HR Data 1]" displayFolder="" count="0" memberValueDatatype="130" unbalanced="0"/>
    <cacheHierarchy uniqueName="[HR Data 1].[TenureDays]" caption="TenureDays" attribute="1" defaultMemberUniqueName="[HR Data 1].[TenureDays].[All]" allUniqueName="[HR Data 1].[TenureDays].[All]" dimensionUniqueName="[HR Data 1]" displayFolder="" count="0" memberValueDatatype="20" unbalanced="0"/>
    <cacheHierarchy uniqueName="[HR Data 1].[TenureMonths]" caption="TenureMonths" attribute="1" defaultMemberUniqueName="[HR Data 1].[TenureMonths].[All]" allUniqueName="[HR Data 1].[TenureMonths].[All]" dimensionUniqueName="[HR Data 1]" displayFolder="" count="0" memberValueDatatype="5" unbalanced="0"/>
    <cacheHierarchy uniqueName="[HR Data 1].[BadHires]" caption="BadHires" attribute="1" defaultMemberUniqueName="[HR Data 1].[BadHires].[All]" allUniqueName="[HR Data 1].[BadHires].[All]" dimensionUniqueName="[HR Data 1]" displayFolder="" count="0" memberValueDatatype="20" unbalanced="0"/>
    <cacheHierarchy uniqueName="[HR Data 1].[Date (Year)]" caption="Date (Year)" attribute="1" defaultMemberUniqueName="[HR Data 1].[Date (Year)].[All]" allUniqueName="[HR Data 1].[Date (Year)].[All]" dimensionUniqueName="[HR Data 1]" displayFolder="" count="0" memberValueDatatype="130" unbalanced="0"/>
    <cacheHierarchy uniqueName="[HR Data 1].[Date (Quarter)]" caption="Date (Quarter)" attribute="1" defaultMemberUniqueName="[HR Data 1].[Date (Quarter)].[All]" allUniqueName="[HR Data 1].[Date (Quarter)].[All]" dimensionUniqueName="[HR Data 1]" displayFolder="" count="0" memberValueDatatype="130" unbalanced="0"/>
    <cacheHierarchy uniqueName="[HR Data 1].[Date (Month)]" caption="Date (Month)" attribute="1" defaultMemberUniqueName="[HR Data 1].[Date (Month)].[All]" allUniqueName="[HR Data 1].[Date (Month)].[All]" dimensionUniqueName="[HR Data 1]"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 1].[Date (Month Index)]" caption="Date (Month Index)" attribute="1" defaultMemberUniqueName="[HR Data 1].[Date (Month Index)].[All]" allUniqueName="[HR Data 1].[Date (Month Index)].[All]" dimensionUniqueName="[HR Data 1]"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Sum of EmpID 2]" caption="Sum of EmpID 2" measure="1" displayFolder="" measureGroup="HR Data 1" count="0">
      <extLst>
        <ext xmlns:x15="http://schemas.microsoft.com/office/spreadsheetml/2010/11/main" uri="{B97F6D7D-B522-45F9-BDA1-12C45D357490}">
          <x15:cacheHierarchy aggregatedColumn="20"/>
        </ext>
      </extLst>
    </cacheHierarchy>
    <cacheHierarchy uniqueName="[Measures].[Count of EmpID 2]" caption="Count of EmpID 2" measure="1" displayFolder="" measureGroup="HR Data 1" count="0">
      <extLst>
        <ext xmlns:x15="http://schemas.microsoft.com/office/spreadsheetml/2010/11/main" uri="{B97F6D7D-B522-45F9-BDA1-12C45D357490}">
          <x15:cacheHierarchy aggregatedColumn="20"/>
        </ext>
      </extLst>
    </cacheHierarchy>
    <cacheHierarchy uniqueName="[Measures].[Sum of TenureMonths 2]" caption="Sum of TenureMonths 2" measure="1" displayFolder="" measureGroup="HR Data 1" count="0">
      <extLst>
        <ext xmlns:x15="http://schemas.microsoft.com/office/spreadsheetml/2010/11/main" uri="{B97F6D7D-B522-45F9-BDA1-12C45D357490}">
          <x15:cacheHierarchy aggregatedColumn="33"/>
        </ext>
      </extLst>
    </cacheHierarchy>
    <cacheHierarchy uniqueName="[Measures].[Average of TenureMonths 2]" caption="Average of TenureMonths 2" measure="1" displayFolder="" measureGroup="HR Data 1" count="0">
      <extLst>
        <ext xmlns:x15="http://schemas.microsoft.com/office/spreadsheetml/2010/11/main" uri="{B97F6D7D-B522-45F9-BDA1-12C45D357490}">
          <x15:cacheHierarchy aggregatedColumn="33"/>
        </ext>
      </extLst>
    </cacheHierarchy>
    <cacheHierarchy uniqueName="[Measures].[Sum of BadHires 2]" caption="Sum of BadHires 2" measure="1" displayFolder="" measureGroup="HR Data 1" count="0">
      <extLst>
        <ext xmlns:x15="http://schemas.microsoft.com/office/spreadsheetml/2010/11/main" uri="{B97F6D7D-B522-45F9-BDA1-12C45D357490}">
          <x15:cacheHierarchy aggregatedColumn="34"/>
        </ext>
      </extLst>
    </cacheHierarchy>
    <cacheHierarchy uniqueName="[Measures].[Employee Count]" caption="Employee 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 caption="Seperation" measure="1" displayFolder="" measureGroup="HR Data" count="0" oneField="1">
      <fieldsUsage count="1">
        <fieldUsage x="2"/>
      </fieldsUsage>
    </cacheHierarchy>
    <cacheHierarchy uniqueName="[Measures].[TO]" caption="TO" measure="1" displayFolder="" measureGroup="HR Data" count="0"/>
    <cacheHierarchy uniqueName="[Measures].[__XL_Count HR Data]" caption="__XL_Count HR Data" measure="1" displayFolder="" measureGroup="HR Data" count="0" hidden="1"/>
    <cacheHierarchy uniqueName="[Measures].[__XL_Count HR Data 1]" caption="__XL_Count HR Data 1" measure="1" displayFolder="" measureGroup="HR Data 1" count="0" hidden="1"/>
    <cacheHierarchy uniqueName="[Measures].[__No measures defined]" caption="__No measures defined" measure="1" displayFolder="" count="0" hidden="1"/>
  </cacheHierarchies>
  <kpis count="0"/>
  <dimensions count="3">
    <dimension name="HR Data" uniqueName="[HR Data]" caption="HR Data"/>
    <dimension name="HR Data 1" uniqueName="[HR Data 1]" caption="HR Data 1"/>
    <dimension measure="1" name="Measures" uniqueName="[Measures]" caption="Measures"/>
  </dimensions>
  <measureGroups count="2">
    <measureGroup name="HR Data" caption="HR Data"/>
    <measureGroup name="HR Data 1" caption="HR Data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athod" refreshedDate="44244.013676041664" backgroundQuery="1" createdVersion="3" refreshedVersion="6" minRefreshableVersion="3" recordCount="0" supportSubquery="1" supportAdvancedDrill="1" xr:uid="{03F07004-5041-4147-B441-349D611122B3}">
  <cacheSource type="external" connectionId="9">
    <extLst>
      <ext xmlns:x14="http://schemas.microsoft.com/office/spreadsheetml/2009/9/main" uri="{F057638F-6D5F-4e77-A914-E7F072B9BCA8}">
        <x14:sourceConnection name="ThisWorkbookDataModel"/>
      </ext>
    </extLst>
  </cacheSource>
  <cacheFields count="0"/>
  <cacheHierarchies count="62">
    <cacheHierarchy uniqueName="[HR Data].[Date]" caption="Date" attribute="1" time="1" defaultMemberUniqueName="[HR Data].[Date].[All]" allUniqueName="[HR Data].[Date].[All]" dimensionUniqueName="[HR Data]" displayFolder="" count="2" memberValueDatatype="7" unbalanced="0"/>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2" memberValueDatatype="130" unbalanced="0"/>
    <cacheHierarchy uniqueName="[HR Data].[Date (Month)]" caption="Date (Month)" attribute="1" defaultMemberUniqueName="[HR Data].[Date (Month)].[All]" allUniqueName="[HR Data].[Date (Month)].[All]" dimensionUniqueName="[HR Data]" displayFolder="" count="2" memberValueDatatype="130" unbalanced="0"/>
    <cacheHierarchy uniqueName="[HR Data 1].[Date]" caption="Date" attribute="1" time="1" defaultMemberUniqueName="[HR Data 1].[Date].[All]" allUniqueName="[HR Data 1].[Date].[All]" dimensionUniqueName="[HR Data 1]" displayFolder="" count="2" memberValueDatatype="7" unbalanced="0"/>
    <cacheHierarchy uniqueName="[HR Data 1].[EmpID]" caption="EmpID" attribute="1" defaultMemberUniqueName="[HR Data 1].[EmpID].[All]" allUniqueName="[HR Data 1].[EmpID].[All]" dimensionUniqueName="[HR Data 1]" displayFolder="" count="2" memberValueDatatype="20" unbalanced="0"/>
    <cacheHierarchy uniqueName="[HR Data 1].[Gender]" caption="Gender" attribute="1" defaultMemberUniqueName="[HR Data 1].[Gender].[All]" allUniqueName="[HR Data 1].[Gender].[All]" dimensionUniqueName="[HR Data 1]" displayFolder="" count="2" memberValueDatatype="130" unbalanced="0"/>
    <cacheHierarchy uniqueName="[HR Data 1].[Age]" caption="Age" attribute="1" defaultMemberUniqueName="[HR Data 1].[Age].[All]" allUniqueName="[HR Data 1].[Age].[All]" dimensionUniqueName="[HR Data 1]" displayFolder="" count="2" memberValueDatatype="20" unbalanced="0"/>
    <cacheHierarchy uniqueName="[HR Data 1].[EthnicGroup]" caption="EthnicGroup" attribute="1" defaultMemberUniqueName="[HR Data 1].[EthnicGroup].[All]" allUniqueName="[HR Data 1].[EthnicGroup].[All]" dimensionUniqueName="[HR Data 1]" displayFolder="" count="2" memberValueDatatype="130" unbalanced="0"/>
    <cacheHierarchy uniqueName="[HR Data 1].[FP]" caption="FP" attribute="1" defaultMemberUniqueName="[HR Data 1].[FP].[All]" allUniqueName="[HR Data 1].[FP].[All]" dimensionUniqueName="[HR Data 1]" displayFolder="" count="2" memberValueDatatype="130" unbalanced="0"/>
    <cacheHierarchy uniqueName="[HR Data 1].[TermDate]" caption="TermDate" attribute="1" time="1" defaultMemberUniqueName="[HR Data 1].[TermDate].[All]" allUniqueName="[HR Data 1].[TermDate].[All]" dimensionUniqueName="[HR Data 1]" displayFolder="" count="2" memberValueDatatype="7" unbalanced="0"/>
    <cacheHierarchy uniqueName="[HR Data 1].[isNewHire]" caption="isNewHire" attribute="1" defaultMemberUniqueName="[HR Data 1].[isNewHire].[All]" allUniqueName="[HR Data 1].[isNewHire].[All]" dimensionUniqueName="[HR Data 1]" displayFolder="" count="2" memberValueDatatype="130" unbalanced="0"/>
    <cacheHierarchy uniqueName="[HR Data 1].[BU Region]" caption="BU Region" attribute="1" defaultMemberUniqueName="[HR Data 1].[BU Region].[All]" allUniqueName="[HR Data 1].[BU Region].[All]" dimensionUniqueName="[HR Data 1]" displayFolder="" count="2" memberValueDatatype="130" unbalanced="0"/>
    <cacheHierarchy uniqueName="[HR Data 1].[HireDate]" caption="HireDate" attribute="1" time="1" defaultMemberUniqueName="[HR Data 1].[HireDate].[All]" allUniqueName="[HR Data 1].[HireDate].[All]" dimensionUniqueName="[HR Data 1]" displayFolder="" count="2" memberValueDatatype="7" unbalanced="0"/>
    <cacheHierarchy uniqueName="[HR Data 1].[PayType]" caption="PayType" attribute="1" defaultMemberUniqueName="[HR Data 1].[PayType].[All]" allUniqueName="[HR Data 1].[PayType].[All]" dimensionUniqueName="[HR Data 1]" displayFolder="" count="2" memberValueDatatype="130" unbalanced="0"/>
    <cacheHierarchy uniqueName="[HR Data 1].[TermReason]" caption="TermReason" attribute="1" defaultMemberUniqueName="[HR Data 1].[TermReason].[All]" allUniqueName="[HR Data 1].[TermReason].[All]" dimensionUniqueName="[HR Data 1]" displayFolder="" count="2" memberValueDatatype="130" unbalanced="0"/>
    <cacheHierarchy uniqueName="[HR Data 1].[AgeGroup]" caption="AgeGroup" attribute="1" defaultMemberUniqueName="[HR Data 1].[AgeGroup].[All]" allUniqueName="[HR Data 1].[AgeGroup].[All]" dimensionUniqueName="[HR Data 1]" displayFolder="" count="2" memberValueDatatype="130" unbalanced="0"/>
    <cacheHierarchy uniqueName="[HR Data 1].[TenureDays]" caption="TenureDays" attribute="1" defaultMemberUniqueName="[HR Data 1].[TenureDays].[All]" allUniqueName="[HR Data 1].[TenureDays].[All]" dimensionUniqueName="[HR Data 1]" displayFolder="" count="2" memberValueDatatype="20" unbalanced="0"/>
    <cacheHierarchy uniqueName="[HR Data 1].[TenureMonths]" caption="TenureMonths" attribute="1" defaultMemberUniqueName="[HR Data 1].[TenureMonths].[All]" allUniqueName="[HR Data 1].[TenureMonths].[All]" dimensionUniqueName="[HR Data 1]" displayFolder="" count="2" memberValueDatatype="5" unbalanced="0"/>
    <cacheHierarchy uniqueName="[HR Data 1].[BadHires]" caption="BadHires" attribute="1" defaultMemberUniqueName="[HR Data 1].[BadHires].[All]" allUniqueName="[HR Data 1].[BadHires].[All]" dimensionUniqueName="[HR Data 1]" displayFolder="" count="2" memberValueDatatype="20" unbalanced="0"/>
    <cacheHierarchy uniqueName="[HR Data 1].[Date (Year)]" caption="Date (Year)" attribute="1" defaultMemberUniqueName="[HR Data 1].[Date (Year)].[All]" allUniqueName="[HR Data 1].[Date (Year)].[All]" dimensionUniqueName="[HR Data 1]" displayFolder="" count="2" memberValueDatatype="130" unbalanced="0"/>
    <cacheHierarchy uniqueName="[HR Data 1].[Date (Quarter)]" caption="Date (Quarter)" attribute="1" defaultMemberUniqueName="[HR Data 1].[Date (Quarter)].[All]" allUniqueName="[HR Data 1].[Date (Quarter)].[All]" dimensionUniqueName="[HR Data 1]" displayFolder="" count="2" memberValueDatatype="130" unbalanced="0"/>
    <cacheHierarchy uniqueName="[HR Data 1].[Date (Month)]" caption="Date (Month)" attribute="1" defaultMemberUniqueName="[HR Data 1].[Date (Month)].[All]" allUniqueName="[HR Data 1].[Date (Month)].[All]" dimensionUniqueName="[HR Data 1]"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HR Data 1].[Date (Month Index)]" caption="Date (Month Index)" attribute="1" defaultMemberUniqueName="[HR Data 1].[Date (Month Index)].[All]" allUniqueName="[HR Data 1].[Date (Month Index)].[All]" dimensionUniqueName="[HR Data 1]"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Sum of EmpID 2]" caption="Sum of EmpID 2" measure="1" displayFolder="" measureGroup="HR Data 1" count="0">
      <extLst>
        <ext xmlns:x15="http://schemas.microsoft.com/office/spreadsheetml/2010/11/main" uri="{B97F6D7D-B522-45F9-BDA1-12C45D357490}">
          <x15:cacheHierarchy aggregatedColumn="20"/>
        </ext>
      </extLst>
    </cacheHierarchy>
    <cacheHierarchy uniqueName="[Measures].[Count of EmpID 2]" caption="Count of EmpID 2" measure="1" displayFolder="" measureGroup="HR Data 1" count="0">
      <extLst>
        <ext xmlns:x15="http://schemas.microsoft.com/office/spreadsheetml/2010/11/main" uri="{B97F6D7D-B522-45F9-BDA1-12C45D357490}">
          <x15:cacheHierarchy aggregatedColumn="20"/>
        </ext>
      </extLst>
    </cacheHierarchy>
    <cacheHierarchy uniqueName="[Measures].[Sum of TenureMonths 2]" caption="Sum of TenureMonths 2" measure="1" displayFolder="" measureGroup="HR Data 1" count="0">
      <extLst>
        <ext xmlns:x15="http://schemas.microsoft.com/office/spreadsheetml/2010/11/main" uri="{B97F6D7D-B522-45F9-BDA1-12C45D357490}">
          <x15:cacheHierarchy aggregatedColumn="33"/>
        </ext>
      </extLst>
    </cacheHierarchy>
    <cacheHierarchy uniqueName="[Measures].[Average of TenureMonths 2]" caption="Average of TenureMonths 2" measure="1" displayFolder="" measureGroup="HR Data 1" count="0">
      <extLst>
        <ext xmlns:x15="http://schemas.microsoft.com/office/spreadsheetml/2010/11/main" uri="{B97F6D7D-B522-45F9-BDA1-12C45D357490}">
          <x15:cacheHierarchy aggregatedColumn="33"/>
        </ext>
      </extLst>
    </cacheHierarchy>
    <cacheHierarchy uniqueName="[Measures].[Sum of BadHires 2]" caption="Sum of BadHires 2" measure="1" displayFolder="" measureGroup="HR Data 1" count="0">
      <extLst>
        <ext xmlns:x15="http://schemas.microsoft.com/office/spreadsheetml/2010/11/main" uri="{B97F6D7D-B522-45F9-BDA1-12C45D357490}">
          <x15:cacheHierarchy aggregatedColumn="34"/>
        </ext>
      </extLst>
    </cacheHierarchy>
    <cacheHierarchy uniqueName="[Measures].[Employee Count]" caption="Employee 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 caption="Seperation"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XL_Count HR Data 1]" caption="__XL_Count HR Data 1" measure="1" displayFolder="" measureGroup="HR Data 1" count="0" hidden="1"/>
    <cacheHierarchy uniqueName="[Measures].[__No measures defined]" caption="__No measures defined" measure="1" displayFolder="" count="0" hidden="1"/>
  </cacheHierarchies>
  <kpis count="0"/>
  <dimensions count="3">
    <dimension name="HR Data" uniqueName="[HR Data]" caption="HR Data"/>
    <dimension name="HR Data 1" uniqueName="[HR Data 1]" caption="HR Data 1"/>
    <dimension measure="1" name="Measures" uniqueName="[Measures]" caption="Measures"/>
  </dimensions>
  <measureGroups count="2">
    <measureGroup name="HR Data" caption="HR Data"/>
    <measureGroup name="HR Data 1" caption="HR Data 1"/>
  </measureGroups>
  <maps count="2">
    <map measureGroup="0" dimension="0"/>
    <map measureGroup="1" dimension="1"/>
  </maps>
  <extLst>
    <ext xmlns:x14="http://schemas.microsoft.com/office/spreadsheetml/2009/9/main" uri="{725AE2AE-9491-48be-B2B4-4EB974FC3084}">
      <x14:pivotCacheDefinition slicerData="1" pivotCacheId="205668165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athod" refreshedDate="44244.025446296298" backgroundQuery="1" createdVersion="6" refreshedVersion="6" minRefreshableVersion="3" recordCount="0" supportSubquery="1" supportAdvancedDrill="1" xr:uid="{1AE068CC-02FF-48CC-8758-A850669C4F8D}">
  <cacheSource type="external" connectionId="9"/>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Measures].[Avg Tenure Months]" caption="Avg Tenure Months" numFmtId="0" hierarchy="55" level="32767"/>
    <cacheField name="[HR Data].[BU Region].[BU Region]" caption="BU Region" numFmtId="0" hierarchy="8" level="1">
      <sharedItems containsSemiMixedTypes="0" containsNonDate="0" containsString="0"/>
    </cacheField>
  </cacheFields>
  <cacheHierarchies count="61">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 1].[Date]" caption="Date" attribute="1" time="1" defaultMemberUniqueName="[HR Data 1].[Date].[All]" allUniqueName="[HR Data 1].[Date].[All]" dimensionUniqueName="[HR Data 1]" displayFolder="" count="0" memberValueDatatype="7" unbalanced="0"/>
    <cacheHierarchy uniqueName="[HR Data 1].[EmpID]" caption="EmpID" attribute="1" defaultMemberUniqueName="[HR Data 1].[EmpID].[All]" allUniqueName="[HR Data 1].[EmpID].[All]" dimensionUniqueName="[HR Data 1]" displayFolder="" count="0" memberValueDatatype="20" unbalanced="0"/>
    <cacheHierarchy uniqueName="[HR Data 1].[Gender]" caption="Gender" attribute="1" defaultMemberUniqueName="[HR Data 1].[Gender].[All]" allUniqueName="[HR Data 1].[Gender].[All]" dimensionUniqueName="[HR Data 1]" displayFolder="" count="0" memberValueDatatype="130" unbalanced="0"/>
    <cacheHierarchy uniqueName="[HR Data 1].[Age]" caption="Age" attribute="1" defaultMemberUniqueName="[HR Data 1].[Age].[All]" allUniqueName="[HR Data 1].[Age].[All]" dimensionUniqueName="[HR Data 1]" displayFolder="" count="0" memberValueDatatype="20" unbalanced="0"/>
    <cacheHierarchy uniqueName="[HR Data 1].[EthnicGroup]" caption="EthnicGroup" attribute="1" defaultMemberUniqueName="[HR Data 1].[EthnicGroup].[All]" allUniqueName="[HR Data 1].[EthnicGroup].[All]" dimensionUniqueName="[HR Data 1]" displayFolder="" count="0" memberValueDatatype="130" unbalanced="0"/>
    <cacheHierarchy uniqueName="[HR Data 1].[FP]" caption="FP" attribute="1" defaultMemberUniqueName="[HR Data 1].[FP].[All]" allUniqueName="[HR Data 1].[FP].[All]" dimensionUniqueName="[HR Data 1]" displayFolder="" count="0" memberValueDatatype="130" unbalanced="0"/>
    <cacheHierarchy uniqueName="[HR Data 1].[TermDate]" caption="TermDate" attribute="1" time="1" defaultMemberUniqueName="[HR Data 1].[TermDate].[All]" allUniqueName="[HR Data 1].[TermDate].[All]" dimensionUniqueName="[HR Data 1]" displayFolder="" count="0" memberValueDatatype="7" unbalanced="0"/>
    <cacheHierarchy uniqueName="[HR Data 1].[isNewHire]" caption="isNewHire" attribute="1" defaultMemberUniqueName="[HR Data 1].[isNewHire].[All]" allUniqueName="[HR Data 1].[isNewHire].[All]" dimensionUniqueName="[HR Data 1]" displayFolder="" count="0" memberValueDatatype="130" unbalanced="0"/>
    <cacheHierarchy uniqueName="[HR Data 1].[BU Region]" caption="BU Region" attribute="1" defaultMemberUniqueName="[HR Data 1].[BU Region].[All]" allUniqueName="[HR Data 1].[BU Region].[All]" dimensionUniqueName="[HR Data 1]" displayFolder="" count="0" memberValueDatatype="130" unbalanced="0"/>
    <cacheHierarchy uniqueName="[HR Data 1].[HireDate]" caption="HireDate" attribute="1" time="1" defaultMemberUniqueName="[HR Data 1].[HireDate].[All]" allUniqueName="[HR Data 1].[HireDate].[All]" dimensionUniqueName="[HR Data 1]" displayFolder="" count="0" memberValueDatatype="7" unbalanced="0"/>
    <cacheHierarchy uniqueName="[HR Data 1].[PayType]" caption="PayType" attribute="1" defaultMemberUniqueName="[HR Data 1].[PayType].[All]" allUniqueName="[HR Data 1].[PayType].[All]" dimensionUniqueName="[HR Data 1]" displayFolder="" count="0" memberValueDatatype="130" unbalanced="0"/>
    <cacheHierarchy uniqueName="[HR Data 1].[TermReason]" caption="TermReason" attribute="1" defaultMemberUniqueName="[HR Data 1].[TermReason].[All]" allUniqueName="[HR Data 1].[TermReason].[All]" dimensionUniqueName="[HR Data 1]" displayFolder="" count="0" memberValueDatatype="130" unbalanced="0"/>
    <cacheHierarchy uniqueName="[HR Data 1].[AgeGroup]" caption="AgeGroup" attribute="1" defaultMemberUniqueName="[HR Data 1].[AgeGroup].[All]" allUniqueName="[HR Data 1].[AgeGroup].[All]" dimensionUniqueName="[HR Data 1]" displayFolder="" count="0" memberValueDatatype="130" unbalanced="0"/>
    <cacheHierarchy uniqueName="[HR Data 1].[TenureDays]" caption="TenureDays" attribute="1" defaultMemberUniqueName="[HR Data 1].[TenureDays].[All]" allUniqueName="[HR Data 1].[TenureDays].[All]" dimensionUniqueName="[HR Data 1]" displayFolder="" count="0" memberValueDatatype="20" unbalanced="0"/>
    <cacheHierarchy uniqueName="[HR Data 1].[TenureMonths]" caption="TenureMonths" attribute="1" defaultMemberUniqueName="[HR Data 1].[TenureMonths].[All]" allUniqueName="[HR Data 1].[TenureMonths].[All]" dimensionUniqueName="[HR Data 1]" displayFolder="" count="0" memberValueDatatype="5" unbalanced="0"/>
    <cacheHierarchy uniqueName="[HR Data 1].[BadHires]" caption="BadHires" attribute="1" defaultMemberUniqueName="[HR Data 1].[BadHires].[All]" allUniqueName="[HR Data 1].[BadHires].[All]" dimensionUniqueName="[HR Data 1]" displayFolder="" count="0" memberValueDatatype="20" unbalanced="0"/>
    <cacheHierarchy uniqueName="[HR Data 1].[Date (Year)]" caption="Date (Year)" attribute="1" defaultMemberUniqueName="[HR Data 1].[Date (Year)].[All]" allUniqueName="[HR Data 1].[Date (Year)].[All]" dimensionUniqueName="[HR Data 1]" displayFolder="" count="0" memberValueDatatype="130" unbalanced="0"/>
    <cacheHierarchy uniqueName="[HR Data 1].[Date (Quarter)]" caption="Date (Quarter)" attribute="1" defaultMemberUniqueName="[HR Data 1].[Date (Quarter)].[All]" allUniqueName="[HR Data 1].[Date (Quarter)].[All]" dimensionUniqueName="[HR Data 1]" displayFolder="" count="0" memberValueDatatype="130" unbalanced="0"/>
    <cacheHierarchy uniqueName="[HR Data 1].[Date (Month)]" caption="Date (Month)" attribute="1" defaultMemberUniqueName="[HR Data 1].[Date (Month)].[All]" allUniqueName="[HR Data 1].[Date (Month)].[All]" dimensionUniqueName="[HR Data 1]"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 1].[Date (Month Index)]" caption="Date (Month Index)" attribute="1" defaultMemberUniqueName="[HR Data 1].[Date (Month Index)].[All]" allUniqueName="[HR Data 1].[Date (Month Index)].[All]" dimensionUniqueName="[HR Data 1]"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Sum of EmpID 2]" caption="Sum of EmpID 2" measure="1" displayFolder="" measureGroup="HR Data 1" count="0">
      <extLst>
        <ext xmlns:x15="http://schemas.microsoft.com/office/spreadsheetml/2010/11/main" uri="{B97F6D7D-B522-45F9-BDA1-12C45D357490}">
          <x15:cacheHierarchy aggregatedColumn="20"/>
        </ext>
      </extLst>
    </cacheHierarchy>
    <cacheHierarchy uniqueName="[Measures].[Count of EmpID 2]" caption="Count of EmpID 2" measure="1" displayFolder="" measureGroup="HR Data 1" count="0">
      <extLst>
        <ext xmlns:x15="http://schemas.microsoft.com/office/spreadsheetml/2010/11/main" uri="{B97F6D7D-B522-45F9-BDA1-12C45D357490}">
          <x15:cacheHierarchy aggregatedColumn="20"/>
        </ext>
      </extLst>
    </cacheHierarchy>
    <cacheHierarchy uniqueName="[Measures].[Sum of TenureMonths 2]" caption="Sum of TenureMonths 2" measure="1" displayFolder="" measureGroup="HR Data 1" count="0">
      <extLst>
        <ext xmlns:x15="http://schemas.microsoft.com/office/spreadsheetml/2010/11/main" uri="{B97F6D7D-B522-45F9-BDA1-12C45D357490}">
          <x15:cacheHierarchy aggregatedColumn="33"/>
        </ext>
      </extLst>
    </cacheHierarchy>
    <cacheHierarchy uniqueName="[Measures].[Average of TenureMonths 2]" caption="Average of TenureMonths 2" measure="1" displayFolder="" measureGroup="HR Data 1" count="0">
      <extLst>
        <ext xmlns:x15="http://schemas.microsoft.com/office/spreadsheetml/2010/11/main" uri="{B97F6D7D-B522-45F9-BDA1-12C45D357490}">
          <x15:cacheHierarchy aggregatedColumn="33"/>
        </ext>
      </extLst>
    </cacheHierarchy>
    <cacheHierarchy uniqueName="[Measures].[Sum of BadHires 2]" caption="Sum of BadHires 2" measure="1" displayFolder="" measureGroup="HR Data 1" count="0">
      <extLst>
        <ext xmlns:x15="http://schemas.microsoft.com/office/spreadsheetml/2010/11/main" uri="{B97F6D7D-B522-45F9-BDA1-12C45D357490}">
          <x15:cacheHierarchy aggregatedColumn="34"/>
        </ext>
      </extLst>
    </cacheHierarchy>
    <cacheHierarchy uniqueName="[Measures].[Employee Count]" caption="Employee 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eration]" caption="Seperation"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XL_Count HR Data 1]" caption="__XL_Count HR Data 1" measure="1" displayFolder="" measureGroup="HR Data 1" count="0" hidden="1"/>
    <cacheHierarchy uniqueName="[Measures].[__No measures defined]" caption="__No measures defined" measure="1" displayFolder="" count="0" hidden="1"/>
  </cacheHierarchies>
  <kpis count="0"/>
  <dimensions count="3">
    <dimension name="HR Data" uniqueName="[HR Data]" caption="HR Data"/>
    <dimension name="HR Data 1" uniqueName="[HR Data 1]" caption="HR Data 1"/>
    <dimension measure="1" name="Measures" uniqueName="[Measures]" caption="Measures"/>
  </dimensions>
  <measureGroups count="2">
    <measureGroup name="HR Data" caption="HR Data"/>
    <measureGroup name="HR Data 1" caption="HR Data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athod" refreshedDate="44244.025461574071" backgroundQuery="1" createdVersion="6" refreshedVersion="6" minRefreshableVersion="3" recordCount="0" supportSubquery="1" supportAdvancedDrill="1" xr:uid="{910E4797-8944-4C25-8077-71C832FA458B}">
  <cacheSource type="external" connectionId="9"/>
  <cacheFields count="7">
    <cacheField name="[HR Data].[Date].[Date]" caption="Date" numFmtId="0"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18" level="1">
      <sharedItems count="12">
        <s v="Jan"/>
        <s v="Feb"/>
        <s v="Mar"/>
        <s v="Apr"/>
        <s v="May"/>
        <s v="Jun"/>
        <s v="Jul"/>
        <s v="Aug"/>
        <s v="Sep"/>
        <s v="Oct"/>
        <s v="Nov"/>
        <s v="Dec"/>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Measures].[Active Employees]" caption="Active Employees" numFmtId="0" hierarchy="53" level="32767"/>
    <cacheField name="[Measures].[New Hires]" caption="New Hires" numFmtId="0" hierarchy="54" level="32767"/>
    <cacheField name="[HR Data].[EthnicGroup].[EthnicGroup]" caption="EthnicGroup" numFmtId="0" hierarchy="4" level="1">
      <sharedItems containsSemiMixedTypes="0" containsNonDate="0" containsString="0"/>
    </cacheField>
  </cacheFields>
  <cacheHierarchies count="61">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6"/>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 1].[Date]" caption="Date" attribute="1" time="1" defaultMemberUniqueName="[HR Data 1].[Date].[All]" allUniqueName="[HR Data 1].[Date].[All]" dimensionUniqueName="[HR Data 1]" displayFolder="" count="0" memberValueDatatype="7" unbalanced="0"/>
    <cacheHierarchy uniqueName="[HR Data 1].[EmpID]" caption="EmpID" attribute="1" defaultMemberUniqueName="[HR Data 1].[EmpID].[All]" allUniqueName="[HR Data 1].[EmpID].[All]" dimensionUniqueName="[HR Data 1]" displayFolder="" count="0" memberValueDatatype="20" unbalanced="0"/>
    <cacheHierarchy uniqueName="[HR Data 1].[Gender]" caption="Gender" attribute="1" defaultMemberUniqueName="[HR Data 1].[Gender].[All]" allUniqueName="[HR Data 1].[Gender].[All]" dimensionUniqueName="[HR Data 1]" displayFolder="" count="0" memberValueDatatype="130" unbalanced="0"/>
    <cacheHierarchy uniqueName="[HR Data 1].[Age]" caption="Age" attribute="1" defaultMemberUniqueName="[HR Data 1].[Age].[All]" allUniqueName="[HR Data 1].[Age].[All]" dimensionUniqueName="[HR Data 1]" displayFolder="" count="0" memberValueDatatype="20" unbalanced="0"/>
    <cacheHierarchy uniqueName="[HR Data 1].[EthnicGroup]" caption="EthnicGroup" attribute="1" defaultMemberUniqueName="[HR Data 1].[EthnicGroup].[All]" allUniqueName="[HR Data 1].[EthnicGroup].[All]" dimensionUniqueName="[HR Data 1]" displayFolder="" count="0" memberValueDatatype="130" unbalanced="0"/>
    <cacheHierarchy uniqueName="[HR Data 1].[FP]" caption="FP" attribute="1" defaultMemberUniqueName="[HR Data 1].[FP].[All]" allUniqueName="[HR Data 1].[FP].[All]" dimensionUniqueName="[HR Data 1]" displayFolder="" count="0" memberValueDatatype="130" unbalanced="0"/>
    <cacheHierarchy uniqueName="[HR Data 1].[TermDate]" caption="TermDate" attribute="1" time="1" defaultMemberUniqueName="[HR Data 1].[TermDate].[All]" allUniqueName="[HR Data 1].[TermDate].[All]" dimensionUniqueName="[HR Data 1]" displayFolder="" count="0" memberValueDatatype="7" unbalanced="0"/>
    <cacheHierarchy uniqueName="[HR Data 1].[isNewHire]" caption="isNewHire" attribute="1" defaultMemberUniqueName="[HR Data 1].[isNewHire].[All]" allUniqueName="[HR Data 1].[isNewHire].[All]" dimensionUniqueName="[HR Data 1]" displayFolder="" count="0" memberValueDatatype="130" unbalanced="0"/>
    <cacheHierarchy uniqueName="[HR Data 1].[BU Region]" caption="BU Region" attribute="1" defaultMemberUniqueName="[HR Data 1].[BU Region].[All]" allUniqueName="[HR Data 1].[BU Region].[All]" dimensionUniqueName="[HR Data 1]" displayFolder="" count="0" memberValueDatatype="130" unbalanced="0"/>
    <cacheHierarchy uniqueName="[HR Data 1].[HireDate]" caption="HireDate" attribute="1" time="1" defaultMemberUniqueName="[HR Data 1].[HireDate].[All]" allUniqueName="[HR Data 1].[HireDate].[All]" dimensionUniqueName="[HR Data 1]" displayFolder="" count="0" memberValueDatatype="7" unbalanced="0"/>
    <cacheHierarchy uniqueName="[HR Data 1].[PayType]" caption="PayType" attribute="1" defaultMemberUniqueName="[HR Data 1].[PayType].[All]" allUniqueName="[HR Data 1].[PayType].[All]" dimensionUniqueName="[HR Data 1]" displayFolder="" count="0" memberValueDatatype="130" unbalanced="0"/>
    <cacheHierarchy uniqueName="[HR Data 1].[TermReason]" caption="TermReason" attribute="1" defaultMemberUniqueName="[HR Data 1].[TermReason].[All]" allUniqueName="[HR Data 1].[TermReason].[All]" dimensionUniqueName="[HR Data 1]" displayFolder="" count="0" memberValueDatatype="130" unbalanced="0"/>
    <cacheHierarchy uniqueName="[HR Data 1].[AgeGroup]" caption="AgeGroup" attribute="1" defaultMemberUniqueName="[HR Data 1].[AgeGroup].[All]" allUniqueName="[HR Data 1].[AgeGroup].[All]" dimensionUniqueName="[HR Data 1]" displayFolder="" count="0" memberValueDatatype="130" unbalanced="0"/>
    <cacheHierarchy uniqueName="[HR Data 1].[TenureDays]" caption="TenureDays" attribute="1" defaultMemberUniqueName="[HR Data 1].[TenureDays].[All]" allUniqueName="[HR Data 1].[TenureDays].[All]" dimensionUniqueName="[HR Data 1]" displayFolder="" count="0" memberValueDatatype="20" unbalanced="0"/>
    <cacheHierarchy uniqueName="[HR Data 1].[TenureMonths]" caption="TenureMonths" attribute="1" defaultMemberUniqueName="[HR Data 1].[TenureMonths].[All]" allUniqueName="[HR Data 1].[TenureMonths].[All]" dimensionUniqueName="[HR Data 1]" displayFolder="" count="0" memberValueDatatype="5" unbalanced="0"/>
    <cacheHierarchy uniqueName="[HR Data 1].[BadHires]" caption="BadHires" attribute="1" defaultMemberUniqueName="[HR Data 1].[BadHires].[All]" allUniqueName="[HR Data 1].[BadHires].[All]" dimensionUniqueName="[HR Data 1]" displayFolder="" count="0" memberValueDatatype="20" unbalanced="0"/>
    <cacheHierarchy uniqueName="[HR Data 1].[Date (Year)]" caption="Date (Year)" attribute="1" defaultMemberUniqueName="[HR Data 1].[Date (Year)].[All]" allUniqueName="[HR Data 1].[Date (Year)].[All]" dimensionUniqueName="[HR Data 1]" displayFolder="" count="0" memberValueDatatype="130" unbalanced="0"/>
    <cacheHierarchy uniqueName="[HR Data 1].[Date (Quarter)]" caption="Date (Quarter)" attribute="1" defaultMemberUniqueName="[HR Data 1].[Date (Quarter)].[All]" allUniqueName="[HR Data 1].[Date (Quarter)].[All]" dimensionUniqueName="[HR Data 1]" displayFolder="" count="0" memberValueDatatype="130" unbalanced="0"/>
    <cacheHierarchy uniqueName="[HR Data 1].[Date (Month)]" caption="Date (Month)" attribute="1" defaultMemberUniqueName="[HR Data 1].[Date (Month)].[All]" allUniqueName="[HR Data 1].[Date (Month)].[All]" dimensionUniqueName="[HR Data 1]"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 1].[Date (Month Index)]" caption="Date (Month Index)" attribute="1" defaultMemberUniqueName="[HR Data 1].[Date (Month Index)].[All]" allUniqueName="[HR Data 1].[Date (Month Index)].[All]" dimensionUniqueName="[HR Data 1]"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Sum of EmpID 2]" caption="Sum of EmpID 2" measure="1" displayFolder="" measureGroup="HR Data 1" count="0">
      <extLst>
        <ext xmlns:x15="http://schemas.microsoft.com/office/spreadsheetml/2010/11/main" uri="{B97F6D7D-B522-45F9-BDA1-12C45D357490}">
          <x15:cacheHierarchy aggregatedColumn="20"/>
        </ext>
      </extLst>
    </cacheHierarchy>
    <cacheHierarchy uniqueName="[Measures].[Count of EmpID 2]" caption="Count of EmpID 2" measure="1" displayFolder="" measureGroup="HR Data 1" count="0">
      <extLst>
        <ext xmlns:x15="http://schemas.microsoft.com/office/spreadsheetml/2010/11/main" uri="{B97F6D7D-B522-45F9-BDA1-12C45D357490}">
          <x15:cacheHierarchy aggregatedColumn="20"/>
        </ext>
      </extLst>
    </cacheHierarchy>
    <cacheHierarchy uniqueName="[Measures].[Sum of TenureMonths 2]" caption="Sum of TenureMonths 2" measure="1" displayFolder="" measureGroup="HR Data 1" count="0">
      <extLst>
        <ext xmlns:x15="http://schemas.microsoft.com/office/spreadsheetml/2010/11/main" uri="{B97F6D7D-B522-45F9-BDA1-12C45D357490}">
          <x15:cacheHierarchy aggregatedColumn="33"/>
        </ext>
      </extLst>
    </cacheHierarchy>
    <cacheHierarchy uniqueName="[Measures].[Average of TenureMonths 2]" caption="Average of TenureMonths 2" measure="1" displayFolder="" measureGroup="HR Data 1" count="0">
      <extLst>
        <ext xmlns:x15="http://schemas.microsoft.com/office/spreadsheetml/2010/11/main" uri="{B97F6D7D-B522-45F9-BDA1-12C45D357490}">
          <x15:cacheHierarchy aggregatedColumn="33"/>
        </ext>
      </extLst>
    </cacheHierarchy>
    <cacheHierarchy uniqueName="[Measures].[Sum of BadHires 2]" caption="Sum of BadHires 2" measure="1" displayFolder="" measureGroup="HR Data 1" count="0">
      <extLst>
        <ext xmlns:x15="http://schemas.microsoft.com/office/spreadsheetml/2010/11/main" uri="{B97F6D7D-B522-45F9-BDA1-12C45D357490}">
          <x15:cacheHierarchy aggregatedColumn="34"/>
        </ext>
      </extLst>
    </cacheHierarchy>
    <cacheHierarchy uniqueName="[Measures].[Employee Count]" caption="Employee 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ths]" caption="Avg Tenure Months" measure="1" displayFolder="" measureGroup="HR Data" count="0"/>
    <cacheHierarchy uniqueName="[Measures].[Seperation]" caption="Seperation"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XL_Count HR Data 1]" caption="__XL_Count HR Data 1" measure="1" displayFolder="" measureGroup="HR Data 1" count="0" hidden="1"/>
    <cacheHierarchy uniqueName="[Measures].[__No measures defined]" caption="__No measures defined" measure="1" displayFolder="" count="0" hidden="1"/>
  </cacheHierarchies>
  <kpis count="0"/>
  <dimensions count="3">
    <dimension name="HR Data" uniqueName="[HR Data]" caption="HR Data"/>
    <dimension name="HR Data 1" uniqueName="[HR Data 1]" caption="HR Data 1"/>
    <dimension measure="1" name="Measures" uniqueName="[Measures]" caption="Measures"/>
  </dimensions>
  <measureGroups count="2">
    <measureGroup name="HR Data" caption="HR Data"/>
    <measureGroup name="HR Data 1" caption="HR Data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athod" refreshedDate="44244.025462152778" backgroundQuery="1" createdVersion="6" refreshedVersion="6" minRefreshableVersion="3" recordCount="0" supportSubquery="1" supportAdvancedDrill="1" xr:uid="{3A3ACAE7-E36D-46F1-8E6A-3E0E95B13A10}">
  <cacheSource type="external" connectionId="9"/>
  <cacheFields count="8">
    <cacheField name="[HR Data 1].[Gender].[Gender]" caption="Gender" numFmtId="0" hierarchy="21" level="1">
      <sharedItems count="2">
        <s v="F"/>
        <s v="M"/>
      </sharedItems>
    </cacheField>
    <cacheField name="[HR Data 1].[AgeGroup].[AgeGroup]" caption="AgeGroup" numFmtId="0" hierarchy="31" level="1">
      <sharedItems count="3">
        <s v="&lt;30"/>
        <s v="30-49"/>
        <s v="50+"/>
      </sharedItems>
    </cacheField>
    <cacheField name="[Measures].[Active Employees]" caption="Active Employees" numFmtId="0" hierarchy="53" level="32767"/>
    <cacheField name="[HR Data 1].[FP].[FP]" caption="FP" numFmtId="0" hierarchy="24" level="1">
      <sharedItems containsSemiMixedTypes="0" containsNonDate="0" containsString="0"/>
    </cacheField>
    <cacheField name="[HR Data 1].[BU Region].[BU Region]" caption="BU Region" numFmtId="0" hierarchy="27" level="1">
      <sharedItems containsSemiMixedTypes="0" containsNonDate="0" containsString="0"/>
    </cacheField>
    <cacheField name="[HR Data 1].[EthnicGroup].[EthnicGroup]" caption="EthnicGroup" numFmtId="0" hierarchy="23" level="1">
      <sharedItems containsSemiMixedTypes="0" containsNonDate="0" containsString="0"/>
    </cacheField>
    <cacheField name="[HR Data 1].[Date (Year)].[Date (Year)]" caption="Date (Year)" numFmtId="0" hierarchy="35"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61">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0"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7"/>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 1].[Date]" caption="Date" attribute="1" time="1" defaultMemberUniqueName="[HR Data 1].[Date].[All]" allUniqueName="[HR Data 1].[Date].[All]" dimensionUniqueName="[HR Data 1]" displayFolder="" count="0" memberValueDatatype="7" unbalanced="0"/>
    <cacheHierarchy uniqueName="[HR Data 1].[EmpID]" caption="EmpID" attribute="1" defaultMemberUniqueName="[HR Data 1].[EmpID].[All]" allUniqueName="[HR Data 1].[EmpID].[All]" dimensionUniqueName="[HR Data 1]" displayFolder="" count="0" memberValueDatatype="20" unbalanced="0"/>
    <cacheHierarchy uniqueName="[HR Data 1].[Gender]" caption="Gender" attribute="1" defaultMemberUniqueName="[HR Data 1].[Gender].[All]" allUniqueName="[HR Data 1].[Gender].[All]" dimensionUniqueName="[HR Data 1]" displayFolder="" count="2" memberValueDatatype="130" unbalanced="0">
      <fieldsUsage count="2">
        <fieldUsage x="-1"/>
        <fieldUsage x="0"/>
      </fieldsUsage>
    </cacheHierarchy>
    <cacheHierarchy uniqueName="[HR Data 1].[Age]" caption="Age" attribute="1" defaultMemberUniqueName="[HR Data 1].[Age].[All]" allUniqueName="[HR Data 1].[Age].[All]" dimensionUniqueName="[HR Data 1]" displayFolder="" count="0" memberValueDatatype="20" unbalanced="0"/>
    <cacheHierarchy uniqueName="[HR Data 1].[EthnicGroup]" caption="EthnicGroup" attribute="1" defaultMemberUniqueName="[HR Data 1].[EthnicGroup].[All]" allUniqueName="[HR Data 1].[EthnicGroup].[All]" dimensionUniqueName="[HR Data 1]" displayFolder="" count="2" memberValueDatatype="130" unbalanced="0">
      <fieldsUsage count="2">
        <fieldUsage x="-1"/>
        <fieldUsage x="5"/>
      </fieldsUsage>
    </cacheHierarchy>
    <cacheHierarchy uniqueName="[HR Data 1].[FP]" caption="FP" attribute="1" defaultMemberUniqueName="[HR Data 1].[FP].[All]" allUniqueName="[HR Data 1].[FP].[All]" dimensionUniqueName="[HR Data 1]" displayFolder="" count="2" memberValueDatatype="130" unbalanced="0">
      <fieldsUsage count="2">
        <fieldUsage x="-1"/>
        <fieldUsage x="3"/>
      </fieldsUsage>
    </cacheHierarchy>
    <cacheHierarchy uniqueName="[HR Data 1].[TermDate]" caption="TermDate" attribute="1" time="1" defaultMemberUniqueName="[HR Data 1].[TermDate].[All]" allUniqueName="[HR Data 1].[TermDate].[All]" dimensionUniqueName="[HR Data 1]" displayFolder="" count="0" memberValueDatatype="7" unbalanced="0"/>
    <cacheHierarchy uniqueName="[HR Data 1].[isNewHire]" caption="isNewHire" attribute="1" defaultMemberUniqueName="[HR Data 1].[isNewHire].[All]" allUniqueName="[HR Data 1].[isNewHire].[All]" dimensionUniqueName="[HR Data 1]" displayFolder="" count="0" memberValueDatatype="130" unbalanced="0"/>
    <cacheHierarchy uniqueName="[HR Data 1].[BU Region]" caption="BU Region" attribute="1" defaultMemberUniqueName="[HR Data 1].[BU Region].[All]" allUniqueName="[HR Data 1].[BU Region].[All]" dimensionUniqueName="[HR Data 1]" displayFolder="" count="2" memberValueDatatype="130" unbalanced="0">
      <fieldsUsage count="2">
        <fieldUsage x="-1"/>
        <fieldUsage x="4"/>
      </fieldsUsage>
    </cacheHierarchy>
    <cacheHierarchy uniqueName="[HR Data 1].[HireDate]" caption="HireDate" attribute="1" time="1" defaultMemberUniqueName="[HR Data 1].[HireDate].[All]" allUniqueName="[HR Data 1].[HireDate].[All]" dimensionUniqueName="[HR Data 1]" displayFolder="" count="0" memberValueDatatype="7" unbalanced="0"/>
    <cacheHierarchy uniqueName="[HR Data 1].[PayType]" caption="PayType" attribute="1" defaultMemberUniqueName="[HR Data 1].[PayType].[All]" allUniqueName="[HR Data 1].[PayType].[All]" dimensionUniqueName="[HR Data 1]" displayFolder="" count="0" memberValueDatatype="130" unbalanced="0"/>
    <cacheHierarchy uniqueName="[HR Data 1].[TermReason]" caption="TermReason" attribute="1" defaultMemberUniqueName="[HR Data 1].[TermReason].[All]" allUniqueName="[HR Data 1].[TermReason].[All]" dimensionUniqueName="[HR Data 1]" displayFolder="" count="0" memberValueDatatype="130" unbalanced="0"/>
    <cacheHierarchy uniqueName="[HR Data 1].[AgeGroup]" caption="AgeGroup" attribute="1" defaultMemberUniqueName="[HR Data 1].[AgeGroup].[All]" allUniqueName="[HR Data 1].[AgeGroup].[All]" dimensionUniqueName="[HR Data 1]" displayFolder="" count="2" memberValueDatatype="130" unbalanced="0">
      <fieldsUsage count="2">
        <fieldUsage x="-1"/>
        <fieldUsage x="1"/>
      </fieldsUsage>
    </cacheHierarchy>
    <cacheHierarchy uniqueName="[HR Data 1].[TenureDays]" caption="TenureDays" attribute="1" defaultMemberUniqueName="[HR Data 1].[TenureDays].[All]" allUniqueName="[HR Data 1].[TenureDays].[All]" dimensionUniqueName="[HR Data 1]" displayFolder="" count="0" memberValueDatatype="20" unbalanced="0"/>
    <cacheHierarchy uniqueName="[HR Data 1].[TenureMonths]" caption="TenureMonths" attribute="1" defaultMemberUniqueName="[HR Data 1].[TenureMonths].[All]" allUniqueName="[HR Data 1].[TenureMonths].[All]" dimensionUniqueName="[HR Data 1]" displayFolder="" count="0" memberValueDatatype="5" unbalanced="0"/>
    <cacheHierarchy uniqueName="[HR Data 1].[BadHires]" caption="BadHires" attribute="1" defaultMemberUniqueName="[HR Data 1].[BadHires].[All]" allUniqueName="[HR Data 1].[BadHires].[All]" dimensionUniqueName="[HR Data 1]" displayFolder="" count="0" memberValueDatatype="20" unbalanced="0"/>
    <cacheHierarchy uniqueName="[HR Data 1].[Date (Year)]" caption="Date (Year)" attribute="1" defaultMemberUniqueName="[HR Data 1].[Date (Year)].[All]" allUniqueName="[HR Data 1].[Date (Year)].[All]" dimensionUniqueName="[HR Data 1]" displayFolder="" count="2" memberValueDatatype="130" unbalanced="0">
      <fieldsUsage count="2">
        <fieldUsage x="-1"/>
        <fieldUsage x="6"/>
      </fieldsUsage>
    </cacheHierarchy>
    <cacheHierarchy uniqueName="[HR Data 1].[Date (Quarter)]" caption="Date (Quarter)" attribute="1" defaultMemberUniqueName="[HR Data 1].[Date (Quarter)].[All]" allUniqueName="[HR Data 1].[Date (Quarter)].[All]" dimensionUniqueName="[HR Data 1]" displayFolder="" count="0" memberValueDatatype="130" unbalanced="0"/>
    <cacheHierarchy uniqueName="[HR Data 1].[Date (Month)]" caption="Date (Month)" attribute="1" defaultMemberUniqueName="[HR Data 1].[Date (Month)].[All]" allUniqueName="[HR Data 1].[Date (Month)].[All]" dimensionUniqueName="[HR Data 1]"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 1].[Date (Month Index)]" caption="Date (Month Index)" attribute="1" defaultMemberUniqueName="[HR Data 1].[Date (Month Index)].[All]" allUniqueName="[HR Data 1].[Date (Month Index)].[All]" dimensionUniqueName="[HR Data 1]"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Sum of EmpID 2]" caption="Sum of EmpID 2" measure="1" displayFolder="" measureGroup="HR Data 1" count="0">
      <extLst>
        <ext xmlns:x15="http://schemas.microsoft.com/office/spreadsheetml/2010/11/main" uri="{B97F6D7D-B522-45F9-BDA1-12C45D357490}">
          <x15:cacheHierarchy aggregatedColumn="20"/>
        </ext>
      </extLst>
    </cacheHierarchy>
    <cacheHierarchy uniqueName="[Measures].[Count of EmpID 2]" caption="Count of EmpID 2" measure="1" displayFolder="" measureGroup="HR Data 1" count="0">
      <extLst>
        <ext xmlns:x15="http://schemas.microsoft.com/office/spreadsheetml/2010/11/main" uri="{B97F6D7D-B522-45F9-BDA1-12C45D357490}">
          <x15:cacheHierarchy aggregatedColumn="20"/>
        </ext>
      </extLst>
    </cacheHierarchy>
    <cacheHierarchy uniqueName="[Measures].[Sum of TenureMonths 2]" caption="Sum of TenureMonths 2" measure="1" displayFolder="" measureGroup="HR Data 1" count="0">
      <extLst>
        <ext xmlns:x15="http://schemas.microsoft.com/office/spreadsheetml/2010/11/main" uri="{B97F6D7D-B522-45F9-BDA1-12C45D357490}">
          <x15:cacheHierarchy aggregatedColumn="33"/>
        </ext>
      </extLst>
    </cacheHierarchy>
    <cacheHierarchy uniqueName="[Measures].[Average of TenureMonths 2]" caption="Average of TenureMonths 2" measure="1" displayFolder="" measureGroup="HR Data 1" count="0">
      <extLst>
        <ext xmlns:x15="http://schemas.microsoft.com/office/spreadsheetml/2010/11/main" uri="{B97F6D7D-B522-45F9-BDA1-12C45D357490}">
          <x15:cacheHierarchy aggregatedColumn="33"/>
        </ext>
      </extLst>
    </cacheHierarchy>
    <cacheHierarchy uniqueName="[Measures].[Sum of BadHires 2]" caption="Sum of BadHires 2" measure="1" displayFolder="" measureGroup="HR Data 1" count="0">
      <extLst>
        <ext xmlns:x15="http://schemas.microsoft.com/office/spreadsheetml/2010/11/main" uri="{B97F6D7D-B522-45F9-BDA1-12C45D357490}">
          <x15:cacheHierarchy aggregatedColumn="34"/>
        </ext>
      </extLst>
    </cacheHierarchy>
    <cacheHierarchy uniqueName="[Measures].[Employee Count]" caption="Employee 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 caption="Seperation"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XL_Count HR Data 1]" caption="__XL_Count HR Data 1" measure="1" displayFolder="" measureGroup="HR Data 1" count="0" hidden="1"/>
    <cacheHierarchy uniqueName="[Measures].[__No measures defined]" caption="__No measures defined" measure="1" displayFolder="" count="0" hidden="1"/>
  </cacheHierarchies>
  <kpis count="0"/>
  <dimensions count="3">
    <dimension name="HR Data" uniqueName="[HR Data]" caption="HR Data"/>
    <dimension name="HR Data 1" uniqueName="[HR Data 1]" caption="HR Data 1"/>
    <dimension measure="1" name="Measures" uniqueName="[Measures]" caption="Measures"/>
  </dimensions>
  <measureGroups count="2">
    <measureGroup name="HR Data" caption="HR Data"/>
    <measureGroup name="HR Data 1" caption="HR Data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athod" refreshedDate="44244.025462731479" backgroundQuery="1" createdVersion="6" refreshedVersion="6" minRefreshableVersion="3" recordCount="0" supportSubquery="1" supportAdvancedDrill="1" xr:uid="{38F9F3B1-C98D-4A6A-A6ED-89EA7C58040E}">
  <cacheSource type="external" connectionId="9"/>
  <cacheFields count="4">
    <cacheField name="[HR Data].[Gender].[Gender]" caption="Gender" numFmtId="0" hierarchy="2" level="1">
      <sharedItems count="2">
        <s v="F"/>
        <s v="M"/>
      </sharedItems>
    </cacheField>
    <cacheField name="[Measures].[Active Employees]" caption="Active Employees" numFmtId="0" hierarchy="53" level="32767"/>
    <cacheField name="[HR Data].[FP].[FP]" caption="FP" numFmtId="0" hierarchy="5" level="1">
      <sharedItems count="2">
        <s v="FT"/>
        <s v="PT"/>
      </sharedItems>
    </cacheField>
    <cacheField name="[HR Data].[EthnicGroup].[EthnicGroup]" caption="EthnicGroup" numFmtId="0" hierarchy="4" level="1">
      <sharedItems containsSemiMixedTypes="0" containsNonDate="0" containsString="0"/>
    </cacheField>
  </cacheFields>
  <cacheHierarchies count="61">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 1].[Date]" caption="Date" attribute="1" time="1" defaultMemberUniqueName="[HR Data 1].[Date].[All]" allUniqueName="[HR Data 1].[Date].[All]" dimensionUniqueName="[HR Data 1]" displayFolder="" count="0" memberValueDatatype="7" unbalanced="0"/>
    <cacheHierarchy uniqueName="[HR Data 1].[EmpID]" caption="EmpID" attribute="1" defaultMemberUniqueName="[HR Data 1].[EmpID].[All]" allUniqueName="[HR Data 1].[EmpID].[All]" dimensionUniqueName="[HR Data 1]" displayFolder="" count="0" memberValueDatatype="20" unbalanced="0"/>
    <cacheHierarchy uniqueName="[HR Data 1].[Gender]" caption="Gender" attribute="1" defaultMemberUniqueName="[HR Data 1].[Gender].[All]" allUniqueName="[HR Data 1].[Gender].[All]" dimensionUniqueName="[HR Data 1]" displayFolder="" count="0" memberValueDatatype="130" unbalanced="0"/>
    <cacheHierarchy uniqueName="[HR Data 1].[Age]" caption="Age" attribute="1" defaultMemberUniqueName="[HR Data 1].[Age].[All]" allUniqueName="[HR Data 1].[Age].[All]" dimensionUniqueName="[HR Data 1]" displayFolder="" count="0" memberValueDatatype="20" unbalanced="0"/>
    <cacheHierarchy uniqueName="[HR Data 1].[EthnicGroup]" caption="EthnicGroup" attribute="1" defaultMemberUniqueName="[HR Data 1].[EthnicGroup].[All]" allUniqueName="[HR Data 1].[EthnicGroup].[All]" dimensionUniqueName="[HR Data 1]" displayFolder="" count="0" memberValueDatatype="130" unbalanced="0"/>
    <cacheHierarchy uniqueName="[HR Data 1].[FP]" caption="FP" attribute="1" defaultMemberUniqueName="[HR Data 1].[FP].[All]" allUniqueName="[HR Data 1].[FP].[All]" dimensionUniqueName="[HR Data 1]" displayFolder="" count="0" memberValueDatatype="130" unbalanced="0"/>
    <cacheHierarchy uniqueName="[HR Data 1].[TermDate]" caption="TermDate" attribute="1" time="1" defaultMemberUniqueName="[HR Data 1].[TermDate].[All]" allUniqueName="[HR Data 1].[TermDate].[All]" dimensionUniqueName="[HR Data 1]" displayFolder="" count="0" memberValueDatatype="7" unbalanced="0"/>
    <cacheHierarchy uniqueName="[HR Data 1].[isNewHire]" caption="isNewHire" attribute="1" defaultMemberUniqueName="[HR Data 1].[isNewHire].[All]" allUniqueName="[HR Data 1].[isNewHire].[All]" dimensionUniqueName="[HR Data 1]" displayFolder="" count="0" memberValueDatatype="130" unbalanced="0"/>
    <cacheHierarchy uniqueName="[HR Data 1].[BU Region]" caption="BU Region" attribute="1" defaultMemberUniqueName="[HR Data 1].[BU Region].[All]" allUniqueName="[HR Data 1].[BU Region].[All]" dimensionUniqueName="[HR Data 1]" displayFolder="" count="0" memberValueDatatype="130" unbalanced="0"/>
    <cacheHierarchy uniqueName="[HR Data 1].[HireDate]" caption="HireDate" attribute="1" time="1" defaultMemberUniqueName="[HR Data 1].[HireDate].[All]" allUniqueName="[HR Data 1].[HireDate].[All]" dimensionUniqueName="[HR Data 1]" displayFolder="" count="0" memberValueDatatype="7" unbalanced="0"/>
    <cacheHierarchy uniqueName="[HR Data 1].[PayType]" caption="PayType" attribute="1" defaultMemberUniqueName="[HR Data 1].[PayType].[All]" allUniqueName="[HR Data 1].[PayType].[All]" dimensionUniqueName="[HR Data 1]" displayFolder="" count="0" memberValueDatatype="130" unbalanced="0"/>
    <cacheHierarchy uniqueName="[HR Data 1].[TermReason]" caption="TermReason" attribute="1" defaultMemberUniqueName="[HR Data 1].[TermReason].[All]" allUniqueName="[HR Data 1].[TermReason].[All]" dimensionUniqueName="[HR Data 1]" displayFolder="" count="0" memberValueDatatype="130" unbalanced="0"/>
    <cacheHierarchy uniqueName="[HR Data 1].[AgeGroup]" caption="AgeGroup" attribute="1" defaultMemberUniqueName="[HR Data 1].[AgeGroup].[All]" allUniqueName="[HR Data 1].[AgeGroup].[All]" dimensionUniqueName="[HR Data 1]" displayFolder="" count="0" memberValueDatatype="130" unbalanced="0"/>
    <cacheHierarchy uniqueName="[HR Data 1].[TenureDays]" caption="TenureDays" attribute="1" defaultMemberUniqueName="[HR Data 1].[TenureDays].[All]" allUniqueName="[HR Data 1].[TenureDays].[All]" dimensionUniqueName="[HR Data 1]" displayFolder="" count="0" memberValueDatatype="20" unbalanced="0"/>
    <cacheHierarchy uniqueName="[HR Data 1].[TenureMonths]" caption="TenureMonths" attribute="1" defaultMemberUniqueName="[HR Data 1].[TenureMonths].[All]" allUniqueName="[HR Data 1].[TenureMonths].[All]" dimensionUniqueName="[HR Data 1]" displayFolder="" count="0" memberValueDatatype="5" unbalanced="0"/>
    <cacheHierarchy uniqueName="[HR Data 1].[BadHires]" caption="BadHires" attribute="1" defaultMemberUniqueName="[HR Data 1].[BadHires].[All]" allUniqueName="[HR Data 1].[BadHires].[All]" dimensionUniqueName="[HR Data 1]" displayFolder="" count="0" memberValueDatatype="20" unbalanced="0"/>
    <cacheHierarchy uniqueName="[HR Data 1].[Date (Year)]" caption="Date (Year)" attribute="1" defaultMemberUniqueName="[HR Data 1].[Date (Year)].[All]" allUniqueName="[HR Data 1].[Date (Year)].[All]" dimensionUniqueName="[HR Data 1]" displayFolder="" count="0" memberValueDatatype="130" unbalanced="0"/>
    <cacheHierarchy uniqueName="[HR Data 1].[Date (Quarter)]" caption="Date (Quarter)" attribute="1" defaultMemberUniqueName="[HR Data 1].[Date (Quarter)].[All]" allUniqueName="[HR Data 1].[Date (Quarter)].[All]" dimensionUniqueName="[HR Data 1]" displayFolder="" count="0" memberValueDatatype="130" unbalanced="0"/>
    <cacheHierarchy uniqueName="[HR Data 1].[Date (Month)]" caption="Date (Month)" attribute="1" defaultMemberUniqueName="[HR Data 1].[Date (Month)].[All]" allUniqueName="[HR Data 1].[Date (Month)].[All]" dimensionUniqueName="[HR Data 1]"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 1].[Date (Month Index)]" caption="Date (Month Index)" attribute="1" defaultMemberUniqueName="[HR Data 1].[Date (Month Index)].[All]" allUniqueName="[HR Data 1].[Date (Month Index)].[All]" dimensionUniqueName="[HR Data 1]"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Sum of EmpID 2]" caption="Sum of EmpID 2" measure="1" displayFolder="" measureGroup="HR Data 1" count="0">
      <extLst>
        <ext xmlns:x15="http://schemas.microsoft.com/office/spreadsheetml/2010/11/main" uri="{B97F6D7D-B522-45F9-BDA1-12C45D357490}">
          <x15:cacheHierarchy aggregatedColumn="20"/>
        </ext>
      </extLst>
    </cacheHierarchy>
    <cacheHierarchy uniqueName="[Measures].[Count of EmpID 2]" caption="Count of EmpID 2" measure="1" displayFolder="" measureGroup="HR Data 1" count="0">
      <extLst>
        <ext xmlns:x15="http://schemas.microsoft.com/office/spreadsheetml/2010/11/main" uri="{B97F6D7D-B522-45F9-BDA1-12C45D357490}">
          <x15:cacheHierarchy aggregatedColumn="20"/>
        </ext>
      </extLst>
    </cacheHierarchy>
    <cacheHierarchy uniqueName="[Measures].[Sum of TenureMonths 2]" caption="Sum of TenureMonths 2" measure="1" displayFolder="" measureGroup="HR Data 1" count="0">
      <extLst>
        <ext xmlns:x15="http://schemas.microsoft.com/office/spreadsheetml/2010/11/main" uri="{B97F6D7D-B522-45F9-BDA1-12C45D357490}">
          <x15:cacheHierarchy aggregatedColumn="33"/>
        </ext>
      </extLst>
    </cacheHierarchy>
    <cacheHierarchy uniqueName="[Measures].[Average of TenureMonths 2]" caption="Average of TenureMonths 2" measure="1" displayFolder="" measureGroup="HR Data 1" count="0">
      <extLst>
        <ext xmlns:x15="http://schemas.microsoft.com/office/spreadsheetml/2010/11/main" uri="{B97F6D7D-B522-45F9-BDA1-12C45D357490}">
          <x15:cacheHierarchy aggregatedColumn="33"/>
        </ext>
      </extLst>
    </cacheHierarchy>
    <cacheHierarchy uniqueName="[Measures].[Sum of BadHires 2]" caption="Sum of BadHires 2" measure="1" displayFolder="" measureGroup="HR Data 1" count="0">
      <extLst>
        <ext xmlns:x15="http://schemas.microsoft.com/office/spreadsheetml/2010/11/main" uri="{B97F6D7D-B522-45F9-BDA1-12C45D357490}">
          <x15:cacheHierarchy aggregatedColumn="34"/>
        </ext>
      </extLst>
    </cacheHierarchy>
    <cacheHierarchy uniqueName="[Measures].[Employee Count]" caption="Employee 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 caption="Seperation"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XL_Count HR Data 1]" caption="__XL_Count HR Data 1" measure="1" displayFolder="" measureGroup="HR Data 1" count="0" hidden="1"/>
    <cacheHierarchy uniqueName="[Measures].[__No measures defined]" caption="__No measures defined" measure="1" displayFolder="" count="0" hidden="1"/>
  </cacheHierarchies>
  <kpis count="0"/>
  <dimensions count="3">
    <dimension name="HR Data" uniqueName="[HR Data]" caption="HR Data"/>
    <dimension name="HR Data 1" uniqueName="[HR Data 1]" caption="HR Data 1"/>
    <dimension measure="1" name="Measures" uniqueName="[Measures]" caption="Measures"/>
  </dimensions>
  <measureGroups count="2">
    <measureGroup name="HR Data" caption="HR Data"/>
    <measureGroup name="HR Data 1" caption="HR Data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athod" refreshedDate="44244.025463310187" backgroundQuery="1" createdVersion="6" refreshedVersion="6" minRefreshableVersion="3" recordCount="0" supportSubquery="1" supportAdvancedDrill="1" xr:uid="{241C5E6A-A000-4D69-9210-519C6E86627F}">
  <cacheSource type="external" connectionId="9"/>
  <cacheFields count="3">
    <cacheField name="[HR Data].[Gender].[Gender]" caption="Gender" numFmtId="0" hierarchy="2" level="1">
      <sharedItems count="2">
        <s v="F"/>
        <s v="M"/>
      </sharedItems>
    </cacheField>
    <cacheField name="[Measures].[Active Employees]" caption="Active Employees" numFmtId="0" hierarchy="53" level="32767"/>
    <cacheField name="[HR Data].[EthnicGroup].[EthnicGroup]" caption="EthnicGroup" numFmtId="0" hierarchy="4" level="1">
      <sharedItems containsSemiMixedTypes="0" containsNonDate="0" containsString="0"/>
    </cacheField>
  </cacheFields>
  <cacheHierarchies count="61">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2"/>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 1].[Date]" caption="Date" attribute="1" time="1" defaultMemberUniqueName="[HR Data 1].[Date].[All]" allUniqueName="[HR Data 1].[Date].[All]" dimensionUniqueName="[HR Data 1]" displayFolder="" count="0" memberValueDatatype="7" unbalanced="0"/>
    <cacheHierarchy uniqueName="[HR Data 1].[EmpID]" caption="EmpID" attribute="1" defaultMemberUniqueName="[HR Data 1].[EmpID].[All]" allUniqueName="[HR Data 1].[EmpID].[All]" dimensionUniqueName="[HR Data 1]" displayFolder="" count="0" memberValueDatatype="20" unbalanced="0"/>
    <cacheHierarchy uniqueName="[HR Data 1].[Gender]" caption="Gender" attribute="1" defaultMemberUniqueName="[HR Data 1].[Gender].[All]" allUniqueName="[HR Data 1].[Gender].[All]" dimensionUniqueName="[HR Data 1]" displayFolder="" count="0" memberValueDatatype="130" unbalanced="0"/>
    <cacheHierarchy uniqueName="[HR Data 1].[Age]" caption="Age" attribute="1" defaultMemberUniqueName="[HR Data 1].[Age].[All]" allUniqueName="[HR Data 1].[Age].[All]" dimensionUniqueName="[HR Data 1]" displayFolder="" count="0" memberValueDatatype="20" unbalanced="0"/>
    <cacheHierarchy uniqueName="[HR Data 1].[EthnicGroup]" caption="EthnicGroup" attribute="1" defaultMemberUniqueName="[HR Data 1].[EthnicGroup].[All]" allUniqueName="[HR Data 1].[EthnicGroup].[All]" dimensionUniqueName="[HR Data 1]" displayFolder="" count="0" memberValueDatatype="130" unbalanced="0"/>
    <cacheHierarchy uniqueName="[HR Data 1].[FP]" caption="FP" attribute="1" defaultMemberUniqueName="[HR Data 1].[FP].[All]" allUniqueName="[HR Data 1].[FP].[All]" dimensionUniqueName="[HR Data 1]" displayFolder="" count="0" memberValueDatatype="130" unbalanced="0"/>
    <cacheHierarchy uniqueName="[HR Data 1].[TermDate]" caption="TermDate" attribute="1" time="1" defaultMemberUniqueName="[HR Data 1].[TermDate].[All]" allUniqueName="[HR Data 1].[TermDate].[All]" dimensionUniqueName="[HR Data 1]" displayFolder="" count="0" memberValueDatatype="7" unbalanced="0"/>
    <cacheHierarchy uniqueName="[HR Data 1].[isNewHire]" caption="isNewHire" attribute="1" defaultMemberUniqueName="[HR Data 1].[isNewHire].[All]" allUniqueName="[HR Data 1].[isNewHire].[All]" dimensionUniqueName="[HR Data 1]" displayFolder="" count="0" memberValueDatatype="130" unbalanced="0"/>
    <cacheHierarchy uniqueName="[HR Data 1].[BU Region]" caption="BU Region" attribute="1" defaultMemberUniqueName="[HR Data 1].[BU Region].[All]" allUniqueName="[HR Data 1].[BU Region].[All]" dimensionUniqueName="[HR Data 1]" displayFolder="" count="0" memberValueDatatype="130" unbalanced="0"/>
    <cacheHierarchy uniqueName="[HR Data 1].[HireDate]" caption="HireDate" attribute="1" time="1" defaultMemberUniqueName="[HR Data 1].[HireDate].[All]" allUniqueName="[HR Data 1].[HireDate].[All]" dimensionUniqueName="[HR Data 1]" displayFolder="" count="0" memberValueDatatype="7" unbalanced="0"/>
    <cacheHierarchy uniqueName="[HR Data 1].[PayType]" caption="PayType" attribute="1" defaultMemberUniqueName="[HR Data 1].[PayType].[All]" allUniqueName="[HR Data 1].[PayType].[All]" dimensionUniqueName="[HR Data 1]" displayFolder="" count="0" memberValueDatatype="130" unbalanced="0"/>
    <cacheHierarchy uniqueName="[HR Data 1].[TermReason]" caption="TermReason" attribute="1" defaultMemberUniqueName="[HR Data 1].[TermReason].[All]" allUniqueName="[HR Data 1].[TermReason].[All]" dimensionUniqueName="[HR Data 1]" displayFolder="" count="0" memberValueDatatype="130" unbalanced="0"/>
    <cacheHierarchy uniqueName="[HR Data 1].[AgeGroup]" caption="AgeGroup" attribute="1" defaultMemberUniqueName="[HR Data 1].[AgeGroup].[All]" allUniqueName="[HR Data 1].[AgeGroup].[All]" dimensionUniqueName="[HR Data 1]" displayFolder="" count="0" memberValueDatatype="130" unbalanced="0"/>
    <cacheHierarchy uniqueName="[HR Data 1].[TenureDays]" caption="TenureDays" attribute="1" defaultMemberUniqueName="[HR Data 1].[TenureDays].[All]" allUniqueName="[HR Data 1].[TenureDays].[All]" dimensionUniqueName="[HR Data 1]" displayFolder="" count="0" memberValueDatatype="20" unbalanced="0"/>
    <cacheHierarchy uniqueName="[HR Data 1].[TenureMonths]" caption="TenureMonths" attribute="1" defaultMemberUniqueName="[HR Data 1].[TenureMonths].[All]" allUniqueName="[HR Data 1].[TenureMonths].[All]" dimensionUniqueName="[HR Data 1]" displayFolder="" count="0" memberValueDatatype="5" unbalanced="0"/>
    <cacheHierarchy uniqueName="[HR Data 1].[BadHires]" caption="BadHires" attribute="1" defaultMemberUniqueName="[HR Data 1].[BadHires].[All]" allUniqueName="[HR Data 1].[BadHires].[All]" dimensionUniqueName="[HR Data 1]" displayFolder="" count="0" memberValueDatatype="20" unbalanced="0"/>
    <cacheHierarchy uniqueName="[HR Data 1].[Date (Year)]" caption="Date (Year)" attribute="1" defaultMemberUniqueName="[HR Data 1].[Date (Year)].[All]" allUniqueName="[HR Data 1].[Date (Year)].[All]" dimensionUniqueName="[HR Data 1]" displayFolder="" count="0" memberValueDatatype="130" unbalanced="0"/>
    <cacheHierarchy uniqueName="[HR Data 1].[Date (Quarter)]" caption="Date (Quarter)" attribute="1" defaultMemberUniqueName="[HR Data 1].[Date (Quarter)].[All]" allUniqueName="[HR Data 1].[Date (Quarter)].[All]" dimensionUniqueName="[HR Data 1]" displayFolder="" count="0" memberValueDatatype="130" unbalanced="0"/>
    <cacheHierarchy uniqueName="[HR Data 1].[Date (Month)]" caption="Date (Month)" attribute="1" defaultMemberUniqueName="[HR Data 1].[Date (Month)].[All]" allUniqueName="[HR Data 1].[Date (Month)].[All]" dimensionUniqueName="[HR Data 1]"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 1].[Date (Month Index)]" caption="Date (Month Index)" attribute="1" defaultMemberUniqueName="[HR Data 1].[Date (Month Index)].[All]" allUniqueName="[HR Data 1].[Date (Month Index)].[All]" dimensionUniqueName="[HR Data 1]"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Sum of EmpID 2]" caption="Sum of EmpID 2" measure="1" displayFolder="" measureGroup="HR Data 1" count="0">
      <extLst>
        <ext xmlns:x15="http://schemas.microsoft.com/office/spreadsheetml/2010/11/main" uri="{B97F6D7D-B522-45F9-BDA1-12C45D357490}">
          <x15:cacheHierarchy aggregatedColumn="20"/>
        </ext>
      </extLst>
    </cacheHierarchy>
    <cacheHierarchy uniqueName="[Measures].[Count of EmpID 2]" caption="Count of EmpID 2" measure="1" displayFolder="" measureGroup="HR Data 1" count="0">
      <extLst>
        <ext xmlns:x15="http://schemas.microsoft.com/office/spreadsheetml/2010/11/main" uri="{B97F6D7D-B522-45F9-BDA1-12C45D357490}">
          <x15:cacheHierarchy aggregatedColumn="20"/>
        </ext>
      </extLst>
    </cacheHierarchy>
    <cacheHierarchy uniqueName="[Measures].[Sum of TenureMonths 2]" caption="Sum of TenureMonths 2" measure="1" displayFolder="" measureGroup="HR Data 1" count="0">
      <extLst>
        <ext xmlns:x15="http://schemas.microsoft.com/office/spreadsheetml/2010/11/main" uri="{B97F6D7D-B522-45F9-BDA1-12C45D357490}">
          <x15:cacheHierarchy aggregatedColumn="33"/>
        </ext>
      </extLst>
    </cacheHierarchy>
    <cacheHierarchy uniqueName="[Measures].[Average of TenureMonths 2]" caption="Average of TenureMonths 2" measure="1" displayFolder="" measureGroup="HR Data 1" count="0">
      <extLst>
        <ext xmlns:x15="http://schemas.microsoft.com/office/spreadsheetml/2010/11/main" uri="{B97F6D7D-B522-45F9-BDA1-12C45D357490}">
          <x15:cacheHierarchy aggregatedColumn="33"/>
        </ext>
      </extLst>
    </cacheHierarchy>
    <cacheHierarchy uniqueName="[Measures].[Sum of BadHires 2]" caption="Sum of BadHires 2" measure="1" displayFolder="" measureGroup="HR Data 1" count="0">
      <extLst>
        <ext xmlns:x15="http://schemas.microsoft.com/office/spreadsheetml/2010/11/main" uri="{B97F6D7D-B522-45F9-BDA1-12C45D357490}">
          <x15:cacheHierarchy aggregatedColumn="34"/>
        </ext>
      </extLst>
    </cacheHierarchy>
    <cacheHierarchy uniqueName="[Measures].[Employee Count]" caption="Employee 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 caption="Seperation"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XL_Count HR Data 1]" caption="__XL_Count HR Data 1" measure="1" displayFolder="" measureGroup="HR Data 1" count="0" hidden="1"/>
    <cacheHierarchy uniqueName="[Measures].[__No measures defined]" caption="__No measures defined" measure="1" displayFolder="" count="0" hidden="1"/>
  </cacheHierarchies>
  <kpis count="0"/>
  <dimensions count="3">
    <dimension name="HR Data" uniqueName="[HR Data]" caption="HR Data"/>
    <dimension name="HR Data 1" uniqueName="[HR Data 1]" caption="HR Data 1"/>
    <dimension measure="1" name="Measures" uniqueName="[Measures]" caption="Measures"/>
  </dimensions>
  <measureGroups count="2">
    <measureGroup name="HR Data" caption="HR Data"/>
    <measureGroup name="HR Data 1" caption="HR Data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athod" refreshedDate="44244.025463888887" backgroundQuery="1" createdVersion="6" refreshedVersion="6" minRefreshableVersion="3" recordCount="0" supportSubquery="1" supportAdvancedDrill="1" xr:uid="{B9037376-8291-4DD5-BDB6-C8AF6818E95D}">
  <cacheSource type="external" connectionId="9"/>
  <cacheFields count="4">
    <cacheField name="[HR Data].[Gender].[Gender]" caption="Gender" numFmtId="0" hierarchy="2" level="1">
      <sharedItems count="2">
        <s v="F"/>
        <s v="M"/>
      </sharedItems>
    </cacheField>
    <cacheField name="[HR Data].[PayType].[PayType]" caption="PayType" numFmtId="0" hierarchy="10" level="1">
      <sharedItems count="2">
        <s v="Hourly"/>
        <s v="Salary"/>
      </sharedItems>
    </cacheField>
    <cacheField name="[Measures].[Active Employees]" caption="Active Employees" numFmtId="0" hierarchy="53" level="32767"/>
    <cacheField name="[HR Data].[EthnicGroup].[EthnicGroup]" caption="EthnicGroup" numFmtId="0" hierarchy="4" level="1">
      <sharedItems containsSemiMixedTypes="0" containsNonDate="0" containsString="0"/>
    </cacheField>
  </cacheFields>
  <cacheHierarchies count="61">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 1].[Date]" caption="Date" attribute="1" time="1" defaultMemberUniqueName="[HR Data 1].[Date].[All]" allUniqueName="[HR Data 1].[Date].[All]" dimensionUniqueName="[HR Data 1]" displayFolder="" count="0" memberValueDatatype="7" unbalanced="0"/>
    <cacheHierarchy uniqueName="[HR Data 1].[EmpID]" caption="EmpID" attribute="1" defaultMemberUniqueName="[HR Data 1].[EmpID].[All]" allUniqueName="[HR Data 1].[EmpID].[All]" dimensionUniqueName="[HR Data 1]" displayFolder="" count="0" memberValueDatatype="20" unbalanced="0"/>
    <cacheHierarchy uniqueName="[HR Data 1].[Gender]" caption="Gender" attribute="1" defaultMemberUniqueName="[HR Data 1].[Gender].[All]" allUniqueName="[HR Data 1].[Gender].[All]" dimensionUniqueName="[HR Data 1]" displayFolder="" count="0" memberValueDatatype="130" unbalanced="0"/>
    <cacheHierarchy uniqueName="[HR Data 1].[Age]" caption="Age" attribute="1" defaultMemberUniqueName="[HR Data 1].[Age].[All]" allUniqueName="[HR Data 1].[Age].[All]" dimensionUniqueName="[HR Data 1]" displayFolder="" count="0" memberValueDatatype="20" unbalanced="0"/>
    <cacheHierarchy uniqueName="[HR Data 1].[EthnicGroup]" caption="EthnicGroup" attribute="1" defaultMemberUniqueName="[HR Data 1].[EthnicGroup].[All]" allUniqueName="[HR Data 1].[EthnicGroup].[All]" dimensionUniqueName="[HR Data 1]" displayFolder="" count="0" memberValueDatatype="130" unbalanced="0"/>
    <cacheHierarchy uniqueName="[HR Data 1].[FP]" caption="FP" attribute="1" defaultMemberUniqueName="[HR Data 1].[FP].[All]" allUniqueName="[HR Data 1].[FP].[All]" dimensionUniqueName="[HR Data 1]" displayFolder="" count="0" memberValueDatatype="130" unbalanced="0"/>
    <cacheHierarchy uniqueName="[HR Data 1].[TermDate]" caption="TermDate" attribute="1" time="1" defaultMemberUniqueName="[HR Data 1].[TermDate].[All]" allUniqueName="[HR Data 1].[TermDate].[All]" dimensionUniqueName="[HR Data 1]" displayFolder="" count="0" memberValueDatatype="7" unbalanced="0"/>
    <cacheHierarchy uniqueName="[HR Data 1].[isNewHire]" caption="isNewHire" attribute="1" defaultMemberUniqueName="[HR Data 1].[isNewHire].[All]" allUniqueName="[HR Data 1].[isNewHire].[All]" dimensionUniqueName="[HR Data 1]" displayFolder="" count="0" memberValueDatatype="130" unbalanced="0"/>
    <cacheHierarchy uniqueName="[HR Data 1].[BU Region]" caption="BU Region" attribute="1" defaultMemberUniqueName="[HR Data 1].[BU Region].[All]" allUniqueName="[HR Data 1].[BU Region].[All]" dimensionUniqueName="[HR Data 1]" displayFolder="" count="0" memberValueDatatype="130" unbalanced="0"/>
    <cacheHierarchy uniqueName="[HR Data 1].[HireDate]" caption="HireDate" attribute="1" time="1" defaultMemberUniqueName="[HR Data 1].[HireDate].[All]" allUniqueName="[HR Data 1].[HireDate].[All]" dimensionUniqueName="[HR Data 1]" displayFolder="" count="0" memberValueDatatype="7" unbalanced="0"/>
    <cacheHierarchy uniqueName="[HR Data 1].[PayType]" caption="PayType" attribute="1" defaultMemberUniqueName="[HR Data 1].[PayType].[All]" allUniqueName="[HR Data 1].[PayType].[All]" dimensionUniqueName="[HR Data 1]" displayFolder="" count="0" memberValueDatatype="130" unbalanced="0"/>
    <cacheHierarchy uniqueName="[HR Data 1].[TermReason]" caption="TermReason" attribute="1" defaultMemberUniqueName="[HR Data 1].[TermReason].[All]" allUniqueName="[HR Data 1].[TermReason].[All]" dimensionUniqueName="[HR Data 1]" displayFolder="" count="0" memberValueDatatype="130" unbalanced="0"/>
    <cacheHierarchy uniqueName="[HR Data 1].[AgeGroup]" caption="AgeGroup" attribute="1" defaultMemberUniqueName="[HR Data 1].[AgeGroup].[All]" allUniqueName="[HR Data 1].[AgeGroup].[All]" dimensionUniqueName="[HR Data 1]" displayFolder="" count="0" memberValueDatatype="130" unbalanced="0"/>
    <cacheHierarchy uniqueName="[HR Data 1].[TenureDays]" caption="TenureDays" attribute="1" defaultMemberUniqueName="[HR Data 1].[TenureDays].[All]" allUniqueName="[HR Data 1].[TenureDays].[All]" dimensionUniqueName="[HR Data 1]" displayFolder="" count="0" memberValueDatatype="20" unbalanced="0"/>
    <cacheHierarchy uniqueName="[HR Data 1].[TenureMonths]" caption="TenureMonths" attribute="1" defaultMemberUniqueName="[HR Data 1].[TenureMonths].[All]" allUniqueName="[HR Data 1].[TenureMonths].[All]" dimensionUniqueName="[HR Data 1]" displayFolder="" count="0" memberValueDatatype="5" unbalanced="0"/>
    <cacheHierarchy uniqueName="[HR Data 1].[BadHires]" caption="BadHires" attribute="1" defaultMemberUniqueName="[HR Data 1].[BadHires].[All]" allUniqueName="[HR Data 1].[BadHires].[All]" dimensionUniqueName="[HR Data 1]" displayFolder="" count="0" memberValueDatatype="20" unbalanced="0"/>
    <cacheHierarchy uniqueName="[HR Data 1].[Date (Year)]" caption="Date (Year)" attribute="1" defaultMemberUniqueName="[HR Data 1].[Date (Year)].[All]" allUniqueName="[HR Data 1].[Date (Year)].[All]" dimensionUniqueName="[HR Data 1]" displayFolder="" count="0" memberValueDatatype="130" unbalanced="0"/>
    <cacheHierarchy uniqueName="[HR Data 1].[Date (Quarter)]" caption="Date (Quarter)" attribute="1" defaultMemberUniqueName="[HR Data 1].[Date (Quarter)].[All]" allUniqueName="[HR Data 1].[Date (Quarter)].[All]" dimensionUniqueName="[HR Data 1]" displayFolder="" count="0" memberValueDatatype="130" unbalanced="0"/>
    <cacheHierarchy uniqueName="[HR Data 1].[Date (Month)]" caption="Date (Month)" attribute="1" defaultMemberUniqueName="[HR Data 1].[Date (Month)].[All]" allUniqueName="[HR Data 1].[Date (Month)].[All]" dimensionUniqueName="[HR Data 1]"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 1].[Date (Month Index)]" caption="Date (Month Index)" attribute="1" defaultMemberUniqueName="[HR Data 1].[Date (Month Index)].[All]" allUniqueName="[HR Data 1].[Date (Month Index)].[All]" dimensionUniqueName="[HR Data 1]"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Sum of EmpID 2]" caption="Sum of EmpID 2" measure="1" displayFolder="" measureGroup="HR Data 1" count="0">
      <extLst>
        <ext xmlns:x15="http://schemas.microsoft.com/office/spreadsheetml/2010/11/main" uri="{B97F6D7D-B522-45F9-BDA1-12C45D357490}">
          <x15:cacheHierarchy aggregatedColumn="20"/>
        </ext>
      </extLst>
    </cacheHierarchy>
    <cacheHierarchy uniqueName="[Measures].[Count of EmpID 2]" caption="Count of EmpID 2" measure="1" displayFolder="" measureGroup="HR Data 1" count="0">
      <extLst>
        <ext xmlns:x15="http://schemas.microsoft.com/office/spreadsheetml/2010/11/main" uri="{B97F6D7D-B522-45F9-BDA1-12C45D357490}">
          <x15:cacheHierarchy aggregatedColumn="20"/>
        </ext>
      </extLst>
    </cacheHierarchy>
    <cacheHierarchy uniqueName="[Measures].[Sum of TenureMonths 2]" caption="Sum of TenureMonths 2" measure="1" displayFolder="" measureGroup="HR Data 1" count="0">
      <extLst>
        <ext xmlns:x15="http://schemas.microsoft.com/office/spreadsheetml/2010/11/main" uri="{B97F6D7D-B522-45F9-BDA1-12C45D357490}">
          <x15:cacheHierarchy aggregatedColumn="33"/>
        </ext>
      </extLst>
    </cacheHierarchy>
    <cacheHierarchy uniqueName="[Measures].[Average of TenureMonths 2]" caption="Average of TenureMonths 2" measure="1" displayFolder="" measureGroup="HR Data 1" count="0">
      <extLst>
        <ext xmlns:x15="http://schemas.microsoft.com/office/spreadsheetml/2010/11/main" uri="{B97F6D7D-B522-45F9-BDA1-12C45D357490}">
          <x15:cacheHierarchy aggregatedColumn="33"/>
        </ext>
      </extLst>
    </cacheHierarchy>
    <cacheHierarchy uniqueName="[Measures].[Sum of BadHires 2]" caption="Sum of BadHires 2" measure="1" displayFolder="" measureGroup="HR Data 1" count="0">
      <extLst>
        <ext xmlns:x15="http://schemas.microsoft.com/office/spreadsheetml/2010/11/main" uri="{B97F6D7D-B522-45F9-BDA1-12C45D357490}">
          <x15:cacheHierarchy aggregatedColumn="34"/>
        </ext>
      </extLst>
    </cacheHierarchy>
    <cacheHierarchy uniqueName="[Measures].[Employee Count]" caption="Employee 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 caption="Seperation"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XL_Count HR Data 1]" caption="__XL_Count HR Data 1" measure="1" displayFolder="" measureGroup="HR Data 1" count="0" hidden="1"/>
    <cacheHierarchy uniqueName="[Measures].[__No measures defined]" caption="__No measures defined" measure="1" displayFolder="" count="0" hidden="1"/>
  </cacheHierarchies>
  <kpis count="0"/>
  <dimensions count="3">
    <dimension name="HR Data" uniqueName="[HR Data]" caption="HR Data"/>
    <dimension name="HR Data 1" uniqueName="[HR Data 1]" caption="HR Data 1"/>
    <dimension measure="1" name="Measures" uniqueName="[Measures]" caption="Measures"/>
  </dimensions>
  <measureGroups count="2">
    <measureGroup name="HR Data" caption="HR Data"/>
    <measureGroup name="HR Data 1" caption="HR Data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athod" refreshedDate="44244.025464583334" backgroundQuery="1" createdVersion="6" refreshedVersion="6" minRefreshableVersion="3" recordCount="0" supportSubquery="1" supportAdvancedDrill="1" xr:uid="{930CB901-6966-4FB3-96F0-6796BCC3F7CF}">
  <cacheSource type="external" connectionId="9"/>
  <cacheFields count="4">
    <cacheField name="[Measures].[TO]" caption="TO" numFmtId="0" hierarchy="57" level="32767"/>
    <cacheField name="[HR Data].[Gender].[Gender]" caption="Gender" numFmtId="0" hierarchy="2" level="1">
      <sharedItems count="2">
        <s v="F"/>
        <s v="M"/>
      </sharedItems>
    </cacheField>
    <cacheField name="[HR Data].[Date (Year)].[Date (Year)]" caption="Date (Year)" numFmtId="0" hierarchy="16" level="1">
      <sharedItems count="4">
        <s v="2015"/>
        <s v="2016"/>
        <s v="2017"/>
        <s v="2018"/>
      </sharedItems>
    </cacheField>
    <cacheField name="[HR Data].[EthnicGroup].[EthnicGroup]" caption="EthnicGroup" numFmtId="0" hierarchy="4" level="1">
      <sharedItems containsSemiMixedTypes="0" containsNonDate="0" containsString="0"/>
    </cacheField>
  </cacheFields>
  <cacheHierarchies count="61">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 1].[Date]" caption="Date" attribute="1" time="1" defaultMemberUniqueName="[HR Data 1].[Date].[All]" allUniqueName="[HR Data 1].[Date].[All]" dimensionUniqueName="[HR Data 1]" displayFolder="" count="0" memberValueDatatype="7" unbalanced="0"/>
    <cacheHierarchy uniqueName="[HR Data 1].[EmpID]" caption="EmpID" attribute="1" defaultMemberUniqueName="[HR Data 1].[EmpID].[All]" allUniqueName="[HR Data 1].[EmpID].[All]" dimensionUniqueName="[HR Data 1]" displayFolder="" count="0" memberValueDatatype="20" unbalanced="0"/>
    <cacheHierarchy uniqueName="[HR Data 1].[Gender]" caption="Gender" attribute="1" defaultMemberUniqueName="[HR Data 1].[Gender].[All]" allUniqueName="[HR Data 1].[Gender].[All]" dimensionUniqueName="[HR Data 1]" displayFolder="" count="0" memberValueDatatype="130" unbalanced="0"/>
    <cacheHierarchy uniqueName="[HR Data 1].[Age]" caption="Age" attribute="1" defaultMemberUniqueName="[HR Data 1].[Age].[All]" allUniqueName="[HR Data 1].[Age].[All]" dimensionUniqueName="[HR Data 1]" displayFolder="" count="0" memberValueDatatype="20" unbalanced="0"/>
    <cacheHierarchy uniqueName="[HR Data 1].[EthnicGroup]" caption="EthnicGroup" attribute="1" defaultMemberUniqueName="[HR Data 1].[EthnicGroup].[All]" allUniqueName="[HR Data 1].[EthnicGroup].[All]" dimensionUniqueName="[HR Data 1]" displayFolder="" count="0" memberValueDatatype="130" unbalanced="0"/>
    <cacheHierarchy uniqueName="[HR Data 1].[FP]" caption="FP" attribute="1" defaultMemberUniqueName="[HR Data 1].[FP].[All]" allUniqueName="[HR Data 1].[FP].[All]" dimensionUniqueName="[HR Data 1]" displayFolder="" count="0" memberValueDatatype="130" unbalanced="0"/>
    <cacheHierarchy uniqueName="[HR Data 1].[TermDate]" caption="TermDate" attribute="1" time="1" defaultMemberUniqueName="[HR Data 1].[TermDate].[All]" allUniqueName="[HR Data 1].[TermDate].[All]" dimensionUniqueName="[HR Data 1]" displayFolder="" count="0" memberValueDatatype="7" unbalanced="0"/>
    <cacheHierarchy uniqueName="[HR Data 1].[isNewHire]" caption="isNewHire" attribute="1" defaultMemberUniqueName="[HR Data 1].[isNewHire].[All]" allUniqueName="[HR Data 1].[isNewHire].[All]" dimensionUniqueName="[HR Data 1]" displayFolder="" count="0" memberValueDatatype="130" unbalanced="0"/>
    <cacheHierarchy uniqueName="[HR Data 1].[BU Region]" caption="BU Region" attribute="1" defaultMemberUniqueName="[HR Data 1].[BU Region].[All]" allUniqueName="[HR Data 1].[BU Region].[All]" dimensionUniqueName="[HR Data 1]" displayFolder="" count="0" memberValueDatatype="130" unbalanced="0"/>
    <cacheHierarchy uniqueName="[HR Data 1].[HireDate]" caption="HireDate" attribute="1" time="1" defaultMemberUniqueName="[HR Data 1].[HireDate].[All]" allUniqueName="[HR Data 1].[HireDate].[All]" dimensionUniqueName="[HR Data 1]" displayFolder="" count="0" memberValueDatatype="7" unbalanced="0"/>
    <cacheHierarchy uniqueName="[HR Data 1].[PayType]" caption="PayType" attribute="1" defaultMemberUniqueName="[HR Data 1].[PayType].[All]" allUniqueName="[HR Data 1].[PayType].[All]" dimensionUniqueName="[HR Data 1]" displayFolder="" count="0" memberValueDatatype="130" unbalanced="0"/>
    <cacheHierarchy uniqueName="[HR Data 1].[TermReason]" caption="TermReason" attribute="1" defaultMemberUniqueName="[HR Data 1].[TermReason].[All]" allUniqueName="[HR Data 1].[TermReason].[All]" dimensionUniqueName="[HR Data 1]" displayFolder="" count="0" memberValueDatatype="130" unbalanced="0"/>
    <cacheHierarchy uniqueName="[HR Data 1].[AgeGroup]" caption="AgeGroup" attribute="1" defaultMemberUniqueName="[HR Data 1].[AgeGroup].[All]" allUniqueName="[HR Data 1].[AgeGroup].[All]" dimensionUniqueName="[HR Data 1]" displayFolder="" count="0" memberValueDatatype="130" unbalanced="0"/>
    <cacheHierarchy uniqueName="[HR Data 1].[TenureDays]" caption="TenureDays" attribute="1" defaultMemberUniqueName="[HR Data 1].[TenureDays].[All]" allUniqueName="[HR Data 1].[TenureDays].[All]" dimensionUniqueName="[HR Data 1]" displayFolder="" count="0" memberValueDatatype="20" unbalanced="0"/>
    <cacheHierarchy uniqueName="[HR Data 1].[TenureMonths]" caption="TenureMonths" attribute="1" defaultMemberUniqueName="[HR Data 1].[TenureMonths].[All]" allUniqueName="[HR Data 1].[TenureMonths].[All]" dimensionUniqueName="[HR Data 1]" displayFolder="" count="0" memberValueDatatype="5" unbalanced="0"/>
    <cacheHierarchy uniqueName="[HR Data 1].[BadHires]" caption="BadHires" attribute="1" defaultMemberUniqueName="[HR Data 1].[BadHires].[All]" allUniqueName="[HR Data 1].[BadHires].[All]" dimensionUniqueName="[HR Data 1]" displayFolder="" count="0" memberValueDatatype="20" unbalanced="0"/>
    <cacheHierarchy uniqueName="[HR Data 1].[Date (Year)]" caption="Date (Year)" attribute="1" defaultMemberUniqueName="[HR Data 1].[Date (Year)].[All]" allUniqueName="[HR Data 1].[Date (Year)].[All]" dimensionUniqueName="[HR Data 1]" displayFolder="" count="0" memberValueDatatype="130" unbalanced="0"/>
    <cacheHierarchy uniqueName="[HR Data 1].[Date (Quarter)]" caption="Date (Quarter)" attribute="1" defaultMemberUniqueName="[HR Data 1].[Date (Quarter)].[All]" allUniqueName="[HR Data 1].[Date (Quarter)].[All]" dimensionUniqueName="[HR Data 1]" displayFolder="" count="0" memberValueDatatype="130" unbalanced="0"/>
    <cacheHierarchy uniqueName="[HR Data 1].[Date (Month)]" caption="Date (Month)" attribute="1" defaultMemberUniqueName="[HR Data 1].[Date (Month)].[All]" allUniqueName="[HR Data 1].[Date (Month)].[All]" dimensionUniqueName="[HR Data 1]"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 1].[Date (Month Index)]" caption="Date (Month Index)" attribute="1" defaultMemberUniqueName="[HR Data 1].[Date (Month Index)].[All]" allUniqueName="[HR Data 1].[Date (Month Index)].[All]" dimensionUniqueName="[HR Data 1]"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Sum of EmpID 2]" caption="Sum of EmpID 2" measure="1" displayFolder="" measureGroup="HR Data 1" count="0">
      <extLst>
        <ext xmlns:x15="http://schemas.microsoft.com/office/spreadsheetml/2010/11/main" uri="{B97F6D7D-B522-45F9-BDA1-12C45D357490}">
          <x15:cacheHierarchy aggregatedColumn="20"/>
        </ext>
      </extLst>
    </cacheHierarchy>
    <cacheHierarchy uniqueName="[Measures].[Count of EmpID 2]" caption="Count of EmpID 2" measure="1" displayFolder="" measureGroup="HR Data 1" count="0">
      <extLst>
        <ext xmlns:x15="http://schemas.microsoft.com/office/spreadsheetml/2010/11/main" uri="{B97F6D7D-B522-45F9-BDA1-12C45D357490}">
          <x15:cacheHierarchy aggregatedColumn="20"/>
        </ext>
      </extLst>
    </cacheHierarchy>
    <cacheHierarchy uniqueName="[Measures].[Sum of TenureMonths 2]" caption="Sum of TenureMonths 2" measure="1" displayFolder="" measureGroup="HR Data 1" count="0">
      <extLst>
        <ext xmlns:x15="http://schemas.microsoft.com/office/spreadsheetml/2010/11/main" uri="{B97F6D7D-B522-45F9-BDA1-12C45D357490}">
          <x15:cacheHierarchy aggregatedColumn="33"/>
        </ext>
      </extLst>
    </cacheHierarchy>
    <cacheHierarchy uniqueName="[Measures].[Average of TenureMonths 2]" caption="Average of TenureMonths 2" measure="1" displayFolder="" measureGroup="HR Data 1" count="0">
      <extLst>
        <ext xmlns:x15="http://schemas.microsoft.com/office/spreadsheetml/2010/11/main" uri="{B97F6D7D-B522-45F9-BDA1-12C45D357490}">
          <x15:cacheHierarchy aggregatedColumn="33"/>
        </ext>
      </extLst>
    </cacheHierarchy>
    <cacheHierarchy uniqueName="[Measures].[Sum of BadHires 2]" caption="Sum of BadHires 2" measure="1" displayFolder="" measureGroup="HR Data 1" count="0">
      <extLst>
        <ext xmlns:x15="http://schemas.microsoft.com/office/spreadsheetml/2010/11/main" uri="{B97F6D7D-B522-45F9-BDA1-12C45D357490}">
          <x15:cacheHierarchy aggregatedColumn="34"/>
        </ext>
      </extLst>
    </cacheHierarchy>
    <cacheHierarchy uniqueName="[Measures].[Employee Count]" caption="Employee 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 caption="Seperation" measure="1" displayFolder="" measureGroup="HR Data" count="0"/>
    <cacheHierarchy uniqueName="[Measures].[TO]" caption="TO"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XL_Count HR Data 1]" caption="__XL_Count HR Data 1" measure="1" displayFolder="" measureGroup="HR Data 1" count="0" hidden="1"/>
    <cacheHierarchy uniqueName="[Measures].[__No measures defined]" caption="__No measures defined" measure="1" displayFolder="" count="0" hidden="1"/>
  </cacheHierarchies>
  <kpis count="0"/>
  <dimensions count="3">
    <dimension name="HR Data" uniqueName="[HR Data]" caption="HR Data"/>
    <dimension name="HR Data 1" uniqueName="[HR Data 1]" caption="HR Data 1"/>
    <dimension measure="1" name="Measures" uniqueName="[Measures]" caption="Measures"/>
  </dimensions>
  <measureGroups count="2">
    <measureGroup name="HR Data" caption="HR Data"/>
    <measureGroup name="HR Data 1" caption="HR Data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athod" refreshedDate="44244.025465046296" backgroundQuery="1" createdVersion="6" refreshedVersion="6" minRefreshableVersion="3" recordCount="0" supportSubquery="1" supportAdvancedDrill="1" xr:uid="{3FA4F745-428C-441A-B6D2-2C35DDF8FF68}">
  <cacheSource type="external" connectionId="9"/>
  <cacheFields count="4">
    <cacheField name="[HR Data].[BU Region].[BU Region]" caption="BU Region" numFmtId="0" hierarchy="8" level="1">
      <sharedItems count="7">
        <s v="Central"/>
        <s v="East"/>
        <s v="Midwest"/>
        <s v="North"/>
        <s v="Northwest"/>
        <s v="South"/>
        <s v="West"/>
      </sharedItems>
    </cacheField>
    <cacheField name="[HR Data].[FP].[FP]" caption="FP" numFmtId="0" hierarchy="5" level="1">
      <sharedItems count="2">
        <s v="FT"/>
        <s v="PT"/>
      </sharedItems>
    </cacheField>
    <cacheField name="[Measures].[Active Employees]" caption="Active Employees" numFmtId="0" hierarchy="53" level="32767"/>
    <cacheField name="[HR Data].[EthnicGroup].[EthnicGroup]" caption="EthnicGroup" numFmtId="0" hierarchy="4" level="1">
      <sharedItems containsSemiMixedTypes="0" containsNonDate="0" containsString="0"/>
    </cacheField>
  </cacheFields>
  <cacheHierarchies count="61">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 1].[Date]" caption="Date" attribute="1" time="1" defaultMemberUniqueName="[HR Data 1].[Date].[All]" allUniqueName="[HR Data 1].[Date].[All]" dimensionUniqueName="[HR Data 1]" displayFolder="" count="0" memberValueDatatype="7" unbalanced="0"/>
    <cacheHierarchy uniqueName="[HR Data 1].[EmpID]" caption="EmpID" attribute="1" defaultMemberUniqueName="[HR Data 1].[EmpID].[All]" allUniqueName="[HR Data 1].[EmpID].[All]" dimensionUniqueName="[HR Data 1]" displayFolder="" count="0" memberValueDatatype="20" unbalanced="0"/>
    <cacheHierarchy uniqueName="[HR Data 1].[Gender]" caption="Gender" attribute="1" defaultMemberUniqueName="[HR Data 1].[Gender].[All]" allUniqueName="[HR Data 1].[Gender].[All]" dimensionUniqueName="[HR Data 1]" displayFolder="" count="0" memberValueDatatype="130" unbalanced="0"/>
    <cacheHierarchy uniqueName="[HR Data 1].[Age]" caption="Age" attribute="1" defaultMemberUniqueName="[HR Data 1].[Age].[All]" allUniqueName="[HR Data 1].[Age].[All]" dimensionUniqueName="[HR Data 1]" displayFolder="" count="0" memberValueDatatype="20" unbalanced="0"/>
    <cacheHierarchy uniqueName="[HR Data 1].[EthnicGroup]" caption="EthnicGroup" attribute="1" defaultMemberUniqueName="[HR Data 1].[EthnicGroup].[All]" allUniqueName="[HR Data 1].[EthnicGroup].[All]" dimensionUniqueName="[HR Data 1]" displayFolder="" count="0" memberValueDatatype="130" unbalanced="0"/>
    <cacheHierarchy uniqueName="[HR Data 1].[FP]" caption="FP" attribute="1" defaultMemberUniqueName="[HR Data 1].[FP].[All]" allUniqueName="[HR Data 1].[FP].[All]" dimensionUniqueName="[HR Data 1]" displayFolder="" count="0" memberValueDatatype="130" unbalanced="0"/>
    <cacheHierarchy uniqueName="[HR Data 1].[TermDate]" caption="TermDate" attribute="1" time="1" defaultMemberUniqueName="[HR Data 1].[TermDate].[All]" allUniqueName="[HR Data 1].[TermDate].[All]" dimensionUniqueName="[HR Data 1]" displayFolder="" count="0" memberValueDatatype="7" unbalanced="0"/>
    <cacheHierarchy uniqueName="[HR Data 1].[isNewHire]" caption="isNewHire" attribute="1" defaultMemberUniqueName="[HR Data 1].[isNewHire].[All]" allUniqueName="[HR Data 1].[isNewHire].[All]" dimensionUniqueName="[HR Data 1]" displayFolder="" count="0" memberValueDatatype="130" unbalanced="0"/>
    <cacheHierarchy uniqueName="[HR Data 1].[BU Region]" caption="BU Region" attribute="1" defaultMemberUniqueName="[HR Data 1].[BU Region].[All]" allUniqueName="[HR Data 1].[BU Region].[All]" dimensionUniqueName="[HR Data 1]" displayFolder="" count="0" memberValueDatatype="130" unbalanced="0"/>
    <cacheHierarchy uniqueName="[HR Data 1].[HireDate]" caption="HireDate" attribute="1" time="1" defaultMemberUniqueName="[HR Data 1].[HireDate].[All]" allUniqueName="[HR Data 1].[HireDate].[All]" dimensionUniqueName="[HR Data 1]" displayFolder="" count="0" memberValueDatatype="7" unbalanced="0"/>
    <cacheHierarchy uniqueName="[HR Data 1].[PayType]" caption="PayType" attribute="1" defaultMemberUniqueName="[HR Data 1].[PayType].[All]" allUniqueName="[HR Data 1].[PayType].[All]" dimensionUniqueName="[HR Data 1]" displayFolder="" count="0" memberValueDatatype="130" unbalanced="0"/>
    <cacheHierarchy uniqueName="[HR Data 1].[TermReason]" caption="TermReason" attribute="1" defaultMemberUniqueName="[HR Data 1].[TermReason].[All]" allUniqueName="[HR Data 1].[TermReason].[All]" dimensionUniqueName="[HR Data 1]" displayFolder="" count="0" memberValueDatatype="130" unbalanced="0"/>
    <cacheHierarchy uniqueName="[HR Data 1].[AgeGroup]" caption="AgeGroup" attribute="1" defaultMemberUniqueName="[HR Data 1].[AgeGroup].[All]" allUniqueName="[HR Data 1].[AgeGroup].[All]" dimensionUniqueName="[HR Data 1]" displayFolder="" count="0" memberValueDatatype="130" unbalanced="0"/>
    <cacheHierarchy uniqueName="[HR Data 1].[TenureDays]" caption="TenureDays" attribute="1" defaultMemberUniqueName="[HR Data 1].[TenureDays].[All]" allUniqueName="[HR Data 1].[TenureDays].[All]" dimensionUniqueName="[HR Data 1]" displayFolder="" count="0" memberValueDatatype="20" unbalanced="0"/>
    <cacheHierarchy uniqueName="[HR Data 1].[TenureMonths]" caption="TenureMonths" attribute="1" defaultMemberUniqueName="[HR Data 1].[TenureMonths].[All]" allUniqueName="[HR Data 1].[TenureMonths].[All]" dimensionUniqueName="[HR Data 1]" displayFolder="" count="0" memberValueDatatype="5" unbalanced="0"/>
    <cacheHierarchy uniqueName="[HR Data 1].[BadHires]" caption="BadHires" attribute="1" defaultMemberUniqueName="[HR Data 1].[BadHires].[All]" allUniqueName="[HR Data 1].[BadHires].[All]" dimensionUniqueName="[HR Data 1]" displayFolder="" count="0" memberValueDatatype="20" unbalanced="0"/>
    <cacheHierarchy uniqueName="[HR Data 1].[Date (Year)]" caption="Date (Year)" attribute="1" defaultMemberUniqueName="[HR Data 1].[Date (Year)].[All]" allUniqueName="[HR Data 1].[Date (Year)].[All]" dimensionUniqueName="[HR Data 1]" displayFolder="" count="0" memberValueDatatype="130" unbalanced="0"/>
    <cacheHierarchy uniqueName="[HR Data 1].[Date (Quarter)]" caption="Date (Quarter)" attribute="1" defaultMemberUniqueName="[HR Data 1].[Date (Quarter)].[All]" allUniqueName="[HR Data 1].[Date (Quarter)].[All]" dimensionUniqueName="[HR Data 1]" displayFolder="" count="0" memberValueDatatype="130" unbalanced="0"/>
    <cacheHierarchy uniqueName="[HR Data 1].[Date (Month)]" caption="Date (Month)" attribute="1" defaultMemberUniqueName="[HR Data 1].[Date (Month)].[All]" allUniqueName="[HR Data 1].[Date (Month)].[All]" dimensionUniqueName="[HR Data 1]"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 1].[Date (Month Index)]" caption="Date (Month Index)" attribute="1" defaultMemberUniqueName="[HR Data 1].[Date (Month Index)].[All]" allUniqueName="[HR Data 1].[Date (Month Index)].[All]" dimensionUniqueName="[HR Data 1]"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Sum of EmpID 2]" caption="Sum of EmpID 2" measure="1" displayFolder="" measureGroup="HR Data 1" count="0">
      <extLst>
        <ext xmlns:x15="http://schemas.microsoft.com/office/spreadsheetml/2010/11/main" uri="{B97F6D7D-B522-45F9-BDA1-12C45D357490}">
          <x15:cacheHierarchy aggregatedColumn="20"/>
        </ext>
      </extLst>
    </cacheHierarchy>
    <cacheHierarchy uniqueName="[Measures].[Count of EmpID 2]" caption="Count of EmpID 2" measure="1" displayFolder="" measureGroup="HR Data 1" count="0">
      <extLst>
        <ext xmlns:x15="http://schemas.microsoft.com/office/spreadsheetml/2010/11/main" uri="{B97F6D7D-B522-45F9-BDA1-12C45D357490}">
          <x15:cacheHierarchy aggregatedColumn="20"/>
        </ext>
      </extLst>
    </cacheHierarchy>
    <cacheHierarchy uniqueName="[Measures].[Sum of TenureMonths 2]" caption="Sum of TenureMonths 2" measure="1" displayFolder="" measureGroup="HR Data 1" count="0">
      <extLst>
        <ext xmlns:x15="http://schemas.microsoft.com/office/spreadsheetml/2010/11/main" uri="{B97F6D7D-B522-45F9-BDA1-12C45D357490}">
          <x15:cacheHierarchy aggregatedColumn="33"/>
        </ext>
      </extLst>
    </cacheHierarchy>
    <cacheHierarchy uniqueName="[Measures].[Average of TenureMonths 2]" caption="Average of TenureMonths 2" measure="1" displayFolder="" measureGroup="HR Data 1" count="0">
      <extLst>
        <ext xmlns:x15="http://schemas.microsoft.com/office/spreadsheetml/2010/11/main" uri="{B97F6D7D-B522-45F9-BDA1-12C45D357490}">
          <x15:cacheHierarchy aggregatedColumn="33"/>
        </ext>
      </extLst>
    </cacheHierarchy>
    <cacheHierarchy uniqueName="[Measures].[Sum of BadHires 2]" caption="Sum of BadHires 2" measure="1" displayFolder="" measureGroup="HR Data 1" count="0">
      <extLst>
        <ext xmlns:x15="http://schemas.microsoft.com/office/spreadsheetml/2010/11/main" uri="{B97F6D7D-B522-45F9-BDA1-12C45D357490}">
          <x15:cacheHierarchy aggregatedColumn="34"/>
        </ext>
      </extLst>
    </cacheHierarchy>
    <cacheHierarchy uniqueName="[Measures].[Employee Count]" caption="Employee 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 caption="Seperation"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XL_Count HR Data 1]" caption="__XL_Count HR Data 1" measure="1" displayFolder="" measureGroup="HR Data 1" count="0" hidden="1"/>
    <cacheHierarchy uniqueName="[Measures].[__No measures defined]" caption="__No measures defined" measure="1" displayFolder="" count="0" hidden="1"/>
  </cacheHierarchies>
  <kpis count="0"/>
  <dimensions count="3">
    <dimension name="HR Data" uniqueName="[HR Data]" caption="HR Data"/>
    <dimension name="HR Data 1" uniqueName="[HR Data 1]" caption="HR Data 1"/>
    <dimension measure="1" name="Measures" uniqueName="[Measures]" caption="Measures"/>
  </dimensions>
  <measureGroups count="2">
    <measureGroup name="HR Data" caption="HR Data"/>
    <measureGroup name="HR Data 1" caption="HR Data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476611-3114-4406-B64D-52D24C4CD5A9}" name="Ethnicity" cacheId="683" applyNumberFormats="0" applyBorderFormats="0" applyFontFormats="0" applyPatternFormats="0" applyAlignmentFormats="0" applyWidthHeightFormats="1" dataCaption="Values" tag="50e8dde7-c159-4d51-8a72-440b9aad2531" updatedVersion="6" minRefreshableVersion="3" useAutoFormatting="1" itemPrintTitles="1" createdVersion="6" indent="0" outline="1" outlineData="1" multipleFieldFilters="0" chartFormat="3">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44A9A77-95EA-4FF1-BEEC-39EC128DA3F2}" name="Tenure" cacheId="704" applyNumberFormats="0" applyBorderFormats="0" applyFontFormats="0" applyPatternFormats="0" applyAlignmentFormats="0" applyWidthHeightFormats="1" dataCaption="Values" tag="56357aaa-dd86-4acf-844d-c82b88f0103f" updatedVersion="6" minRefreshableVersion="3" useAutoFormatting="1" itemPrintTitles="1" createdVersion="6" indent="0" outline="1" outlineData="1" multipleFieldFilters="0" chartFormat="4">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2">
    <chartFormat chart="3" format="12" series="1">
      <pivotArea type="data" outline="0" fieldPosition="0">
        <references count="2">
          <reference field="4294967294" count="1" selected="0">
            <x v="0"/>
          </reference>
          <reference field="2" count="1" selected="0">
            <x v="0"/>
          </reference>
        </references>
      </pivotArea>
    </chartFormat>
    <chartFormat chart="3" format="13" series="1">
      <pivotArea type="data" outline="0" fieldPosition="0">
        <references count="2">
          <reference field="4294967294" count="1" selected="0">
            <x v="0"/>
          </reference>
          <reference field="2" count="1" selected="0">
            <x v="1"/>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4741B51-C54F-43FA-8478-9C50F688DDBD}" name="Active" cacheId="710" applyNumberFormats="0" applyBorderFormats="0" applyFontFormats="0" applyPatternFormats="0" applyAlignmentFormats="0" applyWidthHeightFormats="1" dataCaption="Values" tag="db575613-ade6-49d1-9769-f36f021b9f31" updatedVersion="6" minRefreshableVersion="3" useAutoFormatting="1" subtotalHiddenItems="1" itemPrintTitles="1" createdVersion="6" indent="0" outline="1" outlineData="1" multipleFieldFilters="0" chartFormat="3">
  <location ref="A3:C92" firstHeaderRow="0" firstDataRow="1" firstDataCol="1"/>
  <pivotFields count="7">
    <pivotField axis="axisRow" allDrilled="1" subtotalTop="0"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s>
  <rowFields count="4">
    <field x="3"/>
    <field x="2"/>
    <field x="1"/>
    <field x="0"/>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4" subtotal="count" baseField="0" baseItem="0"/>
    <dataField fld="5"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6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33733A-BDD1-42E7-AE55-ABFE3181C97D}" name="Seperations" cacheId="731" applyNumberFormats="0" applyBorderFormats="0" applyFontFormats="0" applyPatternFormats="0" applyAlignmentFormats="0" applyWidthHeightFormats="1" dataCaption="Values" tag="409ed69c-fbb3-4cd5-b00b-ec63e65a8054" updatedVersion="6" minRefreshableVersion="3" useAutoFormatting="1" itemPrintTitles="1" createdVersion="6" indent="0" outline="1" outlineData="1" multipleFieldFilters="0" chartFormat="3">
  <location ref="A3:C8"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Hires" fld="2" baseField="1" baseItem="0"/>
  </dataField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series="1">
      <pivotArea type="data" outline="0" fieldPosition="0">
        <references count="1">
          <reference field="4294967294" count="1" selected="0">
            <x v="1"/>
          </reference>
        </references>
      </pivotArea>
    </chartFormat>
  </chartFormats>
  <pivotHierarchies count="6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Hires"/>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DB8D19-476E-4AD5-BE3F-66DCAB90A48A}" name="Turnover" cacheId="725" applyNumberFormats="0" applyBorderFormats="0" applyFontFormats="0" applyPatternFormats="0" applyAlignmentFormats="0" applyWidthHeightFormats="1" dataCaption="Values" tag="b34e685e-8a07-4bba-9c31-9749852256da" updatedVersion="6" minRefreshableVersion="3" useAutoFormatting="1" itemPrintTitles="1" createdVersion="6" indent="0" outline="1" outlineData="1" multipleFieldFilters="0">
  <location ref="A33:D39"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1"/>
  </colFields>
  <colItems count="3">
    <i>
      <x/>
    </i>
    <i>
      <x v="1"/>
    </i>
    <i t="grand">
      <x/>
    </i>
  </colItems>
  <dataFields count="1">
    <dataField fld="0" subtotal="count" baseField="0" baseItem="0"/>
  </dataFields>
  <pivotHierarchies count="6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28AFF8-95B1-439A-9EFA-D9AA1CE8ABBF}" name="AgeGroup" cacheId="713" applyNumberFormats="0" applyBorderFormats="0" applyFontFormats="0" applyPatternFormats="0" applyAlignmentFormats="0" applyWidthHeightFormats="1" dataCaption="Values" tag="f22a523e-307b-47d7-9349-3ff3fd9b9c0d" updatedVersion="6" minRefreshableVersion="3" useAutoFormatting="1" itemPrintTitles="1" createdVersion="6" indent="0" outline="1" outlineData="1" multipleFieldFilters="0" chartFormat="3">
  <location ref="A25:D30" firstHeaderRow="1" firstDataRow="2" firstDataCol="1"/>
  <pivotFields count="8">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Hierarchies count="6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3" level="1">
        <member name="[HR Data 1].[EthnicGroup].&amp;[Group D]"/>
        <member name="[HR Data 1].[EthnicGroup].&amp;[Group E]"/>
        <member name="[HR Data 1].[EthnicGroup].&amp;[Group F]"/>
      </members>
    </pivotHierarchy>
    <pivotHierarchy multipleItemSelectionAllowed="1" dragToData="1">
      <members count="1" level="1">
        <member name="[HR Data 1].[FP].&amp;[FT]"/>
      </members>
    </pivotHierarchy>
    <pivotHierarchy dragToData="1"/>
    <pivotHierarchy dragToData="1"/>
    <pivotHierarchy multipleItemSelectionAllowed="1" dragToData="1">
      <members count="3" level="1">
        <member name="[HR Data 1].[BU Region].&amp;[Central]"/>
        <member name="[HR Data 1].[BU Region].&amp;[East]"/>
        <member name="[HR Data 1].[BU Region].&amp;[Midwest]"/>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HR Data 1].[Date (Year)].&amp;[2017]"/>
        <member name="[HR Data 1].[Date (Year)].&amp;[201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1]"/>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EC117C-453A-4EF8-B08D-D01055E7F350}" name="FT_PT" cacheId="716" applyNumberFormats="0" applyBorderFormats="0" applyFontFormats="0" applyPatternFormats="0" applyAlignmentFormats="0" applyWidthHeightFormats="1" dataCaption="Values" tag="4c363db0-5035-400e-a427-e4a6512003c4" updatedVersion="6" minRefreshableVersion="3" useAutoFormatting="1" itemPrintTitles="1" createdVersion="6" indent="0" outline="1" outlineData="1" multipleFieldFilters="0">
  <location ref="A18:D22"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6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D6E5E2-7432-432A-B548-8195CC673860}" name="PayType" cacheId="722" applyNumberFormats="0" applyBorderFormats="0" applyFontFormats="0" applyPatternFormats="0" applyAlignmentFormats="0" applyWidthHeightFormats="1" dataCaption="Values" tag="8790c41a-c742-42f0-ba04-922532101d43" updatedVersion="6" minRefreshableVersion="3" useAutoFormatting="1" itemPrintTitles="1" createdVersion="6" indent="0" outline="1" outlineData="1" multipleFieldFilters="0">
  <location ref="A11:D15"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6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EC246B-0A59-4B9F-B7B2-C73438A6D75A}" name="Gender" cacheId="719" applyNumberFormats="0" applyBorderFormats="0" applyFontFormats="0" applyPatternFormats="0" applyAlignmentFormats="0" applyWidthHeightFormats="1" dataCaption="Values" tag="ca336479-eaa5-4138-813d-47bf2d27da8a" updatedVersion="6" minRefreshableVersion="3" useAutoFormatting="1" itemPrintTitles="1" createdVersion="6"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6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FCE9ADA-29A1-481C-A87D-CEDC81694A1B}" name="TermReason" cacheId="734" applyNumberFormats="0" applyBorderFormats="0" applyFontFormats="0" applyPatternFormats="0" applyAlignmentFormats="0" applyWidthHeightFormats="1" dataCaption="Values" tag="99119201-82b3-40c2-8e94-87d480780df9" updatedVersion="6" minRefreshableVersion="3" useAutoFormatting="1" itemPrintTitles="1" createdVersion="6" indent="0" outline="1" outlineData="1" multipleFieldFilters="0" chartFormat="4">
  <location ref="A3:D9" firstHeaderRow="1" firstDataRow="2" firstDataCol="1"/>
  <pivotFields count="4">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1"/>
  </colFields>
  <colItems count="3">
    <i>
      <x/>
    </i>
    <i>
      <x v="1"/>
    </i>
    <i t="grand">
      <x/>
    </i>
  </colItems>
  <dataFields count="1">
    <dataField fld="2" subtotal="count" baseField="0" baseItem="0"/>
  </dataFields>
  <chartFormats count="2">
    <chartFormat chart="3" format="13" series="1">
      <pivotArea type="data" outline="0" fieldPosition="0">
        <references count="2">
          <reference field="4294967294" count="1" selected="0">
            <x v="0"/>
          </reference>
          <reference field="1" count="1" selected="0">
            <x v="0"/>
          </reference>
        </references>
      </pivotArea>
    </chartFormat>
    <chartFormat chart="3" format="14" series="1">
      <pivotArea type="data" outline="0" fieldPosition="0">
        <references count="2">
          <reference field="4294967294" count="1" selected="0">
            <x v="0"/>
          </reference>
          <reference field="1" count="1" selected="0">
            <x v="1"/>
          </reference>
        </references>
      </pivotArea>
    </chartFormat>
  </chartFormats>
  <pivotHierarchies count="6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Hires"/>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A46C7CD-46D4-437C-A1C5-C1EE27E47017}" name="RegionPivot" cacheId="728" applyNumberFormats="0" applyBorderFormats="0" applyFontFormats="0" applyPatternFormats="0" applyAlignmentFormats="0" applyWidthHeightFormats="1" dataCaption="Values" tag="5cb83c84-217a-41ee-90bc-16bf091f74a0" updatedVersion="6" minRefreshableVersion="3" useAutoFormatting="1" itemPrintTitles="1" createdVersion="6" indent="0" outline="1" outlineData="1" multipleFieldFilters="0" chartFormat="3">
  <location ref="A3:D1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6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17AE6854-B5BD-4367-B0E6-48721BEA877B}" sourceName="[HR Data].[Date (Year)]">
  <pivotTables>
    <pivotTable tabId="3" name="Ethnicity"/>
    <pivotTable tabId="8" name="AgeGroup"/>
    <pivotTable tabId="8" name="FT_PT"/>
    <pivotTable tabId="8" name="Gender"/>
    <pivotTable tabId="8" name="PayType"/>
    <pivotTable tabId="8" name="Turnover"/>
    <pivotTable tabId="5" name="RegionPivot"/>
    <pivotTable tabId="6" name="Seperations"/>
    <pivotTable tabId="4" name="Tenure"/>
    <pivotTable tabId="7" name="TermReason"/>
  </pivotTables>
  <data>
    <olap pivotCacheId="2056681657">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D5F7050F-B91B-46D8-8111-01347328DEB9}" sourceName="[HR Data].[EthnicGroup]">
  <pivotTables>
    <pivotTable tabId="2" name="Active"/>
    <pivotTable tabId="8" name="AgeGroup"/>
    <pivotTable tabId="8" name="FT_PT"/>
    <pivotTable tabId="8" name="Gender"/>
    <pivotTable tabId="8" name="PayType"/>
    <pivotTable tabId="8" name="Turnover"/>
    <pivotTable tabId="5" name="RegionPivot"/>
    <pivotTable tabId="6" name="Seperations"/>
    <pivotTable tabId="7" name="TermReason"/>
  </pivotTables>
  <data>
    <olap pivotCacheId="2056681657">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C683F8FB-4EE1-4DD1-888B-AAA9357F07E0}" sourceName="[HR Data].[FP]">
  <pivotTables>
    <pivotTable tabId="2" name="Active"/>
    <pivotTable tabId="8" name="AgeGroup"/>
    <pivotTable tabId="8" name="Gender"/>
    <pivotTable tabId="8" name="PayType"/>
    <pivotTable tabId="6" name="Seperations"/>
    <pivotTable tabId="7" name="TermReason"/>
  </pivotTables>
  <data>
    <olap pivotCacheId="2056681657">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BD755C8-F4F5-49A7-B611-3C1D58CD1C8D}" sourceName="[HR Data].[Gender]">
  <pivotTables>
    <pivotTable tabId="2" name="Active"/>
    <pivotTable tabId="5" name="RegionPivot"/>
    <pivotTable tabId="6" name="Seperations"/>
    <pivotTable tabId="7" name="TermReason"/>
  </pivotTables>
  <data>
    <olap pivotCacheId="2056681657">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A3CC53A2-B105-4E66-B2C6-D12A82AA53AC}" sourceName="[HR Data].[BU Region]">
  <pivotTables>
    <pivotTable tabId="2" name="Active"/>
    <pivotTable tabId="3" name="Ethnicity"/>
    <pivotTable tabId="8" name="AgeGroup"/>
    <pivotTable tabId="8" name="FT_PT"/>
    <pivotTable tabId="8" name="PayType"/>
    <pivotTable tabId="8" name="Turnover"/>
    <pivotTable tabId="5" name="RegionPivot"/>
    <pivotTable tabId="6" name="Seperations"/>
    <pivotTable tabId="4" name="Tenure"/>
    <pivotTable tabId="7" name="TermReason"/>
  </pivotTables>
  <data>
    <olap pivotCacheId="2056681657">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1" xr10:uid="{1996F230-373F-40DD-B37B-607A22FF692D}" cache="Slicer_Date__Year" caption="Year" columnCount="2" level="1" rowHeight="216000"/>
  <slicer name="EthnicGroup" xr10:uid="{1DBBF784-67A6-46DD-8721-F48CF1CBFC12}" cache="Slicer_EthnicGroup" caption="Ethnicity" level="1" rowHeight="241300"/>
  <slicer name="FP" xr10:uid="{B1C64322-1FB9-4E91-989A-C2D1E0EB8529}" cache="Slicer_FP" caption="Full/Part" columnCount="2" level="1" rowHeight="241300"/>
  <slicer name="Gender" xr10:uid="{420DCB18-3433-4134-BEE2-5D0DAD6DA3DB}" cache="Slicer_Gender" caption="Gender" columnCount="2" level="1" rowHeight="241300"/>
  <slicer name="BU Region 1" xr10:uid="{C0132743-35B3-4D5E-A31E-7DA4E0407A60}" cache="Slicer_BU_Region" caption="Reg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105C0-E965-4E95-AC69-5AACF62B1413}">
  <dimension ref="A1:W5"/>
  <sheetViews>
    <sheetView showGridLines="0" tabSelected="1" zoomScale="63" zoomScaleNormal="100" workbookViewId="0">
      <selection activeCell="AC14" sqref="AC14"/>
    </sheetView>
  </sheetViews>
  <sheetFormatPr defaultRowHeight="15" x14ac:dyDescent="0.25"/>
  <cols>
    <col min="6" max="6" width="14.140625" bestFit="1" customWidth="1"/>
    <col min="7" max="7" width="7.5703125" bestFit="1" customWidth="1"/>
    <col min="9" max="9" width="9.42578125" bestFit="1" customWidth="1"/>
    <col min="12" max="12" width="13.28515625" bestFit="1" customWidth="1"/>
  </cols>
  <sheetData>
    <row r="1" spans="1:23" ht="23.25" x14ac:dyDescent="0.35">
      <c r="A1" s="10" t="s">
        <v>56</v>
      </c>
      <c r="B1" s="11"/>
      <c r="C1" s="11"/>
      <c r="D1" s="11"/>
      <c r="E1" s="11"/>
      <c r="F1" s="12" t="s">
        <v>57</v>
      </c>
      <c r="G1" s="30">
        <f>G4/F4*100</f>
        <v>54.307692307692314</v>
      </c>
      <c r="H1" s="13">
        <f>H4/F4*100</f>
        <v>45.692307692307693</v>
      </c>
      <c r="I1" s="14"/>
      <c r="J1" s="14"/>
      <c r="K1" s="14"/>
      <c r="L1" s="14"/>
      <c r="M1" s="14"/>
      <c r="N1" s="14"/>
      <c r="O1" s="11"/>
      <c r="P1" s="11"/>
      <c r="Q1" s="11"/>
      <c r="R1" s="11"/>
      <c r="S1" s="15" t="s">
        <v>66</v>
      </c>
      <c r="T1" s="16"/>
      <c r="U1" s="16"/>
      <c r="V1" s="11"/>
      <c r="W1" s="11"/>
    </row>
    <row r="2" spans="1:23" x14ac:dyDescent="0.25">
      <c r="A2" s="11"/>
      <c r="B2" s="11"/>
      <c r="C2" s="11"/>
      <c r="D2" s="11"/>
      <c r="E2" s="11"/>
      <c r="F2" s="14"/>
      <c r="G2" s="14"/>
      <c r="H2" s="14"/>
      <c r="I2" s="14"/>
      <c r="J2" s="14"/>
      <c r="K2" s="14"/>
      <c r="L2" s="14"/>
      <c r="M2" s="14"/>
      <c r="N2" s="14"/>
      <c r="O2" s="11"/>
      <c r="P2" s="11"/>
      <c r="Q2" s="11"/>
      <c r="R2" s="11"/>
      <c r="S2" s="11"/>
      <c r="T2" s="11"/>
      <c r="U2" s="11"/>
      <c r="V2" s="11"/>
      <c r="W2" s="11"/>
    </row>
    <row r="3" spans="1:23" x14ac:dyDescent="0.25">
      <c r="A3" s="11"/>
      <c r="B3" s="11"/>
      <c r="C3" s="11"/>
      <c r="D3" s="11"/>
      <c r="E3" s="11"/>
      <c r="F3" s="14"/>
      <c r="G3" s="14"/>
      <c r="H3" s="14"/>
      <c r="I3" s="17" t="s">
        <v>58</v>
      </c>
      <c r="J3" s="18">
        <f>GETPIVOTDATA("[Measures].[Active Employees]",Headline!$A$11,"[HR Data].[Gender]","[HR Data].[Gender].&amp;[M]","[HR Data].[PayType]","[HR Data].[PayType].&amp;[Hourly]")</f>
        <v>0.91501416430594906</v>
      </c>
      <c r="K3" s="19">
        <f>GETPIVOTDATA("[Measures].[Active Employees]",Headline!$A$11,"[HR Data].[Gender]","[HR Data].[Gender].&amp;[F]","[HR Data].[PayType]","[HR Data].[PayType].&amp;[Hourly]")</f>
        <v>0.81818181818181823</v>
      </c>
      <c r="L3" s="20" t="s">
        <v>60</v>
      </c>
      <c r="M3" s="18">
        <f>GETPIVOTDATA("[Measures].[Active Employees]",Headline!$A$18,"[HR Data].[Gender]","[HR Data].[Gender].&amp;[M]","[HR Data].[FP]","[HR Data].[FP].&amp;[FT]")</f>
        <v>0.27762039660056659</v>
      </c>
      <c r="N3" s="19">
        <f>GETPIVOTDATA("[Measures].[Active Employees]",Headline!$A$18,"[HR Data].[Gender]","[HR Data].[Gender].&amp;[F]","[HR Data].[FP]","[HR Data].[FP].&amp;[FT]")</f>
        <v>0.50168350168350173</v>
      </c>
      <c r="O3" s="11"/>
      <c r="P3" s="11"/>
      <c r="Q3" s="11"/>
      <c r="R3" s="11"/>
      <c r="S3" s="11"/>
      <c r="T3" s="11"/>
      <c r="U3" s="11"/>
      <c r="V3" s="11"/>
      <c r="W3" s="11"/>
    </row>
    <row r="4" spans="1:23" ht="16.5" thickBot="1" x14ac:dyDescent="0.3">
      <c r="A4" s="21"/>
      <c r="B4" s="21"/>
      <c r="C4" s="21"/>
      <c r="D4" s="21"/>
      <c r="E4" s="21"/>
      <c r="F4" s="22">
        <f>+GETPIVOTDATA("[Measures].[Active Employees]",Headline!$A$3)</f>
        <v>650</v>
      </c>
      <c r="G4" s="23">
        <f>+GETPIVOTDATA("[Measures].[Active Employees]",Headline!$A$3,"[HR Data].[Gender]","[HR Data].[Gender].&amp;[M]")</f>
        <v>353</v>
      </c>
      <c r="H4" s="24">
        <f>+GETPIVOTDATA("[Measures].[Active Employees]",Headline!$A$3,"[HR Data].[Gender]","[HR Data].[Gender].&amp;[F]")</f>
        <v>297</v>
      </c>
      <c r="I4" s="25" t="s">
        <v>59</v>
      </c>
      <c r="J4" s="26">
        <f>GETPIVOTDATA("[Measures].[Active Employees]",Headline!$A$11,"[HR Data].[Gender]","[HR Data].[Gender].&amp;[M]","[HR Data].[PayType]","[HR Data].[PayType].&amp;[Salary]")</f>
        <v>8.4985835694050993E-2</v>
      </c>
      <c r="K4" s="27">
        <f>GETPIVOTDATA("[Measures].[Active Employees]",Headline!$A$11,"[HR Data].[Gender]","[HR Data].[Gender].&amp;[F]","[HR Data].[PayType]","[HR Data].[PayType].&amp;[Salary]")</f>
        <v>0.18181818181818182</v>
      </c>
      <c r="L4" s="28" t="s">
        <v>61</v>
      </c>
      <c r="M4" s="26">
        <f>GETPIVOTDATA("[Measures].[Active Employees]",Headline!$A$18,"[HR Data].[Gender]","[HR Data].[Gender].&amp;[M]","[HR Data].[FP]","[HR Data].[FP].&amp;[PT]")</f>
        <v>0.72237960339943341</v>
      </c>
      <c r="N4" s="27">
        <f>GETPIVOTDATA("[Measures].[Active Employees]",Headline!$A$18,"[HR Data].[Gender]","[HR Data].[Gender].&amp;[F]","[HR Data].[FP]","[HR Data].[FP].&amp;[PT]")</f>
        <v>0.49831649831649832</v>
      </c>
      <c r="O4" s="21"/>
      <c r="P4" s="21"/>
      <c r="Q4" s="21"/>
      <c r="R4" s="21"/>
      <c r="S4" s="29">
        <f>GETPIVOTDATA("[Measures].[TO]",Headline!$A$33)</f>
        <v>2.5476923076923077</v>
      </c>
      <c r="T4" s="29">
        <f>GETPIVOTDATA("[Measures].[TO]",Headline!$A$33,"[HR Data].[Gender]","[HR Data].[Gender].&amp;[M]")</f>
        <v>2.5552407932011332</v>
      </c>
      <c r="U4" s="29">
        <f>GETPIVOTDATA("[Measures].[TO]",Headline!$A$33,"[HR Data].[Gender]","[HR Data].[Gender].&amp;[F]")</f>
        <v>2.5387205387205389</v>
      </c>
      <c r="V4" s="21"/>
      <c r="W4" s="21"/>
    </row>
    <row r="5" spans="1:23" x14ac:dyDescent="0.25">
      <c r="K5" s="8"/>
    </row>
  </sheetData>
  <mergeCells count="1">
    <mergeCell ref="S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553B6-5EDE-44FB-B5BE-604040FE4157}">
  <dimension ref="A3:D26"/>
  <sheetViews>
    <sheetView workbookViewId="0">
      <selection activeCell="A5" sqref="A5"/>
    </sheetView>
  </sheetViews>
  <sheetFormatPr defaultRowHeight="15" x14ac:dyDescent="0.25"/>
  <cols>
    <col min="1" max="1" width="16.85546875" bestFit="1" customWidth="1"/>
    <col min="2" max="2" width="16.28515625" bestFit="1" customWidth="1"/>
    <col min="3" max="3" width="4" bestFit="1" customWidth="1"/>
    <col min="4" max="4" width="11.28515625" bestFit="1" customWidth="1"/>
  </cols>
  <sheetData>
    <row r="3" spans="1:4" x14ac:dyDescent="0.25">
      <c r="A3" s="1" t="s">
        <v>30</v>
      </c>
      <c r="B3" s="1" t="s">
        <v>41</v>
      </c>
    </row>
    <row r="4" spans="1:4" x14ac:dyDescent="0.25">
      <c r="A4" s="1" t="s">
        <v>0</v>
      </c>
      <c r="B4" t="s">
        <v>42</v>
      </c>
      <c r="C4" t="s">
        <v>43</v>
      </c>
      <c r="D4" t="s">
        <v>1</v>
      </c>
    </row>
    <row r="5" spans="1:4" x14ac:dyDescent="0.25">
      <c r="A5" s="2" t="s">
        <v>32</v>
      </c>
      <c r="B5" s="5"/>
      <c r="C5" s="5"/>
      <c r="D5" s="5"/>
    </row>
    <row r="6" spans="1:4" x14ac:dyDescent="0.25">
      <c r="A6" s="3" t="s">
        <v>39</v>
      </c>
      <c r="B6" s="6">
        <v>20</v>
      </c>
      <c r="C6" s="6">
        <v>25</v>
      </c>
      <c r="D6" s="6">
        <v>45</v>
      </c>
    </row>
    <row r="7" spans="1:4" x14ac:dyDescent="0.25">
      <c r="A7" s="3" t="s">
        <v>40</v>
      </c>
      <c r="B7" s="6">
        <v>14</v>
      </c>
      <c r="C7" s="6">
        <v>35</v>
      </c>
      <c r="D7" s="6">
        <v>49</v>
      </c>
    </row>
    <row r="8" spans="1:4" x14ac:dyDescent="0.25">
      <c r="A8" s="2" t="s">
        <v>33</v>
      </c>
      <c r="B8" s="5"/>
      <c r="C8" s="5"/>
      <c r="D8" s="5"/>
    </row>
    <row r="9" spans="1:4" x14ac:dyDescent="0.25">
      <c r="A9" s="3" t="s">
        <v>39</v>
      </c>
      <c r="B9" s="6">
        <v>25</v>
      </c>
      <c r="C9" s="6">
        <v>17</v>
      </c>
      <c r="D9" s="6">
        <v>42</v>
      </c>
    </row>
    <row r="10" spans="1:4" x14ac:dyDescent="0.25">
      <c r="A10" s="3" t="s">
        <v>40</v>
      </c>
      <c r="B10" s="6">
        <v>15</v>
      </c>
      <c r="C10" s="6">
        <v>35</v>
      </c>
      <c r="D10" s="6">
        <v>50</v>
      </c>
    </row>
    <row r="11" spans="1:4" x14ac:dyDescent="0.25">
      <c r="A11" s="2" t="s">
        <v>34</v>
      </c>
      <c r="B11" s="5"/>
      <c r="C11" s="5"/>
      <c r="D11" s="5"/>
    </row>
    <row r="12" spans="1:4" x14ac:dyDescent="0.25">
      <c r="A12" s="3" t="s">
        <v>39</v>
      </c>
      <c r="B12" s="6">
        <v>14</v>
      </c>
      <c r="C12" s="6">
        <v>16</v>
      </c>
      <c r="D12" s="6">
        <v>30</v>
      </c>
    </row>
    <row r="13" spans="1:4" x14ac:dyDescent="0.25">
      <c r="A13" s="3" t="s">
        <v>40</v>
      </c>
      <c r="B13" s="6">
        <v>11</v>
      </c>
      <c r="C13" s="6">
        <v>50</v>
      </c>
      <c r="D13" s="6">
        <v>61</v>
      </c>
    </row>
    <row r="14" spans="1:4" x14ac:dyDescent="0.25">
      <c r="A14" s="2" t="s">
        <v>35</v>
      </c>
      <c r="B14" s="5"/>
      <c r="C14" s="5"/>
      <c r="D14" s="5"/>
    </row>
    <row r="15" spans="1:4" x14ac:dyDescent="0.25">
      <c r="A15" s="3" t="s">
        <v>39</v>
      </c>
      <c r="B15" s="6">
        <v>19</v>
      </c>
      <c r="C15" s="6">
        <v>24</v>
      </c>
      <c r="D15" s="6">
        <v>43</v>
      </c>
    </row>
    <row r="16" spans="1:4" x14ac:dyDescent="0.25">
      <c r="A16" s="3" t="s">
        <v>40</v>
      </c>
      <c r="B16" s="6">
        <v>13</v>
      </c>
      <c r="C16" s="6">
        <v>35</v>
      </c>
      <c r="D16" s="6">
        <v>48</v>
      </c>
    </row>
    <row r="17" spans="1:4" x14ac:dyDescent="0.25">
      <c r="A17" s="2" t="s">
        <v>36</v>
      </c>
      <c r="B17" s="5"/>
      <c r="C17" s="5"/>
      <c r="D17" s="5"/>
    </row>
    <row r="18" spans="1:4" x14ac:dyDescent="0.25">
      <c r="A18" s="3" t="s">
        <v>39</v>
      </c>
      <c r="B18" s="6">
        <v>27</v>
      </c>
      <c r="C18" s="6">
        <v>22</v>
      </c>
      <c r="D18" s="6">
        <v>49</v>
      </c>
    </row>
    <row r="19" spans="1:4" x14ac:dyDescent="0.25">
      <c r="A19" s="3" t="s">
        <v>40</v>
      </c>
      <c r="B19" s="6">
        <v>13</v>
      </c>
      <c r="C19" s="6">
        <v>30</v>
      </c>
      <c r="D19" s="6">
        <v>43</v>
      </c>
    </row>
    <row r="20" spans="1:4" x14ac:dyDescent="0.25">
      <c r="A20" s="2" t="s">
        <v>37</v>
      </c>
      <c r="B20" s="5"/>
      <c r="C20" s="5"/>
      <c r="D20" s="5"/>
    </row>
    <row r="21" spans="1:4" x14ac:dyDescent="0.25">
      <c r="A21" s="3" t="s">
        <v>39</v>
      </c>
      <c r="B21" s="6">
        <v>23</v>
      </c>
      <c r="C21" s="6">
        <v>25</v>
      </c>
      <c r="D21" s="6">
        <v>48</v>
      </c>
    </row>
    <row r="22" spans="1:4" x14ac:dyDescent="0.25">
      <c r="A22" s="3" t="s">
        <v>40</v>
      </c>
      <c r="B22" s="6">
        <v>14</v>
      </c>
      <c r="C22" s="6">
        <v>40</v>
      </c>
      <c r="D22" s="6">
        <v>54</v>
      </c>
    </row>
    <row r="23" spans="1:4" x14ac:dyDescent="0.25">
      <c r="A23" s="2" t="s">
        <v>38</v>
      </c>
      <c r="B23" s="5"/>
      <c r="C23" s="5"/>
      <c r="D23" s="5"/>
    </row>
    <row r="24" spans="1:4" x14ac:dyDescent="0.25">
      <c r="A24" s="3" t="s">
        <v>39</v>
      </c>
      <c r="B24" s="6">
        <v>21</v>
      </c>
      <c r="C24" s="6">
        <v>19</v>
      </c>
      <c r="D24" s="6">
        <v>40</v>
      </c>
    </row>
    <row r="25" spans="1:4" x14ac:dyDescent="0.25">
      <c r="A25" s="3" t="s">
        <v>40</v>
      </c>
      <c r="B25" s="6">
        <v>18</v>
      </c>
      <c r="C25" s="6">
        <v>30</v>
      </c>
      <c r="D25" s="6">
        <v>48</v>
      </c>
    </row>
    <row r="26" spans="1:4" x14ac:dyDescent="0.25">
      <c r="A26" s="2" t="s">
        <v>1</v>
      </c>
      <c r="B26" s="6">
        <v>247</v>
      </c>
      <c r="C26" s="6">
        <v>403</v>
      </c>
      <c r="D26" s="6">
        <v>650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4F63A-4F64-4168-A3FF-4AF95D229E7C}">
  <dimension ref="A3:C8"/>
  <sheetViews>
    <sheetView topLeftCell="A5" workbookViewId="0">
      <selection activeCell="B7" sqref="B7"/>
    </sheetView>
  </sheetViews>
  <sheetFormatPr defaultRowHeight="15" x14ac:dyDescent="0.25"/>
  <cols>
    <col min="1" max="1" width="13.140625" bestFit="1" customWidth="1"/>
    <col min="2" max="2" width="10.7109375" bestFit="1" customWidth="1"/>
    <col min="3" max="3" width="8.85546875" bestFit="1" customWidth="1"/>
  </cols>
  <sheetData>
    <row r="3" spans="1:3" x14ac:dyDescent="0.25">
      <c r="A3" s="1" t="s">
        <v>0</v>
      </c>
      <c r="B3" t="s">
        <v>52</v>
      </c>
      <c r="C3" t="s">
        <v>53</v>
      </c>
    </row>
    <row r="4" spans="1:3" x14ac:dyDescent="0.25">
      <c r="A4" s="2" t="s">
        <v>2</v>
      </c>
      <c r="B4" s="6">
        <v>11</v>
      </c>
      <c r="C4" s="5">
        <v>11</v>
      </c>
    </row>
    <row r="5" spans="1:3" x14ac:dyDescent="0.25">
      <c r="A5" s="2" t="s">
        <v>19</v>
      </c>
      <c r="B5" s="6">
        <v>96</v>
      </c>
      <c r="C5" s="5">
        <v>92</v>
      </c>
    </row>
    <row r="6" spans="1:3" x14ac:dyDescent="0.25">
      <c r="A6" s="2" t="s">
        <v>20</v>
      </c>
      <c r="B6" s="6">
        <v>599</v>
      </c>
      <c r="C6" s="5">
        <v>400</v>
      </c>
    </row>
    <row r="7" spans="1:3" x14ac:dyDescent="0.25">
      <c r="A7" s="2" t="s">
        <v>21</v>
      </c>
      <c r="B7" s="6">
        <v>950</v>
      </c>
      <c r="C7" s="5">
        <v>676</v>
      </c>
    </row>
    <row r="8" spans="1:3" x14ac:dyDescent="0.25">
      <c r="A8" s="2" t="s">
        <v>1</v>
      </c>
      <c r="B8" s="6">
        <v>1656</v>
      </c>
      <c r="C8" s="5">
        <v>1179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175BE-0F1A-4ECB-96EB-9A3291A1BE4D}">
  <dimension ref="A3:D39"/>
  <sheetViews>
    <sheetView topLeftCell="A22" workbookViewId="0">
      <selection activeCell="B36" sqref="B36"/>
    </sheetView>
  </sheetViews>
  <sheetFormatPr defaultRowHeight="15" x14ac:dyDescent="0.25"/>
  <cols>
    <col min="1" max="1" width="13.140625" bestFit="1" customWidth="1"/>
    <col min="2" max="2" width="16.28515625" bestFit="1" customWidth="1"/>
    <col min="3" max="3" width="8.140625" bestFit="1" customWidth="1"/>
    <col min="4" max="4" width="11.28515625" bestFit="1" customWidth="1"/>
  </cols>
  <sheetData>
    <row r="3" spans="1:4" x14ac:dyDescent="0.25">
      <c r="A3" s="1" t="s">
        <v>0</v>
      </c>
      <c r="B3" t="s">
        <v>30</v>
      </c>
    </row>
    <row r="4" spans="1:4" x14ac:dyDescent="0.25">
      <c r="A4" s="2" t="s">
        <v>39</v>
      </c>
      <c r="B4" s="6">
        <v>297</v>
      </c>
    </row>
    <row r="5" spans="1:4" x14ac:dyDescent="0.25">
      <c r="A5" s="2" t="s">
        <v>40</v>
      </c>
      <c r="B5" s="6">
        <v>353</v>
      </c>
    </row>
    <row r="6" spans="1:4" x14ac:dyDescent="0.25">
      <c r="A6" s="2" t="s">
        <v>1</v>
      </c>
      <c r="B6" s="6">
        <v>650</v>
      </c>
    </row>
    <row r="11" spans="1:4" x14ac:dyDescent="0.25">
      <c r="A11" s="1" t="s">
        <v>30</v>
      </c>
      <c r="B11" s="1" t="s">
        <v>41</v>
      </c>
    </row>
    <row r="12" spans="1:4" x14ac:dyDescent="0.25">
      <c r="A12" s="1" t="s">
        <v>0</v>
      </c>
      <c r="B12" t="s">
        <v>39</v>
      </c>
      <c r="C12" t="s">
        <v>40</v>
      </c>
      <c r="D12" t="s">
        <v>1</v>
      </c>
    </row>
    <row r="13" spans="1:4" x14ac:dyDescent="0.25">
      <c r="A13" s="2" t="s">
        <v>58</v>
      </c>
      <c r="B13" s="7">
        <v>0.81818181818181823</v>
      </c>
      <c r="C13" s="7">
        <v>0.91501416430594906</v>
      </c>
      <c r="D13" s="7">
        <v>0.87076923076923074</v>
      </c>
    </row>
    <row r="14" spans="1:4" x14ac:dyDescent="0.25">
      <c r="A14" s="2" t="s">
        <v>59</v>
      </c>
      <c r="B14" s="7">
        <v>0.18181818181818182</v>
      </c>
      <c r="C14" s="7">
        <v>8.4985835694050993E-2</v>
      </c>
      <c r="D14" s="7">
        <v>0.12923076923076923</v>
      </c>
    </row>
    <row r="15" spans="1:4" x14ac:dyDescent="0.25">
      <c r="A15" s="2" t="s">
        <v>1</v>
      </c>
      <c r="B15" s="7">
        <v>1</v>
      </c>
      <c r="C15" s="7">
        <v>1</v>
      </c>
      <c r="D15" s="7">
        <v>1</v>
      </c>
    </row>
    <row r="18" spans="1:4" x14ac:dyDescent="0.25">
      <c r="A18" s="1" t="s">
        <v>30</v>
      </c>
      <c r="B18" s="1" t="s">
        <v>41</v>
      </c>
    </row>
    <row r="19" spans="1:4" x14ac:dyDescent="0.25">
      <c r="A19" s="1" t="s">
        <v>0</v>
      </c>
      <c r="B19" t="s">
        <v>39</v>
      </c>
      <c r="C19" t="s">
        <v>40</v>
      </c>
      <c r="D19" t="s">
        <v>1</v>
      </c>
    </row>
    <row r="20" spans="1:4" x14ac:dyDescent="0.25">
      <c r="A20" s="2" t="s">
        <v>42</v>
      </c>
      <c r="B20" s="7">
        <v>0.50168350168350173</v>
      </c>
      <c r="C20" s="7">
        <v>0.27762039660056659</v>
      </c>
      <c r="D20" s="7">
        <v>0.38</v>
      </c>
    </row>
    <row r="21" spans="1:4" x14ac:dyDescent="0.25">
      <c r="A21" s="2" t="s">
        <v>43</v>
      </c>
      <c r="B21" s="7">
        <v>0.49831649831649832</v>
      </c>
      <c r="C21" s="7">
        <v>0.72237960339943341</v>
      </c>
      <c r="D21" s="7">
        <v>0.62</v>
      </c>
    </row>
    <row r="22" spans="1:4" x14ac:dyDescent="0.25">
      <c r="A22" s="2" t="s">
        <v>1</v>
      </c>
      <c r="B22" s="7">
        <v>1</v>
      </c>
      <c r="C22" s="7">
        <v>1</v>
      </c>
      <c r="D22" s="7">
        <v>1</v>
      </c>
    </row>
    <row r="25" spans="1:4" x14ac:dyDescent="0.25">
      <c r="A25" s="1" t="s">
        <v>30</v>
      </c>
      <c r="B25" s="1" t="s">
        <v>41</v>
      </c>
    </row>
    <row r="26" spans="1:4" x14ac:dyDescent="0.25">
      <c r="A26" s="1" t="s">
        <v>0</v>
      </c>
      <c r="B26" t="s">
        <v>39</v>
      </c>
      <c r="C26" t="s">
        <v>40</v>
      </c>
      <c r="D26" t="s">
        <v>1</v>
      </c>
    </row>
    <row r="27" spans="1:4" x14ac:dyDescent="0.25">
      <c r="A27" s="2" t="s">
        <v>62</v>
      </c>
      <c r="B27" s="6">
        <v>650</v>
      </c>
      <c r="C27" s="6">
        <v>650</v>
      </c>
      <c r="D27" s="6">
        <v>650</v>
      </c>
    </row>
    <row r="28" spans="1:4" x14ac:dyDescent="0.25">
      <c r="A28" s="2" t="s">
        <v>63</v>
      </c>
      <c r="B28" s="6">
        <v>650</v>
      </c>
      <c r="C28" s="6">
        <v>650</v>
      </c>
      <c r="D28" s="6">
        <v>650</v>
      </c>
    </row>
    <row r="29" spans="1:4" x14ac:dyDescent="0.25">
      <c r="A29" s="2" t="s">
        <v>64</v>
      </c>
      <c r="B29" s="6">
        <v>650</v>
      </c>
      <c r="C29" s="6">
        <v>650</v>
      </c>
      <c r="D29" s="6">
        <v>650</v>
      </c>
    </row>
    <row r="30" spans="1:4" x14ac:dyDescent="0.25">
      <c r="A30" s="2" t="s">
        <v>1</v>
      </c>
      <c r="B30" s="6">
        <v>650</v>
      </c>
      <c r="C30" s="6">
        <v>650</v>
      </c>
      <c r="D30" s="6">
        <v>650</v>
      </c>
    </row>
    <row r="33" spans="1:4" x14ac:dyDescent="0.25">
      <c r="A33" s="1" t="s">
        <v>65</v>
      </c>
      <c r="B33" s="1" t="s">
        <v>41</v>
      </c>
    </row>
    <row r="34" spans="1:4" x14ac:dyDescent="0.25">
      <c r="A34" s="1" t="s">
        <v>0</v>
      </c>
      <c r="B34" t="s">
        <v>39</v>
      </c>
      <c r="C34" t="s">
        <v>40</v>
      </c>
      <c r="D34" t="s">
        <v>1</v>
      </c>
    </row>
    <row r="35" spans="1:4" x14ac:dyDescent="0.25">
      <c r="A35" s="2" t="s">
        <v>2</v>
      </c>
      <c r="B35" s="9">
        <v>3.2258064516129031E-2</v>
      </c>
      <c r="C35" s="9">
        <v>4.1379310344827586E-2</v>
      </c>
      <c r="D35" s="9">
        <v>3.6666666666666667E-2</v>
      </c>
    </row>
    <row r="36" spans="1:4" x14ac:dyDescent="0.25">
      <c r="A36" s="2" t="s">
        <v>19</v>
      </c>
      <c r="B36" s="9">
        <v>0.19742489270386265</v>
      </c>
      <c r="C36" s="9">
        <v>0.21367521367521367</v>
      </c>
      <c r="D36" s="9">
        <v>0.20556745182012848</v>
      </c>
    </row>
    <row r="37" spans="1:4" x14ac:dyDescent="0.25">
      <c r="A37" s="2" t="s">
        <v>20</v>
      </c>
      <c r="B37" s="9">
        <v>1.1836734693877551</v>
      </c>
      <c r="C37" s="9">
        <v>1.1884615384615385</v>
      </c>
      <c r="D37" s="9">
        <v>1.1861386138613861</v>
      </c>
    </row>
    <row r="38" spans="1:4" x14ac:dyDescent="0.25">
      <c r="A38" s="2" t="s">
        <v>21</v>
      </c>
      <c r="B38" s="9">
        <v>1.3905723905723906</v>
      </c>
      <c r="C38" s="9">
        <v>1.5212464589235128</v>
      </c>
      <c r="D38" s="9">
        <v>1.4615384615384615</v>
      </c>
    </row>
    <row r="39" spans="1:4" x14ac:dyDescent="0.25">
      <c r="A39" s="2" t="s">
        <v>1</v>
      </c>
      <c r="B39" s="9">
        <v>2.5387205387205389</v>
      </c>
      <c r="C39" s="9">
        <v>2.5552407932011332</v>
      </c>
      <c r="D39" s="9">
        <v>2.5476923076923077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C6CD8-F845-493A-8304-42D7E339D46B}">
  <dimension ref="A3:D9"/>
  <sheetViews>
    <sheetView workbookViewId="0">
      <selection activeCell="C6" sqref="C6"/>
    </sheetView>
  </sheetViews>
  <sheetFormatPr defaultRowHeight="15" x14ac:dyDescent="0.25"/>
  <cols>
    <col min="1" max="1" width="13.140625" bestFit="1" customWidth="1"/>
    <col min="2" max="2" width="16.28515625" bestFit="1" customWidth="1"/>
    <col min="3" max="3" width="9.7109375" bestFit="1" customWidth="1"/>
    <col min="4" max="4" width="11.28515625" bestFit="1" customWidth="1"/>
    <col min="5" max="5" width="10.7109375" bestFit="1" customWidth="1"/>
    <col min="6" max="6" width="9.7109375" bestFit="1" customWidth="1"/>
    <col min="7" max="7" width="10.7109375" bestFit="1" customWidth="1"/>
    <col min="8" max="8" width="13.85546875" bestFit="1" customWidth="1"/>
    <col min="9" max="9" width="15.7109375" bestFit="1" customWidth="1"/>
  </cols>
  <sheetData>
    <row r="3" spans="1:4" x14ac:dyDescent="0.25">
      <c r="A3" s="1" t="s">
        <v>52</v>
      </c>
      <c r="B3" s="1" t="s">
        <v>41</v>
      </c>
    </row>
    <row r="4" spans="1:4" x14ac:dyDescent="0.25">
      <c r="A4" s="1" t="s">
        <v>0</v>
      </c>
      <c r="B4" t="s">
        <v>54</v>
      </c>
      <c r="C4" t="s">
        <v>55</v>
      </c>
      <c r="D4" t="s">
        <v>1</v>
      </c>
    </row>
    <row r="5" spans="1:4" x14ac:dyDescent="0.25">
      <c r="A5" s="2" t="s">
        <v>2</v>
      </c>
      <c r="B5" s="6">
        <v>11</v>
      </c>
      <c r="C5" s="6"/>
      <c r="D5" s="6">
        <v>11</v>
      </c>
    </row>
    <row r="6" spans="1:4" x14ac:dyDescent="0.25">
      <c r="A6" s="2" t="s">
        <v>19</v>
      </c>
      <c r="B6" s="6">
        <v>73</v>
      </c>
      <c r="C6" s="6">
        <v>23</v>
      </c>
      <c r="D6" s="6">
        <v>96</v>
      </c>
    </row>
    <row r="7" spans="1:4" x14ac:dyDescent="0.25">
      <c r="A7" s="2" t="s">
        <v>20</v>
      </c>
      <c r="B7" s="6">
        <v>127</v>
      </c>
      <c r="C7" s="6">
        <v>472</v>
      </c>
      <c r="D7" s="6">
        <v>599</v>
      </c>
    </row>
    <row r="8" spans="1:4" x14ac:dyDescent="0.25">
      <c r="A8" s="2" t="s">
        <v>21</v>
      </c>
      <c r="B8" s="6">
        <v>228</v>
      </c>
      <c r="C8" s="6">
        <v>722</v>
      </c>
      <c r="D8" s="6">
        <v>950</v>
      </c>
    </row>
    <row r="9" spans="1:4" x14ac:dyDescent="0.25">
      <c r="A9" s="2" t="s">
        <v>1</v>
      </c>
      <c r="B9" s="6">
        <v>439</v>
      </c>
      <c r="C9" s="6">
        <v>1217</v>
      </c>
      <c r="D9" s="6">
        <v>1656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141B7-E9AE-4F9F-A0B7-A7D9574C43F1}">
  <dimension ref="A3:D12"/>
  <sheetViews>
    <sheetView workbookViewId="0">
      <selection activeCell="B11" sqref="B11"/>
    </sheetView>
  </sheetViews>
  <sheetFormatPr defaultRowHeight="15" x14ac:dyDescent="0.25"/>
  <cols>
    <col min="1" max="1" width="16.85546875" bestFit="1" customWidth="1"/>
    <col min="2" max="2" width="16.28515625" bestFit="1" customWidth="1"/>
    <col min="3" max="3" width="4" bestFit="1" customWidth="1"/>
    <col min="4" max="4" width="11.28515625" bestFit="1" customWidth="1"/>
  </cols>
  <sheetData>
    <row r="3" spans="1:4" x14ac:dyDescent="0.25">
      <c r="A3" s="1" t="s">
        <v>30</v>
      </c>
      <c r="B3" s="1" t="s">
        <v>41</v>
      </c>
    </row>
    <row r="4" spans="1:4" x14ac:dyDescent="0.25">
      <c r="A4" s="1" t="s">
        <v>0</v>
      </c>
      <c r="B4" t="s">
        <v>42</v>
      </c>
      <c r="C4" t="s">
        <v>43</v>
      </c>
      <c r="D4" t="s">
        <v>1</v>
      </c>
    </row>
    <row r="5" spans="1:4" x14ac:dyDescent="0.25">
      <c r="A5" s="2" t="s">
        <v>45</v>
      </c>
      <c r="B5" s="6">
        <v>25</v>
      </c>
      <c r="C5" s="6">
        <v>50</v>
      </c>
      <c r="D5" s="6">
        <v>75</v>
      </c>
    </row>
    <row r="6" spans="1:4" x14ac:dyDescent="0.25">
      <c r="A6" s="2" t="s">
        <v>46</v>
      </c>
      <c r="B6" s="6">
        <v>86</v>
      </c>
      <c r="C6" s="6">
        <v>27</v>
      </c>
      <c r="D6" s="6">
        <v>113</v>
      </c>
    </row>
    <row r="7" spans="1:4" x14ac:dyDescent="0.25">
      <c r="A7" s="2" t="s">
        <v>47</v>
      </c>
      <c r="B7" s="6">
        <v>21</v>
      </c>
      <c r="C7" s="6">
        <v>41</v>
      </c>
      <c r="D7" s="6">
        <v>62</v>
      </c>
    </row>
    <row r="8" spans="1:4" x14ac:dyDescent="0.25">
      <c r="A8" s="2" t="s">
        <v>48</v>
      </c>
      <c r="B8" s="6">
        <v>34</v>
      </c>
      <c r="C8" s="6">
        <v>90</v>
      </c>
      <c r="D8" s="6">
        <v>124</v>
      </c>
    </row>
    <row r="9" spans="1:4" x14ac:dyDescent="0.25">
      <c r="A9" s="2" t="s">
        <v>49</v>
      </c>
      <c r="B9" s="6">
        <v>21</v>
      </c>
      <c r="C9" s="6">
        <v>73</v>
      </c>
      <c r="D9" s="6">
        <v>94</v>
      </c>
    </row>
    <row r="10" spans="1:4" x14ac:dyDescent="0.25">
      <c r="A10" s="2" t="s">
        <v>50</v>
      </c>
      <c r="B10" s="6">
        <v>33</v>
      </c>
      <c r="C10" s="6">
        <v>81</v>
      </c>
      <c r="D10" s="6">
        <v>114</v>
      </c>
    </row>
    <row r="11" spans="1:4" x14ac:dyDescent="0.25">
      <c r="A11" s="2" t="s">
        <v>51</v>
      </c>
      <c r="B11" s="6">
        <v>27</v>
      </c>
      <c r="C11" s="6">
        <v>41</v>
      </c>
      <c r="D11" s="6">
        <v>68</v>
      </c>
    </row>
    <row r="12" spans="1:4" x14ac:dyDescent="0.25">
      <c r="A12" s="2" t="s">
        <v>1</v>
      </c>
      <c r="B12" s="6">
        <v>247</v>
      </c>
      <c r="C12" s="6">
        <v>403</v>
      </c>
      <c r="D12" s="6">
        <v>650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79B56-76F3-433D-9D85-EA7E3FE49008}">
  <dimension ref="A3:D26"/>
  <sheetViews>
    <sheetView zoomScale="70" workbookViewId="0">
      <selection activeCell="B10" sqref="B10"/>
    </sheetView>
  </sheetViews>
  <sheetFormatPr defaultRowHeight="15" x14ac:dyDescent="0.25"/>
  <cols>
    <col min="1" max="1" width="23.85546875" bestFit="1" customWidth="1"/>
    <col min="2" max="2" width="21.7109375" bestFit="1" customWidth="1"/>
    <col min="3" max="3" width="4.85546875" bestFit="1" customWidth="1"/>
    <col min="4" max="4" width="15" bestFit="1" customWidth="1"/>
    <col min="5" max="5" width="18.5703125" bestFit="1" customWidth="1"/>
    <col min="6" max="6" width="29.7109375" bestFit="1" customWidth="1"/>
    <col min="7" max="7" width="23.5703125" bestFit="1" customWidth="1"/>
  </cols>
  <sheetData>
    <row r="3" spans="1:4" x14ac:dyDescent="0.25">
      <c r="A3" s="1" t="s">
        <v>44</v>
      </c>
      <c r="B3" s="1" t="s">
        <v>41</v>
      </c>
    </row>
    <row r="4" spans="1:4" x14ac:dyDescent="0.25">
      <c r="A4" s="1" t="s">
        <v>0</v>
      </c>
      <c r="B4" t="s">
        <v>42</v>
      </c>
      <c r="C4" t="s">
        <v>43</v>
      </c>
      <c r="D4" t="s">
        <v>1</v>
      </c>
    </row>
    <row r="5" spans="1:4" x14ac:dyDescent="0.25">
      <c r="A5" s="2" t="s">
        <v>32</v>
      </c>
      <c r="B5" s="5"/>
      <c r="C5" s="5"/>
      <c r="D5" s="5"/>
    </row>
    <row r="6" spans="1:4" x14ac:dyDescent="0.25">
      <c r="A6" s="3" t="s">
        <v>39</v>
      </c>
      <c r="B6" s="6">
        <v>76.815238095238087</v>
      </c>
      <c r="C6" s="6">
        <v>28.947199999999999</v>
      </c>
      <c r="D6" s="6">
        <v>50.800000000000004</v>
      </c>
    </row>
    <row r="7" spans="1:4" x14ac:dyDescent="0.25">
      <c r="A7" s="3" t="s">
        <v>40</v>
      </c>
      <c r="B7" s="6">
        <v>112.63642857142858</v>
      </c>
      <c r="C7" s="6">
        <v>20.302857142857142</v>
      </c>
      <c r="D7" s="6">
        <v>46.683877551020416</v>
      </c>
    </row>
    <row r="8" spans="1:4" x14ac:dyDescent="0.25">
      <c r="A8" s="2" t="s">
        <v>33</v>
      </c>
      <c r="B8" s="5"/>
      <c r="C8" s="5"/>
      <c r="D8" s="5"/>
    </row>
    <row r="9" spans="1:4" x14ac:dyDescent="0.25">
      <c r="A9" s="3" t="s">
        <v>39</v>
      </c>
      <c r="B9" s="6">
        <v>86.816800000000001</v>
      </c>
      <c r="C9" s="6">
        <v>15.668823529411766</v>
      </c>
      <c r="D9" s="6">
        <v>58.018809523809523</v>
      </c>
    </row>
    <row r="10" spans="1:4" x14ac:dyDescent="0.25">
      <c r="A10" s="3" t="s">
        <v>40</v>
      </c>
      <c r="B10" s="6">
        <v>63.764000000000003</v>
      </c>
      <c r="C10" s="6">
        <v>16.629428571428569</v>
      </c>
      <c r="D10" s="6">
        <v>30.7698</v>
      </c>
    </row>
    <row r="11" spans="1:4" x14ac:dyDescent="0.25">
      <c r="A11" s="2" t="s">
        <v>34</v>
      </c>
      <c r="B11" s="5"/>
      <c r="C11" s="5"/>
      <c r="D11" s="5"/>
    </row>
    <row r="12" spans="1:4" x14ac:dyDescent="0.25">
      <c r="A12" s="3" t="s">
        <v>39</v>
      </c>
      <c r="B12" s="6">
        <v>55.166428571428575</v>
      </c>
      <c r="C12" s="6">
        <v>10.90764705882353</v>
      </c>
      <c r="D12" s="6">
        <v>30.895483870967741</v>
      </c>
    </row>
    <row r="13" spans="1:4" x14ac:dyDescent="0.25">
      <c r="A13" s="3" t="s">
        <v>40</v>
      </c>
      <c r="B13" s="6">
        <v>130.64363636363635</v>
      </c>
      <c r="C13" s="6">
        <v>18.820399999999999</v>
      </c>
      <c r="D13" s="6">
        <v>38.985245901639345</v>
      </c>
    </row>
    <row r="14" spans="1:4" x14ac:dyDescent="0.25">
      <c r="A14" s="2" t="s">
        <v>35</v>
      </c>
      <c r="B14" s="5"/>
      <c r="C14" s="5"/>
      <c r="D14" s="5"/>
    </row>
    <row r="15" spans="1:4" x14ac:dyDescent="0.25">
      <c r="A15" s="3" t="s">
        <v>39</v>
      </c>
      <c r="B15" s="6">
        <v>88.446315789473687</v>
      </c>
      <c r="C15" s="6">
        <v>18.317083333333333</v>
      </c>
      <c r="D15" s="6">
        <v>49.304418604651168</v>
      </c>
    </row>
    <row r="16" spans="1:4" x14ac:dyDescent="0.25">
      <c r="A16" s="3" t="s">
        <v>40</v>
      </c>
      <c r="B16" s="6">
        <v>83.696923076923071</v>
      </c>
      <c r="C16" s="6">
        <v>18.36611111111111</v>
      </c>
      <c r="D16" s="6">
        <v>35.698775510204079</v>
      </c>
    </row>
    <row r="17" spans="1:4" x14ac:dyDescent="0.25">
      <c r="A17" s="2" t="s">
        <v>36</v>
      </c>
      <c r="B17" s="5"/>
      <c r="C17" s="5"/>
      <c r="D17" s="5"/>
    </row>
    <row r="18" spans="1:4" x14ac:dyDescent="0.25">
      <c r="A18" s="3" t="s">
        <v>39</v>
      </c>
      <c r="B18" s="6">
        <v>86.20703703703704</v>
      </c>
      <c r="C18" s="6">
        <v>12.388260869565217</v>
      </c>
      <c r="D18" s="6">
        <v>52.250399999999999</v>
      </c>
    </row>
    <row r="19" spans="1:4" x14ac:dyDescent="0.25">
      <c r="A19" s="3" t="s">
        <v>40</v>
      </c>
      <c r="B19" s="6">
        <v>66.261538461538464</v>
      </c>
      <c r="C19" s="6">
        <v>33.782258064516128</v>
      </c>
      <c r="D19" s="6">
        <v>43.378409090909095</v>
      </c>
    </row>
    <row r="20" spans="1:4" x14ac:dyDescent="0.25">
      <c r="A20" s="2" t="s">
        <v>37</v>
      </c>
      <c r="B20" s="5"/>
      <c r="C20" s="5"/>
      <c r="D20" s="5"/>
    </row>
    <row r="21" spans="1:4" x14ac:dyDescent="0.25">
      <c r="A21" s="3" t="s">
        <v>39</v>
      </c>
      <c r="B21" s="6">
        <v>68.317826086956515</v>
      </c>
      <c r="C21" s="6">
        <v>12.6516</v>
      </c>
      <c r="D21" s="6">
        <v>39.324999999999996</v>
      </c>
    </row>
    <row r="22" spans="1:4" x14ac:dyDescent="0.25">
      <c r="A22" s="3" t="s">
        <v>40</v>
      </c>
      <c r="B22" s="6">
        <v>74.398571428571429</v>
      </c>
      <c r="C22" s="6">
        <v>19.814146341463413</v>
      </c>
      <c r="D22" s="6">
        <v>33.708363636363636</v>
      </c>
    </row>
    <row r="23" spans="1:4" x14ac:dyDescent="0.25">
      <c r="A23" s="2" t="s">
        <v>38</v>
      </c>
      <c r="B23" s="5"/>
      <c r="C23" s="5"/>
      <c r="D23" s="5"/>
    </row>
    <row r="24" spans="1:4" x14ac:dyDescent="0.25">
      <c r="A24" s="3" t="s">
        <v>39</v>
      </c>
      <c r="B24" s="6">
        <v>73.84571428571428</v>
      </c>
      <c r="C24" s="6">
        <v>7.696315789473684</v>
      </c>
      <c r="D24" s="6">
        <v>42.424750000000003</v>
      </c>
    </row>
    <row r="25" spans="1:4" x14ac:dyDescent="0.25">
      <c r="A25" s="3" t="s">
        <v>40</v>
      </c>
      <c r="B25" s="6">
        <v>93.846666666666664</v>
      </c>
      <c r="C25" s="6">
        <v>17.697741935483872</v>
      </c>
      <c r="D25" s="6">
        <v>45.670816326530613</v>
      </c>
    </row>
    <row r="26" spans="1:4" x14ac:dyDescent="0.25">
      <c r="A26" s="2" t="s">
        <v>1</v>
      </c>
      <c r="B26" s="6">
        <v>82.002983870967753</v>
      </c>
      <c r="C26" s="6">
        <v>18.742371638141808</v>
      </c>
      <c r="D26" s="6">
        <v>42.621567732115679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E6A14-5FDA-49C2-BB24-CC531274E6F0}">
  <dimension ref="A3:C92"/>
  <sheetViews>
    <sheetView workbookViewId="0">
      <selection activeCell="F6" sqref="F6"/>
    </sheetView>
  </sheetViews>
  <sheetFormatPr defaultRowHeight="15" x14ac:dyDescent="0.25"/>
  <cols>
    <col min="1" max="1" width="13.140625" bestFit="1" customWidth="1"/>
    <col min="2" max="2" width="16.85546875" bestFit="1" customWidth="1"/>
    <col min="3" max="3" width="10.140625" bestFit="1" customWidth="1"/>
  </cols>
  <sheetData>
    <row r="3" spans="1:3" x14ac:dyDescent="0.25">
      <c r="A3" s="1" t="s">
        <v>0</v>
      </c>
      <c r="B3" t="s">
        <v>30</v>
      </c>
      <c r="C3" t="s">
        <v>31</v>
      </c>
    </row>
    <row r="4" spans="1:3" x14ac:dyDescent="0.25">
      <c r="A4" s="2" t="s">
        <v>2</v>
      </c>
      <c r="B4" s="5"/>
      <c r="C4" s="5"/>
    </row>
    <row r="5" spans="1:3" x14ac:dyDescent="0.25">
      <c r="A5" s="3" t="s">
        <v>3</v>
      </c>
      <c r="B5" s="5"/>
      <c r="C5" s="5"/>
    </row>
    <row r="6" spans="1:3" x14ac:dyDescent="0.25">
      <c r="A6" s="4" t="s">
        <v>4</v>
      </c>
      <c r="B6" s="6">
        <v>228</v>
      </c>
      <c r="C6" s="6">
        <v>1</v>
      </c>
    </row>
    <row r="7" spans="1:3" x14ac:dyDescent="0.25">
      <c r="A7" s="4" t="s">
        <v>5</v>
      </c>
      <c r="B7" s="6">
        <v>229</v>
      </c>
      <c r="C7" s="6">
        <v>1</v>
      </c>
    </row>
    <row r="8" spans="1:3" x14ac:dyDescent="0.25">
      <c r="A8" s="4" t="s">
        <v>6</v>
      </c>
      <c r="B8" s="6">
        <v>229</v>
      </c>
      <c r="C8" s="6">
        <v>1</v>
      </c>
    </row>
    <row r="9" spans="1:3" x14ac:dyDescent="0.25">
      <c r="A9" s="3" t="s">
        <v>22</v>
      </c>
      <c r="B9" s="6">
        <v>229</v>
      </c>
      <c r="C9" s="6">
        <v>3</v>
      </c>
    </row>
    <row r="10" spans="1:3" x14ac:dyDescent="0.25">
      <c r="A10" s="3" t="s">
        <v>7</v>
      </c>
      <c r="B10" s="5"/>
      <c r="C10" s="5"/>
    </row>
    <row r="11" spans="1:3" x14ac:dyDescent="0.25">
      <c r="A11" s="4" t="s">
        <v>8</v>
      </c>
      <c r="B11" s="6">
        <v>233</v>
      </c>
      <c r="C11" s="6">
        <v>4</v>
      </c>
    </row>
    <row r="12" spans="1:3" x14ac:dyDescent="0.25">
      <c r="A12" s="4" t="s">
        <v>9</v>
      </c>
      <c r="B12" s="6">
        <v>242</v>
      </c>
      <c r="C12" s="6">
        <v>8</v>
      </c>
    </row>
    <row r="13" spans="1:3" x14ac:dyDescent="0.25">
      <c r="A13" s="4" t="s">
        <v>10</v>
      </c>
      <c r="B13" s="6">
        <v>251</v>
      </c>
      <c r="C13" s="6">
        <v>9</v>
      </c>
    </row>
    <row r="14" spans="1:3" x14ac:dyDescent="0.25">
      <c r="A14" s="3" t="s">
        <v>23</v>
      </c>
      <c r="B14" s="6">
        <v>251</v>
      </c>
      <c r="C14" s="6">
        <v>21</v>
      </c>
    </row>
    <row r="15" spans="1:3" x14ac:dyDescent="0.25">
      <c r="A15" s="3" t="s">
        <v>11</v>
      </c>
      <c r="B15" s="5"/>
      <c r="C15" s="5"/>
    </row>
    <row r="16" spans="1:3" x14ac:dyDescent="0.25">
      <c r="A16" s="4" t="s">
        <v>12</v>
      </c>
      <c r="B16" s="6">
        <v>258</v>
      </c>
      <c r="C16" s="6">
        <v>7</v>
      </c>
    </row>
    <row r="17" spans="1:3" x14ac:dyDescent="0.25">
      <c r="A17" s="4" t="s">
        <v>13</v>
      </c>
      <c r="B17" s="6">
        <v>269</v>
      </c>
      <c r="C17" s="6">
        <v>11</v>
      </c>
    </row>
    <row r="18" spans="1:3" x14ac:dyDescent="0.25">
      <c r="A18" s="4" t="s">
        <v>14</v>
      </c>
      <c r="B18" s="6">
        <v>275</v>
      </c>
      <c r="C18" s="6">
        <v>6</v>
      </c>
    </row>
    <row r="19" spans="1:3" x14ac:dyDescent="0.25">
      <c r="A19" s="3" t="s">
        <v>24</v>
      </c>
      <c r="B19" s="6">
        <v>275</v>
      </c>
      <c r="C19" s="6">
        <v>24</v>
      </c>
    </row>
    <row r="20" spans="1:3" x14ac:dyDescent="0.25">
      <c r="A20" s="3" t="s">
        <v>15</v>
      </c>
      <c r="B20" s="5"/>
      <c r="C20" s="5"/>
    </row>
    <row r="21" spans="1:3" x14ac:dyDescent="0.25">
      <c r="A21" s="4" t="s">
        <v>16</v>
      </c>
      <c r="B21" s="6">
        <v>289</v>
      </c>
      <c r="C21" s="6">
        <v>14</v>
      </c>
    </row>
    <row r="22" spans="1:3" x14ac:dyDescent="0.25">
      <c r="A22" s="4" t="s">
        <v>17</v>
      </c>
      <c r="B22" s="6">
        <v>291</v>
      </c>
      <c r="C22" s="6">
        <v>9</v>
      </c>
    </row>
    <row r="23" spans="1:3" x14ac:dyDescent="0.25">
      <c r="A23" s="4" t="s">
        <v>18</v>
      </c>
      <c r="B23" s="6">
        <v>300</v>
      </c>
      <c r="C23" s="6">
        <v>7</v>
      </c>
    </row>
    <row r="24" spans="1:3" x14ac:dyDescent="0.25">
      <c r="A24" s="3" t="s">
        <v>25</v>
      </c>
      <c r="B24" s="6">
        <v>300</v>
      </c>
      <c r="C24" s="6">
        <v>30</v>
      </c>
    </row>
    <row r="25" spans="1:3" x14ac:dyDescent="0.25">
      <c r="A25" s="2" t="s">
        <v>26</v>
      </c>
      <c r="B25" s="6">
        <v>300</v>
      </c>
      <c r="C25" s="6">
        <v>78</v>
      </c>
    </row>
    <row r="26" spans="1:3" x14ac:dyDescent="0.25">
      <c r="A26" s="2" t="s">
        <v>19</v>
      </c>
      <c r="B26" s="5"/>
      <c r="C26" s="5"/>
    </row>
    <row r="27" spans="1:3" x14ac:dyDescent="0.25">
      <c r="A27" s="3" t="s">
        <v>3</v>
      </c>
      <c r="B27" s="5"/>
      <c r="C27" s="5"/>
    </row>
    <row r="28" spans="1:3" x14ac:dyDescent="0.25">
      <c r="A28" s="4" t="s">
        <v>4</v>
      </c>
      <c r="B28" s="6">
        <v>312</v>
      </c>
      <c r="C28" s="6">
        <v>10</v>
      </c>
    </row>
    <row r="29" spans="1:3" x14ac:dyDescent="0.25">
      <c r="A29" s="4" t="s">
        <v>5</v>
      </c>
      <c r="B29" s="6">
        <v>322</v>
      </c>
      <c r="C29" s="6">
        <v>9</v>
      </c>
    </row>
    <row r="30" spans="1:3" x14ac:dyDescent="0.25">
      <c r="A30" s="4" t="s">
        <v>6</v>
      </c>
      <c r="B30" s="6">
        <v>338</v>
      </c>
      <c r="C30" s="6">
        <v>18</v>
      </c>
    </row>
    <row r="31" spans="1:3" x14ac:dyDescent="0.25">
      <c r="A31" s="3" t="s">
        <v>22</v>
      </c>
      <c r="B31" s="6">
        <v>338</v>
      </c>
      <c r="C31" s="6">
        <v>37</v>
      </c>
    </row>
    <row r="32" spans="1:3" x14ac:dyDescent="0.25">
      <c r="A32" s="3" t="s">
        <v>7</v>
      </c>
      <c r="B32" s="5"/>
      <c r="C32" s="5"/>
    </row>
    <row r="33" spans="1:3" x14ac:dyDescent="0.25">
      <c r="A33" s="4" t="s">
        <v>8</v>
      </c>
      <c r="B33" s="6">
        <v>343</v>
      </c>
      <c r="C33" s="6">
        <v>8</v>
      </c>
    </row>
    <row r="34" spans="1:3" x14ac:dyDescent="0.25">
      <c r="A34" s="4" t="s">
        <v>9</v>
      </c>
      <c r="B34" s="6">
        <v>351</v>
      </c>
      <c r="C34" s="6">
        <v>7</v>
      </c>
    </row>
    <row r="35" spans="1:3" x14ac:dyDescent="0.25">
      <c r="A35" s="4" t="s">
        <v>10</v>
      </c>
      <c r="B35" s="6">
        <v>361</v>
      </c>
      <c r="C35" s="6">
        <v>7</v>
      </c>
    </row>
    <row r="36" spans="1:3" x14ac:dyDescent="0.25">
      <c r="A36" s="3" t="s">
        <v>23</v>
      </c>
      <c r="B36" s="6">
        <v>361</v>
      </c>
      <c r="C36" s="6">
        <v>22</v>
      </c>
    </row>
    <row r="37" spans="1:3" x14ac:dyDescent="0.25">
      <c r="A37" s="3" t="s">
        <v>11</v>
      </c>
      <c r="B37" s="5"/>
      <c r="C37" s="5"/>
    </row>
    <row r="38" spans="1:3" x14ac:dyDescent="0.25">
      <c r="A38" s="4" t="s">
        <v>12</v>
      </c>
      <c r="B38" s="6">
        <v>370</v>
      </c>
      <c r="C38" s="6">
        <v>8</v>
      </c>
    </row>
    <row r="39" spans="1:3" x14ac:dyDescent="0.25">
      <c r="A39" s="4" t="s">
        <v>13</v>
      </c>
      <c r="B39" s="6">
        <v>386</v>
      </c>
      <c r="C39" s="6">
        <v>18</v>
      </c>
    </row>
    <row r="40" spans="1:3" x14ac:dyDescent="0.25">
      <c r="A40" s="4" t="s">
        <v>14</v>
      </c>
      <c r="B40" s="6">
        <v>403</v>
      </c>
      <c r="C40" s="6">
        <v>21</v>
      </c>
    </row>
    <row r="41" spans="1:3" x14ac:dyDescent="0.25">
      <c r="A41" s="3" t="s">
        <v>24</v>
      </c>
      <c r="B41" s="6">
        <v>403</v>
      </c>
      <c r="C41" s="6">
        <v>47</v>
      </c>
    </row>
    <row r="42" spans="1:3" x14ac:dyDescent="0.25">
      <c r="A42" s="3" t="s">
        <v>15</v>
      </c>
      <c r="B42" s="5"/>
      <c r="C42" s="5"/>
    </row>
    <row r="43" spans="1:3" x14ac:dyDescent="0.25">
      <c r="A43" s="4" t="s">
        <v>16</v>
      </c>
      <c r="B43" s="6">
        <v>426</v>
      </c>
      <c r="C43" s="6">
        <v>24</v>
      </c>
    </row>
    <row r="44" spans="1:3" x14ac:dyDescent="0.25">
      <c r="A44" s="4" t="s">
        <v>17</v>
      </c>
      <c r="B44" s="6">
        <v>453</v>
      </c>
      <c r="C44" s="6">
        <v>33</v>
      </c>
    </row>
    <row r="45" spans="1:3" x14ac:dyDescent="0.25">
      <c r="A45" s="4" t="s">
        <v>18</v>
      </c>
      <c r="B45" s="6">
        <v>467</v>
      </c>
      <c r="C45" s="6">
        <v>17</v>
      </c>
    </row>
    <row r="46" spans="1:3" x14ac:dyDescent="0.25">
      <c r="A46" s="3" t="s">
        <v>25</v>
      </c>
      <c r="B46" s="6">
        <v>467</v>
      </c>
      <c r="C46" s="6">
        <v>74</v>
      </c>
    </row>
    <row r="47" spans="1:3" x14ac:dyDescent="0.25">
      <c r="A47" s="2" t="s">
        <v>27</v>
      </c>
      <c r="B47" s="6">
        <v>467</v>
      </c>
      <c r="C47" s="6">
        <v>180</v>
      </c>
    </row>
    <row r="48" spans="1:3" x14ac:dyDescent="0.25">
      <c r="A48" s="2" t="s">
        <v>20</v>
      </c>
      <c r="B48" s="5"/>
      <c r="C48" s="5"/>
    </row>
    <row r="49" spans="1:3" x14ac:dyDescent="0.25">
      <c r="A49" s="3" t="s">
        <v>3</v>
      </c>
      <c r="B49" s="5"/>
      <c r="C49" s="5"/>
    </row>
    <row r="50" spans="1:3" x14ac:dyDescent="0.25">
      <c r="A50" s="4" t="s">
        <v>4</v>
      </c>
      <c r="B50" s="6">
        <v>455</v>
      </c>
      <c r="C50" s="6">
        <v>18</v>
      </c>
    </row>
    <row r="51" spans="1:3" x14ac:dyDescent="0.25">
      <c r="A51" s="4" t="s">
        <v>5</v>
      </c>
      <c r="B51" s="6">
        <v>454</v>
      </c>
      <c r="C51" s="6">
        <v>27</v>
      </c>
    </row>
    <row r="52" spans="1:3" x14ac:dyDescent="0.25">
      <c r="A52" s="4" t="s">
        <v>6</v>
      </c>
      <c r="B52" s="6">
        <v>449</v>
      </c>
      <c r="C52" s="6">
        <v>21</v>
      </c>
    </row>
    <row r="53" spans="1:3" x14ac:dyDescent="0.25">
      <c r="A53" s="3" t="s">
        <v>22</v>
      </c>
      <c r="B53" s="6">
        <v>449</v>
      </c>
      <c r="C53" s="6">
        <v>66</v>
      </c>
    </row>
    <row r="54" spans="1:3" x14ac:dyDescent="0.25">
      <c r="A54" s="3" t="s">
        <v>7</v>
      </c>
      <c r="B54" s="5"/>
      <c r="C54" s="5"/>
    </row>
    <row r="55" spans="1:3" x14ac:dyDescent="0.25">
      <c r="A55" s="4" t="s">
        <v>8</v>
      </c>
      <c r="B55" s="6">
        <v>448</v>
      </c>
      <c r="C55" s="6">
        <v>31</v>
      </c>
    </row>
    <row r="56" spans="1:3" x14ac:dyDescent="0.25">
      <c r="A56" s="4" t="s">
        <v>9</v>
      </c>
      <c r="B56" s="6">
        <v>454</v>
      </c>
      <c r="C56" s="6">
        <v>47</v>
      </c>
    </row>
    <row r="57" spans="1:3" x14ac:dyDescent="0.25">
      <c r="A57" s="4" t="s">
        <v>10</v>
      </c>
      <c r="B57" s="6">
        <v>458</v>
      </c>
      <c r="C57" s="6">
        <v>36</v>
      </c>
    </row>
    <row r="58" spans="1:3" x14ac:dyDescent="0.25">
      <c r="A58" s="3" t="s">
        <v>23</v>
      </c>
      <c r="B58" s="6">
        <v>458</v>
      </c>
      <c r="C58" s="6">
        <v>114</v>
      </c>
    </row>
    <row r="59" spans="1:3" x14ac:dyDescent="0.25">
      <c r="A59" s="3" t="s">
        <v>11</v>
      </c>
      <c r="B59" s="5"/>
      <c r="C59" s="5"/>
    </row>
    <row r="60" spans="1:3" x14ac:dyDescent="0.25">
      <c r="A60" s="4" t="s">
        <v>12</v>
      </c>
      <c r="B60" s="6">
        <v>462</v>
      </c>
      <c r="C60" s="6">
        <v>53</v>
      </c>
    </row>
    <row r="61" spans="1:3" x14ac:dyDescent="0.25">
      <c r="A61" s="4" t="s">
        <v>13</v>
      </c>
      <c r="B61" s="6">
        <v>488</v>
      </c>
      <c r="C61" s="6">
        <v>76</v>
      </c>
    </row>
    <row r="62" spans="1:3" x14ac:dyDescent="0.25">
      <c r="A62" s="4" t="s">
        <v>14</v>
      </c>
      <c r="B62" s="6">
        <v>494</v>
      </c>
      <c r="C62" s="6">
        <v>47</v>
      </c>
    </row>
    <row r="63" spans="1:3" x14ac:dyDescent="0.25">
      <c r="A63" s="3" t="s">
        <v>24</v>
      </c>
      <c r="B63" s="6">
        <v>494</v>
      </c>
      <c r="C63" s="6">
        <v>176</v>
      </c>
    </row>
    <row r="64" spans="1:3" x14ac:dyDescent="0.25">
      <c r="A64" s="3" t="s">
        <v>15</v>
      </c>
      <c r="B64" s="5"/>
      <c r="C64" s="5"/>
    </row>
    <row r="65" spans="1:3" x14ac:dyDescent="0.25">
      <c r="A65" s="4" t="s">
        <v>16</v>
      </c>
      <c r="B65" s="6">
        <v>504</v>
      </c>
      <c r="C65" s="6">
        <v>65</v>
      </c>
    </row>
    <row r="66" spans="1:3" x14ac:dyDescent="0.25">
      <c r="A66" s="4" t="s">
        <v>17</v>
      </c>
      <c r="B66" s="6">
        <v>517</v>
      </c>
      <c r="C66" s="6">
        <v>55</v>
      </c>
    </row>
    <row r="67" spans="1:3" x14ac:dyDescent="0.25">
      <c r="A67" s="4" t="s">
        <v>18</v>
      </c>
      <c r="B67" s="6">
        <v>505</v>
      </c>
      <c r="C67" s="6">
        <v>10</v>
      </c>
    </row>
    <row r="68" spans="1:3" x14ac:dyDescent="0.25">
      <c r="A68" s="3" t="s">
        <v>25</v>
      </c>
      <c r="B68" s="6">
        <v>505</v>
      </c>
      <c r="C68" s="6">
        <v>130</v>
      </c>
    </row>
    <row r="69" spans="1:3" x14ac:dyDescent="0.25">
      <c r="A69" s="2" t="s">
        <v>28</v>
      </c>
      <c r="B69" s="6">
        <v>505</v>
      </c>
      <c r="C69" s="6">
        <v>486</v>
      </c>
    </row>
    <row r="70" spans="1:3" x14ac:dyDescent="0.25">
      <c r="A70" s="2" t="s">
        <v>21</v>
      </c>
      <c r="B70" s="5"/>
      <c r="C70" s="5"/>
    </row>
    <row r="71" spans="1:3" x14ac:dyDescent="0.25">
      <c r="A71" s="3" t="s">
        <v>3</v>
      </c>
      <c r="B71" s="5"/>
      <c r="C71" s="5"/>
    </row>
    <row r="72" spans="1:3" x14ac:dyDescent="0.25">
      <c r="A72" s="4" t="s">
        <v>4</v>
      </c>
      <c r="B72" s="6">
        <v>506</v>
      </c>
      <c r="C72" s="6">
        <v>39</v>
      </c>
    </row>
    <row r="73" spans="1:3" x14ac:dyDescent="0.25">
      <c r="A73" s="4" t="s">
        <v>5</v>
      </c>
      <c r="B73" s="6">
        <v>505</v>
      </c>
      <c r="C73" s="6">
        <v>34</v>
      </c>
    </row>
    <row r="74" spans="1:3" x14ac:dyDescent="0.25">
      <c r="A74" s="4" t="s">
        <v>6</v>
      </c>
      <c r="B74" s="6">
        <v>525</v>
      </c>
      <c r="C74" s="6">
        <v>54</v>
      </c>
    </row>
    <row r="75" spans="1:3" x14ac:dyDescent="0.25">
      <c r="A75" s="3" t="s">
        <v>22</v>
      </c>
      <c r="B75" s="6">
        <v>525</v>
      </c>
      <c r="C75" s="6">
        <v>127</v>
      </c>
    </row>
    <row r="76" spans="1:3" x14ac:dyDescent="0.25">
      <c r="A76" s="3" t="s">
        <v>7</v>
      </c>
      <c r="B76" s="5"/>
      <c r="C76" s="5"/>
    </row>
    <row r="77" spans="1:3" x14ac:dyDescent="0.25">
      <c r="A77" s="4" t="s">
        <v>8</v>
      </c>
      <c r="B77" s="6">
        <v>537</v>
      </c>
      <c r="C77" s="6">
        <v>72</v>
      </c>
    </row>
    <row r="78" spans="1:3" x14ac:dyDescent="0.25">
      <c r="A78" s="4" t="s">
        <v>9</v>
      </c>
      <c r="B78" s="6">
        <v>571</v>
      </c>
      <c r="C78" s="6">
        <v>108</v>
      </c>
    </row>
    <row r="79" spans="1:3" x14ac:dyDescent="0.25">
      <c r="A79" s="4" t="s">
        <v>10</v>
      </c>
      <c r="B79" s="6">
        <v>633</v>
      </c>
      <c r="C79" s="6">
        <v>118</v>
      </c>
    </row>
    <row r="80" spans="1:3" x14ac:dyDescent="0.25">
      <c r="A80" s="3" t="s">
        <v>23</v>
      </c>
      <c r="B80" s="6">
        <v>633</v>
      </c>
      <c r="C80" s="6">
        <v>298</v>
      </c>
    </row>
    <row r="81" spans="1:3" x14ac:dyDescent="0.25">
      <c r="A81" s="3" t="s">
        <v>11</v>
      </c>
      <c r="B81" s="5"/>
      <c r="C81" s="5"/>
    </row>
    <row r="82" spans="1:3" x14ac:dyDescent="0.25">
      <c r="A82" s="4" t="s">
        <v>12</v>
      </c>
      <c r="B82" s="6">
        <v>635</v>
      </c>
      <c r="C82" s="6">
        <v>102</v>
      </c>
    </row>
    <row r="83" spans="1:3" x14ac:dyDescent="0.25">
      <c r="A83" s="4" t="s">
        <v>13</v>
      </c>
      <c r="B83" s="6">
        <v>634</v>
      </c>
      <c r="C83" s="6">
        <v>96</v>
      </c>
    </row>
    <row r="84" spans="1:3" x14ac:dyDescent="0.25">
      <c r="A84" s="4" t="s">
        <v>14</v>
      </c>
      <c r="B84" s="6">
        <v>648</v>
      </c>
      <c r="C84" s="6">
        <v>80</v>
      </c>
    </row>
    <row r="85" spans="1:3" x14ac:dyDescent="0.25">
      <c r="A85" s="3" t="s">
        <v>24</v>
      </c>
      <c r="B85" s="6">
        <v>648</v>
      </c>
      <c r="C85" s="6">
        <v>278</v>
      </c>
    </row>
    <row r="86" spans="1:3" x14ac:dyDescent="0.25">
      <c r="A86" s="3" t="s">
        <v>15</v>
      </c>
      <c r="B86" s="5"/>
      <c r="C86" s="5"/>
    </row>
    <row r="87" spans="1:3" x14ac:dyDescent="0.25">
      <c r="A87" s="4" t="s">
        <v>16</v>
      </c>
      <c r="B87" s="6">
        <v>658</v>
      </c>
      <c r="C87" s="6">
        <v>102</v>
      </c>
    </row>
    <row r="88" spans="1:3" x14ac:dyDescent="0.25">
      <c r="A88" s="4" t="s">
        <v>17</v>
      </c>
      <c r="B88" s="6">
        <v>657</v>
      </c>
      <c r="C88" s="6">
        <v>45</v>
      </c>
    </row>
    <row r="89" spans="1:3" x14ac:dyDescent="0.25">
      <c r="A89" s="4" t="s">
        <v>18</v>
      </c>
      <c r="B89" s="6">
        <v>650</v>
      </c>
      <c r="C89" s="6">
        <v>2</v>
      </c>
    </row>
    <row r="90" spans="1:3" x14ac:dyDescent="0.25">
      <c r="A90" s="3" t="s">
        <v>25</v>
      </c>
      <c r="B90" s="6">
        <v>650</v>
      </c>
      <c r="C90" s="6">
        <v>149</v>
      </c>
    </row>
    <row r="91" spans="1:3" x14ac:dyDescent="0.25">
      <c r="A91" s="2" t="s">
        <v>29</v>
      </c>
      <c r="B91" s="6">
        <v>650</v>
      </c>
      <c r="C91" s="6">
        <v>852</v>
      </c>
    </row>
    <row r="92" spans="1:3" x14ac:dyDescent="0.25">
      <c r="A92" s="2" t="s">
        <v>1</v>
      </c>
      <c r="B92" s="6">
        <v>650</v>
      </c>
      <c r="C92" s="6">
        <v>1596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M o G A A B Q S w M E F A A C A A g A w r Z Q U r Q l / s a j A A A A 9 Q A A A B I A H A B D b 2 5 m a W c v U G F j a 2 F n Z S 5 4 b W w g o h g A K K A U A A A A A A A A A A A A A A A A A A A A A A A A A A A A h Y + x D o I w G I R f h X S n L X U h 5 K c M T i Z i T E y M a w M V G u H H 0 G J 5 N w c f y V c Q o 6 i b 4 9 1 3 l 9 z d r z f I x r Y J L r q 3 p s O U R J S T Q G P R l Q a r l A z u G M Y k k 7 B V x U l V O p j C a J P R m p T U z p 0 T x r z 3 1 C 9 o 1 1 d M c B 6 x Q 7 7 e F b V u V W j Q O o W F J p 9 W + b 9 F J O x f Y 6 S g c U w F n y Y B m z 3 I D X 6 5 m N i T / p i w H B o 3 9 F p q D F c b Y L M E 9 r 4 g H 1 B L A w Q U A A I A C A D C t l B 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r Z Q U r q w B O j F A w A A i B I A A B M A H A B G b 3 J t d W x h c y 9 T Z W N 0 a W 9 u M S 5 t I K I Y A C i g F A A A A A A A A A A A A A A A A A A A A A A A A A A A A O 1 X y 2 7 b O B T d B 8 g / E M r G B l R j H H S 6 6 F Q t U j 9 q L 5 I 4 t o t Z W F 7 Q 1 o 0 t V K I 8 J O V G M P z v c y n K o q w H M j N o O 2 j Q b E J d k u d c H t 4 H L W A t / Y i R m f 7 f / e P y 4 v J C b C k H j 1 x Z o y n p U 0 k t 4 p A A 5 O U F w b 9 Z F P M 1 o G U Y B R 7 w z t A P Q L S s 3 l v 3 s w A u X E l Z S N 0 + F d t V R L k n 3 M H T G g J 3 N H V P a G 1 b I 1 1 Z u F e C o h r 5 n g e M p F h d R T e n q w A 6 M w j Q r 2 n 0 V b Q 0 r U 2 A r r d k c S M l 9 1 e x B L H 8 s N C b l x / I u / d E 8 h g M / p j t o y 9 A e r G Q U U i G M d O H N A Q 3 n t e L g j h k r U Z n b G L N O W X i M e J h a r M y J 6 7 K 9 t a i F z E J T C 7 b x o U p M B o i q K Y p H k 7 P Z P Z W s 7 M 2 O V h 3 u F J 5 o l X o p J / H I k k Y 7 Z H k X m 6 B 1 1 B p H Q 1 V x S n F U c S u H r r A N n j a U e b h 9 h Q 8 A y m w 6 f l 0 n I v b 4 G G d u B p E L 1 H O K I f L S l 9 Z M x r u k D z 9 b B f 0 7 m 0 p 2 y j f k h 0 Y l / L 9 G l Z N K t i G k 9 i H s h o S N x A J T / K o l M I o z o 0 e j l P j I N y N + 2 g d M / n m d U c x p O Z P g A S 8 A n G z g e r a g d w y f / 2 J R / G u s m E 4 q Z j m w M O i K 5 Q l q d 0 X d / B 1 5 P O q 4 x 8 / k y l s M K o q M 2 p 5 7 b E m N E m l r C O f A h U G 6 0 S P R 6 s / w h x Y r F g S U T 2 6 n r v F / N m K 0 0 Y W h y v g 2 n H q K Q 9 L G 2 s y I I u s Y p a p C R P 6 Z / F h H 5 o y q r i s + 2 w c l d l V A J V v J 1 e 0 q l y q 0 L F 9 e e G z e v 7 z q l w M / e 9 T m e / o 3 t / Q t P w g n M Y 9 / H b M 6 5 v x t L C y 6 O S E c h Q U y 6 n a X / I Y 7 Z Q s x i J f 8 x A D T x x V u W 3 y 0 W e U J 2 O s v 9 J / 9 I E 7 5 5 v t V B D H 0 s t U N J R g p v B X j I H i p X D L c 9 1 M E X l W w Z 7 Y d / r R O g 7 R j 5 Y 5 j L 3 o Q + C H P o 4 d y 0 b 6 7 M K d 7 h u b D N g 6 8 n y 2 c b r X v 1 / b 5 C G O J M x k E o B j h p 2 7 i M H S h N m E R y H O Y c 8 B i l d W i N t s J r P n 7 W + R 2 W + C Y L a m A e V C n / Q s e C q o q Q 6 L v K e k S q G E y l s k t A 6 W B U + A k l A + R H n i g K b p Y L 2 1 G j S z j h Z Z 1 i r b L G l B x j Z x 3 p s V / 4 P w 3 1 5 8 h X i 6 g A Z 0 c 0 M a r / a p R V r X 7 X + V 1 G H C P O r e M + h z f w / k F b l N y D 0 L f A Y E b 8 V n 6 o p H 8 c o 9 f e Q D k i W z O 0 u C g K 5 i A Y L c 3 s 9 H W V U w Z e L a / R N W K t + E q h P Z m E w e s O B j o k 9 O x c P 9 2 d 9 1 5 B F v j K C w T Q 8 8 s + A l v / T M K X / Q k 6 + o + / N v v 8 I l n L W G N H F + P Q R / P Q R f / k P w 2 z X y P J n c Z 1 q 6 y b r 6 3 n 6 e i q Z v W / + 0 1 T c C v P z O X y 5 i P 3 n 3 / 2 + / H f 4 G U E s B A i 0 A F A A C A A g A w r Z Q U r Q l / s a j A A A A 9 Q A A A B I A A A A A A A A A A A A A A A A A A A A A A E N v b m Z p Z y 9 Q Y W N r Y W d l L n h t b F B L A Q I t A B Q A A g A I A M K 2 U F I P y u m r p A A A A O k A A A A T A A A A A A A A A A A A A A A A A O 8 A A A B b Q 2 9 u d G V u d F 9 U e X B l c 1 0 u e G 1 s U E s B A i 0 A F A A C A A g A w r Z Q U r q w B O j F A w A A i B I A A B M A A A A A A A A A A A A A A A A A 4 A E A A E Z v c m 1 1 b G F z L 1 N l Y 3 R p b 2 4 x L m 1 Q S w U G A A A A A A M A A w D C A A A A 8 g 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3 D 8 A A A A A A A C 6 P 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n Q U F B Q U F B Q U F C d S t 0 V T h E a G t V U 3 F K V 2 V i Q k 9 N a 0 Z G R z F S e V l X N X p a b T l 5 Y l N C R 2 F X e G x J R 1 p 5 Y j I w Z 1 N G S W d S R 0 Y w W V F B Q U F B Q U F B Q U F B Q U F B d C t S T i s y V X B i U 2 J R c 0 N X Q 1 N u e H N h R G t o b G J I Q m x j a U J S Z F d W e W F X V n p B Q U Z 1 K 3 R V O E R o a 1 V T c U p X Z W J C T 0 1 r R k Z B Q U F B Q U E 9 P S I g L z 4 8 L 1 N 0 Y W J s Z U V u d H J p Z X M + P C 9 J d G V t P j x J d G V t P j x J d G V t T G 9 j Y X R p b 2 4 + P E l 0 Z W 1 U e X B l P k Z v c m 1 1 b G E 8 L 0 l 0 Z W 1 U e X B l P j x J d G V t U G F 0 a D 5 T Z W N 0 a W 9 u M S 9 I U i 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j I x M j k i I C 8 + P E V u d H J 5 I F R 5 c G U 9 I k Z p b G x F c n J v c k N v Z G U i I F Z h b H V l P S J z V W 5 r b m 9 3 b i I g L z 4 8 R W 5 0 c n k g V H l w Z T 0 i R m l s b E V y c m 9 y Q 2 9 1 b n Q i I F Z h b H V l P S J s M C I g L z 4 8 R W 5 0 c n k g V H l w Z T 0 i R m l s b E x h c 3 R V c G R h d G V k I i B W Y W x 1 Z T 0 i Z D I w M j E t M D I t M T Z U M D c 6 M z U 6 M T U u N z A z O T I y M V o i I C 8 + P E V u d H J 5 I F R 5 c G U 9 I k Z p b G x D b 2 x 1 b W 5 U e X B l c y I g V m F s d W U 9 I n N D U U 1 H Q X d Z R 0 N R W U d D U V l H Q m d N R k F 3 P T 0 i I C 8 + P E V u d H J 5 I F R 5 c G U 9 I k Z p b G x D b 2 x 1 b W 5 O Y W 1 l c y I g V m F s d W U 9 I n N b J n F 1 b 3 Q 7 R G F 0 Z S Z x d W 9 0 O y w m c X V v d D t F b X B J R C Z x d W 9 0 O y w m c X V v d D t H Z W 5 k Z X I m c X V v d D s s J n F 1 b 3 Q 7 Q W d l J n F 1 b 3 Q 7 L C Z x d W 9 0 O 0 V 0 a G 5 p Y 0 d y b 3 V w J n F 1 b 3 Q 7 L C Z x d W 9 0 O 0 Z Q J n F 1 b 3 Q 7 L C Z x d W 9 0 O 1 R l c m 1 E Y X R l J n F 1 b 3 Q 7 L C Z x d W 9 0 O 2 l z T m V 3 S G l y Z S Z x d W 9 0 O y w m c X V v d D t C V S B S Z W d p b 2 4 m c X V v d D s s J n F 1 b 3 Q 7 S G l y Z U R h d G U m c X V v d D s s J n F 1 b 3 Q 7 U G F 5 V H l w Z S Z x d W 9 0 O y w m c X V v d D t U Z X J t U m V h c 2 9 u J n F 1 b 3 Q 7 L C Z x d W 9 0 O 0 F n Z U d y b 3 V w J n F 1 b 3 Q 7 L C Z x d W 9 0 O 1 R l b n V y Z U R h e X M m c X V v d D s s J n F 1 b 3 Q 7 V G V u d X J l T W 9 u d G h z J n F 1 b 3 Q 7 L C Z x d W 9 0 O 0 J h Z E h p c m V z 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0 N v b H V t b k N v d W 5 0 J n F 1 b 3 Q 7 O j E 2 L C Z x d W 9 0 O 0 t l e U N v b H V t b k 5 h b W V z J n F 1 b 3 Q 7 O l t d L C Z x d W 9 0 O 0 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1 J l b G F 0 a W 9 u c 2 h p c E l u Z m 8 m c X V v d D s 6 W 1 1 9 I i A v P j w v U 3 R h Y m x l R W 5 0 c m l l c z 4 8 L 0 l 0 Z W 0 + P E l 0 Z W 0 + P E l 0 Z W 1 M b 2 N h d G l v b j 4 8 S X R l b V R 5 c G U + R m 9 y b X V s Y T w v S X R l b V R 5 c G U + P E l 0 Z W 1 Q Y X R o P l N l Y 3 R p b 2 4 x L 0 h S J T I w R G F 0 Y 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S 0 w M i 0 x N l Q w N z o z N T o w N i 4 5 O D M 4 M j Q 0 W i I g L z 4 8 R W 5 0 c n k g V H l w Z T 0 i R m l s b E V y c m 9 y Q 2 9 k Z S I g V m F s d W U 9 I n N V b m t u b 3 d u I i A v P j x F b n R y e S B U e X B l P S J B Z G R l Z F R v R G F 0 Y U 1 v Z G V s I i B W Y W x 1 Z T 0 i b D A i I C 8 + P E V u d H J 5 I F R 5 c G U 9 I k x v Y W R U b 1 J l c G 9 y d E R p c 2 F i b G V k I i B W Y W x 1 Z T 0 i b D E i I C 8 + P E V u d H J 5 I F R 5 c G U 9 I l F 1 Z X J 5 R 3 J v d X B J R C I g V m F s d W U 9 I n M 3 Z T E z Z j k y Z C 0 0 Y W Q 5 L T Q 5 N W I t Y j Q y Y y 0 w O T Y w O T I 5 Z j F i M W 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N 2 U x M 2 Y 5 M m Q t N G F k O S 0 0 O T V i L W I 0 M m M t M D k 2 M D k y O W Y x Y j F h 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D I t M T Z U M D c 6 M z U 6 M D Y u O T k 2 M j I 4 N 1 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M 2 N k N W Z h N m U t M T k w Z S 0 0 Y T E 0 L W E y N T Y t N z l i M D R l M z I 0 M T Q 1 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w M i 0 x N l Q w N z o z N T o w N y 4 w M D I 1 N z I 1 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3 Z T E z Z j k y Z C 0 0 Y W Q 5 L T Q 5 N W I t Y j Q y Y y 0 w O T Y w O T I 5 Z j F i M W E 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w M i 0 x N l Q w N z o z N T o w N y 4 w M T I 3 N j Q 5 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h S J T I w R G F 0 Y S 9 G a W x 0 Z X J l Z C U y M E h p Z G R l b i U y M E Z p b G V z M T w v S X R l b V B h d G g + P C 9 J d G V t T G 9 j Y X R p b 2 4 + P F N 0 Y W J s Z U V u d H J p Z X M g L z 4 8 L 0 l 0 Z W 0 + P E l 0 Z W 0 + P E l 0 Z W 1 M b 2 N h d G l v b j 4 8 S X R l b V R 5 c G U + R m 9 y b X V s Y T w v S X R l b V R 5 c G U + P E l 0 Z W 1 Q Y X R o P l N l Y 3 R p b 2 4 x L 0 h S J T I w R G F 0 Y S 9 J b n Z v a 2 U l M j B D d X N 0 b 2 0 l M j B G d W 5 j d G l v b j E 8 L 0 l 0 Z W 1 Q Y X R o P j w v S X R l b U x v Y 2 F 0 a W 9 u P j x T d G F i b G V F b n R y a W V z I C 8 + P C 9 J d G V t P j x J d G V t P j x J d G V t T G 9 j Y X R p b 2 4 + P E l 0 Z W 1 U e X B l P k Z v c m 1 1 b G E 8 L 0 l 0 Z W 1 U e X B l P j x J d G V t U G F 0 a D 5 T Z W N 0 a W 9 u M S 9 I U i U y M E R h d G E v U m V u Y W 1 l Z C U y M E N v b H V t b n M x P C 9 J d G V t U G F 0 a D 4 8 L 0 l 0 Z W 1 M b 2 N h d G l v b j 4 8 U 3 R h Y m x l R W 5 0 c m l l c y A v P j w v S X R l b T 4 8 S X R l b T 4 8 S X R l b U x v Y 2 F 0 a W 9 u P j x J d G V t V H l w Z T 5 G b 3 J t d W x h P C 9 J d G V t V H l w Z T 4 8 S X R l b V B h d G g + U 2 V j d G l v b j E v S F I l M j B E Y X R h L 1 J l b W 9 2 Z W Q l M j B P d G h l c i U y M E N v b H V t b n M x P C 9 J d G V t U G F 0 a D 4 8 L 0 l 0 Z W 1 M b 2 N h d G l v b j 4 8 U 3 R h Y m x l R W 5 0 c m l l c y A v P j w v S X R l b T 4 8 S X R l b T 4 8 S X R l b U x v Y 2 F 0 a W 9 u P j x J d G V t V H l w Z T 5 G b 3 J t d W x h P C 9 J d G V t V H l w Z T 4 8 S X R l b V B h d G g + U 2 V j d G l v b j E v S F I l M j B E Y X R h L 0 V 4 c G F u Z G V k J T I w V G F i b G U l M j B D b 2 x 1 b W 4 x P C 9 J d G V t U G F 0 a D 4 8 L 0 l 0 Z W 1 M b 2 N h d G l v b j 4 8 U 3 R h Y m x l R W 5 0 c m l l c y A v P j w v S X R l b T 4 8 S X R l b T 4 8 S X R l b U x v Y 2 F 0 a W 9 u P j x J d G V t V H l w Z T 5 G b 3 J t d W x h P C 9 J d G V t V H l w Z T 4 8 S X R l b V B h d G g + U 2 V j d G l v b j E v S F I l M j B E Y X R h L 0 N o Y W 5 n Z W Q l M j B U e X B l P C 9 J d G V t U G F 0 a D 4 8 L 0 l 0 Z W 1 M b 2 N h d G l v b j 4 8 U 3 R h Y m x l R W 5 0 c m l l c y A v P j w v S X R l b T 4 8 S X R l b T 4 8 S X R l b U x v Y 2 F 0 a W 9 u P j x J d G V t V H l w Z T 5 G b 3 J t d W x h P C 9 J d G V t V H l w Z T 4 8 S X R l b V B h d G g + U 2 V j d G l v b j E v S F I l M j B E Y X R h L 1 J l b W 9 2 Z W Q l M j B D b 2 x 1 b W 5 z P C 9 J d G V t U G F 0 a D 4 8 L 0 l 0 Z W 1 M b 2 N h d G l v b j 4 8 U 3 R h Y m x l R W 5 0 c m l l c y A v P j w v S X R l b T 4 8 S X R l b T 4 8 S X R l b U x v Y 2 F 0 a W 9 u P j x J d G V t V H l w Z T 5 G b 3 J t d W x h P C 9 J d G V t V H l w Z T 4 8 S X R l b V B h d G g + U 2 V j d G l v b j E v S F I l M j B E Y X R h L 0 N o Y W 5 n Z W Q l M j B U e X B l M T w v S X R l b V B h d G g + P C 9 J d G V t T G 9 j Y X R p b 2 4 + P F N 0 Y W J s Z U V u d H J p Z X M g L z 4 8 L 0 l 0 Z W 0 + P E l 0 Z W 0 + P E l 0 Z W 1 M b 2 N h d G l v b j 4 8 S X R l b V R 5 c G U + R m 9 y b X V s Y T w v S X R l b V R 5 c G U + P E l 0 Z W 1 Q Y X R o P l N l Y 3 R p b 2 4 x L 0 h S J T I w R G F 0 Y S U y M C g y K T w v S X R l b V B h d G g + P C 9 J d G V t T G 9 j Y X R p b 2 4 + P F N 0 Y W J s Z U V u d H J p Z X M + P E V u d H J 5 I F R 5 c G U 9 I k l z U H J p d m F 0 Z S I g V m F s d W U 9 I m w w I i A v P j x F b n R y e S B U e X B l P S J O Y X Z p Z 2 F 0 a W 9 u U 3 R l c E 5 h b W U i I F Z h b H V l P S J z T m F 2 a W d h d G l v b i I g L z 4 8 R W 5 0 c n k g V H l w Z T 0 i R m l s b E V u Y W J s Z W Q i I F Z h b H V l P S J s M C I g L z 4 8 R W 5 0 c n k g V H l w Z T 0 i R m l s b E 9 i a m V j d F R 5 c G U i I F Z h b H V l P S J z U G l 2 b 3 R U Y W J s Z S I g L z 4 8 R W 5 0 c n k g V H l w Z T 0 i R m l s b F R v R G F 0 Y U 1 v Z G V s R W 5 h Y m x l Z C I g V m F s d W U 9 I m w x I i A v P j x F b n R y e S B U e X B l P S J C d W Z m Z X J O Z X h 0 U m V m c m V z a C I g V m F s d W U 9 I m w w I i A v P j x F b n R y e S B U e X B l P S J S Z X N 1 b H R U e X B l I i B W Y W x 1 Z T 0 i c 1 R h Y m x l I i A v P j x F b n R y e S B U e X B l P S J O Y W 1 l V X B k Y X R l Z E F m d G V y R m l s b C I g V m F s d W U 9 I m w w I i A v P j x F b n R y e S B U e X B l P S J Q a X Z v d E 9 i a m V j d E 5 h b W U i I F Z h b H V l P S J z V G V u d X J l I V R l b n V y Z S I g L z 4 8 R W 5 0 c n k g V H l w Z T 0 i R m l s b G V k Q 2 9 t c G x l d G V S Z X N 1 b H R U b 1 d v c m t z a G V l d C I g V m F s d W U 9 I m w w I i A v P j x F b n R y e S B U e X B l P S J S Z W x h d G l v b n N o a X B J b m Z v Q 2 9 u d G F p b m V y I i B W Y W x 1 Z T 0 i c 3 s m c X V v d D t j b 2 x 1 b W 5 D b 3 V u d C Z x d W 9 0 O z o x N i w m c X V v d D t r Z X l D b 2 x 1 b W 5 O Y W 1 l c y Z x d W 9 0 O z p b X S w m c X V v d D t x d W V y e V J l b G F 0 a W 9 u c 2 h p c H M m c X V v d D s 6 W 1 0 s J n F 1 b 3 Q 7 Y 2 9 s d W 1 u S W R l b n R p d G l l c y Z x d W 9 0 O z p b J n F 1 b 3 Q 7 U 2 V j d G l v b j E v S F I g R G F 0 Y S 9 D a G F u Z 2 V k I F R 5 c G U u e 0 R h d G U s M X 0 m c X V v d D s s J n F 1 b 3 Q 7 U 2 V j d G l v b j E v S F I g R G F 0 Y S 9 D a G F u Z 2 V k I F R 5 c G U u e 0 V t c E l E L D J 9 J n F 1 b 3 Q 7 L C Z x d W 9 0 O 1 N l Y 3 R p b 2 4 x L 0 h S I E R h d G E v Q 2 h h b m d l Z C B U e X B l L n t H Z W 5 k Z X I s M 3 0 m c X V v d D s s J n F 1 b 3 Q 7 U 2 V j d G l v b j E v S F I g R G F 0 Y S 9 D a G F u Z 2 V k I F R 5 c G U u e 0 F n Z S w 0 f S Z x d W 9 0 O y w m c X V v d D t T Z W N 0 a W 9 u M S 9 I U i B E Y X R h L 0 N o Y W 5 n Z W Q g V H l w Z S 5 7 R X R o b m l j R 3 J v d X A s N X 0 m c X V v d D s s J n F 1 b 3 Q 7 U 2 V j d G l v b j E v S F I g R G F 0 Y S 9 D a G F u Z 2 V k I F R 5 c G U u e 0 Z Q L D Z 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M S 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Q 2 9 s d W 1 u Q 2 9 1 b n Q m c X V v d D s 6 M T Y s J n F 1 b 3 Q 7 S 2 V 5 Q 2 9 s d W 1 u T m F t Z X M m c X V v d D s 6 W 1 0 s J n F 1 b 3 Q 7 Q 2 9 s d W 1 u S W R l b n R p d G l l c y Z x d W 9 0 O z p b J n F 1 b 3 Q 7 U 2 V j d G l v b j E v S F I g R G F 0 Y S 9 D a G F u Z 2 V k I F R 5 c G U u e 0 R h d G U s M X 0 m c X V v d D s s J n F 1 b 3 Q 7 U 2 V j d G l v b j E v S F I g R G F 0 Y S 9 D a G F u Z 2 V k I F R 5 c G U u e 0 V t c E l E L D J 9 J n F 1 b 3 Q 7 L C Z x d W 9 0 O 1 N l Y 3 R p b 2 4 x L 0 h S I E R h d G E v Q 2 h h b m d l Z C B U e X B l L n t H Z W 5 k Z X I s M 3 0 m c X V v d D s s J n F 1 b 3 Q 7 U 2 V j d G l v b j E v S F I g R G F 0 Y S 9 D a G F u Z 2 V k I F R 5 c G U u e 0 F n Z S w 0 f S Z x d W 9 0 O y w m c X V v d D t T Z W N 0 a W 9 u M S 9 I U i B E Y X R h L 0 N o Y W 5 n Z W Q g V H l w Z S 5 7 R X R o b m l j R 3 J v d X A s N X 0 m c X V v d D s s J n F 1 b 3 Q 7 U 2 V j d G l v b j E v S F I g R G F 0 Y S 9 D a G F u Z 2 V k I F R 5 c G U u e 0 Z Q L D Z 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M S 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U m V s Y X R p b 2 5 z a G l w S W 5 m b y Z x d W 9 0 O z p b X X 0 i I C 8 + P E V u d H J 5 I F R 5 c G U 9 I k Z p b G x T d G F 0 d X M i I F Z h b H V l P S J z Q 2 9 t c G x l d G U i I C 8 + P E V u d H J 5 I F R 5 c G U 9 I k Z p b G x D b 2 x 1 b W 5 O Y W 1 l c y I g V m F s d W U 9 I n N b J n F 1 b 3 Q 7 R G F 0 Z S Z x d W 9 0 O y w m c X V v d D t F b X B J R C Z x d W 9 0 O y w m c X V v d D t H Z W 5 k Z X I m c X V v d D s s J n F 1 b 3 Q 7 Q W d l J n F 1 b 3 Q 7 L C Z x d W 9 0 O 0 V 0 a G 5 p Y 0 d y b 3 V w J n F 1 b 3 Q 7 L C Z x d W 9 0 O 0 Z Q J n F 1 b 3 Q 7 L C Z x d W 9 0 O 1 R l c m 1 E Y X R l J n F 1 b 3 Q 7 L C Z x d W 9 0 O 2 l z T m V 3 S G l y Z S Z x d W 9 0 O y w m c X V v d D t C V S B S Z W d p b 2 4 m c X V v d D s s J n F 1 b 3 Q 7 S G l y Z U R h d G U m c X V v d D s s J n F 1 b 3 Q 7 U G F 5 V H l w Z S Z x d W 9 0 O y w m c X V v d D t U Z X J t U m V h c 2 9 u J n F 1 b 3 Q 7 L C Z x d W 9 0 O 0 F n Z U d y b 3 V w J n F 1 b 3 Q 7 L C Z x d W 9 0 O 1 R l b n V y Z U R h e X M m c X V v d D s s J n F 1 b 3 Q 7 V G V u d X J l T W 9 u d G h z J n F 1 b 3 Q 7 L C Z x d W 9 0 O 0 J h Z E h p c m V z J n F 1 b 3 Q 7 X S I g L z 4 8 R W 5 0 c n k g V H l w Z T 0 i R m l s b E N v b H V t b l R 5 c G V z I i B W Y W x 1 Z T 0 i c 0 N R T U d B d 1 l H Q 1 F Z R 0 N R W U d C Z 0 1 G Q X c 9 P S I g L z 4 8 R W 5 0 c n k g V H l w Z T 0 i R m l s b E x h c 3 R V c G R h d G V k I i B W Y W x 1 Z T 0 i Z D I w M T k t M D I t M T h U M T E 6 N T E 6 M T c u M D c 5 M D c x N F o i I C 8 + P E V u d H J 5 I F R 5 c G U 9 I k Z p b G x F c n J v c k N v d W 5 0 I i B W Y W x 1 Z T 0 i b D A i I C 8 + P E V u d H J 5 I F R 5 c G U 9 I k Z p b G x F c n J v c k N v Z G U i I F Z h b H V l P S J z V W 5 r b m 9 3 b i I g L z 4 8 R W 5 0 c n k g V H l w Z T 0 i R m l s b E N v d W 5 0 I i B W Y W x 1 Z T 0 i b D I y M T I 5 I i A v P j x F b n R y e S B U e X B l P S J B Z G R l Z F R v R G F 0 Y U 1 v Z G V s I i B W Y W x 1 Z T 0 i b D E i I C 8 + P E V u d H J 5 I F R 5 c G U 9 I l F 1 Z X J 5 S U Q i I F Z h b H V l P S J z O D N m N D d m N j Y t Z W Y 1 N C 0 0 Y T M 2 L T k 5 N T E t Z D V m N D Q x Y 2 I 0 M j Y y I i A v P j w v U 3 R h Y m x l R W 5 0 c m l l c z 4 8 L 0 l 0 Z W 0 + P E l 0 Z W 0 + P E l 0 Z W 1 M b 2 N h d G l v b j 4 8 S X R l b V R 5 c G U + R m 9 y b X V s Y T w v S X R l b V R 5 c G U + P E l 0 Z W 1 Q Y X R o P l N l Y 3 R p b 2 4 x L 0 h S J T I w R G F 0 Y S U y M C g y K S 9 T b 3 V y Y 2 U 8 L 0 l 0 Z W 1 Q Y X R o P j w v S X R l b U x v Y 2 F 0 a W 9 u P j x T d G F i b G V F b n R y a W V z I C 8 + P C 9 J d G V t P j x J d G V t P j x J d G V t T G 9 j Y X R p b 2 4 + P E l 0 Z W 1 U e X B l P k Z v c m 1 1 b G E 8 L 0 l 0 Z W 1 U e X B l P j x J d G V t U G F 0 a D 5 T Z W N 0 a W 9 u M S 9 I U i U y M E R h d G E l M j A o M i k v R m l s d G V y Z W Q l M j B I a W R k Z W 4 l M j B G a W x l c z E 8 L 0 l 0 Z W 1 Q Y X R o P j w v S X R l b U x v Y 2 F 0 a W 9 u P j x T d G F i b G V F b n R y a W V z I C 8 + P C 9 J d G V t P j x J d G V t P j x J d G V t T G 9 j Y X R p b 2 4 + P E l 0 Z W 1 U e X B l P k Z v c m 1 1 b G E 8 L 0 l 0 Z W 1 U e X B l P j x J d G V t U G F 0 a D 5 T Z W N 0 a W 9 u M S 9 I U i U y M E R h d G E l M j A o M i k v S W 5 2 b 2 t l J T I w Q 3 V z d G 9 t J T I w R n V u Y 3 R p b 2 4 x P C 9 J d G V t U G F 0 a D 4 8 L 0 l 0 Z W 1 M b 2 N h d G l v b j 4 8 U 3 R h Y m x l R W 5 0 c m l l c y A v P j w v S X R l b T 4 8 S X R l b T 4 8 S X R l b U x v Y 2 F 0 a W 9 u P j x J d G V t V H l w Z T 5 G b 3 J t d W x h P C 9 J d G V t V H l w Z T 4 8 S X R l b V B h d G g + U 2 V j d G l v b j E v S F I l M j B E Y X R h J T I w K D I p L 1 J l b m F t Z W Q l M j B D b 2 x 1 b W 5 z M T w v S X R l b V B h d G g + P C 9 J d G V t T G 9 j Y X R p b 2 4 + P F N 0 Y W J s Z U V u d H J p Z X M g L z 4 8 L 0 l 0 Z W 0 + P E l 0 Z W 0 + P E l 0 Z W 1 M b 2 N h d G l v b j 4 8 S X R l b V R 5 c G U + R m 9 y b X V s Y T w v S X R l b V R 5 c G U + P E l 0 Z W 1 Q Y X R o P l N l Y 3 R p b 2 4 x L 0 h S J T I w R G F 0 Y S U y M C g y K S 9 S Z W 1 v d m V k J T I w T 3 R o Z X I l M j B D b 2 x 1 b W 5 z M T w v S X R l b V B h d G g + P C 9 J d G V t T G 9 j Y X R p b 2 4 + P F N 0 Y W J s Z U V u d H J p Z X M g L z 4 8 L 0 l 0 Z W 0 + P E l 0 Z W 0 + P E l 0 Z W 1 M b 2 N h d G l v b j 4 8 S X R l b V R 5 c G U + R m 9 y b X V s Y T w v S X R l b V R 5 c G U + P E l 0 Z W 1 Q Y X R o P l N l Y 3 R p b 2 4 x L 0 h S J T I w R G F 0 Y S U y M C g y K S 9 F e H B h b m R l Z C U y M F R h Y m x l J T I w Q 2 9 s d W 1 u M T w v S X R l b V B h d G g + P C 9 J d G V t T G 9 j Y X R p b 2 4 + P F N 0 Y W J s Z U V u d H J p Z X M g L z 4 8 L 0 l 0 Z W 0 + P E l 0 Z W 0 + P E l 0 Z W 1 M b 2 N h d G l v b j 4 8 S X R l b V R 5 c G U + R m 9 y b X V s Y T w v S X R l b V R 5 c G U + P E l 0 Z W 1 Q Y X R o P l N l Y 3 R p b 2 4 x L 0 h S J T I w R G F 0 Y S U y M C g y K S 9 D a G F u Z 2 V k J T I w V H l w Z T w v S X R l b V B h d G g + P C 9 J d G V t T G 9 j Y X R p b 2 4 + P F N 0 Y W J s Z U V u d H J p Z X M g L z 4 8 L 0 l 0 Z W 0 + P E l 0 Z W 0 + P E l 0 Z W 1 M b 2 N h d G l v b j 4 8 S X R l b V R 5 c G U + R m 9 y b X V s Y T w v S X R l b V R 5 c G U + P E l 0 Z W 1 Q Y X R o P l N l Y 3 R p b 2 4 x L 0 h S J T I w R G F 0 Y S U y M C g y K S 9 S Z W 1 v d m V k J T I w Q 2 9 s d W 1 u c z w v S X R l b V B h d G g + P C 9 J d G V t T G 9 j Y X R p b 2 4 + P F N 0 Y W J s Z U V u d H J p Z X M g L z 4 8 L 0 l 0 Z W 0 + P E l 0 Z W 0 + P E l 0 Z W 1 M b 2 N h d G l v b j 4 8 S X R l b V R 5 c G U + R m 9 y b X V s Y T w v S X R l b V R 5 c G U + P E l 0 Z W 1 Q Y X R o P l N l Y 3 R p b 2 4 x L 0 h S J T I w R G F 0 Y S U y M C g y K S 9 D a G F u Z 2 V k J T I w V H l w Z T E 8 L 0 l 0 Z W 1 Q Y X R o P j w v S X R l b U x v Y 2 F 0 a W 9 u P j x T d G F i b G V F b n R y a W V z I C 8 + P C 9 J d G V t P j x J d G V t P j x J d G V t T G 9 j Y X R p b 2 4 + P E l 0 Z W 1 U e X B l P k Z v c m 1 1 b G E 8 L 0 l 0 Z W 1 U e X B l P j x J d G V t U G F 0 a D 5 T Z W N 0 a W 9 u M S 9 U c m F u c 2 Z v c m 0 l M j B G a W x l J T I w Z n J v b S U y M E M l M 0 E l N U M 8 L 0 l 0 Z W 1 Q Y X R o P j w v S X R l b U x v Y 2 F 0 a W 9 u P j x T d G F i b G V F b n R y a W V z P j x F b n R y e S B U e X B l P S J M b 2 F k V G 9 S Z X B v c n R E a X N h Y m x l Z C I g V m F s d W U 9 I m w x I i A v P j x F b n R y e S B U e X B l P S J R d W V y e U d y b 3 V w S U Q i I F Z h b H V l P S J z Y T E z Y z U 2 N 2 U t Z T N j M S 0 0 M m N i L T h i N D Q t Z G E 2 Z T R j Z D g w N T Y 0 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T k t M D I t M T Z U M D I 6 M z A 6 M D I u O D A 3 M D c 3 N F o i I C 8 + P E V u d H J 5 I F R 5 c G U 9 I k Z p b G x T d G F 0 d X M i I F Z h b H V l P S J z Q 2 9 t c G x l d G U i I C 8 + P C 9 T d G F i b G V F b n R y a W V z P j w v S X R l b T 4 8 S X R l b T 4 8 S X R l b U x v Y 2 F 0 a W 9 u P j x J d G V t V H l w Z T 5 G b 3 J t d W x h P C 9 J d G V t V H l w Z T 4 8 S X R l b V B h d G g + U 2 V j d G l v b j E v V H J h b n N m b 3 J t J T I w R m l s Z S U y M G Z y b 2 0 l M j B D J T N B J T V D L 1 N v d X J j Z T w v S X R l b V B h d G g + P C 9 J d G V t T G 9 j Y X R p b 2 4 + P F N 0 Y W J s Z U V u d H J p Z X M g L z 4 8 L 0 l 0 Z W 0 + P E l 0 Z W 0 + P E l 0 Z W 1 M b 2 N h d G l v b j 4 8 S X R l b V R 5 c G U + R m 9 y b X V s Y T w v S X R l b V R 5 c G U + P E l 0 Z W 1 Q Y X R o P l N l Y 3 R p b 2 4 x L 1 N h b X B s Z S U y M E Z p b G U l M j A o M i k 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E 5 L T A y L T E 2 V D A y O j M w O j A y L j c 2 O T A 3 N z J a I i A v P j x F b n R y e S B U e X B l P S J G a W x s R X J y b 3 J D b 2 R l I i B W Y W x 1 Z T 0 i c 1 V u a 2 5 v d 2 4 i I C 8 + P E V u d H J 5 I F R 5 c G U 9 I k F k Z G V k V G 9 E Y X R h T W 9 k Z W w i I F Z h b H V l P S J s M C I g L z 4 8 R W 5 0 c n k g V H l w Z T 0 i T G 9 h Z F R v U m V w b 3 J 0 R G l z Y W J s Z W Q i I F Z h b H V l P S J s M S I g L z 4 8 R W 5 0 c n k g V H l w Z T 0 i U X V l c n l H c m 9 1 c E l E I i B W Y W x 1 Z T 0 i c 2 J l M W I y O T h l L W Z i Y m M t N D h l M y 1 h Y m N h L T F h M T F m N D l i M T A 1 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A i I C 8 + P E V u d H J 5 I F R 5 c G U 9 I k Z p b G x l Z E N v b X B s Z X R l U m V z d W x 0 V G 9 X b 3 J r c 2 h l Z X Q i I F Z h b H V l P S J s M C I g L z 4 8 L 1 N 0 Y W J s Z U V u d H J p Z X M + P C 9 J d G V t P j x J d G V t P j x J d G V t T G 9 j Y X R p b 2 4 + P E l 0 Z W 1 U e X B l P k Z v c m 1 1 b G E 8 L 0 l 0 Z W 1 U e X B l P j x J d G V t U G F 0 a D 5 T Z W N 0 a W 9 u M S 9 T Y W 1 w b G U l M j B G a W x l J T I w K D I p L 1 N v d X J j Z T w v S X R l b V B h d G g + P C 9 J d G V t T G 9 j Y X R p b 2 4 + P F N 0 Y W J s Z U V u d H J p Z X M g L z 4 8 L 0 l 0 Z W 0 + P E l 0 Z W 0 + P E l 0 Z W 1 M b 2 N h d G l v b j 4 8 S X R l b V R 5 c G U + R m 9 y b X V s Y T w v S X R l b V R 5 c G U + P E l 0 Z W 1 Q Y X R o P l N l Y 3 R p b 2 4 x L 1 N h b X B s Z S U y M E Z p b G U l M j A o M i k v T m F 2 a W d h d G l v b j E 8 L 0 l 0 Z W 1 Q Y X R o P j w v S X R l b U x v Y 2 F 0 a W 9 u P j x T d G F i b G V F b n R y a W V z I C 8 + P C 9 J d G V t P j w v S X R l b X M + P C 9 M b 2 N h b F B h Y 2 t h Z 2 V N Z X R h Z G F 0 Y U Z p b G U + F g A A A F B L B Q Y A A A A A A A A A A A A A A A A A A A A A A A A m A Q A A A Q A A A N C M n d 8 B F d E R j H o A w E / C l + s B A A A A 1 u I 8 d v t b y k e W P 9 J s s S i 8 y A A A A A A C A A A A A A A Q Z g A A A A E A A C A A A A A B 8 V n o m 5 f p 5 R t t 9 K i J f j 1 b C B O j p f t s J b 9 q 8 f 4 t 5 y v d 7 Q A A A A A O g A A A A A I A A C A A A A B Y J 2 b c m B a y A s D g Z H 6 / y P 8 5 1 O i y D N f e F 1 Q W f B 9 r 2 w q C G F A A A A B Y k u u k F i 3 2 e A M 5 f p 0 d 9 8 m s P W q R n r m o e c k E k + 0 L C M v w s E 8 3 J Y v q 0 u 2 C A 7 Q B H K J l v q s e U P g t k M k x p s Y g D + s 0 i a i u U 1 e X Y D H 0 H 8 x u x p n 8 R 3 Z I s U A A A A D z P T q 8 J M J k R S P R S G z s Z / T n U 7 7 i x Y F m g 6 q L V 6 h O 4 v X u K w a P J g 5 k H B T e O l v Z 2 W g i P R Q r e R A p c r g E C b O a E B d Y 9 x a q < / D a t a M a s h u p > 
</file>

<file path=customXml/item10.xml>��< ? x m l   v e r s i o n = " 1 . 0 "   e n c o d i n g = " U T F - 1 6 " ? > < G e m i n i   x m l n s = " h t t p : / / g e m i n i / p i v o t c u s t o m i z a t i o n / 5 c b 8 3 c 8 4 - 2 1 7 a - 4 1 e e - 9 0 b c - 1 6 b f 0 9 1 f 7 4 a 0 " > < C u s t o m C o n t e n t > < ! [ C D A T A [ < ? x m l   v e r s i o n = " 1 . 0 "   e n c o d i n g = " u t f - 1 6 " ? > < S e t t i n g s > < C a l c u l a t e d F i e l d s > < i t e m > < M e a s u r e N a m e > E m p l o y e e   C o u n t < / M e a s u r e N a m e > < D i s p l a y N a m e > E m p l o y e e   C o u n t 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M e a s u r e N a m e > < D i s p l a y N a m e > S e p e r a t i o n < / D i s p l a y N a m e > < V i s i b l e > F a l s e < / V i s i b l e > < / i t e m > < i t e m > < M e a s u r e N a m e > T O < / M e a s u r e N a m e > < D i s p l a y N a m e > T O < / D i s p l a y N a m e > < V i s i b l e > F a l s e < / V i s i b l e > < / i t e m > < / C a l c u l a t e d F i e l d s > < S A H o s t H a s h > 0 < / S A H o s t H a s h > < G e m i n i F i e l d L i s t V i s i b l e > T r u e < / G e m i n i F i e l d L i s t V i s i b l e > < / S e t t i n g s > ] ] > < / C u s t o m C o n t e n t > < / G e m i n i > 
</file>

<file path=customXml/item11.xml>��< ? x m l   v e r s i o n = " 1 . 0 "   e n c o d i n g = " U T F - 1 6 " ? > < G e m i n i   x m l n s = " h t t p : / / g e m i n i / p i v o t c u s t o m i z a t i o n / c a 3 3 6 4 7 9 - e a a 5 - 4 1 3 8 - 8 1 3 d - 4 7 b f 2 d 2 7 d a 8 a " > < C u s t o m C o n t e n t > < ! [ C D A T A [ < ? x m l   v e r s i o n = " 1 . 0 "   e n c o d i n g = " u t f - 1 6 " ? > < S e t t i n g s > < C a l c u l a t e d F i e l d s > < i t e m > < M e a s u r e N a m e > E m p l o y e e   C o u n t < / M e a s u r e N a m e > < D i s p l a y N a m e > E m p l o y e e   C o u n t 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M e a s u r e N a m e > < D i s p l a y N a m e > S e p e r a t i o n < / D i s p l a y N a m e > < V i s i b l e > F a l s e < / V i s i b l e > < / i t e m > < i t e m > < M e a s u r e N a m e > T O < / M e a s u r e N a m e > < D i s p l a y N a m e > T O < / D i s p l a y N a m e > < V i s i b l e > F a l s e < / V i s i b l e > < / i t e m > < / C a l c u l a t e d F i e l d s > < S A H o s t H a s h > 0 < / S A H o s t H a s h > < G e m i n i F i e l d L i s t V i s i b l e > T r u e < / G e m i n i F i e l d L i s t V i s i b l e > < / S e t t i n g s > ] ] > < / C u s t o m C o n t e n t > < / G e m i n i > 
</file>

<file path=customXml/item12.xml>��< ? x m l   v e r s i o n = " 1 . 0 "   e n c o d i n g = " U T F - 1 6 " ? > < G e m i n i   x m l n s = " h t t p : / / g e m i n i / p i v o t c u s t o m i z a t i o n / 8 7 9 0 c 4 1 a - c 7 4 2 - 4 2 f 0 - b a 0 4 - 9 2 2 5 3 2 1 0 1 d 4 3 " > < C u s t o m C o n t e n t > < ! [ C D A T A [ < ? x m l   v e r s i o n = " 1 . 0 "   e n c o d i n g = " u t f - 1 6 " ? > < S e t t i n g s > < C a l c u l a t e d F i e l d s > < i t e m > < M e a s u r e N a m e > E m p l o y e e   C o u n t < / M e a s u r e N a m e > < D i s p l a y N a m e > E m p l o y e e   C o u n t 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M e a s u r e N a m e > < D i s p l a y N a m e > S e p e r a t i o n < / D i s p l a y N a m e > < V i s i b l e > F a l s e < / V i s i b l e > < / i t e m > < i t e m > < M e a s u r e N a m e > T O < / M e a s u r e N a m e > < D i s p l a y N a m e > T O < / D i s p l a y N a m e > < V i s i b l e > F a l s e < / V i s i b l e > < / i t e m > < / C a l c u l a t e d F i e l d s > < S A H o s t H a s h > 0 < / S A H o s t H a s h > < G e m i n i F i e l d L i s t V i s i b l e > T r u e < / G e m i n i F i e l d L i s t V i s i b l e > < / S e t t i n g s > ] ] > < / 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9 9 ] ] > < / 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 2 0 2 1 - 0 2 - 1 7 T 0 0 : 3 6 : 4 4 . 5 6 6 7 8 6 9 + 0 5 : 3 0 < / L a s t P r o c e s s e d T i m e > < / D a t a M o d e l i n g S a n d b o x . S e r i a l i z e d S a n d b o x E r r o r C a c h e > ] ] > < / C u s t o m C o n t e n t > < / G e m i n i > 
</file>

<file path=customXml/item2.xml>��< ? x m l   v e r s i o n = " 1 . 0 "   e n c o d i n g = " U T F - 1 6 " ? > < G e m i n i   x m l n s = " h t t p : / / g e m i n i / p i v o t c u s t o m i z a t i o n / f 2 2 a 5 2 3 e - 3 0 7 b - 4 7 d 7 - 9 3 4 9 - 3 f f 3 f d 9 b 9 c 0 d " > < C u s t o m C o n t e n t > < ! [ C D A T A [ < ? x m l   v e r s i o n = " 1 . 0 "   e n c o d i n g = " u t f - 1 6 " ? > < S e t t i n g s > < C a l c u l a t e d F i e l d s > < i t e m > < M e a s u r e N a m e > E m p l o y e e   C o u n t < / M e a s u r e N a m e > < D i s p l a y N a m e > E m p l o y e e   C o u n t 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M e a s u r e N a m e > < D i s p l a y N a m e > S e p e r a t i o n < / D i s p l a y N a m e > < V i s i b l e > F a l s e < / V i s i b l e > < / i t e m > < / C a l c u l a t e d F i e l d s > < S A H o s t H a s h > 0 < / S A H o s t H a s h > < G e m i n i F i e l d L i s t V i s i b l e > T r u e < / G e m i n i F i e l d L i s t V i s i b l e > < / S e t t i n g s > ] ] > < / C u s t o m C o n t e n t > < / G e m i n i > 
</file>

<file path=customXml/item3.xml>��< ? x m l   v e r s i o n = " 1 . 0 "   e n c o d i n g = " U T F - 1 6 " ? > < G e m i n i   x m l n s = " h t t p : / / g e m i n i / p i v o t c u s t o m i z a t i o n / 4 c 3 6 3 d b 0 - 5 0 3 5 - 4 0 0 e - a 4 2 7 - e 4 a 6 5 1 2 0 0 3 c 4 " > < C u s t o m C o n t e n t > < ! [ C D A T A [ < ? x m l   v e r s i o n = " 1 . 0 "   e n c o d i n g = " u t f - 1 6 " ? > < S e t t i n g s > < C a l c u l a t e d F i e l d s > < i t e m > < M e a s u r e N a m e > E m p l o y e e   C o u n t < / M e a s u r e N a m e > < D i s p l a y N a m e > E m p l o y e e   C o u n t 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M e a s u r e N a m e > < D i s p l a y N a m e > S e p e r a t i o n < / D i s p l a y N a m e > < V i s i b l e > F a l s e < / V i s i b l e > < / i t e m > < / C a l c u l a t e d F i e l d s > < S A H o s t H a s h > 0 < / S A H o s t H a s h > < G e m i n i F i e l d L i s t V i s i b l e > T r u e < / G e m i n i F i e l d L i s t V i s i b l e > < / S e t t i n g s > ] ] > < / C u s t o m C o n t e n t > < / G e m i n i > 
</file>

<file path=customXml/item4.xml>��< ? x m l   v e r s i o n = " 1 . 0 "   e n c o d i n g = " U T F - 1 6 " ? > < G e m i n i   x m l n s = " h t t p : / / g e m i n i / p i v o t c u s t o m i z a t i o n / b 3 4 e 6 8 5 e - 8 a 0 7 - 4 b b a - 9 c 3 1 - 9 7 4 9 8 5 2 2 5 6 d a " > < C u s t o m C o n t e n t > < ! [ C D A T A [ < ? x m l   v e r s i o n = " 1 . 0 "   e n c o d i n g = " u t f - 1 6 " ? > < S e t t i n g s > < C a l c u l a t e d F i e l d s > < i t e m > < M e a s u r e N a m e > E m p l o y e e   C o u n t < / M e a s u r e N a m e > < D i s p l a y N a m e > E m p l o y e e   C o u n t 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M e a s u r e N a m e > < D i s p l a y N a m e > S e p e r a t i o n < / D i s p l a y N a m e > < V i s i b l e > F a l s e < / V i s i b l e > < / i t e m > < i t e m > < M e a s u r e N a m e > T O < / M e a s u r e N a m e > < D i s p l a y N a m e > T O < / D i s p l a y N a m e > < V i s i b l e > T r u e < / V i s i b l e > < / i t e m > < / C a l c u l a t e d F i e l d s > < S A H o s t H a s h > 0 < / S A H o s t H a s h > < G e m i n i F i e l d L i s t V i s i b l e > T r u e < / G e m i n i F i e l d L i s t V i s i b l e > < / S e t t i n g s > ] ] > < / C u s t o m C o n t e n t > < / G e m i n i > 
</file>

<file path=customXml/item5.xml>��< ? x m l   v e r s i o n = " 1 . 0 "   e n c o d i n g = " U T F - 1 6 " ? > < G e m i n i   x m l n s = " h t t p : / / g e m i n i / p i v o t c u s t o m i z a t i o n / d b 5 7 5 6 1 3 - a d e 6 - 4 9 d 1 - 9 7 6 9 - f 3 6 f 0 2 1 b 9 f 3 1 " > < C u s t o m C o n t e n t > < ! [ C D A T A [ < ? x m l   v e r s i o n = " 1 . 0 "   e n c o d i n g = " u t f - 1 6 " ? > < S e t t i n g s > < C a l c u l a t e d F i e l d s > < i t e m > < M e a s u r e N a m e > E m p l o y e e   C o u n t < / M e a s u r e N a m e > < D i s p l a y N a m e > E m p l o y e e   C o u n t < / D i s p l a y N a m e > < V i s i b l e > F a l s e < / V i s i b l e > < / i t e m > < i t e m > < M e a s u r e N a m e > A c t i v e   E m p l o y e e s < / M e a s u r e N a m e > < D i s p l a y N a m e > A c t i v e   E m p l o y e e s < / D i s p l a y N a m e > < V i s i b l e > T r u e < / V i s i b l e > < / i t e m > < i t e m > < M e a s u r e N a m e > N e w   H i r e s < / M e a s u r e N a m e > < D i s p l a y N a m e > N e w   H i r e s < / D i s p l a y N a m e > < V i s i b l e > T r u e < / V i s i b l e > < / i t e m > < i t e m > < M e a s u r e N a m e > A v g   T e n u r e   M o n t h s < / M e a s u r e N a m e > < D i s p l a y N a m e > A v g   T e n u r e   M o n t h s < / D i s p l a y N a m e > < V i s i b l e > F a l s e < / V i s i b l e > < / i t e m > < i t e m > < M e a s u r e N a m e > S e p e r a t i o n < / M e a s u r e N a m e > < D i s p l a y N a m e > S e p e r a t i o n < / D i s p l a y N a m e > < V i s i b l e > F a l s e < / V i s i b l e > < / i t e m > < i t e m > < M e a s u r e N a m e > T O < / M e a s u r e N a m e > < D i s p l a y N a m e > T O < / D i s p l a y N a m e > < V i s i b l e > F a l s e < / V i s i b l e > < / i t e m > < / C a l c u l a t e d F i e l d s > < S A H o s t H a s h > 0 < / S A H o s t H a s h > < G e m i n i F i e l d L i s t V i s i b l e > T r u e < / G e m i n i F i e l d L i s t V i s i b l e > < / S e t t i n g s > ] ] > < / C u s t o m C o n t e n t > < / G e m i n i > 
</file>

<file path=customXml/item6.xml>��< ? x m l   v e r s i o n = " 1 . 0 "   e n c o d i n g = " U T F - 1 6 " ? > < G e m i n i   x m l n s = " h t t p : / / g e m i n i / p i v o t c u s t o m i z a t i o n / 5 6 3 5 7 a a a - d d 8 6 - 4 a c f - 8 4 4 d - c 8 2 b 8 8 f 0 1 0 3 f " > < C u s t o m C o n t e n t > < ! [ C D A T A [ < ? x m l   v e r s i o n = " 1 . 0 "   e n c o d i n g = " u t f - 1 6 " ? > < S e t t i n g s > < C a l c u l a t e d F i e l d s > < i t e m > < M e a s u r e N a m e > E m p l o y e e   C o u n t < / M e a s u r e N a m e > < D i s p l a y N a m e > E m p l o y e e   C o u n t 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 T r u e < / V i s i b l e > < / i t e m > < i t e m > < M e a s u r e N a m e > S e p e r a t i o n < / M e a s u r e N a m e > < D i s p l a y N a m e > S e p e r a t i o n < / D i s p l a y N a m e > < V i s i b l e > F a l s e < / V i s i b l e > < / i t e m > < i t e m > < M e a s u r e N a m e > T O < / M e a s u r e N a m e > < D i s p l a y N a m e > T O < / D i s p l a y N a m e > < V i s i b l e > F a l s e < / V i s i b l e > < / i t e m > < / C a l c u l a t e d F i e l d s > < S A H o s t H a s h > 0 < / S A H o s t H a s h > < G e m i n i F i e l d L i s t V i s i b l e > T r u e < / G e m i n i F i e l d L i s t V i s i b l e > < / S e t t i n g s > ] ] > < / C u s t o m C o n t e n t > < / G e m i n i > 
</file>

<file path=customXml/item7.xml>��< ? x m l   v e r s i o n = " 1 . 0 "   e n c o d i n g = " U T F - 1 6 " ? > < G e m i n i   x m l n s = " h t t p : / / g e m i n i / p i v o t c u s t o m i z a t i o n / 5 0 e 8 d d e 7 - c 1 5 9 - 4 d 5 1 - 8 a 7 2 - 4 4 0 b 9 a a d 2 5 3 1 " > < C u s t o m C o n t e n t > < ! [ C D A T A [ < ? x m l   v e r s i o n = " 1 . 0 "   e n c o d i n g = " u t f - 1 6 " ? > < S e t t i n g s > < C a l c u l a t e d F i e l d s > < i t e m > < M e a s u r e N a m e > E m p l o y e e   C o u n t < / M e a s u r e N a m e > < D i s p l a y N a m e > E m p l o y e e   C o u n t 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M e a s u r e N a m e > < D i s p l a y N a m e > S e p e r a t i o n < / D i s p l a y N a m e > < V i s i b l e > F a l s e < / V i s i b l e > < / i t e m > < i t e m > < M e a s u r e N a m e > T O < / M e a s u r e N a m e > < D i s p l a y N a m e > T O < / D i s p l a y N a m e > < V i s i b l e > F a l s e < / V i s i b l e > < / i t e m > < / C a l c u l a t e d F i e l d s > < S A H o s t H a s h > 0 < / S A H o s t H a s h > < G e m i n i F i e l d L i s t V i s i b l e > T r u e < / G e m i n i F i e l d L i s t V i s i b l e > < / S e t t i n g s > ] ] > < / C u s t o m C o n t e n t > < / G e m i n i > 
</file>

<file path=customXml/item8.xml>��< ? x m l   v e r s i o n = " 1 . 0 "   e n c o d i n g = " U T F - 1 6 " ? > < G e m i n i   x m l n s = " h t t p : / / g e m i n i / p i v o t c u s t o m i z a t i o n / 4 0 9 e d 6 9 c - f b b 3 - 4 c d 5 - b 0 0 b - e c 6 3 e 6 5 a 8 0 5 4 " > < C u s t o m C o n t e n t > < ! [ C D A T A [ < ? x m l   v e r s i o n = " 1 . 0 "   e n c o d i n g = " u t f - 1 6 " ? > < S e t t i n g s > < C a l c u l a t e d F i e l d s > < i t e m > < M e a s u r e N a m e > E m p l o y e e   C o u n t < / M e a s u r e N a m e > < D i s p l a y N a m e > E m p l o y e e   C o u n t 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M e a s u r e N a m e > < D i s p l a y N a m e > S e p e r a t i o n < / D i s p l a y N a m e > < V i s i b l e > T r u e < / V i s i b l e > < / i t e m > < i t e m > < M e a s u r e N a m e > T O < / M e a s u r e N a m e > < D i s p l a y N a m e > T O < / D i s p l a y N a m e > < V i s i b l e > F a l s e < / V i s i b l e > < / i t e m > < / C a l c u l a t e d F i e l d s > < S A H o s t H a s h > 0 < / S A H o s t H a s h > < G e m i n i F i e l d L i s t V i s i b l e > T r u e < / G e m i n i F i e l d L i s t V i s i b l e > < / S e t t i n g s > ] ] > < / C u s t o m C o n t e n t > < / G e m i n i > 
</file>

<file path=customXml/item9.xml>��< ? x m l   v e r s i o n = " 1 . 0 "   e n c o d i n g = " U T F - 1 6 " ? > < G e m i n i   x m l n s = " h t t p : / / g e m i n i / p i v o t c u s t o m i z a t i o n / 9 9 1 1 9 2 0 1 - 8 2 b 3 - 4 0 c 2 - 8 e 9 4 - 8 7 d 4 8 0 7 8 0 d f 9 " > < C u s t o m C o n t e n t > < ! [ C D A T A [ < ? x m l   v e r s i o n = " 1 . 0 "   e n c o d i n g = " u t f - 1 6 " ? > < S e t t i n g s > < C a l c u l a t e d F i e l d s > < i t e m > < M e a s u r e N a m e > E m p l o y e e   C o u n t < / M e a s u r e N a m e > < D i s p l a y N a m e > E m p l o y e e   C o u n t 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M e a s u r e N a m e > < D i s p l a y N a m e > S e p e r a t i o n < / D i s p l a y N a m e > < V i s i b l e > T r u e < / V i s i b l e > < / i t e m > < i t e m > < M e a s u r e N a m e > T O < / M e a s u r e N a m e > < D i s p l a y N a m e > T O < / 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10FAFD1F-53AF-404C-A4D6-F9F7A8234C2E}">
  <ds:schemaRefs>
    <ds:schemaRef ds:uri="http://schemas.microsoft.com/DataMashup"/>
  </ds:schemaRefs>
</ds:datastoreItem>
</file>

<file path=customXml/itemProps10.xml><?xml version="1.0" encoding="utf-8"?>
<ds:datastoreItem xmlns:ds="http://schemas.openxmlformats.org/officeDocument/2006/customXml" ds:itemID="{F401F457-DE56-4450-8542-A6858384C7EB}">
  <ds:schemaRefs/>
</ds:datastoreItem>
</file>

<file path=customXml/itemProps11.xml><?xml version="1.0" encoding="utf-8"?>
<ds:datastoreItem xmlns:ds="http://schemas.openxmlformats.org/officeDocument/2006/customXml" ds:itemID="{C6093072-3636-4CFC-B60F-DEB9F0DA31B9}">
  <ds:schemaRefs/>
</ds:datastoreItem>
</file>

<file path=customXml/itemProps12.xml><?xml version="1.0" encoding="utf-8"?>
<ds:datastoreItem xmlns:ds="http://schemas.openxmlformats.org/officeDocument/2006/customXml" ds:itemID="{EEF2F4BF-89CC-48E9-AB38-A33856EA7333}">
  <ds:schemaRefs/>
</ds:datastoreItem>
</file>

<file path=customXml/itemProps13.xml><?xml version="1.0" encoding="utf-8"?>
<ds:datastoreItem xmlns:ds="http://schemas.openxmlformats.org/officeDocument/2006/customXml" ds:itemID="{FFF2920D-96EF-4EEA-9DF1-35DB37B61B40}">
  <ds:schemaRefs/>
</ds:datastoreItem>
</file>

<file path=customXml/itemProps14.xml><?xml version="1.0" encoding="utf-8"?>
<ds:datastoreItem xmlns:ds="http://schemas.openxmlformats.org/officeDocument/2006/customXml" ds:itemID="{CCA2E29A-61CE-4F65-9608-6BDFE461345B}">
  <ds:schemaRefs/>
</ds:datastoreItem>
</file>

<file path=customXml/itemProps15.xml><?xml version="1.0" encoding="utf-8"?>
<ds:datastoreItem xmlns:ds="http://schemas.openxmlformats.org/officeDocument/2006/customXml" ds:itemID="{B55B7CF2-697E-46FD-82AD-7E437BEEE503}">
  <ds:schemaRefs/>
</ds:datastoreItem>
</file>

<file path=customXml/itemProps16.xml><?xml version="1.0" encoding="utf-8"?>
<ds:datastoreItem xmlns:ds="http://schemas.openxmlformats.org/officeDocument/2006/customXml" ds:itemID="{AE6B26C3-6F4B-49D4-AA49-CCFF90092942}">
  <ds:schemaRefs/>
</ds:datastoreItem>
</file>

<file path=customXml/itemProps17.xml><?xml version="1.0" encoding="utf-8"?>
<ds:datastoreItem xmlns:ds="http://schemas.openxmlformats.org/officeDocument/2006/customXml" ds:itemID="{AEFDE6B3-F431-4F5F-ABD5-5BE8BA41FE52}">
  <ds:schemaRefs/>
</ds:datastoreItem>
</file>

<file path=customXml/itemProps2.xml><?xml version="1.0" encoding="utf-8"?>
<ds:datastoreItem xmlns:ds="http://schemas.openxmlformats.org/officeDocument/2006/customXml" ds:itemID="{F82FB536-3D55-4BAB-883A-0E88E5E75058}">
  <ds:schemaRefs/>
</ds:datastoreItem>
</file>

<file path=customXml/itemProps3.xml><?xml version="1.0" encoding="utf-8"?>
<ds:datastoreItem xmlns:ds="http://schemas.openxmlformats.org/officeDocument/2006/customXml" ds:itemID="{D7D2C73D-C5CD-4CC6-B0A6-09280842235C}">
  <ds:schemaRefs/>
</ds:datastoreItem>
</file>

<file path=customXml/itemProps4.xml><?xml version="1.0" encoding="utf-8"?>
<ds:datastoreItem xmlns:ds="http://schemas.openxmlformats.org/officeDocument/2006/customXml" ds:itemID="{DEE1B283-78B5-4DE8-A760-DAE33169F69F}">
  <ds:schemaRefs/>
</ds:datastoreItem>
</file>

<file path=customXml/itemProps5.xml><?xml version="1.0" encoding="utf-8"?>
<ds:datastoreItem xmlns:ds="http://schemas.openxmlformats.org/officeDocument/2006/customXml" ds:itemID="{45783344-65D9-4ED6-8FFF-ECB66ACD1FDC}">
  <ds:schemaRefs/>
</ds:datastoreItem>
</file>

<file path=customXml/itemProps6.xml><?xml version="1.0" encoding="utf-8"?>
<ds:datastoreItem xmlns:ds="http://schemas.openxmlformats.org/officeDocument/2006/customXml" ds:itemID="{70098AE2-DA39-4884-BA3B-07D238BBDB8E}">
  <ds:schemaRefs/>
</ds:datastoreItem>
</file>

<file path=customXml/itemProps7.xml><?xml version="1.0" encoding="utf-8"?>
<ds:datastoreItem xmlns:ds="http://schemas.openxmlformats.org/officeDocument/2006/customXml" ds:itemID="{26216921-A6B6-4AE4-8A25-818CA8023813}">
  <ds:schemaRefs/>
</ds:datastoreItem>
</file>

<file path=customXml/itemProps8.xml><?xml version="1.0" encoding="utf-8"?>
<ds:datastoreItem xmlns:ds="http://schemas.openxmlformats.org/officeDocument/2006/customXml" ds:itemID="{8DCD41CC-7946-48C6-8CA3-270737B1CA9B}">
  <ds:schemaRefs/>
</ds:datastoreItem>
</file>

<file path=customXml/itemProps9.xml><?xml version="1.0" encoding="utf-8"?>
<ds:datastoreItem xmlns:ds="http://schemas.openxmlformats.org/officeDocument/2006/customXml" ds:itemID="{03F3B6E2-4DA4-4F52-916C-AB337AD4391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Ethnicity</vt:lpstr>
      <vt:lpstr>Seperations</vt:lpstr>
      <vt:lpstr>Headline</vt:lpstr>
      <vt:lpstr>Term Reason</vt:lpstr>
      <vt:lpstr>Region</vt:lpstr>
      <vt:lpstr>Tenure</vt:lpstr>
      <vt:lpstr>Active Emp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Tanmay Rathod</dc:creator>
  <cp:lastModifiedBy>Tanmay Rathod</cp:lastModifiedBy>
  <dcterms:created xsi:type="dcterms:W3CDTF">2021-02-16T07:31:39Z</dcterms:created>
  <dcterms:modified xsi:type="dcterms:W3CDTF">2021-02-16T19:06:45Z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9c416f37-5078-49ca-a770-dc13b736c42b</vt:lpwstr>
  </property>
</Properties>
</file>