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 V\Documents\Machine Learning\Training\Workout Materials\"/>
    </mc:Choice>
  </mc:AlternateContent>
  <xr:revisionPtr revIDLastSave="0" documentId="13_ncr:1_{5EDE9035-D169-4375-B229-D7AE4C9B8584}" xr6:coauthVersionLast="45" xr6:coauthVersionMax="45" xr10:uidLastSave="{00000000-0000-0000-0000-000000000000}"/>
  <bookViews>
    <workbookView xWindow="-120" yWindow="-120" windowWidth="20730" windowHeight="11160" activeTab="1" xr2:uid="{A1CCA7E3-A04F-406D-8A9E-7E9EEB59BC84}"/>
  </bookViews>
  <sheets>
    <sheet name="Linear Reg" sheetId="1" r:id="rId1"/>
    <sheet name="Prototype Model" sheetId="8" r:id="rId2"/>
    <sheet name="Positive Linear Relationship" sheetId="3" r:id="rId3"/>
    <sheet name="Curvy Linear" sheetId="7" r:id="rId4"/>
    <sheet name="Inverse Relationship" sheetId="5" r:id="rId5"/>
    <sheet name="No Linear Rel" sheetId="4" r:id="rId6"/>
    <sheet name="Deterministic Relationship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9" i="8" l="1"/>
  <c r="I18" i="8"/>
  <c r="I13" i="8"/>
  <c r="H13" i="8"/>
  <c r="I4" i="8"/>
  <c r="I5" i="8"/>
  <c r="I6" i="8"/>
  <c r="I7" i="8"/>
  <c r="I8" i="8"/>
  <c r="I9" i="8"/>
  <c r="I10" i="8"/>
  <c r="I11" i="8"/>
  <c r="I12" i="8"/>
  <c r="I3" i="8"/>
  <c r="H4" i="8"/>
  <c r="H5" i="8"/>
  <c r="H6" i="8"/>
  <c r="H7" i="8"/>
  <c r="H8" i="8"/>
  <c r="H9" i="8"/>
  <c r="H10" i="8"/>
  <c r="H11" i="8"/>
  <c r="H12" i="8"/>
  <c r="G12" i="8"/>
  <c r="G11" i="8"/>
  <c r="G10" i="8"/>
  <c r="G9" i="8"/>
  <c r="G8" i="8"/>
  <c r="G7" i="8"/>
  <c r="G6" i="8"/>
  <c r="G5" i="8"/>
  <c r="G4" i="8"/>
  <c r="G3" i="8"/>
  <c r="H3" i="8" s="1"/>
  <c r="C16" i="8" l="1"/>
  <c r="F13" i="8"/>
  <c r="E13" i="8"/>
  <c r="F4" i="8"/>
  <c r="F5" i="8"/>
  <c r="F6" i="8"/>
  <c r="F7" i="8"/>
  <c r="F8" i="8"/>
  <c r="F9" i="8"/>
  <c r="F10" i="8"/>
  <c r="F11" i="8"/>
  <c r="F12" i="8"/>
  <c r="F3" i="8"/>
  <c r="E4" i="8"/>
  <c r="E5" i="8"/>
  <c r="E6" i="8"/>
  <c r="E7" i="8"/>
  <c r="E8" i="8"/>
  <c r="E9" i="8"/>
  <c r="E10" i="8"/>
  <c r="E11" i="8"/>
  <c r="E12" i="8"/>
  <c r="E3" i="8"/>
  <c r="D4" i="8"/>
  <c r="D5" i="8"/>
  <c r="D6" i="8"/>
  <c r="D7" i="8"/>
  <c r="D8" i="8"/>
  <c r="D9" i="8"/>
  <c r="D10" i="8"/>
  <c r="D11" i="8"/>
  <c r="D12" i="8"/>
  <c r="D3" i="8"/>
  <c r="C12" i="8"/>
  <c r="C11" i="8"/>
  <c r="C10" i="8"/>
  <c r="C9" i="8"/>
  <c r="C8" i="8"/>
  <c r="C7" i="8"/>
  <c r="C6" i="8"/>
  <c r="C5" i="8"/>
  <c r="C4" i="8"/>
  <c r="C3" i="8"/>
  <c r="B13" i="8"/>
  <c r="A13" i="8"/>
  <c r="B2" i="6"/>
  <c r="J20" i="1" l="1"/>
  <c r="G2" i="1"/>
  <c r="G3" i="1" l="1"/>
  <c r="G4" i="1"/>
  <c r="G5" i="1"/>
  <c r="G6" i="1"/>
  <c r="G7" i="1"/>
  <c r="G8" i="1"/>
  <c r="G9" i="1"/>
  <c r="G10" i="1"/>
  <c r="G11" i="1"/>
  <c r="B21" i="1" l="1"/>
  <c r="B22" i="1"/>
  <c r="B23" i="1"/>
  <c r="B20" i="1"/>
  <c r="A12" i="1"/>
  <c r="B10" i="6"/>
  <c r="B9" i="6"/>
  <c r="B8" i="6"/>
  <c r="B7" i="6"/>
  <c r="B6" i="6"/>
  <c r="B5" i="6"/>
  <c r="B4" i="6"/>
  <c r="B3" i="6"/>
  <c r="C8" i="1" l="1"/>
  <c r="C4" i="1"/>
  <c r="C11" i="1"/>
  <c r="C7" i="1"/>
  <c r="C3" i="1"/>
  <c r="C10" i="1"/>
  <c r="C6" i="1"/>
  <c r="C2" i="1"/>
  <c r="E2" i="1" s="1"/>
  <c r="C9" i="1"/>
  <c r="C5" i="1"/>
  <c r="H2" i="1"/>
  <c r="H11" i="1"/>
  <c r="H10" i="1"/>
  <c r="I10" i="1" s="1"/>
  <c r="H9" i="1"/>
  <c r="I9" i="1" s="1"/>
  <c r="H8" i="1"/>
  <c r="I8" i="1" s="1"/>
  <c r="H7" i="1"/>
  <c r="H6" i="1"/>
  <c r="I6" i="1" s="1"/>
  <c r="H5" i="1"/>
  <c r="I5" i="1" s="1"/>
  <c r="H4" i="1"/>
  <c r="I4" i="1" s="1"/>
  <c r="H3" i="1"/>
  <c r="E7" i="1" l="1"/>
  <c r="L3" i="1"/>
  <c r="I3" i="1"/>
  <c r="L7" i="1"/>
  <c r="I7" i="1"/>
  <c r="L11" i="1"/>
  <c r="I11" i="1"/>
  <c r="L2" i="1"/>
  <c r="I2" i="1"/>
  <c r="I12" i="1" s="1"/>
  <c r="E6" i="1"/>
  <c r="E11" i="1"/>
  <c r="E5" i="1"/>
  <c r="E10" i="1"/>
  <c r="F4" i="1"/>
  <c r="E4" i="1"/>
  <c r="E9" i="1"/>
  <c r="E3" i="1"/>
  <c r="E8" i="1"/>
  <c r="L10" i="1"/>
  <c r="L4" i="1"/>
  <c r="L8" i="1"/>
  <c r="L5" i="1"/>
  <c r="L9" i="1"/>
  <c r="L6" i="1"/>
  <c r="D11" i="1"/>
  <c r="F11" i="1" s="1"/>
  <c r="D10" i="1"/>
  <c r="F10" i="1" s="1"/>
  <c r="D8" i="1"/>
  <c r="F8" i="1" s="1"/>
  <c r="D7" i="1"/>
  <c r="F7" i="1" s="1"/>
  <c r="D6" i="1"/>
  <c r="F6" i="1" s="1"/>
  <c r="D4" i="1"/>
  <c r="D3" i="1"/>
  <c r="F3" i="1" s="1"/>
  <c r="D2" i="1"/>
  <c r="F2" i="1" s="1"/>
  <c r="B12" i="1"/>
  <c r="J11" i="1" l="1"/>
  <c r="K11" i="1" s="1"/>
  <c r="J7" i="1"/>
  <c r="K7" i="1" s="1"/>
  <c r="J3" i="1"/>
  <c r="K3" i="1" s="1"/>
  <c r="J10" i="1"/>
  <c r="K10" i="1" s="1"/>
  <c r="J6" i="1"/>
  <c r="K6" i="1" s="1"/>
  <c r="J2" i="1"/>
  <c r="K2" i="1" s="1"/>
  <c r="J9" i="1"/>
  <c r="K9" i="1" s="1"/>
  <c r="J5" i="1"/>
  <c r="K5" i="1" s="1"/>
  <c r="J8" i="1"/>
  <c r="K8" i="1" s="1"/>
  <c r="J4" i="1"/>
  <c r="K4" i="1" s="1"/>
  <c r="D5" i="1"/>
  <c r="F5" i="1" s="1"/>
  <c r="F12" i="1" s="1"/>
  <c r="D9" i="1"/>
  <c r="F9" i="1" s="1"/>
  <c r="E12" i="1"/>
  <c r="K12" i="1" l="1"/>
  <c r="J17" i="1" s="1"/>
  <c r="J19" i="1" s="1"/>
</calcChain>
</file>

<file path=xl/sharedStrings.xml><?xml version="1.0" encoding="utf-8"?>
<sst xmlns="http://schemas.openxmlformats.org/spreadsheetml/2006/main" count="54" uniqueCount="40">
  <si>
    <t>Hours(X)</t>
  </si>
  <si>
    <t>Marks(y)</t>
  </si>
  <si>
    <t>x-bar</t>
  </si>
  <si>
    <t>y-bar</t>
  </si>
  <si>
    <t>x-(x-bar)</t>
  </si>
  <si>
    <t>y-(y-bar)</t>
  </si>
  <si>
    <t>(x-(x-bar))^2</t>
  </si>
  <si>
    <t>Area</t>
  </si>
  <si>
    <t>m</t>
  </si>
  <si>
    <t>C</t>
  </si>
  <si>
    <t>Error^2</t>
  </si>
  <si>
    <t>Predicted Value y-hat =&gt; y=mX+C</t>
  </si>
  <si>
    <t>(y-(ybar))^2</t>
  </si>
  <si>
    <t>SST</t>
  </si>
  <si>
    <t>SSE</t>
  </si>
  <si>
    <t>SST=SSE+SSR</t>
  </si>
  <si>
    <t>SSR=SST-SSE</t>
  </si>
  <si>
    <t>SSR</t>
  </si>
  <si>
    <t>R Squared</t>
  </si>
  <si>
    <t>y=mX+C+E</t>
  </si>
  <si>
    <t>Temp</t>
  </si>
  <si>
    <t>hp(y)</t>
  </si>
  <si>
    <t>wt in pounds</t>
  </si>
  <si>
    <t>wt in Kilograms</t>
  </si>
  <si>
    <t>Error = y - (y-hat)</t>
  </si>
  <si>
    <t>SSR/SST</t>
  </si>
  <si>
    <t>(actual-average)^2</t>
  </si>
  <si>
    <t>R-Squared = SSR/SST</t>
  </si>
  <si>
    <t>mpg(x)</t>
  </si>
  <si>
    <t>(y - ybar)</t>
  </si>
  <si>
    <t>(X- xbar)</t>
  </si>
  <si>
    <t>(X- xbar)*(y - ybar)</t>
  </si>
  <si>
    <t>(X - xbar)^2</t>
  </si>
  <si>
    <t>m/b/w</t>
  </si>
  <si>
    <t>sum((X- xbar)*(y - ybar))/sum((X - xbar)^2)</t>
  </si>
  <si>
    <t>y-predicted = mX+C</t>
  </si>
  <si>
    <t>(actual-predicted)^2</t>
  </si>
  <si>
    <t>SST = SSE+ SSR</t>
  </si>
  <si>
    <t>SSR = SST-SSE</t>
  </si>
  <si>
    <t>Coefficient of Determinant 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</si>
</sst>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'Prototype Model'!$A$3:$A$12</c:f>
              <c:numCache>
                <c:formatCode>General</c:formatCode>
                <c:ptCount val="10"/>
                <c:pt idx="0">
                  <c:v>2</c:v>
                </c:pt>
                <c:pt idx="1">
                  <c:v>9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7</c:v>
                </c:pt>
                <c:pt idx="6">
                  <c:v>1</c:v>
                </c:pt>
                <c:pt idx="7">
                  <c:v>8</c:v>
                </c:pt>
                <c:pt idx="8">
                  <c:v>6</c:v>
                </c:pt>
                <c:pt idx="9">
                  <c:v>2</c:v>
                </c:pt>
              </c:numCache>
            </c:numRef>
          </c:xVal>
          <c:yVal>
            <c:numRef>
              <c:f>'Prototype Model'!$B$3:$B$12</c:f>
              <c:numCache>
                <c:formatCode>General</c:formatCode>
                <c:ptCount val="10"/>
                <c:pt idx="0">
                  <c:v>69</c:v>
                </c:pt>
                <c:pt idx="1">
                  <c:v>98</c:v>
                </c:pt>
                <c:pt idx="2">
                  <c:v>82</c:v>
                </c:pt>
                <c:pt idx="3">
                  <c:v>77</c:v>
                </c:pt>
                <c:pt idx="4">
                  <c:v>71</c:v>
                </c:pt>
                <c:pt idx="5">
                  <c:v>84</c:v>
                </c:pt>
                <c:pt idx="6">
                  <c:v>55</c:v>
                </c:pt>
                <c:pt idx="7">
                  <c:v>94</c:v>
                </c:pt>
                <c:pt idx="8">
                  <c:v>84</c:v>
                </c:pt>
                <c:pt idx="9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68-4BCC-92BE-EA32B338D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345327"/>
        <c:axId val="1024697423"/>
      </c:scatterChart>
      <c:valAx>
        <c:axId val="97734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697423"/>
        <c:crosses val="autoZero"/>
        <c:crossBetween val="midCat"/>
      </c:valAx>
      <c:valAx>
        <c:axId val="102469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34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'Positive Linear Relationship'!$B$1</c:f>
              <c:strCache>
                <c:ptCount val="1"/>
                <c:pt idx="0">
                  <c:v>Marks(y)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'Positive Linear Relationship'!$A$2:$A$11</c:f>
              <c:numCache>
                <c:formatCode>General</c:formatCode>
                <c:ptCount val="10"/>
                <c:pt idx="0">
                  <c:v>2</c:v>
                </c:pt>
                <c:pt idx="1">
                  <c:v>9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7</c:v>
                </c:pt>
                <c:pt idx="6">
                  <c:v>1</c:v>
                </c:pt>
                <c:pt idx="7">
                  <c:v>8</c:v>
                </c:pt>
                <c:pt idx="8">
                  <c:v>6</c:v>
                </c:pt>
                <c:pt idx="9">
                  <c:v>2</c:v>
                </c:pt>
              </c:numCache>
            </c:numRef>
          </c:xVal>
          <c:yVal>
            <c:numRef>
              <c:f>'Positive Linear Relationship'!$B$2:$B$11</c:f>
              <c:numCache>
                <c:formatCode>General</c:formatCode>
                <c:ptCount val="10"/>
                <c:pt idx="0">
                  <c:v>69</c:v>
                </c:pt>
                <c:pt idx="1">
                  <c:v>98</c:v>
                </c:pt>
                <c:pt idx="2">
                  <c:v>82</c:v>
                </c:pt>
                <c:pt idx="3">
                  <c:v>77</c:v>
                </c:pt>
                <c:pt idx="4">
                  <c:v>71</c:v>
                </c:pt>
                <c:pt idx="5">
                  <c:v>84</c:v>
                </c:pt>
                <c:pt idx="6">
                  <c:v>55</c:v>
                </c:pt>
                <c:pt idx="7">
                  <c:v>94</c:v>
                </c:pt>
                <c:pt idx="8">
                  <c:v>84</c:v>
                </c:pt>
                <c:pt idx="9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A0-411C-BCCE-4707F4F9B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5898720"/>
        <c:axId val="1976173104"/>
      </c:scatterChart>
      <c:valAx>
        <c:axId val="191589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173104"/>
        <c:crosses val="autoZero"/>
        <c:crossBetween val="midCat"/>
      </c:valAx>
      <c:valAx>
        <c:axId val="19761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898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'Curvy Linear'!$A$2:$A$14</c:f>
              <c:numCache>
                <c:formatCode>General</c:formatCode>
                <c:ptCount val="13"/>
                <c:pt idx="0">
                  <c:v>2</c:v>
                </c:pt>
                <c:pt idx="1">
                  <c:v>9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7</c:v>
                </c:pt>
                <c:pt idx="6">
                  <c:v>1</c:v>
                </c:pt>
                <c:pt idx="7">
                  <c:v>8</c:v>
                </c:pt>
                <c:pt idx="8">
                  <c:v>6</c:v>
                </c:pt>
                <c:pt idx="9">
                  <c:v>2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'Curvy Linear'!$B$2:$B$14</c:f>
              <c:numCache>
                <c:formatCode>General</c:formatCode>
                <c:ptCount val="13"/>
                <c:pt idx="0">
                  <c:v>69</c:v>
                </c:pt>
                <c:pt idx="1">
                  <c:v>98</c:v>
                </c:pt>
                <c:pt idx="2">
                  <c:v>82</c:v>
                </c:pt>
                <c:pt idx="3">
                  <c:v>77</c:v>
                </c:pt>
                <c:pt idx="4">
                  <c:v>71</c:v>
                </c:pt>
                <c:pt idx="5">
                  <c:v>84</c:v>
                </c:pt>
                <c:pt idx="6">
                  <c:v>55</c:v>
                </c:pt>
                <c:pt idx="7">
                  <c:v>94</c:v>
                </c:pt>
                <c:pt idx="8">
                  <c:v>84</c:v>
                </c:pt>
                <c:pt idx="9">
                  <c:v>64</c:v>
                </c:pt>
                <c:pt idx="10">
                  <c:v>89</c:v>
                </c:pt>
                <c:pt idx="11">
                  <c:v>84</c:v>
                </c:pt>
                <c:pt idx="12">
                  <c:v>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9B-49A6-B1DC-E3EA79341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980240"/>
        <c:axId val="2047136752"/>
      </c:scatterChart>
      <c:valAx>
        <c:axId val="204798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136752"/>
        <c:crosses val="autoZero"/>
        <c:crossBetween val="midCat"/>
      </c:valAx>
      <c:valAx>
        <c:axId val="204713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98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'Inverse Relationship'!$A$2:$A$7</c:f>
              <c:numCache>
                <c:formatCode>General</c:formatCode>
                <c:ptCount val="6"/>
                <c:pt idx="0">
                  <c:v>20</c:v>
                </c:pt>
                <c:pt idx="1">
                  <c:v>19</c:v>
                </c:pt>
                <c:pt idx="2">
                  <c:v>17</c:v>
                </c:pt>
                <c:pt idx="3">
                  <c:v>16</c:v>
                </c:pt>
                <c:pt idx="4">
                  <c:v>13</c:v>
                </c:pt>
                <c:pt idx="5">
                  <c:v>10</c:v>
                </c:pt>
              </c:numCache>
            </c:numRef>
          </c:xVal>
          <c:yVal>
            <c:numRef>
              <c:f>'Inverse Relationship'!$B$2:$B$7</c:f>
              <c:numCache>
                <c:formatCode>General</c:formatCode>
                <c:ptCount val="6"/>
                <c:pt idx="0">
                  <c:v>75</c:v>
                </c:pt>
                <c:pt idx="1">
                  <c:v>90</c:v>
                </c:pt>
                <c:pt idx="2">
                  <c:v>105</c:v>
                </c:pt>
                <c:pt idx="3">
                  <c:v>115</c:v>
                </c:pt>
                <c:pt idx="4">
                  <c:v>150</c:v>
                </c:pt>
                <c:pt idx="5">
                  <c:v>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6B-4996-84CE-7719A47A9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367791"/>
        <c:axId val="1379256703"/>
      </c:scatterChart>
      <c:valAx>
        <c:axId val="1518367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256703"/>
        <c:crosses val="autoZero"/>
        <c:crossBetween val="midCat"/>
      </c:valAx>
      <c:valAx>
        <c:axId val="137925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367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 Linear Rel'!$A$2:$A$11</c:f>
              <c:numCache>
                <c:formatCode>General</c:formatCode>
                <c:ptCount val="10"/>
                <c:pt idx="0">
                  <c:v>33</c:v>
                </c:pt>
                <c:pt idx="1">
                  <c:v>31</c:v>
                </c:pt>
                <c:pt idx="2">
                  <c:v>32</c:v>
                </c:pt>
                <c:pt idx="3">
                  <c:v>31</c:v>
                </c:pt>
                <c:pt idx="4">
                  <c:v>33.5</c:v>
                </c:pt>
                <c:pt idx="5">
                  <c:v>32.5</c:v>
                </c:pt>
                <c:pt idx="6">
                  <c:v>33</c:v>
                </c:pt>
                <c:pt idx="7">
                  <c:v>31</c:v>
                </c:pt>
                <c:pt idx="8">
                  <c:v>29</c:v>
                </c:pt>
                <c:pt idx="9">
                  <c:v>30</c:v>
                </c:pt>
              </c:numCache>
            </c:numRef>
          </c:xVal>
          <c:yVal>
            <c:numRef>
              <c:f>'No Linear Rel'!$B$2:$B$11</c:f>
              <c:numCache>
                <c:formatCode>General</c:formatCode>
                <c:ptCount val="10"/>
                <c:pt idx="0">
                  <c:v>69</c:v>
                </c:pt>
                <c:pt idx="1">
                  <c:v>98</c:v>
                </c:pt>
                <c:pt idx="2">
                  <c:v>82</c:v>
                </c:pt>
                <c:pt idx="3">
                  <c:v>77</c:v>
                </c:pt>
                <c:pt idx="4">
                  <c:v>71</c:v>
                </c:pt>
                <c:pt idx="5">
                  <c:v>84</c:v>
                </c:pt>
                <c:pt idx="6">
                  <c:v>55</c:v>
                </c:pt>
                <c:pt idx="7">
                  <c:v>94</c:v>
                </c:pt>
                <c:pt idx="8">
                  <c:v>84</c:v>
                </c:pt>
                <c:pt idx="9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2A-4B78-B53C-C9B608170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9006479"/>
        <c:axId val="1361602943"/>
      </c:scatterChart>
      <c:valAx>
        <c:axId val="1359006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02943"/>
        <c:crosses val="autoZero"/>
        <c:crossBetween val="midCat"/>
      </c:valAx>
      <c:valAx>
        <c:axId val="136160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006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'Deterministic Relationship'!$A$2:$A$10</c:f>
              <c:numCache>
                <c:formatCode>General</c:formatCode>
                <c:ptCount val="9"/>
                <c:pt idx="0">
                  <c:v>1500</c:v>
                </c:pt>
                <c:pt idx="1">
                  <c:v>1510</c:v>
                </c:pt>
                <c:pt idx="2">
                  <c:v>1600</c:v>
                </c:pt>
                <c:pt idx="3">
                  <c:v>1800</c:v>
                </c:pt>
                <c:pt idx="4">
                  <c:v>2000</c:v>
                </c:pt>
                <c:pt idx="5">
                  <c:v>1900</c:v>
                </c:pt>
                <c:pt idx="6">
                  <c:v>2200</c:v>
                </c:pt>
                <c:pt idx="7">
                  <c:v>1650</c:v>
                </c:pt>
                <c:pt idx="8">
                  <c:v>1980</c:v>
                </c:pt>
              </c:numCache>
            </c:numRef>
          </c:xVal>
          <c:yVal>
            <c:numRef>
              <c:f>'Deterministic Relationship'!$B$2:$B$10</c:f>
              <c:numCache>
                <c:formatCode>General</c:formatCode>
                <c:ptCount val="9"/>
                <c:pt idx="0">
                  <c:v>681</c:v>
                </c:pt>
                <c:pt idx="1">
                  <c:v>685.54000000000008</c:v>
                </c:pt>
                <c:pt idx="2">
                  <c:v>726.4</c:v>
                </c:pt>
                <c:pt idx="3">
                  <c:v>817.2</c:v>
                </c:pt>
                <c:pt idx="4">
                  <c:v>908</c:v>
                </c:pt>
                <c:pt idx="5">
                  <c:v>862.6</c:v>
                </c:pt>
                <c:pt idx="6">
                  <c:v>998.80000000000007</c:v>
                </c:pt>
                <c:pt idx="7">
                  <c:v>749.1</c:v>
                </c:pt>
                <c:pt idx="8">
                  <c:v>898.92000000000007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05-4419-A344-075833AD8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4336656"/>
        <c:axId val="1735270144"/>
      </c:scatterChart>
      <c:valAx>
        <c:axId val="172433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270144"/>
        <c:crosses val="autoZero"/>
        <c:crossBetween val="midCat"/>
      </c:valAx>
      <c:valAx>
        <c:axId val="173527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336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264735</xdr:colOff>
      <xdr:row>0</xdr:row>
      <xdr:rowOff>72000</xdr:rowOff>
    </xdr:from>
    <xdr:to>
      <xdr:col>7</xdr:col>
      <xdr:colOff>270135</xdr:colOff>
      <xdr:row>0</xdr:row>
      <xdr:rowOff>83520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E66C3324-CA99-4712-BB8F-525393B925BA}"/>
                </a:ext>
              </a:extLst>
            </xdr14:cNvPr>
            <xdr14:cNvContentPartPr/>
          </xdr14:nvContentPartPr>
          <xdr14:nvPr macro=""/>
          <xdr14:xfrm>
            <a:off x="6179760" y="72000"/>
            <a:ext cx="5400" cy="115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E66C3324-CA99-4712-BB8F-525393B925B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70760" y="63000"/>
              <a:ext cx="23040" cy="2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570015</xdr:colOff>
      <xdr:row>0</xdr:row>
      <xdr:rowOff>75960</xdr:rowOff>
    </xdr:from>
    <xdr:to>
      <xdr:col>7</xdr:col>
      <xdr:colOff>580455</xdr:colOff>
      <xdr:row>0</xdr:row>
      <xdr:rowOff>82080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21A47D58-E4DF-45A0-AF36-8FC8CD9CF471}"/>
                </a:ext>
              </a:extLst>
            </xdr14:cNvPr>
            <xdr14:cNvContentPartPr/>
          </xdr14:nvContentPartPr>
          <xdr14:nvPr macro=""/>
          <xdr14:xfrm>
            <a:off x="6485040" y="75960"/>
            <a:ext cx="10440" cy="612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21A47D58-E4DF-45A0-AF36-8FC8CD9CF47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476040" y="67320"/>
              <a:ext cx="28080" cy="23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22</xdr:row>
      <xdr:rowOff>185737</xdr:rowOff>
    </xdr:from>
    <xdr:to>
      <xdr:col>12</xdr:col>
      <xdr:colOff>352425</xdr:colOff>
      <xdr:row>37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E8E1A4-1607-4EE6-B172-94D64F0D7B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14287</xdr:rowOff>
    </xdr:from>
    <xdr:to>
      <xdr:col>14</xdr:col>
      <xdr:colOff>28575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70F572-D545-4D23-A194-699A5D70E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14287</xdr:rowOff>
    </xdr:from>
    <xdr:to>
      <xdr:col>14</xdr:col>
      <xdr:colOff>28575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1B056B-8A1A-421D-9672-C86CDAD98B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14287</xdr:rowOff>
    </xdr:from>
    <xdr:to>
      <xdr:col>14</xdr:col>
      <xdr:colOff>28575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3C6E21-9C25-4D02-9AFA-5770BDE53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14287</xdr:rowOff>
    </xdr:from>
    <xdr:to>
      <xdr:col>14</xdr:col>
      <xdr:colOff>28575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9A05D3-865B-4FF2-BDB8-F7B042A757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4</xdr:row>
      <xdr:rowOff>14287</xdr:rowOff>
    </xdr:from>
    <xdr:to>
      <xdr:col>13</xdr:col>
      <xdr:colOff>47625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EC85D3-696C-4FAF-A063-4A4013CFB8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28T00:57:59.7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 31 1928,'0'-4'2865,"0"4"-40,0-4-185,-7 4-303,7 0-1417,0 0-1568,-7-3-1073,7-5-615,0 4-329,0 0-55,0 0 143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28T00:58:00.3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28 16 40,'0'0'2617,"0"0"127,-7 0 49,7 0-9,0-4-87,-7 4-1257,7-3-1104,0 3-1016,-7-4-952,0 4-633,7-4-319,0 4-161,0 0-31,0 0 87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C8B2-A82B-426A-B769-67447CE943E2}">
  <dimension ref="A1:L23"/>
  <sheetViews>
    <sheetView zoomScaleNormal="100" workbookViewId="0">
      <selection activeCell="I1" sqref="I1"/>
    </sheetView>
  </sheetViews>
  <sheetFormatPr defaultRowHeight="15" x14ac:dyDescent="0.25"/>
  <cols>
    <col min="5" max="5" width="12.140625" bestFit="1" customWidth="1"/>
    <col min="7" max="7" width="30.85546875" bestFit="1" customWidth="1"/>
    <col min="8" max="8" width="15.85546875" bestFit="1" customWidth="1"/>
    <col min="9" max="9" width="12.140625" bestFit="1" customWidth="1"/>
    <col min="11" max="11" width="11.42578125" bestFit="1" customWidth="1"/>
    <col min="12" max="12" width="10" bestFit="1" customWidth="1"/>
  </cols>
  <sheetData>
    <row r="1" spans="1:12" x14ac:dyDescent="0.25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t="s">
        <v>7</v>
      </c>
      <c r="G1" t="s">
        <v>11</v>
      </c>
      <c r="H1" t="s">
        <v>24</v>
      </c>
      <c r="I1" t="s">
        <v>10</v>
      </c>
      <c r="J1" t="s">
        <v>5</v>
      </c>
      <c r="K1" t="s">
        <v>12</v>
      </c>
      <c r="L1" t="s">
        <v>19</v>
      </c>
    </row>
    <row r="2" spans="1:12" x14ac:dyDescent="0.25">
      <c r="A2" s="1">
        <v>2</v>
      </c>
      <c r="B2" s="1">
        <v>69</v>
      </c>
      <c r="C2">
        <f>A2-A$12</f>
        <v>-2.8</v>
      </c>
      <c r="D2">
        <f>B2-B$12</f>
        <v>-8.7999999999999972</v>
      </c>
      <c r="E2">
        <f>C2^2</f>
        <v>7.839999999999999</v>
      </c>
      <c r="F2">
        <f>C2*D2</f>
        <v>24.63999999999999</v>
      </c>
      <c r="G2">
        <f>(B$15*A2)+B$16</f>
        <v>64.513999999999996</v>
      </c>
      <c r="H2">
        <f>B2-G2</f>
        <v>4.4860000000000042</v>
      </c>
      <c r="I2">
        <f>H2^2</f>
        <v>20.124196000000037</v>
      </c>
      <c r="J2">
        <f>B2-B$12</f>
        <v>-8.7999999999999972</v>
      </c>
      <c r="K2">
        <f>J2^2</f>
        <v>77.439999999999955</v>
      </c>
      <c r="L2">
        <f>G2+H2</f>
        <v>69</v>
      </c>
    </row>
    <row r="3" spans="1:12" x14ac:dyDescent="0.25">
      <c r="A3" s="1">
        <v>9</v>
      </c>
      <c r="B3" s="1">
        <v>98</v>
      </c>
      <c r="C3">
        <f t="shared" ref="C3:C11" si="0">A3-A$12</f>
        <v>4.2</v>
      </c>
      <c r="D3">
        <f t="shared" ref="D3:D11" si="1">B3-B$12</f>
        <v>20.200000000000003</v>
      </c>
      <c r="E3">
        <f t="shared" ref="E3:E11" si="2">C3^2</f>
        <v>17.64</v>
      </c>
      <c r="F3">
        <f t="shared" ref="F3:F11" si="3">C3*D3</f>
        <v>84.840000000000018</v>
      </c>
      <c r="G3">
        <f t="shared" ref="G3:G11" si="4">(B$15*A3)+B$16</f>
        <v>97.707999999999998</v>
      </c>
      <c r="H3">
        <f t="shared" ref="H3:H11" si="5">B3-G3</f>
        <v>0.29200000000000159</v>
      </c>
      <c r="I3">
        <f t="shared" ref="I3:I11" si="6">H3^2</f>
        <v>8.5264000000000936E-2</v>
      </c>
      <c r="J3">
        <f t="shared" ref="J3:J11" si="7">B3-B$12</f>
        <v>20.200000000000003</v>
      </c>
      <c r="K3">
        <f t="shared" ref="K3:K11" si="8">J3^2</f>
        <v>408.04000000000013</v>
      </c>
      <c r="L3">
        <f t="shared" ref="L3:L11" si="9">G3+H3</f>
        <v>98</v>
      </c>
    </row>
    <row r="4" spans="1:12" x14ac:dyDescent="0.25">
      <c r="A4" s="1">
        <v>5</v>
      </c>
      <c r="B4" s="1">
        <v>82</v>
      </c>
      <c r="C4">
        <f t="shared" si="0"/>
        <v>0.20000000000000018</v>
      </c>
      <c r="D4">
        <f t="shared" si="1"/>
        <v>4.2000000000000028</v>
      </c>
      <c r="E4">
        <f t="shared" si="2"/>
        <v>4.000000000000007E-2</v>
      </c>
      <c r="F4">
        <f t="shared" si="3"/>
        <v>0.8400000000000013</v>
      </c>
      <c r="G4">
        <f t="shared" si="4"/>
        <v>78.740000000000009</v>
      </c>
      <c r="H4">
        <f t="shared" si="5"/>
        <v>3.2599999999999909</v>
      </c>
      <c r="I4">
        <f t="shared" si="6"/>
        <v>10.627599999999941</v>
      </c>
      <c r="J4">
        <f t="shared" si="7"/>
        <v>4.2000000000000028</v>
      </c>
      <c r="K4">
        <f t="shared" si="8"/>
        <v>17.640000000000025</v>
      </c>
      <c r="L4">
        <f t="shared" si="9"/>
        <v>82</v>
      </c>
    </row>
    <row r="5" spans="1:12" x14ac:dyDescent="0.25">
      <c r="A5" s="1">
        <v>5</v>
      </c>
      <c r="B5" s="1">
        <v>77</v>
      </c>
      <c r="C5">
        <f t="shared" si="0"/>
        <v>0.20000000000000018</v>
      </c>
      <c r="D5">
        <f t="shared" si="1"/>
        <v>-0.79999999999999716</v>
      </c>
      <c r="E5">
        <f t="shared" si="2"/>
        <v>4.000000000000007E-2</v>
      </c>
      <c r="F5">
        <f t="shared" si="3"/>
        <v>-0.15999999999999959</v>
      </c>
      <c r="G5">
        <f t="shared" si="4"/>
        <v>78.740000000000009</v>
      </c>
      <c r="H5">
        <f t="shared" si="5"/>
        <v>-1.7400000000000091</v>
      </c>
      <c r="I5">
        <f t="shared" si="6"/>
        <v>3.0276000000000316</v>
      </c>
      <c r="J5">
        <f t="shared" si="7"/>
        <v>-0.79999999999999716</v>
      </c>
      <c r="K5">
        <f t="shared" si="8"/>
        <v>0.63999999999999546</v>
      </c>
      <c r="L5">
        <f t="shared" si="9"/>
        <v>77</v>
      </c>
    </row>
    <row r="6" spans="1:12" x14ac:dyDescent="0.25">
      <c r="A6" s="1">
        <v>3</v>
      </c>
      <c r="B6" s="1">
        <v>71</v>
      </c>
      <c r="C6">
        <f t="shared" si="0"/>
        <v>-1.7999999999999998</v>
      </c>
      <c r="D6">
        <f t="shared" si="1"/>
        <v>-6.7999999999999972</v>
      </c>
      <c r="E6">
        <f t="shared" si="2"/>
        <v>3.2399999999999993</v>
      </c>
      <c r="F6">
        <f t="shared" si="3"/>
        <v>12.239999999999993</v>
      </c>
      <c r="G6">
        <f t="shared" si="4"/>
        <v>69.256</v>
      </c>
      <c r="H6">
        <f t="shared" si="5"/>
        <v>1.7439999999999998</v>
      </c>
      <c r="I6">
        <f t="shared" si="6"/>
        <v>3.0415359999999994</v>
      </c>
      <c r="J6">
        <f t="shared" si="7"/>
        <v>-6.7999999999999972</v>
      </c>
      <c r="K6">
        <f t="shared" si="8"/>
        <v>46.239999999999959</v>
      </c>
      <c r="L6">
        <f t="shared" si="9"/>
        <v>71</v>
      </c>
    </row>
    <row r="7" spans="1:12" x14ac:dyDescent="0.25">
      <c r="A7" s="1">
        <v>7</v>
      </c>
      <c r="B7" s="1">
        <v>84</v>
      </c>
      <c r="C7">
        <f t="shared" si="0"/>
        <v>2.2000000000000002</v>
      </c>
      <c r="D7">
        <f t="shared" si="1"/>
        <v>6.2000000000000028</v>
      </c>
      <c r="E7">
        <f t="shared" si="2"/>
        <v>4.8400000000000007</v>
      </c>
      <c r="F7">
        <f t="shared" si="3"/>
        <v>13.640000000000008</v>
      </c>
      <c r="G7">
        <f t="shared" si="4"/>
        <v>88.224000000000004</v>
      </c>
      <c r="H7">
        <f t="shared" si="5"/>
        <v>-4.2240000000000038</v>
      </c>
      <c r="I7">
        <f t="shared" si="6"/>
        <v>17.84217600000003</v>
      </c>
      <c r="J7">
        <f t="shared" si="7"/>
        <v>6.2000000000000028</v>
      </c>
      <c r="K7">
        <f t="shared" si="8"/>
        <v>38.440000000000033</v>
      </c>
      <c r="L7">
        <f t="shared" si="9"/>
        <v>84</v>
      </c>
    </row>
    <row r="8" spans="1:12" x14ac:dyDescent="0.25">
      <c r="A8" s="1">
        <v>1</v>
      </c>
      <c r="B8" s="1">
        <v>55</v>
      </c>
      <c r="C8">
        <f t="shared" si="0"/>
        <v>-3.8</v>
      </c>
      <c r="D8">
        <f t="shared" si="1"/>
        <v>-22.799999999999997</v>
      </c>
      <c r="E8">
        <f t="shared" si="2"/>
        <v>14.44</v>
      </c>
      <c r="F8">
        <f t="shared" si="3"/>
        <v>86.639999999999986</v>
      </c>
      <c r="G8">
        <f t="shared" si="4"/>
        <v>59.771999999999998</v>
      </c>
      <c r="H8">
        <f t="shared" si="5"/>
        <v>-4.7719999999999985</v>
      </c>
      <c r="I8">
        <f t="shared" si="6"/>
        <v>22.771983999999986</v>
      </c>
      <c r="J8">
        <f t="shared" si="7"/>
        <v>-22.799999999999997</v>
      </c>
      <c r="K8">
        <f t="shared" si="8"/>
        <v>519.83999999999992</v>
      </c>
      <c r="L8">
        <f t="shared" si="9"/>
        <v>55</v>
      </c>
    </row>
    <row r="9" spans="1:12" x14ac:dyDescent="0.25">
      <c r="A9" s="1">
        <v>8</v>
      </c>
      <c r="B9" s="1">
        <v>94</v>
      </c>
      <c r="C9">
        <f t="shared" si="0"/>
        <v>3.2</v>
      </c>
      <c r="D9">
        <f t="shared" si="1"/>
        <v>16.200000000000003</v>
      </c>
      <c r="E9">
        <f t="shared" si="2"/>
        <v>10.240000000000002</v>
      </c>
      <c r="F9">
        <f t="shared" si="3"/>
        <v>51.840000000000011</v>
      </c>
      <c r="G9">
        <f t="shared" si="4"/>
        <v>92.966000000000008</v>
      </c>
      <c r="H9">
        <f t="shared" si="5"/>
        <v>1.0339999999999918</v>
      </c>
      <c r="I9">
        <f t="shared" si="6"/>
        <v>1.0691559999999831</v>
      </c>
      <c r="J9">
        <f t="shared" si="7"/>
        <v>16.200000000000003</v>
      </c>
      <c r="K9">
        <f t="shared" si="8"/>
        <v>262.44000000000011</v>
      </c>
      <c r="L9">
        <f t="shared" si="9"/>
        <v>94</v>
      </c>
    </row>
    <row r="10" spans="1:12" x14ac:dyDescent="0.25">
      <c r="A10" s="1">
        <v>6</v>
      </c>
      <c r="B10" s="1">
        <v>84</v>
      </c>
      <c r="C10">
        <f t="shared" si="0"/>
        <v>1.2000000000000002</v>
      </c>
      <c r="D10">
        <f t="shared" si="1"/>
        <v>6.2000000000000028</v>
      </c>
      <c r="E10">
        <f t="shared" si="2"/>
        <v>1.4400000000000004</v>
      </c>
      <c r="F10">
        <f t="shared" si="3"/>
        <v>7.4400000000000048</v>
      </c>
      <c r="G10">
        <f t="shared" si="4"/>
        <v>83.481999999999999</v>
      </c>
      <c r="H10">
        <f t="shared" si="5"/>
        <v>0.51800000000000068</v>
      </c>
      <c r="I10">
        <f t="shared" si="6"/>
        <v>0.26832400000000073</v>
      </c>
      <c r="J10">
        <f t="shared" si="7"/>
        <v>6.2000000000000028</v>
      </c>
      <c r="K10">
        <f t="shared" si="8"/>
        <v>38.440000000000033</v>
      </c>
      <c r="L10">
        <f t="shared" si="9"/>
        <v>84</v>
      </c>
    </row>
    <row r="11" spans="1:12" x14ac:dyDescent="0.25">
      <c r="A11" s="1">
        <v>2</v>
      </c>
      <c r="B11" s="1">
        <v>64</v>
      </c>
      <c r="C11">
        <f t="shared" si="0"/>
        <v>-2.8</v>
      </c>
      <c r="D11">
        <f t="shared" si="1"/>
        <v>-13.799999999999997</v>
      </c>
      <c r="E11">
        <f t="shared" si="2"/>
        <v>7.839999999999999</v>
      </c>
      <c r="F11">
        <f t="shared" si="3"/>
        <v>38.639999999999986</v>
      </c>
      <c r="G11">
        <f t="shared" si="4"/>
        <v>64.513999999999996</v>
      </c>
      <c r="H11">
        <f t="shared" si="5"/>
        <v>-0.51399999999999579</v>
      </c>
      <c r="I11">
        <f t="shared" si="6"/>
        <v>0.26419599999999566</v>
      </c>
      <c r="J11">
        <f t="shared" si="7"/>
        <v>-13.799999999999997</v>
      </c>
      <c r="K11">
        <f t="shared" si="8"/>
        <v>190.43999999999991</v>
      </c>
      <c r="L11">
        <f t="shared" si="9"/>
        <v>64</v>
      </c>
    </row>
    <row r="12" spans="1:12" x14ac:dyDescent="0.25">
      <c r="A12">
        <f>AVERAGE(A2:A11)</f>
        <v>4.8</v>
      </c>
      <c r="B12">
        <f>AVERAGE(B2:B11)</f>
        <v>77.8</v>
      </c>
      <c r="E12">
        <f>SUM(E2:E11)</f>
        <v>67.599999999999994</v>
      </c>
      <c r="F12">
        <f>SUM(F2:F11)</f>
        <v>320.60000000000002</v>
      </c>
      <c r="I12">
        <f>SUM(I2:I11)</f>
        <v>79.122032000000019</v>
      </c>
      <c r="K12">
        <f>SUM(K2:K11)</f>
        <v>1599.6000000000001</v>
      </c>
    </row>
    <row r="13" spans="1:12" x14ac:dyDescent="0.25">
      <c r="A13" t="s">
        <v>2</v>
      </c>
      <c r="B13" t="s">
        <v>3</v>
      </c>
      <c r="I13" t="s">
        <v>14</v>
      </c>
      <c r="K13" t="s">
        <v>13</v>
      </c>
    </row>
    <row r="15" spans="1:12" x14ac:dyDescent="0.25">
      <c r="A15" t="s">
        <v>8</v>
      </c>
      <c r="B15">
        <v>4.742</v>
      </c>
      <c r="I15" t="s">
        <v>15</v>
      </c>
    </row>
    <row r="16" spans="1:12" x14ac:dyDescent="0.25">
      <c r="A16" t="s">
        <v>9</v>
      </c>
      <c r="B16">
        <v>55.03</v>
      </c>
      <c r="I16" t="s">
        <v>16</v>
      </c>
    </row>
    <row r="17" spans="1:11" x14ac:dyDescent="0.25">
      <c r="I17" t="s">
        <v>17</v>
      </c>
      <c r="J17">
        <f>K12-I12</f>
        <v>1520.4779680000001</v>
      </c>
    </row>
    <row r="18" spans="1:11" x14ac:dyDescent="0.25">
      <c r="I18" t="s">
        <v>13</v>
      </c>
      <c r="J18">
        <v>1599.6</v>
      </c>
    </row>
    <row r="19" spans="1:11" x14ac:dyDescent="0.25">
      <c r="I19" t="s">
        <v>18</v>
      </c>
      <c r="J19">
        <f>J17/K12</f>
        <v>0.95053636409102271</v>
      </c>
      <c r="K19" t="s">
        <v>25</v>
      </c>
    </row>
    <row r="20" spans="1:11" x14ac:dyDescent="0.25">
      <c r="A20">
        <v>4.2</v>
      </c>
      <c r="B20">
        <f>(B$15*A20)+B$16</f>
        <v>74.946399999999997</v>
      </c>
      <c r="C20">
        <v>76</v>
      </c>
      <c r="J20">
        <f>1520.478/1599.6</f>
        <v>0.95053638409602415</v>
      </c>
    </row>
    <row r="21" spans="1:11" x14ac:dyDescent="0.25">
      <c r="A21">
        <v>2.5</v>
      </c>
      <c r="B21">
        <f>(B$15*A21)+B$16</f>
        <v>66.885000000000005</v>
      </c>
      <c r="C21">
        <v>72</v>
      </c>
    </row>
    <row r="22" spans="1:11" x14ac:dyDescent="0.25">
      <c r="A22">
        <v>3.5</v>
      </c>
      <c r="B22">
        <f>(B$15*A22)+B$16</f>
        <v>71.62700000000001</v>
      </c>
      <c r="C22">
        <v>80</v>
      </c>
    </row>
    <row r="23" spans="1:11" x14ac:dyDescent="0.25">
      <c r="A23">
        <v>6.6</v>
      </c>
      <c r="B23">
        <f>(B$15*A23)+B$16</f>
        <v>86.327200000000005</v>
      </c>
      <c r="C23">
        <v>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18E0-2F3A-46D8-A92F-9B71EB0953A9}">
  <dimension ref="A1:I19"/>
  <sheetViews>
    <sheetView tabSelected="1" zoomScaleNormal="100" workbookViewId="0">
      <selection activeCell="D11" sqref="D11"/>
    </sheetView>
  </sheetViews>
  <sheetFormatPr defaultRowHeight="15" x14ac:dyDescent="0.25"/>
  <cols>
    <col min="3" max="3" width="10.5703125" bestFit="1" customWidth="1"/>
    <col min="5" max="5" width="17.7109375" bestFit="1" customWidth="1"/>
    <col min="6" max="6" width="11" bestFit="1" customWidth="1"/>
    <col min="7" max="7" width="18.42578125" bestFit="1" customWidth="1"/>
    <col min="8" max="8" width="20.140625" bestFit="1" customWidth="1"/>
    <col min="9" max="9" width="17.7109375" bestFit="1" customWidth="1"/>
  </cols>
  <sheetData>
    <row r="1" spans="1:9" x14ac:dyDescent="0.25">
      <c r="H1" s="4" t="s">
        <v>14</v>
      </c>
      <c r="I1" s="4" t="s">
        <v>13</v>
      </c>
    </row>
    <row r="2" spans="1:9" x14ac:dyDescent="0.25">
      <c r="A2" s="1" t="s">
        <v>0</v>
      </c>
      <c r="B2" s="1" t="s">
        <v>1</v>
      </c>
      <c r="C2" t="s">
        <v>30</v>
      </c>
      <c r="D2" t="s">
        <v>29</v>
      </c>
      <c r="E2" t="s">
        <v>31</v>
      </c>
      <c r="F2" t="s">
        <v>32</v>
      </c>
      <c r="G2" t="s">
        <v>35</v>
      </c>
      <c r="H2" t="s">
        <v>36</v>
      </c>
      <c r="I2" t="s">
        <v>26</v>
      </c>
    </row>
    <row r="3" spans="1:9" x14ac:dyDescent="0.25">
      <c r="A3" s="1">
        <v>2</v>
      </c>
      <c r="B3" s="1">
        <v>69</v>
      </c>
      <c r="C3">
        <f>A3-A$13</f>
        <v>-2.8</v>
      </c>
      <c r="D3">
        <f>B3-B$13</f>
        <v>-8.7999999999999972</v>
      </c>
      <c r="E3">
        <f>C3*D3</f>
        <v>24.63999999999999</v>
      </c>
      <c r="F3">
        <f>C3^2</f>
        <v>7.839999999999999</v>
      </c>
      <c r="G3">
        <f>(C$16*A3)+B$17</f>
        <v>64.515207100591724</v>
      </c>
      <c r="H3">
        <f>(B3-G3)^2</f>
        <v>20.113367350582894</v>
      </c>
      <c r="I3">
        <f>(B3-B$13)^2</f>
        <v>77.439999999999955</v>
      </c>
    </row>
    <row r="4" spans="1:9" x14ac:dyDescent="0.25">
      <c r="A4" s="1">
        <v>9</v>
      </c>
      <c r="B4" s="1">
        <v>98</v>
      </c>
      <c r="C4">
        <f t="shared" ref="C4:C12" si="0">A4-A$13</f>
        <v>4.2</v>
      </c>
      <c r="D4">
        <f t="shared" ref="D4:D12" si="1">B4-B$13</f>
        <v>20.200000000000003</v>
      </c>
      <c r="E4">
        <f t="shared" ref="E4:E12" si="2">C4*D4</f>
        <v>84.840000000000018</v>
      </c>
      <c r="F4">
        <f t="shared" ref="F4:F12" si="3">C4^2</f>
        <v>17.64</v>
      </c>
      <c r="G4">
        <f t="shared" ref="G4:G12" si="4">(C$16*A4)+B$17</f>
        <v>97.713431952662731</v>
      </c>
      <c r="H4">
        <f t="shared" ref="H4:H12" si="5">(B4-G4)^2</f>
        <v>8.2121245754695329E-2</v>
      </c>
      <c r="I4">
        <f t="shared" ref="I4:I12" si="6">(B4-B$13)^2</f>
        <v>408.04000000000013</v>
      </c>
    </row>
    <row r="5" spans="1:9" x14ac:dyDescent="0.25">
      <c r="A5" s="1">
        <v>5</v>
      </c>
      <c r="B5" s="1">
        <v>82</v>
      </c>
      <c r="C5">
        <f t="shared" si="0"/>
        <v>0.20000000000000018</v>
      </c>
      <c r="D5">
        <f t="shared" si="1"/>
        <v>4.2000000000000028</v>
      </c>
      <c r="E5">
        <f t="shared" si="2"/>
        <v>0.8400000000000013</v>
      </c>
      <c r="F5">
        <f t="shared" si="3"/>
        <v>4.000000000000007E-2</v>
      </c>
      <c r="G5">
        <f t="shared" si="4"/>
        <v>78.7430177514793</v>
      </c>
      <c r="H5">
        <f t="shared" si="5"/>
        <v>10.607933367178953</v>
      </c>
      <c r="I5">
        <f t="shared" si="6"/>
        <v>17.640000000000025</v>
      </c>
    </row>
    <row r="6" spans="1:9" x14ac:dyDescent="0.25">
      <c r="A6" s="1">
        <v>5</v>
      </c>
      <c r="B6" s="1">
        <v>77</v>
      </c>
      <c r="C6">
        <f t="shared" si="0"/>
        <v>0.20000000000000018</v>
      </c>
      <c r="D6">
        <f t="shared" si="1"/>
        <v>-0.79999999999999716</v>
      </c>
      <c r="E6">
        <f t="shared" si="2"/>
        <v>-0.15999999999999959</v>
      </c>
      <c r="F6">
        <f t="shared" si="3"/>
        <v>4.000000000000007E-2</v>
      </c>
      <c r="G6">
        <f t="shared" si="4"/>
        <v>78.7430177514793</v>
      </c>
      <c r="H6">
        <f t="shared" si="5"/>
        <v>3.0381108819719556</v>
      </c>
      <c r="I6">
        <f t="shared" si="6"/>
        <v>0.63999999999999546</v>
      </c>
    </row>
    <row r="7" spans="1:9" x14ac:dyDescent="0.25">
      <c r="A7" s="1">
        <v>3</v>
      </c>
      <c r="B7" s="1">
        <v>71</v>
      </c>
      <c r="C7">
        <f t="shared" si="0"/>
        <v>-1.7999999999999998</v>
      </c>
      <c r="D7">
        <f t="shared" si="1"/>
        <v>-6.7999999999999972</v>
      </c>
      <c r="E7">
        <f t="shared" si="2"/>
        <v>12.239999999999993</v>
      </c>
      <c r="F7">
        <f t="shared" si="3"/>
        <v>3.2399999999999993</v>
      </c>
      <c r="G7">
        <f t="shared" si="4"/>
        <v>69.257810650887578</v>
      </c>
      <c r="H7">
        <f t="shared" si="5"/>
        <v>3.0352237281607657</v>
      </c>
      <c r="I7">
        <f t="shared" si="6"/>
        <v>46.239999999999959</v>
      </c>
    </row>
    <row r="8" spans="1:9" x14ac:dyDescent="0.25">
      <c r="A8" s="1">
        <v>7</v>
      </c>
      <c r="B8" s="1">
        <v>84</v>
      </c>
      <c r="C8">
        <f t="shared" si="0"/>
        <v>2.2000000000000002</v>
      </c>
      <c r="D8">
        <f t="shared" si="1"/>
        <v>6.2000000000000028</v>
      </c>
      <c r="E8">
        <f t="shared" si="2"/>
        <v>13.640000000000008</v>
      </c>
      <c r="F8">
        <f t="shared" si="3"/>
        <v>4.8400000000000007</v>
      </c>
      <c r="G8">
        <f t="shared" si="4"/>
        <v>88.228224852071008</v>
      </c>
      <c r="H8">
        <f t="shared" si="5"/>
        <v>17.877885399670902</v>
      </c>
      <c r="I8">
        <f t="shared" si="6"/>
        <v>38.440000000000033</v>
      </c>
    </row>
    <row r="9" spans="1:9" x14ac:dyDescent="0.25">
      <c r="A9" s="1">
        <v>1</v>
      </c>
      <c r="B9" s="1">
        <v>55</v>
      </c>
      <c r="C9">
        <f t="shared" si="0"/>
        <v>-3.8</v>
      </c>
      <c r="D9">
        <f t="shared" si="1"/>
        <v>-22.799999999999997</v>
      </c>
      <c r="E9">
        <f t="shared" si="2"/>
        <v>86.639999999999986</v>
      </c>
      <c r="F9">
        <f t="shared" si="3"/>
        <v>14.44</v>
      </c>
      <c r="G9">
        <f t="shared" si="4"/>
        <v>59.772603550295862</v>
      </c>
      <c r="H9">
        <f t="shared" si="5"/>
        <v>22.777744648296672</v>
      </c>
      <c r="I9">
        <f t="shared" si="6"/>
        <v>519.83999999999992</v>
      </c>
    </row>
    <row r="10" spans="1:9" x14ac:dyDescent="0.25">
      <c r="A10" s="1">
        <v>8</v>
      </c>
      <c r="B10" s="1">
        <v>94</v>
      </c>
      <c r="C10">
        <f t="shared" si="0"/>
        <v>3.2</v>
      </c>
      <c r="D10">
        <f t="shared" si="1"/>
        <v>16.200000000000003</v>
      </c>
      <c r="E10">
        <f t="shared" si="2"/>
        <v>51.840000000000011</v>
      </c>
      <c r="F10">
        <f t="shared" si="3"/>
        <v>10.240000000000002</v>
      </c>
      <c r="G10">
        <f t="shared" si="4"/>
        <v>92.970828402366863</v>
      </c>
      <c r="H10">
        <f t="shared" si="5"/>
        <v>1.0591941773747446</v>
      </c>
      <c r="I10">
        <f t="shared" si="6"/>
        <v>262.44000000000011</v>
      </c>
    </row>
    <row r="11" spans="1:9" x14ac:dyDescent="0.25">
      <c r="A11" s="1">
        <v>6</v>
      </c>
      <c r="B11" s="1">
        <v>84</v>
      </c>
      <c r="C11">
        <f t="shared" si="0"/>
        <v>1.2000000000000002</v>
      </c>
      <c r="D11">
        <f t="shared" si="1"/>
        <v>6.2000000000000028</v>
      </c>
      <c r="E11">
        <f t="shared" si="2"/>
        <v>7.4400000000000048</v>
      </c>
      <c r="F11">
        <f t="shared" si="3"/>
        <v>1.4400000000000004</v>
      </c>
      <c r="G11">
        <f t="shared" si="4"/>
        <v>83.485621301775154</v>
      </c>
      <c r="H11">
        <f t="shared" si="5"/>
        <v>0.26458544518748689</v>
      </c>
      <c r="I11">
        <f t="shared" si="6"/>
        <v>38.440000000000033</v>
      </c>
    </row>
    <row r="12" spans="1:9" x14ac:dyDescent="0.25">
      <c r="A12" s="1">
        <v>2</v>
      </c>
      <c r="B12" s="1">
        <v>64</v>
      </c>
      <c r="C12">
        <f t="shared" si="0"/>
        <v>-2.8</v>
      </c>
      <c r="D12">
        <f t="shared" si="1"/>
        <v>-13.799999999999997</v>
      </c>
      <c r="E12">
        <f t="shared" si="2"/>
        <v>38.639999999999986</v>
      </c>
      <c r="F12">
        <f t="shared" si="3"/>
        <v>7.839999999999999</v>
      </c>
      <c r="G12">
        <f t="shared" si="4"/>
        <v>64.515207100591724</v>
      </c>
      <c r="H12">
        <f t="shared" si="5"/>
        <v>0.26543835650013037</v>
      </c>
      <c r="I12">
        <f t="shared" si="6"/>
        <v>190.43999999999991</v>
      </c>
    </row>
    <row r="13" spans="1:9" x14ac:dyDescent="0.25">
      <c r="A13" s="4">
        <f>AVERAGE(A3:A12)</f>
        <v>4.8</v>
      </c>
      <c r="B13" s="4">
        <f>AVERAGE(B3:B12)</f>
        <v>77.8</v>
      </c>
      <c r="E13">
        <f>SUM(E3:E12)</f>
        <v>320.60000000000002</v>
      </c>
      <c r="F13">
        <f>SUM(F3:F12)</f>
        <v>67.599999999999994</v>
      </c>
      <c r="H13" s="4">
        <f>SUM(H3:H12)</f>
        <v>79.121604600679206</v>
      </c>
      <c r="I13" s="4">
        <f>SUM(I3:I12)</f>
        <v>1599.6000000000001</v>
      </c>
    </row>
    <row r="14" spans="1:9" x14ac:dyDescent="0.25">
      <c r="A14" t="s">
        <v>2</v>
      </c>
      <c r="B14" t="s">
        <v>3</v>
      </c>
    </row>
    <row r="16" spans="1:9" s="3" customFormat="1" ht="75" x14ac:dyDescent="0.25">
      <c r="A16" s="3" t="s">
        <v>33</v>
      </c>
      <c r="B16" s="3" t="s">
        <v>34</v>
      </c>
      <c r="C16" s="5">
        <f>E13/F13</f>
        <v>4.7426035502958586</v>
      </c>
    </row>
    <row r="17" spans="1:9" x14ac:dyDescent="0.25">
      <c r="A17" t="s">
        <v>9</v>
      </c>
      <c r="B17" s="4">
        <v>55.03</v>
      </c>
      <c r="H17" t="s">
        <v>37</v>
      </c>
    </row>
    <row r="18" spans="1:9" x14ac:dyDescent="0.25">
      <c r="H18" t="s">
        <v>38</v>
      </c>
      <c r="I18">
        <f>I13-H13</f>
        <v>1520.478395399321</v>
      </c>
    </row>
    <row r="19" spans="1:9" x14ac:dyDescent="0.25">
      <c r="G19" t="s">
        <v>39</v>
      </c>
      <c r="H19" t="s">
        <v>27</v>
      </c>
      <c r="I19">
        <f>I18/I13</f>
        <v>0.95053663128239618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FA8FF-699E-485F-85D8-55F63EC2A970}">
  <dimension ref="A1:B11"/>
  <sheetViews>
    <sheetView workbookViewId="0">
      <selection activeCell="E8" sqref="E8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2">
        <v>2</v>
      </c>
      <c r="B2" s="2">
        <v>69</v>
      </c>
    </row>
    <row r="3" spans="1:2" x14ac:dyDescent="0.25">
      <c r="A3" s="2">
        <v>9</v>
      </c>
      <c r="B3" s="2">
        <v>98</v>
      </c>
    </row>
    <row r="4" spans="1:2" x14ac:dyDescent="0.25">
      <c r="A4" s="2">
        <v>5</v>
      </c>
      <c r="B4" s="2">
        <v>82</v>
      </c>
    </row>
    <row r="5" spans="1:2" x14ac:dyDescent="0.25">
      <c r="A5" s="2">
        <v>5</v>
      </c>
      <c r="B5" s="2">
        <v>77</v>
      </c>
    </row>
    <row r="6" spans="1:2" x14ac:dyDescent="0.25">
      <c r="A6" s="2">
        <v>3</v>
      </c>
      <c r="B6" s="2">
        <v>71</v>
      </c>
    </row>
    <row r="7" spans="1:2" x14ac:dyDescent="0.25">
      <c r="A7" s="2">
        <v>7</v>
      </c>
      <c r="B7" s="2">
        <v>84</v>
      </c>
    </row>
    <row r="8" spans="1:2" x14ac:dyDescent="0.25">
      <c r="A8" s="2">
        <v>1</v>
      </c>
      <c r="B8" s="2">
        <v>55</v>
      </c>
    </row>
    <row r="9" spans="1:2" x14ac:dyDescent="0.25">
      <c r="A9" s="2">
        <v>8</v>
      </c>
      <c r="B9" s="2">
        <v>94</v>
      </c>
    </row>
    <row r="10" spans="1:2" x14ac:dyDescent="0.25">
      <c r="A10" s="2">
        <v>6</v>
      </c>
      <c r="B10" s="2">
        <v>84</v>
      </c>
    </row>
    <row r="11" spans="1:2" x14ac:dyDescent="0.25">
      <c r="A11" s="2">
        <v>2</v>
      </c>
      <c r="B11" s="2">
        <v>64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7E21-54EC-4FC3-8EFB-F8814DAFEAD6}">
  <dimension ref="A1:B17"/>
  <sheetViews>
    <sheetView workbookViewId="0">
      <selection activeCell="A14" sqref="A14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2">
        <v>2</v>
      </c>
      <c r="B2" s="2">
        <v>69</v>
      </c>
    </row>
    <row r="3" spans="1:2" x14ac:dyDescent="0.25">
      <c r="A3" s="2">
        <v>9</v>
      </c>
      <c r="B3" s="2">
        <v>98</v>
      </c>
    </row>
    <row r="4" spans="1:2" x14ac:dyDescent="0.25">
      <c r="A4" s="2">
        <v>5</v>
      </c>
      <c r="B4" s="2">
        <v>82</v>
      </c>
    </row>
    <row r="5" spans="1:2" x14ac:dyDescent="0.25">
      <c r="A5" s="2">
        <v>5</v>
      </c>
      <c r="B5" s="2">
        <v>77</v>
      </c>
    </row>
    <row r="6" spans="1:2" x14ac:dyDescent="0.25">
      <c r="A6" s="2">
        <v>3</v>
      </c>
      <c r="B6" s="2">
        <v>71</v>
      </c>
    </row>
    <row r="7" spans="1:2" x14ac:dyDescent="0.25">
      <c r="A7" s="2">
        <v>7</v>
      </c>
      <c r="B7" s="2">
        <v>84</v>
      </c>
    </row>
    <row r="8" spans="1:2" x14ac:dyDescent="0.25">
      <c r="A8" s="2">
        <v>1</v>
      </c>
      <c r="B8" s="2">
        <v>55</v>
      </c>
    </row>
    <row r="9" spans="1:2" x14ac:dyDescent="0.25">
      <c r="A9" s="2">
        <v>8</v>
      </c>
      <c r="B9" s="2">
        <v>94</v>
      </c>
    </row>
    <row r="10" spans="1:2" x14ac:dyDescent="0.25">
      <c r="A10" s="2">
        <v>6</v>
      </c>
      <c r="B10" s="2">
        <v>84</v>
      </c>
    </row>
    <row r="11" spans="1:2" x14ac:dyDescent="0.25">
      <c r="A11" s="2">
        <v>2</v>
      </c>
      <c r="B11" s="2">
        <v>64</v>
      </c>
    </row>
    <row r="12" spans="1:2" x14ac:dyDescent="0.25">
      <c r="A12" s="2">
        <v>10</v>
      </c>
      <c r="B12" s="2">
        <v>89</v>
      </c>
    </row>
    <row r="13" spans="1:2" x14ac:dyDescent="0.25">
      <c r="A13" s="2">
        <v>11</v>
      </c>
      <c r="B13" s="2">
        <v>84</v>
      </c>
    </row>
    <row r="14" spans="1:2" x14ac:dyDescent="0.25">
      <c r="A14" s="2">
        <v>12</v>
      </c>
      <c r="B14" s="2">
        <v>79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0801-4156-4B3A-B7A4-C765A8AB0559}">
  <dimension ref="A1:B7"/>
  <sheetViews>
    <sheetView zoomScaleNormal="100" workbookViewId="0">
      <selection activeCell="B7" sqref="A2:B7"/>
    </sheetView>
  </sheetViews>
  <sheetFormatPr defaultRowHeight="15" x14ac:dyDescent="0.25"/>
  <sheetData>
    <row r="1" spans="1:2" x14ac:dyDescent="0.25">
      <c r="A1" t="s">
        <v>28</v>
      </c>
      <c r="B1" t="s">
        <v>21</v>
      </c>
    </row>
    <row r="2" spans="1:2" x14ac:dyDescent="0.25">
      <c r="A2">
        <v>20</v>
      </c>
      <c r="B2">
        <v>75</v>
      </c>
    </row>
    <row r="3" spans="1:2" x14ac:dyDescent="0.25">
      <c r="A3">
        <v>19</v>
      </c>
      <c r="B3">
        <v>90</v>
      </c>
    </row>
    <row r="4" spans="1:2" x14ac:dyDescent="0.25">
      <c r="A4">
        <v>17</v>
      </c>
      <c r="B4">
        <v>105</v>
      </c>
    </row>
    <row r="5" spans="1:2" x14ac:dyDescent="0.25">
      <c r="A5">
        <v>16</v>
      </c>
      <c r="B5">
        <v>115</v>
      </c>
    </row>
    <row r="6" spans="1:2" x14ac:dyDescent="0.25">
      <c r="A6">
        <v>13</v>
      </c>
      <c r="B6">
        <v>150</v>
      </c>
    </row>
    <row r="7" spans="1:2" x14ac:dyDescent="0.25">
      <c r="A7">
        <v>10</v>
      </c>
      <c r="B7">
        <v>178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DF6E-7C9C-4FFE-9C12-E2BA0EA96E61}">
  <dimension ref="A1:B11"/>
  <sheetViews>
    <sheetView workbookViewId="0">
      <selection activeCell="A8" sqref="A8:B8"/>
    </sheetView>
  </sheetViews>
  <sheetFormatPr defaultRowHeight="15" x14ac:dyDescent="0.25"/>
  <sheetData>
    <row r="1" spans="1:2" x14ac:dyDescent="0.25">
      <c r="A1" t="s">
        <v>20</v>
      </c>
      <c r="B1" s="2" t="s">
        <v>1</v>
      </c>
    </row>
    <row r="2" spans="1:2" x14ac:dyDescent="0.25">
      <c r="A2">
        <v>33</v>
      </c>
      <c r="B2" s="2">
        <v>69</v>
      </c>
    </row>
    <row r="3" spans="1:2" x14ac:dyDescent="0.25">
      <c r="A3">
        <v>31</v>
      </c>
      <c r="B3" s="2">
        <v>98</v>
      </c>
    </row>
    <row r="4" spans="1:2" x14ac:dyDescent="0.25">
      <c r="A4">
        <v>32</v>
      </c>
      <c r="B4" s="2">
        <v>82</v>
      </c>
    </row>
    <row r="5" spans="1:2" x14ac:dyDescent="0.25">
      <c r="A5">
        <v>31</v>
      </c>
      <c r="B5" s="2">
        <v>77</v>
      </c>
    </row>
    <row r="6" spans="1:2" x14ac:dyDescent="0.25">
      <c r="A6">
        <v>33.5</v>
      </c>
      <c r="B6" s="2">
        <v>71</v>
      </c>
    </row>
    <row r="7" spans="1:2" x14ac:dyDescent="0.25">
      <c r="A7">
        <v>32.5</v>
      </c>
      <c r="B7" s="2">
        <v>84</v>
      </c>
    </row>
    <row r="8" spans="1:2" x14ac:dyDescent="0.25">
      <c r="A8">
        <v>33</v>
      </c>
      <c r="B8" s="2">
        <v>55</v>
      </c>
    </row>
    <row r="9" spans="1:2" x14ac:dyDescent="0.25">
      <c r="A9">
        <v>31</v>
      </c>
      <c r="B9" s="2">
        <v>94</v>
      </c>
    </row>
    <row r="10" spans="1:2" x14ac:dyDescent="0.25">
      <c r="A10">
        <v>29</v>
      </c>
      <c r="B10" s="2">
        <v>84</v>
      </c>
    </row>
    <row r="11" spans="1:2" x14ac:dyDescent="0.25">
      <c r="A11">
        <v>30</v>
      </c>
      <c r="B11" s="2">
        <v>64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E42F3-33B1-41A3-931F-0A06AD46092B}">
  <dimension ref="A1:B10"/>
  <sheetViews>
    <sheetView zoomScaleNormal="100" workbookViewId="0">
      <selection activeCell="P12" sqref="P12"/>
    </sheetView>
  </sheetViews>
  <sheetFormatPr defaultRowHeight="15" x14ac:dyDescent="0.25"/>
  <cols>
    <col min="1" max="1" width="12.42578125" bestFit="1" customWidth="1"/>
    <col min="2" max="2" width="14.7109375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>
        <v>1500</v>
      </c>
      <c r="B2">
        <f>A2*0.454</f>
        <v>681</v>
      </c>
    </row>
    <row r="3" spans="1:2" x14ac:dyDescent="0.25">
      <c r="A3">
        <v>1510</v>
      </c>
      <c r="B3">
        <f t="shared" ref="B3:B10" si="0">A3*0.454</f>
        <v>685.54000000000008</v>
      </c>
    </row>
    <row r="4" spans="1:2" x14ac:dyDescent="0.25">
      <c r="A4">
        <v>1600</v>
      </c>
      <c r="B4">
        <f t="shared" si="0"/>
        <v>726.4</v>
      </c>
    </row>
    <row r="5" spans="1:2" x14ac:dyDescent="0.25">
      <c r="A5">
        <v>1800</v>
      </c>
      <c r="B5">
        <f t="shared" si="0"/>
        <v>817.2</v>
      </c>
    </row>
    <row r="6" spans="1:2" x14ac:dyDescent="0.25">
      <c r="A6">
        <v>2000</v>
      </c>
      <c r="B6">
        <f t="shared" si="0"/>
        <v>908</v>
      </c>
    </row>
    <row r="7" spans="1:2" x14ac:dyDescent="0.25">
      <c r="A7">
        <v>1900</v>
      </c>
      <c r="B7">
        <f t="shared" si="0"/>
        <v>862.6</v>
      </c>
    </row>
    <row r="8" spans="1:2" x14ac:dyDescent="0.25">
      <c r="A8">
        <v>2200</v>
      </c>
      <c r="B8">
        <f t="shared" si="0"/>
        <v>998.80000000000007</v>
      </c>
    </row>
    <row r="9" spans="1:2" x14ac:dyDescent="0.25">
      <c r="A9">
        <v>1650</v>
      </c>
      <c r="B9">
        <f t="shared" si="0"/>
        <v>749.1</v>
      </c>
    </row>
    <row r="10" spans="1:2" x14ac:dyDescent="0.25">
      <c r="A10">
        <v>1980</v>
      </c>
      <c r="B10">
        <f t="shared" si="0"/>
        <v>898.92000000000007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Linear Reg</vt:lpstr>
      <vt:lpstr>Prototype Model</vt:lpstr>
      <vt:lpstr>Positive Linear Relationship</vt:lpstr>
      <vt:lpstr>Curvy Linear</vt:lpstr>
      <vt:lpstr>Inverse Relationship</vt:lpstr>
      <vt:lpstr>No Linear Rel</vt:lpstr>
      <vt:lpstr>Deterministic 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2020-04-26T14:35:38Z</dcterms:created>
  <dcterms:modified xsi:type="dcterms:W3CDTF">2020-12-16T02:43:45Z</dcterms:modified>
</cp:coreProperties>
</file>