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0" yWindow="0" windowWidth="20730" windowHeight="8490"/>
  </bookViews>
  <sheets>
    <sheet name="Sheet1" sheetId="1" r:id="rId1"/>
  </sheets>
  <externalReferences>
    <externalReference r:id="rId2"/>
  </externalReference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" i="1"/>
  <c r="M7"/>
  <c r="P7"/>
  <c r="R7"/>
  <c r="S7"/>
  <c r="V7"/>
  <c r="Y7"/>
  <c r="J8"/>
  <c r="M8"/>
  <c r="P8"/>
  <c r="R8"/>
  <c r="S8" s="1"/>
  <c r="V8"/>
  <c r="Y8"/>
  <c r="BZ25" l="1"/>
  <c r="BY25"/>
  <c r="BW25"/>
  <c r="BV25"/>
  <c r="BT25"/>
  <c r="BS25"/>
  <c r="BQ25"/>
  <c r="BP25"/>
  <c r="BN25"/>
  <c r="BM25"/>
  <c r="BK25"/>
  <c r="BJ25"/>
  <c r="BH25"/>
  <c r="BG25"/>
  <c r="BE25"/>
  <c r="BD25"/>
  <c r="BB25"/>
  <c r="BA25"/>
  <c r="AY25"/>
  <c r="AX25"/>
  <c r="AV25"/>
  <c r="AU25"/>
  <c r="AS25"/>
  <c r="AR25"/>
  <c r="AP25"/>
  <c r="AO25"/>
  <c r="AM25"/>
  <c r="AL25"/>
  <c r="AJ25"/>
  <c r="AI25"/>
  <c r="AG25"/>
  <c r="AF25"/>
  <c r="AD25"/>
  <c r="AC25"/>
  <c r="AA25"/>
  <c r="Z25"/>
  <c r="X25"/>
  <c r="W25"/>
  <c r="U25"/>
  <c r="U27" s="1"/>
  <c r="T25"/>
  <c r="T27" s="1"/>
  <c r="Q25"/>
  <c r="O25"/>
  <c r="P25" s="1"/>
  <c r="N25"/>
  <c r="L25"/>
  <c r="K25"/>
  <c r="J25"/>
  <c r="I25"/>
  <c r="I27" s="1"/>
  <c r="H25"/>
  <c r="F25"/>
  <c r="E25"/>
  <c r="CD24"/>
  <c r="CC24"/>
  <c r="CB24"/>
  <c r="CA24"/>
  <c r="BX24"/>
  <c r="BU24"/>
  <c r="BR24"/>
  <c r="BO24"/>
  <c r="BL24"/>
  <c r="BI24"/>
  <c r="BF24"/>
  <c r="BC24"/>
  <c r="AZ24"/>
  <c r="AW24"/>
  <c r="AT24"/>
  <c r="AQ24"/>
  <c r="AN24"/>
  <c r="AK24"/>
  <c r="AH24"/>
  <c r="AE24"/>
  <c r="AB24"/>
  <c r="Y24"/>
  <c r="CE24"/>
  <c r="CG24" s="1"/>
  <c r="CD23"/>
  <c r="CC23"/>
  <c r="CB23"/>
  <c r="CA23"/>
  <c r="BX23"/>
  <c r="BU23"/>
  <c r="BR23"/>
  <c r="BO23"/>
  <c r="BL23"/>
  <c r="BI23"/>
  <c r="BF23"/>
  <c r="BC23"/>
  <c r="AZ23"/>
  <c r="AW23"/>
  <c r="AT23"/>
  <c r="AQ23"/>
  <c r="AN23"/>
  <c r="AK23"/>
  <c r="AH23"/>
  <c r="AE23"/>
  <c r="AB23"/>
  <c r="Y23"/>
  <c r="CE23"/>
  <c r="CD22"/>
  <c r="CC22"/>
  <c r="CF22" s="1"/>
  <c r="CB22"/>
  <c r="CA22"/>
  <c r="BX22"/>
  <c r="BU22"/>
  <c r="BR22"/>
  <c r="BO22"/>
  <c r="BL22"/>
  <c r="BI22"/>
  <c r="BF22"/>
  <c r="BC22"/>
  <c r="AZ22"/>
  <c r="AW22"/>
  <c r="AT22"/>
  <c r="AQ22"/>
  <c r="AN22"/>
  <c r="AK22"/>
  <c r="AH22"/>
  <c r="AE22"/>
  <c r="AB22"/>
  <c r="Y22"/>
  <c r="CE22"/>
  <c r="CG22" s="1"/>
  <c r="CD21"/>
  <c r="CC21"/>
  <c r="CB21"/>
  <c r="CA21"/>
  <c r="BX21"/>
  <c r="BU21"/>
  <c r="BR21"/>
  <c r="BO21"/>
  <c r="BL21"/>
  <c r="BI21"/>
  <c r="BF21"/>
  <c r="BC21"/>
  <c r="AZ21"/>
  <c r="AW21"/>
  <c r="AT21"/>
  <c r="AQ21"/>
  <c r="AN21"/>
  <c r="AK21"/>
  <c r="AH21"/>
  <c r="AE21"/>
  <c r="AB21"/>
  <c r="Y21"/>
  <c r="CE21"/>
  <c r="CG21" s="1"/>
  <c r="CD20"/>
  <c r="CD25" s="1"/>
  <c r="CC20"/>
  <c r="CC25" s="1"/>
  <c r="CB20"/>
  <c r="CA20"/>
  <c r="BX20"/>
  <c r="BU20"/>
  <c r="BR20"/>
  <c r="BO20"/>
  <c r="BL20"/>
  <c r="BI20"/>
  <c r="BF20"/>
  <c r="BC20"/>
  <c r="AZ20"/>
  <c r="AW20"/>
  <c r="AT20"/>
  <c r="AQ20"/>
  <c r="AN20"/>
  <c r="AK20"/>
  <c r="AH20"/>
  <c r="AE20"/>
  <c r="AB20"/>
  <c r="Y20"/>
  <c r="V20"/>
  <c r="R20"/>
  <c r="CE20" s="1"/>
  <c r="P20"/>
  <c r="M20"/>
  <c r="J20"/>
  <c r="BZ18"/>
  <c r="BZ27" s="1"/>
  <c r="BY18"/>
  <c r="BY27" s="1"/>
  <c r="BW18"/>
  <c r="BW27" s="1"/>
  <c r="BV18"/>
  <c r="BV27" s="1"/>
  <c r="BT18"/>
  <c r="BT27" s="1"/>
  <c r="BS18"/>
  <c r="BS27" s="1"/>
  <c r="BQ18"/>
  <c r="BQ27" s="1"/>
  <c r="BP18"/>
  <c r="BP27" s="1"/>
  <c r="BN18"/>
  <c r="BN27" s="1"/>
  <c r="BM18"/>
  <c r="BM27" s="1"/>
  <c r="BK18"/>
  <c r="BK27" s="1"/>
  <c r="BJ18"/>
  <c r="BJ27" s="1"/>
  <c r="BH18"/>
  <c r="BH27" s="1"/>
  <c r="BG18"/>
  <c r="BG27" s="1"/>
  <c r="BE18"/>
  <c r="BE27" s="1"/>
  <c r="BD18"/>
  <c r="BD27" s="1"/>
  <c r="BB18"/>
  <c r="BB27" s="1"/>
  <c r="BA18"/>
  <c r="BA27" s="1"/>
  <c r="AY18"/>
  <c r="AY27" s="1"/>
  <c r="AX18"/>
  <c r="AX27" s="1"/>
  <c r="AV18"/>
  <c r="AV27" s="1"/>
  <c r="AU18"/>
  <c r="AU27" s="1"/>
  <c r="AS18"/>
  <c r="AS27" s="1"/>
  <c r="AR18"/>
  <c r="AR27" s="1"/>
  <c r="AP18"/>
  <c r="AP27" s="1"/>
  <c r="AO18"/>
  <c r="AO27" s="1"/>
  <c r="AM18"/>
  <c r="AM27" s="1"/>
  <c r="AL18"/>
  <c r="AL27" s="1"/>
  <c r="AJ27"/>
  <c r="AI27"/>
  <c r="AG27"/>
  <c r="AF27"/>
  <c r="AD27"/>
  <c r="AC27"/>
  <c r="AA27"/>
  <c r="Z27"/>
  <c r="X27"/>
  <c r="W27"/>
  <c r="Q27"/>
  <c r="N27"/>
  <c r="K27"/>
  <c r="H27"/>
  <c r="F27"/>
  <c r="E27"/>
  <c r="CD17"/>
  <c r="CB17"/>
  <c r="CA17"/>
  <c r="BX17"/>
  <c r="BU17"/>
  <c r="BR17"/>
  <c r="BO17"/>
  <c r="BL17"/>
  <c r="BI17"/>
  <c r="BF17"/>
  <c r="BC17"/>
  <c r="AZ17"/>
  <c r="AW17"/>
  <c r="AT17"/>
  <c r="AQ17"/>
  <c r="AN17"/>
  <c r="AK17"/>
  <c r="CD16"/>
  <c r="CC16"/>
  <c r="CB16"/>
  <c r="CA16"/>
  <c r="BX16"/>
  <c r="BU16"/>
  <c r="BR16"/>
  <c r="BO16"/>
  <c r="BL16"/>
  <c r="BI16"/>
  <c r="BF16"/>
  <c r="BC16"/>
  <c r="AZ16"/>
  <c r="AW16"/>
  <c r="AT16"/>
  <c r="AQ16"/>
  <c r="AN16"/>
  <c r="AK16"/>
  <c r="CE16"/>
  <c r="CD15"/>
  <c r="CC15"/>
  <c r="CB15"/>
  <c r="CA15"/>
  <c r="BX15"/>
  <c r="BU15"/>
  <c r="BR15"/>
  <c r="BO15"/>
  <c r="BL15"/>
  <c r="BI15"/>
  <c r="BF15"/>
  <c r="BC15"/>
  <c r="AZ15"/>
  <c r="AW15"/>
  <c r="AT15"/>
  <c r="AQ15"/>
  <c r="AN15"/>
  <c r="AK15"/>
  <c r="CE15"/>
  <c r="CD14"/>
  <c r="CC14"/>
  <c r="CB14"/>
  <c r="CA14"/>
  <c r="BX14"/>
  <c r="BU14"/>
  <c r="BR14"/>
  <c r="BO14"/>
  <c r="BL14"/>
  <c r="BI14"/>
  <c r="BF14"/>
  <c r="BC14"/>
  <c r="AZ14"/>
  <c r="AW14"/>
  <c r="AT14"/>
  <c r="AQ14"/>
  <c r="AN14"/>
  <c r="AK14"/>
  <c r="CE14"/>
  <c r="CD13"/>
  <c r="CC13"/>
  <c r="CB13"/>
  <c r="CF13" s="1"/>
  <c r="CA13"/>
  <c r="BX13"/>
  <c r="BU13"/>
  <c r="BR13"/>
  <c r="BO13"/>
  <c r="BL13"/>
  <c r="BI13"/>
  <c r="BF13"/>
  <c r="BC13"/>
  <c r="AZ13"/>
  <c r="AW13"/>
  <c r="AT13"/>
  <c r="AQ13"/>
  <c r="AN13"/>
  <c r="AK13"/>
  <c r="CE13"/>
  <c r="CD12"/>
  <c r="CC12"/>
  <c r="CB12"/>
  <c r="CA12"/>
  <c r="BX12"/>
  <c r="BU12"/>
  <c r="BR12"/>
  <c r="BO12"/>
  <c r="BL12"/>
  <c r="BI12"/>
  <c r="BF12"/>
  <c r="BC12"/>
  <c r="AZ12"/>
  <c r="AW12"/>
  <c r="AT12"/>
  <c r="AQ12"/>
  <c r="AN12"/>
  <c r="AK12"/>
  <c r="CE12"/>
  <c r="CD11"/>
  <c r="CC11"/>
  <c r="CB11"/>
  <c r="CA11"/>
  <c r="BX11"/>
  <c r="BU11"/>
  <c r="BR11"/>
  <c r="BO11"/>
  <c r="BL11"/>
  <c r="BI11"/>
  <c r="BF11"/>
  <c r="BC11"/>
  <c r="AZ11"/>
  <c r="AW11"/>
  <c r="AT11"/>
  <c r="AQ11"/>
  <c r="AN11"/>
  <c r="AK11"/>
  <c r="CE11"/>
  <c r="CD10"/>
  <c r="CC10"/>
  <c r="CF10" s="1"/>
  <c r="CB10"/>
  <c r="CA10"/>
  <c r="BX10"/>
  <c r="BU10"/>
  <c r="BR10"/>
  <c r="BO10"/>
  <c r="BL10"/>
  <c r="BI10"/>
  <c r="BF10"/>
  <c r="BC10"/>
  <c r="AZ10"/>
  <c r="AW10"/>
  <c r="AT10"/>
  <c r="AQ10"/>
  <c r="AN10"/>
  <c r="AK10"/>
  <c r="CE10"/>
  <c r="CD9"/>
  <c r="CC9"/>
  <c r="CB9"/>
  <c r="CA9"/>
  <c r="BX9"/>
  <c r="BU9"/>
  <c r="BR9"/>
  <c r="BO9"/>
  <c r="BL9"/>
  <c r="BI9"/>
  <c r="BF9"/>
  <c r="BC9"/>
  <c r="AZ9"/>
  <c r="AW9"/>
  <c r="AT9"/>
  <c r="AQ9"/>
  <c r="AN9"/>
  <c r="AK9"/>
  <c r="CE9"/>
  <c r="CD8"/>
  <c r="CC8"/>
  <c r="CB8"/>
  <c r="CA8"/>
  <c r="BX8"/>
  <c r="BU8"/>
  <c r="BR8"/>
  <c r="BO8"/>
  <c r="BL8"/>
  <c r="BI8"/>
  <c r="BF8"/>
  <c r="BC8"/>
  <c r="AZ8"/>
  <c r="AW8"/>
  <c r="AT8"/>
  <c r="AQ8"/>
  <c r="AN8"/>
  <c r="AK8"/>
  <c r="AH8"/>
  <c r="AE8"/>
  <c r="AB8"/>
  <c r="CE8"/>
  <c r="A8"/>
  <c r="A9" s="1"/>
  <c r="A10" s="1"/>
  <c r="A11" s="1"/>
  <c r="A12" s="1"/>
  <c r="A13" s="1"/>
  <c r="A14" s="1"/>
  <c r="A15" s="1"/>
  <c r="A16" s="1"/>
  <c r="CD7"/>
  <c r="CC7"/>
  <c r="CB7"/>
  <c r="CA7"/>
  <c r="BX7"/>
  <c r="BU7"/>
  <c r="BR7"/>
  <c r="BO7"/>
  <c r="BL7"/>
  <c r="BI7"/>
  <c r="BF7"/>
  <c r="BC7"/>
  <c r="AZ7"/>
  <c r="AW7"/>
  <c r="AT7"/>
  <c r="AQ7"/>
  <c r="AN7"/>
  <c r="AK7"/>
  <c r="AH7"/>
  <c r="AE7"/>
  <c r="AB7"/>
  <c r="CF24" l="1"/>
  <c r="M25"/>
  <c r="CF23"/>
  <c r="CB25"/>
  <c r="CF21"/>
  <c r="CF25"/>
  <c r="CG23"/>
  <c r="CG10"/>
  <c r="CG14"/>
  <c r="CF8"/>
  <c r="CF15"/>
  <c r="CF12"/>
  <c r="CG9"/>
  <c r="CG13"/>
  <c r="CB18"/>
  <c r="CB27" s="1"/>
  <c r="CD18"/>
  <c r="CD27" s="1"/>
  <c r="CG8"/>
  <c r="CG12"/>
  <c r="CG16"/>
  <c r="CG11"/>
  <c r="CC18"/>
  <c r="CF11"/>
  <c r="CF14"/>
  <c r="CF9"/>
  <c r="CG15"/>
  <c r="CF16"/>
  <c r="CG20"/>
  <c r="CE25"/>
  <c r="CG25" s="1"/>
  <c r="CC27"/>
  <c r="J27"/>
  <c r="R27"/>
  <c r="S27" s="1"/>
  <c r="A17"/>
  <c r="A20"/>
  <c r="A21" s="1"/>
  <c r="A22" s="1"/>
  <c r="A23" s="1"/>
  <c r="A24" s="1"/>
  <c r="CE7"/>
  <c r="CF7"/>
  <c r="L27"/>
  <c r="M27" s="1"/>
  <c r="R25"/>
  <c r="S25" s="1"/>
  <c r="S20"/>
  <c r="O27"/>
  <c r="P27" s="1"/>
  <c r="CF20"/>
  <c r="CF18" l="1"/>
  <c r="CF27"/>
  <c r="CE18"/>
  <c r="CG7"/>
  <c r="CG18" l="1"/>
  <c r="CE27"/>
  <c r="CG27" s="1"/>
</calcChain>
</file>

<file path=xl/sharedStrings.xml><?xml version="1.0" encoding="utf-8"?>
<sst xmlns="http://schemas.openxmlformats.org/spreadsheetml/2006/main" count="172" uniqueCount="79">
  <si>
    <t>Ngày báo cáo/ Report date: 16/03/2020</t>
  </si>
  <si>
    <t>I. Báo cáo sản lượng hàng ngày/Daily production</t>
  </si>
  <si>
    <r>
      <t xml:space="preserve">TT 
</t>
    </r>
    <r>
      <rPr>
        <b/>
        <sz val="12"/>
        <color indexed="10"/>
        <rFont val="Times New Roman"/>
        <family val="1"/>
      </rPr>
      <t>No</t>
    </r>
  </si>
  <si>
    <r>
      <t xml:space="preserve">Nhà máy 
</t>
    </r>
    <r>
      <rPr>
        <b/>
        <i/>
        <sz val="12"/>
        <color indexed="10"/>
        <rFont val="Times New Roman"/>
        <family val="1"/>
      </rPr>
      <t>Power Plant</t>
    </r>
  </si>
  <si>
    <t>Thủy văn ngày</t>
  </si>
  <si>
    <r>
      <t>Ngày /</t>
    </r>
    <r>
      <rPr>
        <b/>
        <i/>
        <sz val="12"/>
        <color indexed="10"/>
        <rFont val="Times New Roman"/>
        <family val="1"/>
      </rPr>
      <t xml:space="preserve"> Daily</t>
    </r>
  </si>
  <si>
    <r>
      <t>Tháng 1 /</t>
    </r>
    <r>
      <rPr>
        <b/>
        <sz val="12"/>
        <color indexed="10"/>
        <rFont val="Times New Roman"/>
        <family val="1"/>
      </rPr>
      <t xml:space="preserve"> January</t>
    </r>
  </si>
  <si>
    <r>
      <t>Tháng 2 /</t>
    </r>
    <r>
      <rPr>
        <b/>
        <sz val="12"/>
        <color indexed="10"/>
        <rFont val="Times New Roman"/>
        <family val="1"/>
      </rPr>
      <t xml:space="preserve"> February</t>
    </r>
  </si>
  <si>
    <r>
      <t>Tháng 3 /</t>
    </r>
    <r>
      <rPr>
        <b/>
        <sz val="12"/>
        <color indexed="10"/>
        <rFont val="Times New Roman"/>
        <family val="1"/>
      </rPr>
      <t xml:space="preserve"> March</t>
    </r>
  </si>
  <si>
    <r>
      <t>Tháng 4 /</t>
    </r>
    <r>
      <rPr>
        <b/>
        <sz val="12"/>
        <color indexed="10"/>
        <rFont val="Times New Roman"/>
        <family val="1"/>
      </rPr>
      <t xml:space="preserve"> April</t>
    </r>
  </si>
  <si>
    <r>
      <t>Tháng 5 /</t>
    </r>
    <r>
      <rPr>
        <b/>
        <sz val="12"/>
        <color indexed="10"/>
        <rFont val="Times New Roman"/>
        <family val="1"/>
      </rPr>
      <t xml:space="preserve"> May</t>
    </r>
  </si>
  <si>
    <r>
      <t>Tháng 6 /</t>
    </r>
    <r>
      <rPr>
        <b/>
        <sz val="12"/>
        <color indexed="10"/>
        <rFont val="Times New Roman"/>
        <family val="1"/>
      </rPr>
      <t xml:space="preserve"> June</t>
    </r>
  </si>
  <si>
    <r>
      <t>Tháng 7 /</t>
    </r>
    <r>
      <rPr>
        <b/>
        <sz val="12"/>
        <color indexed="10"/>
        <rFont val="Times New Roman"/>
        <family val="1"/>
      </rPr>
      <t xml:space="preserve"> July</t>
    </r>
  </si>
  <si>
    <r>
      <t>Tháng 8 /</t>
    </r>
    <r>
      <rPr>
        <b/>
        <sz val="12"/>
        <color indexed="10"/>
        <rFont val="Times New Roman"/>
        <family val="1"/>
      </rPr>
      <t xml:space="preserve"> August</t>
    </r>
  </si>
  <si>
    <r>
      <t>Tháng 9 /</t>
    </r>
    <r>
      <rPr>
        <b/>
        <sz val="12"/>
        <color indexed="10"/>
        <rFont val="Times New Roman"/>
        <family val="1"/>
      </rPr>
      <t xml:space="preserve"> September</t>
    </r>
  </si>
  <si>
    <r>
      <t>Tháng 10 /</t>
    </r>
    <r>
      <rPr>
        <b/>
        <sz val="12"/>
        <color indexed="10"/>
        <rFont val="Times New Roman"/>
        <family val="1"/>
      </rPr>
      <t xml:space="preserve"> October</t>
    </r>
  </si>
  <si>
    <r>
      <t>Tháng 11 /</t>
    </r>
    <r>
      <rPr>
        <b/>
        <sz val="12"/>
        <color indexed="10"/>
        <rFont val="Times New Roman"/>
        <family val="1"/>
      </rPr>
      <t xml:space="preserve"> November</t>
    </r>
  </si>
  <si>
    <r>
      <t>Tháng 12 /</t>
    </r>
    <r>
      <rPr>
        <b/>
        <sz val="12"/>
        <color indexed="10"/>
        <rFont val="Times New Roman"/>
        <family val="1"/>
      </rPr>
      <t xml:space="preserve"> December</t>
    </r>
  </si>
  <si>
    <r>
      <t xml:space="preserve">Năm / </t>
    </r>
    <r>
      <rPr>
        <b/>
        <i/>
        <sz val="12"/>
        <color indexed="10"/>
        <rFont val="Times New Roman"/>
        <family val="1"/>
      </rPr>
      <t>Year</t>
    </r>
  </si>
  <si>
    <r>
      <t xml:space="preserve">Sản lượng / </t>
    </r>
    <r>
      <rPr>
        <b/>
        <sz val="12"/>
        <color rgb="FFFF0000"/>
        <rFont val="Times New Roman"/>
        <family val="1"/>
      </rPr>
      <t>Quantity</t>
    </r>
  </si>
  <si>
    <r>
      <t xml:space="preserve">Doanh thu / </t>
    </r>
    <r>
      <rPr>
        <b/>
        <sz val="12"/>
        <color rgb="FFFF0000"/>
        <rFont val="Times New Roman"/>
        <family val="1"/>
      </rPr>
      <t>Revenue</t>
    </r>
  </si>
  <si>
    <r>
      <t xml:space="preserve">Tỷ lệ / </t>
    </r>
    <r>
      <rPr>
        <b/>
        <sz val="12"/>
        <color rgb="FFFF0000"/>
        <rFont val="Times New Roman"/>
        <family val="1"/>
      </rPr>
      <t>Rate</t>
    </r>
  </si>
  <si>
    <r>
      <t xml:space="preserve">MN lúc 24h00
</t>
    </r>
    <r>
      <rPr>
        <b/>
        <i/>
        <sz val="11"/>
        <color indexed="10"/>
        <rFont val="Times New Roman"/>
        <family val="1"/>
      </rPr>
      <t xml:space="preserve">
Elevation at 24h
(m)</t>
    </r>
  </si>
  <si>
    <r>
      <t xml:space="preserve">LL về hồ TB ngày
/
</t>
    </r>
    <r>
      <rPr>
        <b/>
        <i/>
        <sz val="11"/>
        <color rgb="FFFF0000"/>
        <rFont val="Times New Roman"/>
        <family val="1"/>
      </rPr>
      <t>The average daily flow to the lake (m3/s)</t>
    </r>
  </si>
  <si>
    <r>
      <t xml:space="preserve">Sản lượng ngày báo cáo / 
</t>
    </r>
    <r>
      <rPr>
        <b/>
        <i/>
        <sz val="11"/>
        <color indexed="10"/>
        <rFont val="Times New Roman"/>
        <family val="1"/>
      </rPr>
      <t>Power Generation
(MWh)</t>
    </r>
  </si>
  <si>
    <r>
      <t xml:space="preserve">Doanh thu ngày báo cáo / 
</t>
    </r>
    <r>
      <rPr>
        <b/>
        <i/>
        <sz val="11"/>
        <color indexed="10"/>
        <rFont val="Times New Roman"/>
        <family val="1"/>
      </rPr>
      <t>Revenue Generation
(tr.đồng)</t>
    </r>
  </si>
  <si>
    <r>
      <t xml:space="preserve">Công suất TB ngày báo cáo / 
</t>
    </r>
    <r>
      <rPr>
        <b/>
        <i/>
        <sz val="11"/>
        <color indexed="10"/>
        <rFont val="Times New Roman"/>
        <family val="1"/>
      </rPr>
      <t>Avergate power 
(MW)</t>
    </r>
  </si>
  <si>
    <r>
      <t xml:space="preserve">Kế hoạch /
</t>
    </r>
    <r>
      <rPr>
        <b/>
        <sz val="11"/>
        <color rgb="FFFF0000"/>
        <rFont val="Times New Roman"/>
        <family val="1"/>
      </rPr>
      <t>Plan (Mwh)</t>
    </r>
  </si>
  <si>
    <r>
      <t xml:space="preserve">Thực hiện /
</t>
    </r>
    <r>
      <rPr>
        <b/>
        <i/>
        <sz val="11"/>
        <color indexed="10"/>
        <rFont val="Times New Roman"/>
        <family val="1"/>
      </rPr>
      <t>Actual (Mwh)</t>
    </r>
  </si>
  <si>
    <r>
      <t xml:space="preserve">Tỷ lệ HT KH / 
</t>
    </r>
    <r>
      <rPr>
        <b/>
        <i/>
        <sz val="11"/>
        <color rgb="FFFF0000"/>
        <rFont val="Times New Roman"/>
        <family val="1"/>
      </rPr>
      <t>Performance rate of  plan (%)</t>
    </r>
  </si>
  <si>
    <r>
      <t xml:space="preserve">Kế hoạch /
</t>
    </r>
    <r>
      <rPr>
        <b/>
        <sz val="11"/>
        <color rgb="FFFF0000"/>
        <rFont val="Times New Roman"/>
        <family val="1"/>
      </rPr>
      <t>Plan (Mwh)</t>
    </r>
  </si>
  <si>
    <r>
      <t xml:space="preserve">Thực hiện /
</t>
    </r>
    <r>
      <rPr>
        <b/>
        <i/>
        <sz val="11"/>
        <color indexed="10"/>
        <rFont val="Times New Roman"/>
        <family val="1"/>
      </rPr>
      <t xml:space="preserve">
Actual (Mwh)</t>
    </r>
  </si>
  <si>
    <r>
      <t xml:space="preserve">Tỷ lệ HT KH / 
</t>
    </r>
    <r>
      <rPr>
        <b/>
        <i/>
        <sz val="11"/>
        <color rgb="FFFF0000"/>
        <rFont val="Times New Roman"/>
        <family val="1"/>
      </rPr>
      <t xml:space="preserve">
Performance rate of  plan (%)</t>
    </r>
  </si>
  <si>
    <r>
      <t xml:space="preserve">Sản lượng KH năm 2020/
</t>
    </r>
    <r>
      <rPr>
        <b/>
        <i/>
        <sz val="11"/>
        <color indexed="10"/>
        <rFont val="Times New Roman"/>
        <family val="1"/>
      </rPr>
      <t>Annual production plan (MWh)</t>
    </r>
  </si>
  <si>
    <r>
      <t xml:space="preserve">Sản lượng lũy kế năm 2020 / 
</t>
    </r>
    <r>
      <rPr>
        <b/>
        <i/>
        <sz val="11"/>
        <color indexed="10"/>
        <rFont val="Times New Roman"/>
        <family val="1"/>
      </rPr>
      <t>Accumulated production of 2019
(MWh)</t>
    </r>
  </si>
  <si>
    <r>
      <t xml:space="preserve">Doanh thu KH năm 2020/
</t>
    </r>
    <r>
      <rPr>
        <b/>
        <i/>
        <sz val="11"/>
        <color indexed="10"/>
        <rFont val="Times New Roman"/>
        <family val="1"/>
      </rPr>
      <t>Revenue plan (MWh)</t>
    </r>
  </si>
  <si>
    <r>
      <t xml:space="preserve">Doanh thu lũy kế năm 2020 / 
</t>
    </r>
    <r>
      <rPr>
        <b/>
        <i/>
        <sz val="11"/>
        <color indexed="10"/>
        <rFont val="Times New Roman"/>
        <family val="1"/>
      </rPr>
      <t>Accumulated revenue of 2019
(MWh)</t>
    </r>
  </si>
  <si>
    <r>
      <t xml:space="preserve">Tỷ lệ HT KH SL 2020/ 
</t>
    </r>
    <r>
      <rPr>
        <b/>
        <i/>
        <sz val="11"/>
        <color indexed="10"/>
        <rFont val="Times New Roman"/>
        <family val="1"/>
      </rPr>
      <t xml:space="preserve">Performance rate production (%) </t>
    </r>
  </si>
  <si>
    <r>
      <t xml:space="preserve">Tỷ lệ HT KH DT 2020/ 
</t>
    </r>
    <r>
      <rPr>
        <b/>
        <i/>
        <sz val="11"/>
        <color indexed="10"/>
        <rFont val="Times New Roman"/>
        <family val="1"/>
      </rPr>
      <t xml:space="preserve">Performance rate revenue (%) </t>
    </r>
  </si>
  <si>
    <t>A</t>
  </si>
  <si>
    <r>
      <t>CỤM NHÀ MÁY TRÊN 30MW /</t>
    </r>
    <r>
      <rPr>
        <b/>
        <sz val="12"/>
        <color indexed="10"/>
        <rFont val="Times New Roman"/>
        <family val="1"/>
      </rPr>
      <t xml:space="preserve"> IN-MARKET PLANTS (</t>
    </r>
    <r>
      <rPr>
        <b/>
        <sz val="12"/>
        <color indexed="10"/>
        <rFont val="Calibri"/>
        <family val="2"/>
      </rPr>
      <t>≥</t>
    </r>
    <r>
      <rPr>
        <b/>
        <sz val="12"/>
        <color indexed="10"/>
        <rFont val="Times New Roman"/>
        <family val="1"/>
      </rPr>
      <t>30MW)</t>
    </r>
  </si>
  <si>
    <t>Nho Quế 1</t>
  </si>
  <si>
    <t>-</t>
  </si>
  <si>
    <t>Nho Quế 2</t>
  </si>
  <si>
    <t>Nho Quế 3</t>
  </si>
  <si>
    <t>Nậm Mức</t>
  </si>
  <si>
    <t>Văn Chấn</t>
  </si>
  <si>
    <t>Bá Thước 1</t>
  </si>
  <si>
    <t>Bá Thước 2</t>
  </si>
  <si>
    <t>Bình Điền</t>
  </si>
  <si>
    <t>Đak Mi 4</t>
  </si>
  <si>
    <t>Nhị Hà</t>
  </si>
  <si>
    <t>Long Tạo</t>
  </si>
  <si>
    <t>Cộng/ Total</t>
  </si>
  <si>
    <t>B</t>
  </si>
  <si>
    <r>
      <t xml:space="preserve">CỤM NHÀ MÁY DƯỚI 30MW / </t>
    </r>
    <r>
      <rPr>
        <b/>
        <sz val="12"/>
        <color indexed="10"/>
        <rFont val="Times New Roman"/>
        <family val="1"/>
      </rPr>
      <t>OUT-MARKET PLANTS (&lt;30MW)</t>
    </r>
  </si>
  <si>
    <t>Tả Trạch</t>
  </si>
  <si>
    <t>Đak Srông 2</t>
  </si>
  <si>
    <t>Đak Srong 2A</t>
  </si>
  <si>
    <t>Đak Srong 3A</t>
  </si>
  <si>
    <t>Đak Srong 3B</t>
  </si>
  <si>
    <t>C</t>
  </si>
  <si>
    <r>
      <t xml:space="preserve">TỔNG CÁC NHÀ MÁY / </t>
    </r>
    <r>
      <rPr>
        <b/>
        <sz val="12"/>
        <color indexed="10"/>
        <rFont val="Times New Roman"/>
        <family val="1"/>
      </rPr>
      <t>TOTAL PLANTS</t>
    </r>
  </si>
  <si>
    <t>II. Công tác vận hành / Operation:</t>
  </si>
  <si>
    <r>
      <t xml:space="preserve">1. Nhà máy không phát đủ 24h / </t>
    </r>
    <r>
      <rPr>
        <i/>
        <sz val="12"/>
        <color indexed="10"/>
        <rFont val="Times New Roman"/>
        <family val="1"/>
      </rPr>
      <t>Power plants cannot operate fully 24h/day</t>
    </r>
  </si>
  <si>
    <r>
      <t xml:space="preserve">- Do sự cố/ </t>
    </r>
    <r>
      <rPr>
        <i/>
        <sz val="12"/>
        <color indexed="10"/>
        <rFont val="Times New Roman"/>
        <family val="1"/>
      </rPr>
      <t>due to incedents</t>
    </r>
  </si>
  <si>
    <r>
      <t>Người lập/</t>
    </r>
    <r>
      <rPr>
        <b/>
        <i/>
        <sz val="11.5"/>
        <color indexed="10"/>
        <rFont val="Times New Roman"/>
        <family val="1"/>
      </rPr>
      <t xml:space="preserve"> Prepared by</t>
    </r>
  </si>
  <si>
    <t>-Do công việc khác</t>
  </si>
  <si>
    <t>Nguyễn Hoàng Thành</t>
  </si>
  <si>
    <r>
      <t>- Do phương thức vận hành (tích nước dự trữ)/</t>
    </r>
    <r>
      <rPr>
        <i/>
        <sz val="12"/>
        <color indexed="10"/>
        <rFont val="Times New Roman"/>
        <family val="1"/>
      </rPr>
      <t xml:space="preserve"> voluntee operation (reserve water)</t>
    </r>
  </si>
  <si>
    <t>Bình Điền, Tả Trạch, Đak Mi</t>
  </si>
  <si>
    <r>
      <t xml:space="preserve">2. Nhà máy phát không đạt công suất thiết kế dù đủ nước/ </t>
    </r>
    <r>
      <rPr>
        <i/>
        <sz val="12"/>
        <color indexed="10"/>
        <rFont val="Times New Roman"/>
        <family val="1"/>
      </rPr>
      <t>Power plants operate under install capacity even enough water</t>
    </r>
  </si>
  <si>
    <t>'- Do thiếu nước/ not enough water</t>
  </si>
  <si>
    <r>
      <t>- Do cột nước không đảm bảo/</t>
    </r>
    <r>
      <rPr>
        <i/>
        <sz val="12"/>
        <color indexed="10"/>
        <rFont val="Times New Roman"/>
        <family val="1"/>
      </rPr>
      <t xml:space="preserve"> low rated head (high evelvation at dowstream)</t>
    </r>
  </si>
  <si>
    <t>Nậm Mức, Nho Quế 1,2,3, Bá Thước 1,2, Văn Chấn</t>
  </si>
  <si>
    <r>
      <t xml:space="preserve">- Do lệnh điều độ/ </t>
    </r>
    <r>
      <rPr>
        <sz val="12"/>
        <color rgb="FFFF0000"/>
        <rFont val="Times New Roman"/>
        <family val="1"/>
      </rPr>
      <t>(</t>
    </r>
    <r>
      <rPr>
        <i/>
        <sz val="12"/>
        <color indexed="10"/>
        <rFont val="Times New Roman"/>
        <family val="1"/>
      </rPr>
      <t>due to dispatch operations)</t>
    </r>
  </si>
  <si>
    <r>
      <t xml:space="preserve">3. Nhà máy phát vượt công suất thiết kế hoặc xả nước/ </t>
    </r>
    <r>
      <rPr>
        <i/>
        <sz val="12"/>
        <color indexed="10"/>
        <rFont val="Times New Roman"/>
        <family val="1"/>
      </rPr>
      <t>Power plants operate over installed capacity or spilling</t>
    </r>
  </si>
  <si>
    <r>
      <t xml:space="preserve">- Xả bắt buộc theo quy trình / </t>
    </r>
    <r>
      <rPr>
        <i/>
        <sz val="12"/>
        <color indexed="10"/>
        <rFont val="Times New Roman"/>
        <family val="1"/>
      </rPr>
      <t>legal procedure water spilling</t>
    </r>
  </si>
  <si>
    <t xml:space="preserve">Dak Mi </t>
  </si>
</sst>
</file>

<file path=xl/styles.xml><?xml version="1.0" encoding="utf-8"?>
<styleSheet xmlns="http://schemas.openxmlformats.org/spreadsheetml/2006/main">
  <numFmts count="7">
    <numFmt numFmtId="43" formatCode="_(* #,##0.00_);_(* \(#,##0.00\);_(* &quot;-&quot;??_);_(@_)"/>
    <numFmt numFmtId="164" formatCode="[$-F800]dddd\,\ mmmm\ dd\,\ yyyy"/>
    <numFmt numFmtId="165" formatCode="_(* #,##0.0_);_(* \(#,##0.0\);_(* &quot;-&quot;??_);_(@_)"/>
    <numFmt numFmtId="166" formatCode="#,##0.0"/>
    <numFmt numFmtId="167" formatCode="0.0%"/>
    <numFmt numFmtId="168" formatCode="_(* #,##0_);_(* \(#,##0\);_(* &quot;-&quot;??_);_(@_)"/>
    <numFmt numFmtId="169" formatCode="_(* #,##0.0_);_(* \(#,##0.0\);_(* &quot;-&quot;?_);_(@_)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indexed="10"/>
      <name val="Times New Roman"/>
      <family val="1"/>
    </font>
    <font>
      <b/>
      <i/>
      <sz val="12"/>
      <color indexed="10"/>
      <name val="Times New Roman"/>
      <family val="1"/>
    </font>
    <font>
      <b/>
      <sz val="12"/>
      <color rgb="FFFF0000"/>
      <name val="Times New Roman"/>
      <family val="1"/>
    </font>
    <font>
      <b/>
      <i/>
      <sz val="11"/>
      <color indexed="10"/>
      <name val="Times New Roman"/>
      <family val="1"/>
    </font>
    <font>
      <b/>
      <i/>
      <sz val="11"/>
      <color rgb="FFFF0000"/>
      <name val="Times New Roman"/>
      <family val="1"/>
    </font>
    <font>
      <b/>
      <sz val="11"/>
      <color rgb="FFFF0000"/>
      <name val="Times New Roman"/>
      <family val="1"/>
    </font>
    <font>
      <b/>
      <sz val="12"/>
      <color indexed="10"/>
      <name val="Calibri"/>
      <family val="2"/>
    </font>
    <font>
      <sz val="12"/>
      <name val="Times New Roman"/>
      <family val="1"/>
    </font>
    <font>
      <i/>
      <sz val="12"/>
      <color indexed="10"/>
      <name val="Times New Roman"/>
      <family val="1"/>
    </font>
    <font>
      <b/>
      <sz val="11.5"/>
      <color theme="1"/>
      <name val="Times New Roman"/>
      <family val="1"/>
    </font>
    <font>
      <b/>
      <i/>
      <sz val="11.5"/>
      <color indexed="10"/>
      <name val="Times New Roman"/>
      <family val="1"/>
    </font>
    <font>
      <sz val="12"/>
      <color rgb="FFFF0000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9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vertical="center"/>
    </xf>
    <xf numFmtId="0" fontId="3" fillId="2" borderId="1" xfId="0" applyFont="1" applyFill="1" applyBorder="1" applyAlignment="1">
      <alignment horizontal="center" vertical="top" wrapText="1"/>
    </xf>
    <xf numFmtId="0" fontId="3" fillId="3" borderId="1" xfId="0" applyFont="1" applyFill="1" applyBorder="1" applyAlignment="1">
      <alignment horizontal="center" vertical="top" wrapText="1"/>
    </xf>
    <xf numFmtId="0" fontId="3" fillId="4" borderId="1" xfId="0" applyFont="1" applyFill="1" applyBorder="1" applyAlignment="1">
      <alignment horizontal="center" vertical="top" wrapText="1"/>
    </xf>
    <xf numFmtId="0" fontId="3" fillId="5" borderId="1" xfId="0" applyFont="1" applyFill="1" applyBorder="1" applyAlignment="1">
      <alignment horizontal="center" vertical="top" wrapText="1"/>
    </xf>
    <xf numFmtId="0" fontId="3" fillId="6" borderId="1" xfId="0" applyFont="1" applyFill="1" applyBorder="1" applyAlignment="1">
      <alignment horizontal="center" vertical="top" wrapText="1"/>
    </xf>
    <xf numFmtId="0" fontId="4" fillId="7" borderId="0" xfId="0" applyFont="1" applyFill="1" applyAlignment="1">
      <alignment horizontal="center" vertical="center"/>
    </xf>
    <xf numFmtId="0" fontId="4" fillId="0" borderId="0" xfId="0" applyFont="1" applyFill="1"/>
    <xf numFmtId="0" fontId="5" fillId="0" borderId="0" xfId="0" applyFont="1" applyFill="1"/>
    <xf numFmtId="0" fontId="5" fillId="0" borderId="0" xfId="0" applyFont="1"/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165" fontId="5" fillId="2" borderId="1" xfId="1" applyNumberFormat="1" applyFont="1" applyFill="1" applyBorder="1" applyAlignment="1">
      <alignment horizontal="right" vertical="center"/>
    </xf>
    <xf numFmtId="165" fontId="5" fillId="2" borderId="1" xfId="0" applyNumberFormat="1" applyFont="1" applyFill="1" applyBorder="1" applyAlignment="1">
      <alignment horizontal="right" vertical="center"/>
    </xf>
    <xf numFmtId="165" fontId="5" fillId="3" borderId="1" xfId="1" applyNumberFormat="1" applyFont="1" applyFill="1" applyBorder="1" applyAlignment="1">
      <alignment horizontal="right" vertical="center"/>
    </xf>
    <xf numFmtId="166" fontId="5" fillId="4" borderId="1" xfId="1" applyNumberFormat="1" applyFont="1" applyFill="1" applyBorder="1" applyAlignment="1">
      <alignment vertical="center"/>
    </xf>
    <xf numFmtId="9" fontId="5" fillId="4" borderId="1" xfId="2" applyFont="1" applyFill="1" applyBorder="1" applyAlignment="1">
      <alignment horizontal="center" vertical="center"/>
    </xf>
    <xf numFmtId="167" fontId="5" fillId="4" borderId="1" xfId="2" applyNumberFormat="1" applyFont="1" applyFill="1" applyBorder="1" applyAlignment="1">
      <alignment horizontal="center" vertical="center"/>
    </xf>
    <xf numFmtId="166" fontId="5" fillId="5" borderId="1" xfId="1" applyNumberFormat="1" applyFont="1" applyFill="1" applyBorder="1" applyAlignment="1">
      <alignment vertical="center"/>
    </xf>
    <xf numFmtId="167" fontId="5" fillId="5" borderId="1" xfId="2" applyNumberFormat="1" applyFont="1" applyFill="1" applyBorder="1" applyAlignment="1">
      <alignment horizontal="center" vertical="center"/>
    </xf>
    <xf numFmtId="168" fontId="5" fillId="4" borderId="1" xfId="1" applyNumberFormat="1" applyFont="1" applyFill="1" applyBorder="1" applyAlignment="1">
      <alignment horizontal="center" vertical="center"/>
    </xf>
    <xf numFmtId="165" fontId="5" fillId="4" borderId="1" xfId="1" applyNumberFormat="1" applyFont="1" applyFill="1" applyBorder="1" applyAlignment="1">
      <alignment horizontal="center" vertical="center"/>
    </xf>
    <xf numFmtId="168" fontId="5" fillId="5" borderId="1" xfId="1" applyNumberFormat="1" applyFont="1" applyFill="1" applyBorder="1" applyAlignment="1">
      <alignment horizontal="center" vertical="center"/>
    </xf>
    <xf numFmtId="165" fontId="5" fillId="5" borderId="1" xfId="1" applyNumberFormat="1" applyFont="1" applyFill="1" applyBorder="1" applyAlignment="1">
      <alignment horizontal="center" vertical="center"/>
    </xf>
    <xf numFmtId="37" fontId="5" fillId="4" borderId="1" xfId="1" applyNumberFormat="1" applyFont="1" applyFill="1" applyBorder="1" applyAlignment="1">
      <alignment horizontal="center" vertical="center"/>
    </xf>
    <xf numFmtId="0" fontId="5" fillId="4" borderId="1" xfId="1" applyNumberFormat="1" applyFont="1" applyFill="1" applyBorder="1" applyAlignment="1">
      <alignment horizontal="center" vertical="center"/>
    </xf>
    <xf numFmtId="3" fontId="5" fillId="3" borderId="1" xfId="1" applyNumberFormat="1" applyFont="1" applyFill="1" applyBorder="1" applyAlignment="1">
      <alignment vertical="center"/>
    </xf>
    <xf numFmtId="166" fontId="5" fillId="3" borderId="1" xfId="1" applyNumberFormat="1" applyFont="1" applyFill="1" applyBorder="1" applyAlignment="1">
      <alignment vertical="center"/>
    </xf>
    <xf numFmtId="3" fontId="5" fillId="6" borderId="1" xfId="1" applyNumberFormat="1" applyFont="1" applyFill="1" applyBorder="1" applyAlignment="1">
      <alignment vertical="center"/>
    </xf>
    <xf numFmtId="166" fontId="5" fillId="6" borderId="1" xfId="1" applyNumberFormat="1" applyFont="1" applyFill="1" applyBorder="1" applyAlignment="1">
      <alignment vertical="center"/>
    </xf>
    <xf numFmtId="167" fontId="5" fillId="3" borderId="1" xfId="2" applyNumberFormat="1" applyFont="1" applyFill="1" applyBorder="1" applyAlignment="1">
      <alignment horizontal="center" vertical="center"/>
    </xf>
    <xf numFmtId="166" fontId="5" fillId="4" borderId="0" xfId="0" applyNumberFormat="1" applyFont="1" applyFill="1" applyAlignment="1"/>
    <xf numFmtId="0" fontId="5" fillId="4" borderId="0" xfId="0" applyFont="1" applyFill="1"/>
    <xf numFmtId="0" fontId="5" fillId="8" borderId="1" xfId="0" applyFont="1" applyFill="1" applyBorder="1" applyAlignment="1">
      <alignment vertical="center"/>
    </xf>
    <xf numFmtId="0" fontId="13" fillId="8" borderId="1" xfId="0" applyFont="1" applyFill="1" applyBorder="1" applyAlignment="1">
      <alignment vertical="center"/>
    </xf>
    <xf numFmtId="165" fontId="13" fillId="2" borderId="1" xfId="1" applyNumberFormat="1" applyFont="1" applyFill="1" applyBorder="1" applyAlignment="1">
      <alignment horizontal="right" vertical="center"/>
    </xf>
    <xf numFmtId="165" fontId="13" fillId="2" borderId="1" xfId="0" applyNumberFormat="1" applyFont="1" applyFill="1" applyBorder="1" applyAlignment="1">
      <alignment horizontal="right" vertical="center"/>
    </xf>
    <xf numFmtId="165" fontId="5" fillId="9" borderId="1" xfId="1" applyNumberFormat="1" applyFont="1" applyFill="1" applyBorder="1" applyAlignment="1">
      <alignment horizontal="right" vertical="center"/>
    </xf>
    <xf numFmtId="165" fontId="5" fillId="9" borderId="1" xfId="0" applyNumberFormat="1" applyFont="1" applyFill="1" applyBorder="1" applyAlignment="1">
      <alignment horizontal="right" vertical="center"/>
    </xf>
    <xf numFmtId="165" fontId="5" fillId="5" borderId="1" xfId="1" applyNumberFormat="1" applyFont="1" applyFill="1" applyBorder="1" applyAlignment="1">
      <alignment vertical="center"/>
    </xf>
    <xf numFmtId="167" fontId="5" fillId="5" borderId="1" xfId="1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9" borderId="1" xfId="1" applyNumberFormat="1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165" fontId="4" fillId="3" borderId="1" xfId="0" applyNumberFormat="1" applyFont="1" applyFill="1" applyBorder="1" applyAlignment="1">
      <alignment horizontal="center" vertical="center"/>
    </xf>
    <xf numFmtId="166" fontId="4" fillId="4" borderId="1" xfId="1" applyNumberFormat="1" applyFont="1" applyFill="1" applyBorder="1" applyAlignment="1">
      <alignment vertical="center"/>
    </xf>
    <xf numFmtId="167" fontId="4" fillId="4" borderId="1" xfId="2" applyNumberFormat="1" applyFont="1" applyFill="1" applyBorder="1" applyAlignment="1">
      <alignment horizontal="center" vertical="center"/>
    </xf>
    <xf numFmtId="166" fontId="4" fillId="5" borderId="1" xfId="1" applyNumberFormat="1" applyFont="1" applyFill="1" applyBorder="1" applyAlignment="1">
      <alignment vertical="center"/>
    </xf>
    <xf numFmtId="167" fontId="4" fillId="5" borderId="1" xfId="2" applyNumberFormat="1" applyFont="1" applyFill="1" applyBorder="1" applyAlignment="1">
      <alignment horizontal="center" vertical="center"/>
    </xf>
    <xf numFmtId="168" fontId="4" fillId="4" borderId="1" xfId="1" applyNumberFormat="1" applyFont="1" applyFill="1" applyBorder="1" applyAlignment="1">
      <alignment horizontal="center" vertical="center"/>
    </xf>
    <xf numFmtId="165" fontId="4" fillId="4" borderId="1" xfId="1" applyNumberFormat="1" applyFont="1" applyFill="1" applyBorder="1" applyAlignment="1">
      <alignment horizontal="center" vertical="center"/>
    </xf>
    <xf numFmtId="168" fontId="4" fillId="5" borderId="1" xfId="1" applyNumberFormat="1" applyFont="1" applyFill="1" applyBorder="1" applyAlignment="1">
      <alignment horizontal="center" vertical="center"/>
    </xf>
    <xf numFmtId="165" fontId="4" fillId="5" borderId="1" xfId="1" applyNumberFormat="1" applyFont="1" applyFill="1" applyBorder="1" applyAlignment="1">
      <alignment vertical="center"/>
    </xf>
    <xf numFmtId="3" fontId="4" fillId="3" borderId="7" xfId="1" applyNumberFormat="1" applyFont="1" applyFill="1" applyBorder="1" applyAlignment="1">
      <alignment vertical="center"/>
    </xf>
    <xf numFmtId="166" fontId="4" fillId="3" borderId="7" xfId="1" applyNumberFormat="1" applyFont="1" applyFill="1" applyBorder="1" applyAlignment="1">
      <alignment vertical="center"/>
    </xf>
    <xf numFmtId="3" fontId="4" fillId="6" borderId="7" xfId="1" applyNumberFormat="1" applyFont="1" applyFill="1" applyBorder="1" applyAlignment="1">
      <alignment vertical="center"/>
    </xf>
    <xf numFmtId="166" fontId="4" fillId="6" borderId="7" xfId="1" applyNumberFormat="1" applyFont="1" applyFill="1" applyBorder="1" applyAlignment="1">
      <alignment vertical="center"/>
    </xf>
    <xf numFmtId="167" fontId="4" fillId="3" borderId="1" xfId="2" applyNumberFormat="1" applyFont="1" applyFill="1" applyBorder="1" applyAlignment="1">
      <alignment horizontal="center" vertical="center"/>
    </xf>
    <xf numFmtId="3" fontId="4" fillId="0" borderId="0" xfId="0" applyNumberFormat="1" applyFont="1" applyAlignment="1">
      <alignment vertical="center"/>
    </xf>
    <xf numFmtId="166" fontId="5" fillId="0" borderId="1" xfId="1" applyNumberFormat="1" applyFont="1" applyFill="1" applyBorder="1" applyAlignment="1">
      <alignment vertical="center"/>
    </xf>
    <xf numFmtId="0" fontId="5" fillId="0" borderId="0" xfId="0" applyFont="1" applyFill="1" applyAlignment="1">
      <alignment vertical="center"/>
    </xf>
    <xf numFmtId="166" fontId="5" fillId="0" borderId="0" xfId="0" applyNumberFormat="1" applyFont="1" applyFill="1" applyAlignment="1">
      <alignment vertical="center"/>
    </xf>
    <xf numFmtId="167" fontId="5" fillId="0" borderId="0" xfId="2" applyNumberFormat="1" applyFont="1" applyFill="1" applyAlignment="1">
      <alignment vertical="center"/>
    </xf>
    <xf numFmtId="168" fontId="5" fillId="0" borderId="1" xfId="1" applyNumberFormat="1" applyFont="1" applyFill="1" applyBorder="1" applyAlignment="1">
      <alignment horizontal="center" vertical="center"/>
    </xf>
    <xf numFmtId="37" fontId="5" fillId="0" borderId="1" xfId="1" applyNumberFormat="1" applyFont="1" applyFill="1" applyBorder="1" applyAlignment="1">
      <alignment horizontal="center" vertical="center"/>
    </xf>
    <xf numFmtId="3" fontId="5" fillId="0" borderId="0" xfId="0" applyNumberFormat="1" applyFont="1" applyAlignment="1">
      <alignment vertical="center"/>
    </xf>
    <xf numFmtId="166" fontId="5" fillId="0" borderId="0" xfId="0" applyNumberFormat="1" applyFont="1" applyAlignment="1">
      <alignment vertical="center"/>
    </xf>
    <xf numFmtId="167" fontId="5" fillId="0" borderId="0" xfId="2" applyNumberFormat="1" applyFont="1" applyAlignment="1">
      <alignment vertical="center"/>
    </xf>
    <xf numFmtId="0" fontId="5" fillId="8" borderId="1" xfId="0" applyFont="1" applyFill="1" applyBorder="1" applyAlignment="1">
      <alignment horizontal="center" vertical="center"/>
    </xf>
    <xf numFmtId="165" fontId="5" fillId="2" borderId="1" xfId="1" applyNumberFormat="1" applyFont="1" applyFill="1" applyBorder="1" applyAlignment="1">
      <alignment horizontal="center" vertical="center"/>
    </xf>
    <xf numFmtId="165" fontId="5" fillId="2" borderId="1" xfId="0" applyNumberFormat="1" applyFont="1" applyFill="1" applyBorder="1" applyAlignment="1">
      <alignment horizontal="center" vertical="center"/>
    </xf>
    <xf numFmtId="165" fontId="5" fillId="3" borderId="1" xfId="1" applyNumberFormat="1" applyFont="1" applyFill="1" applyBorder="1" applyAlignment="1">
      <alignment horizontal="center" vertical="center"/>
    </xf>
    <xf numFmtId="166" fontId="5" fillId="4" borderId="1" xfId="0" applyNumberFormat="1" applyFont="1" applyFill="1" applyBorder="1" applyAlignment="1">
      <alignment vertical="center" wrapText="1"/>
    </xf>
    <xf numFmtId="166" fontId="5" fillId="4" borderId="1" xfId="0" applyNumberFormat="1" applyFont="1" applyFill="1" applyBorder="1" applyAlignment="1">
      <alignment vertical="top" wrapText="1"/>
    </xf>
    <xf numFmtId="166" fontId="5" fillId="5" borderId="1" xfId="0" applyNumberFormat="1" applyFont="1" applyFill="1" applyBorder="1" applyAlignment="1">
      <alignment vertical="top" wrapText="1"/>
    </xf>
    <xf numFmtId="0" fontId="5" fillId="4" borderId="1" xfId="0" applyNumberFormat="1" applyFont="1" applyFill="1" applyBorder="1" applyAlignment="1">
      <alignment horizontal="center" vertical="top" wrapText="1"/>
    </xf>
    <xf numFmtId="2" fontId="5" fillId="9" borderId="1" xfId="0" applyNumberFormat="1" applyFont="1" applyFill="1" applyBorder="1" applyAlignment="1">
      <alignment horizontal="center" vertical="center"/>
    </xf>
    <xf numFmtId="165" fontId="4" fillId="3" borderId="1" xfId="1" applyNumberFormat="1" applyFont="1" applyFill="1" applyBorder="1" applyAlignment="1">
      <alignment horizontal="center" vertical="center"/>
    </xf>
    <xf numFmtId="168" fontId="4" fillId="4" borderId="1" xfId="0" applyNumberFormat="1" applyFont="1" applyFill="1" applyBorder="1" applyAlignment="1">
      <alignment vertical="center"/>
    </xf>
    <xf numFmtId="168" fontId="4" fillId="5" borderId="1" xfId="0" applyNumberFormat="1" applyFont="1" applyFill="1" applyBorder="1" applyAlignment="1">
      <alignment vertical="center"/>
    </xf>
    <xf numFmtId="3" fontId="4" fillId="3" borderId="1" xfId="1" applyNumberFormat="1" applyFont="1" applyFill="1" applyBorder="1" applyAlignment="1">
      <alignment vertical="center"/>
    </xf>
    <xf numFmtId="166" fontId="4" fillId="3" borderId="1" xfId="1" applyNumberFormat="1" applyFont="1" applyFill="1" applyBorder="1" applyAlignment="1">
      <alignment vertical="center"/>
    </xf>
    <xf numFmtId="3" fontId="4" fillId="6" borderId="1" xfId="1" applyNumberFormat="1" applyFont="1" applyFill="1" applyBorder="1" applyAlignment="1">
      <alignment vertical="center"/>
    </xf>
    <xf numFmtId="166" fontId="4" fillId="6" borderId="1" xfId="1" applyNumberFormat="1" applyFont="1" applyFill="1" applyBorder="1" applyAlignment="1">
      <alignment vertical="center"/>
    </xf>
    <xf numFmtId="166" fontId="4" fillId="0" borderId="0" xfId="0" applyNumberFormat="1" applyFont="1" applyFill="1" applyAlignment="1">
      <alignment vertical="center"/>
    </xf>
    <xf numFmtId="0" fontId="4" fillId="0" borderId="0" xfId="0" applyFont="1" applyFill="1" applyAlignment="1">
      <alignment vertical="center"/>
    </xf>
    <xf numFmtId="166" fontId="4" fillId="4" borderId="1" xfId="0" applyNumberFormat="1" applyFont="1" applyFill="1" applyBorder="1" applyAlignment="1">
      <alignment vertical="center"/>
    </xf>
    <xf numFmtId="166" fontId="4" fillId="5" borderId="1" xfId="0" applyNumberFormat="1" applyFont="1" applyFill="1" applyBorder="1" applyAlignment="1">
      <alignment vertical="center"/>
    </xf>
    <xf numFmtId="165" fontId="4" fillId="4" borderId="1" xfId="0" applyNumberFormat="1" applyFont="1" applyFill="1" applyBorder="1" applyAlignment="1">
      <alignment horizontal="center" vertical="center"/>
    </xf>
    <xf numFmtId="3" fontId="4" fillId="5" borderId="1" xfId="0" applyNumberFormat="1" applyFont="1" applyFill="1" applyBorder="1" applyAlignment="1">
      <alignment vertical="center"/>
    </xf>
    <xf numFmtId="165" fontId="4" fillId="5" borderId="1" xfId="0" applyNumberFormat="1" applyFont="1" applyFill="1" applyBorder="1" applyAlignment="1">
      <alignment vertical="center"/>
    </xf>
    <xf numFmtId="168" fontId="4" fillId="4" borderId="1" xfId="0" applyNumberFormat="1" applyFont="1" applyFill="1" applyBorder="1" applyAlignment="1">
      <alignment horizontal="center" vertical="center"/>
    </xf>
    <xf numFmtId="165" fontId="4" fillId="0" borderId="0" xfId="0" applyNumberFormat="1" applyFont="1" applyAlignment="1">
      <alignment vertical="center"/>
    </xf>
    <xf numFmtId="168" fontId="4" fillId="0" borderId="0" xfId="0" applyNumberFormat="1" applyFont="1" applyAlignment="1">
      <alignment vertical="center"/>
    </xf>
    <xf numFmtId="165" fontId="4" fillId="8" borderId="0" xfId="0" applyNumberFormat="1" applyFont="1" applyFill="1" applyAlignment="1">
      <alignment vertical="center"/>
    </xf>
    <xf numFmtId="169" fontId="5" fillId="0" borderId="0" xfId="0" applyNumberFormat="1" applyFont="1"/>
    <xf numFmtId="0" fontId="15" fillId="0" borderId="0" xfId="0" applyFont="1" applyAlignment="1">
      <alignment vertical="top"/>
    </xf>
    <xf numFmtId="0" fontId="3" fillId="0" borderId="0" xfId="0" applyFont="1" applyAlignment="1"/>
    <xf numFmtId="0" fontId="2" fillId="0" borderId="0" xfId="0" applyFont="1"/>
    <xf numFmtId="0" fontId="5" fillId="0" borderId="0" xfId="0" quotePrefix="1" applyFont="1" applyAlignment="1">
      <alignment horizontal="left" vertical="center" wrapText="1"/>
    </xf>
    <xf numFmtId="0" fontId="5" fillId="0" borderId="0" xfId="0" applyFont="1" applyAlignment="1">
      <alignment horizontal="center" vertical="center" wrapText="1"/>
    </xf>
    <xf numFmtId="0" fontId="5" fillId="0" borderId="1" xfId="0" quotePrefix="1" applyFont="1" applyBorder="1" applyAlignment="1">
      <alignment horizontal="left" vertical="center" wrapText="1"/>
    </xf>
    <xf numFmtId="0" fontId="13" fillId="0" borderId="0" xfId="0" applyFont="1" applyAlignment="1">
      <alignment vertical="center"/>
    </xf>
    <xf numFmtId="0" fontId="2" fillId="0" borderId="4" xfId="0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164" fontId="3" fillId="0" borderId="0" xfId="0" applyNumberFormat="1" applyFont="1" applyAlignment="1">
      <alignment horizontal="center" vertical="center"/>
    </xf>
    <xf numFmtId="0" fontId="4" fillId="0" borderId="1" xfId="0" applyFont="1" applyBorder="1" applyAlignment="1">
      <alignment horizontal="center" vertical="top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center" vertical="center"/>
    </xf>
    <xf numFmtId="0" fontId="5" fillId="0" borderId="1" xfId="0" quotePrefix="1" applyFont="1" applyBorder="1" applyAlignment="1">
      <alignment horizontal="left" vertical="center" wrapText="1"/>
    </xf>
    <xf numFmtId="0" fontId="5" fillId="0" borderId="1" xfId="0" applyFont="1" applyBorder="1" applyAlignment="1">
      <alignment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5" fillId="0" borderId="5" xfId="0" quotePrefix="1" applyFont="1" applyFill="1" applyBorder="1" applyAlignment="1">
      <alignment vertical="center" wrapText="1"/>
    </xf>
    <xf numFmtId="0" fontId="5" fillId="0" borderId="6" xfId="0" quotePrefix="1" applyFont="1" applyFill="1" applyBorder="1" applyAlignment="1">
      <alignment vertical="center" wrapText="1"/>
    </xf>
    <xf numFmtId="0" fontId="5" fillId="0" borderId="7" xfId="0" quotePrefix="1" applyFont="1" applyFill="1" applyBorder="1" applyAlignment="1">
      <alignment vertical="center" wrapText="1"/>
    </xf>
    <xf numFmtId="0" fontId="5" fillId="0" borderId="1" xfId="0" applyFont="1" applyFill="1" applyBorder="1" applyAlignment="1">
      <alignment vertical="center" wrapText="1"/>
    </xf>
    <xf numFmtId="0" fontId="17" fillId="0" borderId="1" xfId="0" quotePrefix="1" applyFont="1" applyFill="1" applyBorder="1" applyAlignment="1">
      <alignment vertical="center"/>
    </xf>
    <xf numFmtId="0" fontId="5" fillId="0" borderId="11" xfId="0" quotePrefix="1" applyFont="1" applyBorder="1" applyAlignment="1">
      <alignment horizontal="left" vertical="center" wrapText="1"/>
    </xf>
    <xf numFmtId="0" fontId="4" fillId="6" borderId="5" xfId="0" applyFont="1" applyFill="1" applyBorder="1" applyAlignment="1">
      <alignment horizontal="center" vertical="center"/>
    </xf>
    <xf numFmtId="0" fontId="4" fillId="6" borderId="7" xfId="0" applyFont="1" applyFill="1" applyBorder="1" applyAlignment="1">
      <alignment horizontal="center" vertical="center"/>
    </xf>
    <xf numFmtId="0" fontId="5" fillId="0" borderId="1" xfId="0" quotePrefix="1" applyFont="1" applyBorder="1" applyAlignment="1">
      <alignment horizontal="center" vertical="center" wrapText="1"/>
    </xf>
    <xf numFmtId="0" fontId="5" fillId="0" borderId="12" xfId="0" quotePrefix="1" applyFont="1" applyBorder="1" applyAlignment="1">
      <alignment horizontal="center" vertical="center" wrapText="1"/>
    </xf>
    <xf numFmtId="0" fontId="5" fillId="0" borderId="5" xfId="0" quotePrefix="1" applyFont="1" applyBorder="1" applyAlignment="1">
      <alignment vertical="center" wrapText="1"/>
    </xf>
    <xf numFmtId="0" fontId="5" fillId="0" borderId="6" xfId="0" quotePrefix="1" applyFont="1" applyBorder="1" applyAlignment="1">
      <alignment vertical="center" wrapText="1"/>
    </xf>
    <xf numFmtId="0" fontId="5" fillId="0" borderId="7" xfId="0" quotePrefix="1" applyFont="1" applyBorder="1" applyAlignment="1">
      <alignment vertical="center"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hanhnh/Desktop/200312%20TH%20SL,%20DT%20C&#193;C%20NH&#192;%20M&#193;Y%20-%20final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ong hop (Value)"/>
      <sheetName val="TH"/>
      <sheetName val="TNN"/>
      <sheetName val="TNN chi tiet"/>
      <sheetName val="KH SL DT"/>
      <sheetName val="KH SL DT - TK"/>
      <sheetName val="GIÁ ĐIỆN"/>
      <sheetName val="GĐ CT"/>
      <sheetName val="TH SL DT"/>
      <sheetName val="TH SL"/>
      <sheetName val="TH DT"/>
      <sheetName val="NQ1"/>
      <sheetName val="NQ2"/>
      <sheetName val="NQ3"/>
      <sheetName val="Nam Muc"/>
      <sheetName val="Van Chan"/>
      <sheetName val="Ba Thuoc 1"/>
      <sheetName val="Ba Thuoc 2"/>
      <sheetName val="Binh Dien"/>
      <sheetName val="Dak Mi 4"/>
      <sheetName val="Ta Trach"/>
      <sheetName val="Dak Srong 2"/>
      <sheetName val="Dak Srong 2A"/>
      <sheetName val="Dak Srong 3A"/>
      <sheetName val="Dak Srong 3B"/>
      <sheetName val="Nhi Ha"/>
      <sheetName val="Long Tao"/>
      <sheetName val="Ho Bon"/>
      <sheetName val="Ho Ho"/>
      <sheetName val="Se San 3A"/>
      <sheetName val="Ea Krong Rou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360">
          <cell r="Q360">
            <v>2446.983455</v>
          </cell>
        </row>
        <row r="366">
          <cell r="Q366">
            <v>6826.4571297100001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CG38"/>
  <sheetViews>
    <sheetView tabSelected="1" topLeftCell="BX10" workbookViewId="0">
      <selection activeCell="CF25" sqref="CF25"/>
    </sheetView>
  </sheetViews>
  <sheetFormatPr defaultRowHeight="15"/>
  <sheetData>
    <row r="1" spans="1:85">
      <c r="A1" s="1"/>
      <c r="B1" s="2" t="s">
        <v>0</v>
      </c>
      <c r="C1" s="1"/>
      <c r="D1" s="1"/>
      <c r="E1" s="1"/>
      <c r="F1" s="1"/>
      <c r="G1" s="111"/>
      <c r="H1" s="11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3"/>
      <c r="CC1" s="1"/>
      <c r="CD1" s="3"/>
      <c r="CE1" s="1"/>
      <c r="CF1" s="3"/>
      <c r="CG1" s="3"/>
    </row>
    <row r="2" spans="1:85" ht="15.75">
      <c r="A2" s="4" t="s">
        <v>1</v>
      </c>
      <c r="B2" s="5"/>
      <c r="C2" s="6"/>
      <c r="D2" s="6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1"/>
      <c r="CD2" s="4"/>
      <c r="CE2" s="1"/>
      <c r="CF2" s="4"/>
      <c r="CG2" s="4"/>
    </row>
    <row r="3" spans="1:85" ht="15.75">
      <c r="A3" s="112" t="s">
        <v>2</v>
      </c>
      <c r="B3" s="112" t="s">
        <v>3</v>
      </c>
      <c r="C3" s="113" t="s">
        <v>4</v>
      </c>
      <c r="D3" s="114"/>
      <c r="E3" s="117" t="s">
        <v>5</v>
      </c>
      <c r="F3" s="118"/>
      <c r="G3" s="119"/>
      <c r="H3" s="123" t="s">
        <v>6</v>
      </c>
      <c r="I3" s="124"/>
      <c r="J3" s="124"/>
      <c r="K3" s="124"/>
      <c r="L3" s="124"/>
      <c r="M3" s="125"/>
      <c r="N3" s="123" t="s">
        <v>7</v>
      </c>
      <c r="O3" s="124"/>
      <c r="P3" s="124"/>
      <c r="Q3" s="124"/>
      <c r="R3" s="124"/>
      <c r="S3" s="125"/>
      <c r="T3" s="123" t="s">
        <v>8</v>
      </c>
      <c r="U3" s="124"/>
      <c r="V3" s="124"/>
      <c r="W3" s="124"/>
      <c r="X3" s="124"/>
      <c r="Y3" s="125"/>
      <c r="Z3" s="123" t="s">
        <v>9</v>
      </c>
      <c r="AA3" s="124"/>
      <c r="AB3" s="124"/>
      <c r="AC3" s="124"/>
      <c r="AD3" s="124"/>
      <c r="AE3" s="125"/>
      <c r="AF3" s="123" t="s">
        <v>10</v>
      </c>
      <c r="AG3" s="124"/>
      <c r="AH3" s="124"/>
      <c r="AI3" s="124"/>
      <c r="AJ3" s="124"/>
      <c r="AK3" s="125"/>
      <c r="AL3" s="123" t="s">
        <v>11</v>
      </c>
      <c r="AM3" s="124"/>
      <c r="AN3" s="124"/>
      <c r="AO3" s="124"/>
      <c r="AP3" s="124"/>
      <c r="AQ3" s="125"/>
      <c r="AR3" s="123" t="s">
        <v>12</v>
      </c>
      <c r="AS3" s="124"/>
      <c r="AT3" s="124"/>
      <c r="AU3" s="124"/>
      <c r="AV3" s="124"/>
      <c r="AW3" s="125"/>
      <c r="AX3" s="123" t="s">
        <v>13</v>
      </c>
      <c r="AY3" s="124"/>
      <c r="AZ3" s="124"/>
      <c r="BA3" s="124"/>
      <c r="BB3" s="124"/>
      <c r="BC3" s="125"/>
      <c r="BD3" s="123" t="s">
        <v>14</v>
      </c>
      <c r="BE3" s="124"/>
      <c r="BF3" s="124"/>
      <c r="BG3" s="124"/>
      <c r="BH3" s="124"/>
      <c r="BI3" s="125"/>
      <c r="BJ3" s="123" t="s">
        <v>15</v>
      </c>
      <c r="BK3" s="124"/>
      <c r="BL3" s="124"/>
      <c r="BM3" s="124"/>
      <c r="BN3" s="124"/>
      <c r="BO3" s="125"/>
      <c r="BP3" s="123" t="s">
        <v>16</v>
      </c>
      <c r="BQ3" s="124"/>
      <c r="BR3" s="124"/>
      <c r="BS3" s="124"/>
      <c r="BT3" s="124"/>
      <c r="BU3" s="125"/>
      <c r="BV3" s="123" t="s">
        <v>17</v>
      </c>
      <c r="BW3" s="124"/>
      <c r="BX3" s="124"/>
      <c r="BY3" s="124"/>
      <c r="BZ3" s="124"/>
      <c r="CA3" s="125"/>
      <c r="CB3" s="127" t="s">
        <v>18</v>
      </c>
      <c r="CC3" s="128"/>
      <c r="CD3" s="128"/>
      <c r="CE3" s="128"/>
      <c r="CF3" s="128"/>
      <c r="CG3" s="129"/>
    </row>
    <row r="4" spans="1:85" ht="15.75">
      <c r="A4" s="112"/>
      <c r="B4" s="112"/>
      <c r="C4" s="115"/>
      <c r="D4" s="116"/>
      <c r="E4" s="120"/>
      <c r="F4" s="121"/>
      <c r="G4" s="122"/>
      <c r="H4" s="126" t="s">
        <v>19</v>
      </c>
      <c r="I4" s="126"/>
      <c r="J4" s="126"/>
      <c r="K4" s="123" t="s">
        <v>20</v>
      </c>
      <c r="L4" s="124"/>
      <c r="M4" s="125"/>
      <c r="N4" s="126" t="s">
        <v>19</v>
      </c>
      <c r="O4" s="126"/>
      <c r="P4" s="126"/>
      <c r="Q4" s="130" t="s">
        <v>20</v>
      </c>
      <c r="R4" s="131"/>
      <c r="S4" s="132"/>
      <c r="T4" s="126" t="s">
        <v>19</v>
      </c>
      <c r="U4" s="126"/>
      <c r="V4" s="126"/>
      <c r="W4" s="130" t="s">
        <v>20</v>
      </c>
      <c r="X4" s="131"/>
      <c r="Y4" s="132"/>
      <c r="Z4" s="126" t="s">
        <v>19</v>
      </c>
      <c r="AA4" s="126"/>
      <c r="AB4" s="126"/>
      <c r="AC4" s="123" t="s">
        <v>20</v>
      </c>
      <c r="AD4" s="124"/>
      <c r="AE4" s="125"/>
      <c r="AF4" s="126" t="s">
        <v>19</v>
      </c>
      <c r="AG4" s="126"/>
      <c r="AH4" s="126"/>
      <c r="AI4" s="123" t="s">
        <v>20</v>
      </c>
      <c r="AJ4" s="124"/>
      <c r="AK4" s="125"/>
      <c r="AL4" s="126" t="s">
        <v>19</v>
      </c>
      <c r="AM4" s="126"/>
      <c r="AN4" s="126"/>
      <c r="AO4" s="123" t="s">
        <v>20</v>
      </c>
      <c r="AP4" s="124"/>
      <c r="AQ4" s="125"/>
      <c r="AR4" s="126" t="s">
        <v>19</v>
      </c>
      <c r="AS4" s="126"/>
      <c r="AT4" s="126"/>
      <c r="AU4" s="123" t="s">
        <v>20</v>
      </c>
      <c r="AV4" s="124"/>
      <c r="AW4" s="125"/>
      <c r="AX4" s="126" t="s">
        <v>19</v>
      </c>
      <c r="AY4" s="126"/>
      <c r="AZ4" s="126"/>
      <c r="BA4" s="123" t="s">
        <v>20</v>
      </c>
      <c r="BB4" s="124"/>
      <c r="BC4" s="125"/>
      <c r="BD4" s="126" t="s">
        <v>19</v>
      </c>
      <c r="BE4" s="126"/>
      <c r="BF4" s="126"/>
      <c r="BG4" s="123" t="s">
        <v>20</v>
      </c>
      <c r="BH4" s="124"/>
      <c r="BI4" s="125"/>
      <c r="BJ4" s="126" t="s">
        <v>19</v>
      </c>
      <c r="BK4" s="126"/>
      <c r="BL4" s="126"/>
      <c r="BM4" s="123" t="s">
        <v>20</v>
      </c>
      <c r="BN4" s="124"/>
      <c r="BO4" s="125"/>
      <c r="BP4" s="126" t="s">
        <v>19</v>
      </c>
      <c r="BQ4" s="126"/>
      <c r="BR4" s="126"/>
      <c r="BS4" s="123" t="s">
        <v>20</v>
      </c>
      <c r="BT4" s="124"/>
      <c r="BU4" s="125"/>
      <c r="BV4" s="126" t="s">
        <v>19</v>
      </c>
      <c r="BW4" s="126"/>
      <c r="BX4" s="126"/>
      <c r="BY4" s="123" t="s">
        <v>20</v>
      </c>
      <c r="BZ4" s="124"/>
      <c r="CA4" s="125"/>
      <c r="CB4" s="127" t="s">
        <v>19</v>
      </c>
      <c r="CC4" s="129"/>
      <c r="CD4" s="142" t="s">
        <v>20</v>
      </c>
      <c r="CE4" s="143"/>
      <c r="CF4" s="135" t="s">
        <v>21</v>
      </c>
      <c r="CG4" s="129"/>
    </row>
    <row r="5" spans="1:85" ht="161.25">
      <c r="A5" s="112"/>
      <c r="B5" s="112"/>
      <c r="C5" s="7" t="s">
        <v>22</v>
      </c>
      <c r="D5" s="7" t="s">
        <v>23</v>
      </c>
      <c r="E5" s="8" t="s">
        <v>24</v>
      </c>
      <c r="F5" s="8" t="s">
        <v>25</v>
      </c>
      <c r="G5" s="8" t="s">
        <v>26</v>
      </c>
      <c r="H5" s="9" t="s">
        <v>27</v>
      </c>
      <c r="I5" s="9" t="s">
        <v>28</v>
      </c>
      <c r="J5" s="9" t="s">
        <v>29</v>
      </c>
      <c r="K5" s="9" t="s">
        <v>30</v>
      </c>
      <c r="L5" s="9" t="s">
        <v>28</v>
      </c>
      <c r="M5" s="9" t="s">
        <v>29</v>
      </c>
      <c r="N5" s="9" t="s">
        <v>27</v>
      </c>
      <c r="O5" s="9" t="s">
        <v>31</v>
      </c>
      <c r="P5" s="9" t="s">
        <v>32</v>
      </c>
      <c r="Q5" s="10" t="s">
        <v>27</v>
      </c>
      <c r="R5" s="10" t="s">
        <v>31</v>
      </c>
      <c r="S5" s="10" t="s">
        <v>32</v>
      </c>
      <c r="T5" s="9" t="s">
        <v>27</v>
      </c>
      <c r="U5" s="9" t="s">
        <v>31</v>
      </c>
      <c r="V5" s="9" t="s">
        <v>32</v>
      </c>
      <c r="W5" s="10" t="s">
        <v>27</v>
      </c>
      <c r="X5" s="10" t="s">
        <v>31</v>
      </c>
      <c r="Y5" s="10" t="s">
        <v>32</v>
      </c>
      <c r="Z5" s="9" t="s">
        <v>27</v>
      </c>
      <c r="AA5" s="9" t="s">
        <v>31</v>
      </c>
      <c r="AB5" s="9" t="s">
        <v>32</v>
      </c>
      <c r="AC5" s="9" t="s">
        <v>27</v>
      </c>
      <c r="AD5" s="9" t="s">
        <v>31</v>
      </c>
      <c r="AE5" s="9" t="s">
        <v>32</v>
      </c>
      <c r="AF5" s="9" t="s">
        <v>27</v>
      </c>
      <c r="AG5" s="9" t="s">
        <v>31</v>
      </c>
      <c r="AH5" s="9" t="s">
        <v>32</v>
      </c>
      <c r="AI5" s="9" t="s">
        <v>27</v>
      </c>
      <c r="AJ5" s="9" t="s">
        <v>31</v>
      </c>
      <c r="AK5" s="9" t="s">
        <v>32</v>
      </c>
      <c r="AL5" s="9" t="s">
        <v>27</v>
      </c>
      <c r="AM5" s="9" t="s">
        <v>31</v>
      </c>
      <c r="AN5" s="9" t="s">
        <v>32</v>
      </c>
      <c r="AO5" s="9" t="s">
        <v>27</v>
      </c>
      <c r="AP5" s="9" t="s">
        <v>31</v>
      </c>
      <c r="AQ5" s="9" t="s">
        <v>32</v>
      </c>
      <c r="AR5" s="9" t="s">
        <v>27</v>
      </c>
      <c r="AS5" s="9" t="s">
        <v>31</v>
      </c>
      <c r="AT5" s="9" t="s">
        <v>32</v>
      </c>
      <c r="AU5" s="9" t="s">
        <v>27</v>
      </c>
      <c r="AV5" s="9" t="s">
        <v>31</v>
      </c>
      <c r="AW5" s="9" t="s">
        <v>32</v>
      </c>
      <c r="AX5" s="9" t="s">
        <v>27</v>
      </c>
      <c r="AY5" s="9" t="s">
        <v>31</v>
      </c>
      <c r="AZ5" s="9" t="s">
        <v>32</v>
      </c>
      <c r="BA5" s="9" t="s">
        <v>27</v>
      </c>
      <c r="BB5" s="9" t="s">
        <v>31</v>
      </c>
      <c r="BC5" s="9" t="s">
        <v>32</v>
      </c>
      <c r="BD5" s="9" t="s">
        <v>27</v>
      </c>
      <c r="BE5" s="9" t="s">
        <v>31</v>
      </c>
      <c r="BF5" s="9" t="s">
        <v>32</v>
      </c>
      <c r="BG5" s="9" t="s">
        <v>27</v>
      </c>
      <c r="BH5" s="9" t="s">
        <v>31</v>
      </c>
      <c r="BI5" s="9" t="s">
        <v>32</v>
      </c>
      <c r="BJ5" s="9" t="s">
        <v>27</v>
      </c>
      <c r="BK5" s="9" t="s">
        <v>31</v>
      </c>
      <c r="BL5" s="9" t="s">
        <v>32</v>
      </c>
      <c r="BM5" s="9" t="s">
        <v>27</v>
      </c>
      <c r="BN5" s="9" t="s">
        <v>31</v>
      </c>
      <c r="BO5" s="9" t="s">
        <v>32</v>
      </c>
      <c r="BP5" s="9" t="s">
        <v>27</v>
      </c>
      <c r="BQ5" s="9" t="s">
        <v>31</v>
      </c>
      <c r="BR5" s="9" t="s">
        <v>32</v>
      </c>
      <c r="BS5" s="9" t="s">
        <v>27</v>
      </c>
      <c r="BT5" s="9" t="s">
        <v>31</v>
      </c>
      <c r="BU5" s="9" t="s">
        <v>32</v>
      </c>
      <c r="BV5" s="9" t="s">
        <v>27</v>
      </c>
      <c r="BW5" s="9" t="s">
        <v>31</v>
      </c>
      <c r="BX5" s="9" t="s">
        <v>32</v>
      </c>
      <c r="BY5" s="9" t="s">
        <v>27</v>
      </c>
      <c r="BZ5" s="9" t="s">
        <v>31</v>
      </c>
      <c r="CA5" s="9" t="s">
        <v>32</v>
      </c>
      <c r="CB5" s="8" t="s">
        <v>33</v>
      </c>
      <c r="CC5" s="8" t="s">
        <v>34</v>
      </c>
      <c r="CD5" s="11" t="s">
        <v>35</v>
      </c>
      <c r="CE5" s="11" t="s">
        <v>36</v>
      </c>
      <c r="CF5" s="8" t="s">
        <v>37</v>
      </c>
      <c r="CG5" s="8" t="s">
        <v>38</v>
      </c>
    </row>
    <row r="6" spans="1:85" ht="15.75">
      <c r="A6" s="12" t="s">
        <v>39</v>
      </c>
      <c r="B6" s="4" t="s">
        <v>40</v>
      </c>
      <c r="C6" s="4"/>
      <c r="D6" s="4"/>
      <c r="E6" s="4"/>
      <c r="F6" s="4"/>
      <c r="G6" s="4"/>
      <c r="H6" s="13"/>
      <c r="I6" s="14"/>
      <c r="J6" s="14"/>
      <c r="K6" s="14"/>
      <c r="L6" s="14"/>
      <c r="M6" s="14"/>
      <c r="N6" s="13"/>
      <c r="O6" s="14"/>
      <c r="P6" s="14"/>
      <c r="Q6" s="14"/>
      <c r="R6" s="14"/>
      <c r="S6" s="14"/>
      <c r="T6" s="13"/>
      <c r="U6" s="14"/>
      <c r="V6" s="14"/>
      <c r="W6" s="14"/>
      <c r="X6" s="14"/>
      <c r="Y6" s="14"/>
      <c r="Z6" s="13"/>
      <c r="AA6" s="14"/>
      <c r="AB6" s="14"/>
      <c r="AC6" s="14"/>
      <c r="AD6" s="14"/>
      <c r="AE6" s="14"/>
      <c r="AF6" s="13"/>
      <c r="AG6" s="14"/>
      <c r="AH6" s="14"/>
      <c r="AI6" s="14"/>
      <c r="AJ6" s="14"/>
      <c r="AK6" s="14"/>
      <c r="AL6" s="13"/>
      <c r="AM6" s="14"/>
      <c r="AN6" s="14"/>
      <c r="AO6" s="14"/>
      <c r="AP6" s="14"/>
      <c r="AQ6" s="14"/>
      <c r="AR6" s="13"/>
      <c r="AS6" s="14"/>
      <c r="AT6" s="14"/>
      <c r="AU6" s="14"/>
      <c r="AV6" s="14"/>
      <c r="AW6" s="14"/>
      <c r="AX6" s="13"/>
      <c r="AY6" s="14"/>
      <c r="AZ6" s="14"/>
      <c r="BA6" s="14"/>
      <c r="BB6" s="14"/>
      <c r="BC6" s="14"/>
      <c r="BD6" s="13"/>
      <c r="BE6" s="14"/>
      <c r="BF6" s="14"/>
      <c r="BG6" s="14"/>
      <c r="BH6" s="14"/>
      <c r="BI6" s="14"/>
      <c r="BJ6" s="13"/>
      <c r="BK6" s="14"/>
      <c r="BL6" s="14"/>
      <c r="BM6" s="14"/>
      <c r="BN6" s="14"/>
      <c r="BO6" s="14"/>
      <c r="BP6" s="13"/>
      <c r="BQ6" s="14"/>
      <c r="BR6" s="14"/>
      <c r="BS6" s="14"/>
      <c r="BT6" s="14"/>
      <c r="BU6" s="14"/>
      <c r="BV6" s="13"/>
      <c r="BW6" s="14"/>
      <c r="BX6" s="14"/>
      <c r="BY6" s="14"/>
      <c r="BZ6" s="14"/>
      <c r="CA6" s="14"/>
      <c r="CB6" s="15"/>
      <c r="CC6" s="15"/>
      <c r="CD6" s="15"/>
      <c r="CE6" s="15"/>
      <c r="CF6" s="15"/>
      <c r="CG6" s="15"/>
    </row>
    <row r="7" spans="1:85" ht="15.75">
      <c r="A7" s="16">
        <v>1</v>
      </c>
      <c r="B7" s="17" t="s">
        <v>41</v>
      </c>
      <c r="C7" s="18">
        <v>461.53</v>
      </c>
      <c r="D7" s="19">
        <v>2.8746913580236457</v>
      </c>
      <c r="E7" s="20">
        <v>0</v>
      </c>
      <c r="F7" s="20">
        <v>0</v>
      </c>
      <c r="G7" s="20" t="s">
        <v>42</v>
      </c>
      <c r="H7" s="21">
        <v>4200</v>
      </c>
      <c r="I7" s="21">
        <v>2250.9740000000002</v>
      </c>
      <c r="J7" s="22">
        <f>I7/H7</f>
        <v>0.53594619047619052</v>
      </c>
      <c r="K7" s="21">
        <v>3893.91408</v>
      </c>
      <c r="L7" s="21">
        <v>2456.5214099999998</v>
      </c>
      <c r="M7" s="22">
        <f>L7/K7</f>
        <v>0.63086173950710278</v>
      </c>
      <c r="N7" s="21">
        <v>3750</v>
      </c>
      <c r="O7" s="21">
        <v>2214.625</v>
      </c>
      <c r="P7" s="23">
        <f>O7/N7</f>
        <v>0.59056666666666668</v>
      </c>
      <c r="Q7" s="24">
        <v>3454.33275</v>
      </c>
      <c r="R7" s="24" t="e">
        <f>'[1]TH SL DT'!Q357</f>
        <v>#REF!</v>
      </c>
      <c r="S7" s="25" t="e">
        <f>R7/Q7</f>
        <v>#REF!</v>
      </c>
      <c r="T7" s="26">
        <v>3650</v>
      </c>
      <c r="U7" s="27">
        <v>1129.7000000000012</v>
      </c>
      <c r="V7" s="23">
        <f>U7/T7</f>
        <v>0.30950684931506883</v>
      </c>
      <c r="W7" s="28">
        <v>3473.08815</v>
      </c>
      <c r="X7" s="29">
        <v>1238.6578710000001</v>
      </c>
      <c r="Y7" s="25">
        <f>X7/W7</f>
        <v>0.3566445242686973</v>
      </c>
      <c r="Z7" s="26">
        <v>3750</v>
      </c>
      <c r="AA7" s="30"/>
      <c r="AB7" s="31">
        <f>AA7/Z7</f>
        <v>0</v>
      </c>
      <c r="AC7" s="21">
        <v>4126.4527500000004</v>
      </c>
      <c r="AD7" s="31"/>
      <c r="AE7" s="31">
        <f>AD7/AC7</f>
        <v>0</v>
      </c>
      <c r="AF7" s="26">
        <v>4400</v>
      </c>
      <c r="AG7" s="30"/>
      <c r="AH7" s="31">
        <f>AG7/AF7</f>
        <v>0</v>
      </c>
      <c r="AI7" s="31">
        <v>4868.1837599999999</v>
      </c>
      <c r="AJ7" s="31"/>
      <c r="AK7" s="31">
        <f>AJ7/AI7</f>
        <v>0</v>
      </c>
      <c r="AL7" s="26">
        <v>15200</v>
      </c>
      <c r="AM7" s="30"/>
      <c r="AN7" s="31">
        <f>AM7/AL7</f>
        <v>0</v>
      </c>
      <c r="AO7" s="21">
        <v>16792.557383174691</v>
      </c>
      <c r="AP7" s="31"/>
      <c r="AQ7" s="31">
        <f>AP7/AO7</f>
        <v>0</v>
      </c>
      <c r="AR7" s="26">
        <v>20300</v>
      </c>
      <c r="AS7" s="30"/>
      <c r="AT7" s="31">
        <f>AS7/AR7</f>
        <v>0</v>
      </c>
      <c r="AU7" s="21">
        <v>22202.564367259107</v>
      </c>
      <c r="AV7" s="31"/>
      <c r="AW7" s="31">
        <f>AV7/AU7</f>
        <v>0</v>
      </c>
      <c r="AX7" s="26">
        <v>20500</v>
      </c>
      <c r="AY7" s="30"/>
      <c r="AZ7" s="31">
        <f>AY7/AX7</f>
        <v>0</v>
      </c>
      <c r="BA7" s="21">
        <v>22237.43101148208</v>
      </c>
      <c r="BB7" s="31"/>
      <c r="BC7" s="31">
        <f>BB7/BA7</f>
        <v>0</v>
      </c>
      <c r="BD7" s="26">
        <v>17200</v>
      </c>
      <c r="BE7" s="30"/>
      <c r="BF7" s="31">
        <f>BE7/BD7</f>
        <v>0</v>
      </c>
      <c r="BG7" s="21">
        <v>18888.483086327022</v>
      </c>
      <c r="BH7" s="31"/>
      <c r="BI7" s="31">
        <f>BH7/BG7</f>
        <v>0</v>
      </c>
      <c r="BJ7" s="26">
        <v>7400</v>
      </c>
      <c r="BK7" s="30"/>
      <c r="BL7" s="31">
        <f>BK7/BJ7</f>
        <v>0</v>
      </c>
      <c r="BM7" s="21">
        <v>8272.280669492493</v>
      </c>
      <c r="BN7" s="31"/>
      <c r="BO7" s="31">
        <f>BN7/BM7</f>
        <v>0</v>
      </c>
      <c r="BP7" s="26">
        <v>4750</v>
      </c>
      <c r="BQ7" s="30"/>
      <c r="BR7" s="31">
        <f>BQ7/BP7</f>
        <v>0</v>
      </c>
      <c r="BS7" s="21">
        <v>5237.7726764453173</v>
      </c>
      <c r="BT7" s="31"/>
      <c r="BU7" s="31">
        <f>BT7/BS7</f>
        <v>0</v>
      </c>
      <c r="BV7" s="26">
        <v>3200</v>
      </c>
      <c r="BW7" s="30"/>
      <c r="BX7" s="31">
        <f>BW7/BV7</f>
        <v>0</v>
      </c>
      <c r="BY7" s="21">
        <v>3509.9135999999999</v>
      </c>
      <c r="BZ7" s="31"/>
      <c r="CA7" s="31">
        <f>BZ7/BY7</f>
        <v>0</v>
      </c>
      <c r="CB7" s="32">
        <f>H7+N7+T7+Z7+AF7+AL7+AR7+AX7+BD7+BJ7+BP7+BV7</f>
        <v>108300</v>
      </c>
      <c r="CC7" s="33">
        <f>I7+O7+U7+AA7+AG7+AM7+AS7+AY7+BE7+BK7+BQ7+BW7</f>
        <v>5595.2990000000009</v>
      </c>
      <c r="CD7" s="34">
        <f>K7+Q7+W7+AC7+AI7+AO7+AU7+BA7+BG7+BM7+BS7+BY7</f>
        <v>116956.9742841807</v>
      </c>
      <c r="CE7" s="35" t="e">
        <f>L7+R7+X7+AD7+AJ7+AP7+AV7+BB7+BH7+BN7+BT7+BZ7</f>
        <v>#REF!</v>
      </c>
      <c r="CF7" s="36">
        <f>CC7/CB7</f>
        <v>5.1664810710988003E-2</v>
      </c>
      <c r="CG7" s="36" t="e">
        <f>CE7/CD7</f>
        <v>#REF!</v>
      </c>
    </row>
    <row r="8" spans="1:85" ht="15.75">
      <c r="A8" s="16">
        <f>A7+1</f>
        <v>2</v>
      </c>
      <c r="B8" s="17" t="s">
        <v>43</v>
      </c>
      <c r="C8" s="18">
        <v>421.9</v>
      </c>
      <c r="D8" s="19">
        <v>0</v>
      </c>
      <c r="E8" s="20">
        <v>0</v>
      </c>
      <c r="F8" s="20">
        <v>0</v>
      </c>
      <c r="G8" s="20" t="s">
        <v>42</v>
      </c>
      <c r="H8" s="21">
        <v>13851</v>
      </c>
      <c r="I8" s="21">
        <v>4236.2939999999999</v>
      </c>
      <c r="J8" s="22">
        <f t="shared" ref="J8" si="0">I8/H8</f>
        <v>0.30584752003465454</v>
      </c>
      <c r="K8" s="21">
        <v>13264.818517710484</v>
      </c>
      <c r="L8" s="21">
        <v>4082.1004320000002</v>
      </c>
      <c r="M8" s="22">
        <f t="shared" ref="M8" si="1">L8/K8</f>
        <v>0.30773888286144252</v>
      </c>
      <c r="N8" s="37">
        <v>6896</v>
      </c>
      <c r="O8" s="21">
        <v>4285.3990000000003</v>
      </c>
      <c r="P8" s="23">
        <f t="shared" ref="P8" si="2">O8/N8</f>
        <v>0.62143256960556847</v>
      </c>
      <c r="Q8" s="24">
        <v>6568.4860634142005</v>
      </c>
      <c r="R8" s="24" t="e">
        <f>'[1]TH SL DT'!Q358</f>
        <v>#REF!</v>
      </c>
      <c r="S8" s="25" t="e">
        <f t="shared" ref="S8" si="3">R8/Q8</f>
        <v>#REF!</v>
      </c>
      <c r="T8" s="26">
        <v>7371</v>
      </c>
      <c r="U8" s="27">
        <v>2279.8000000000002</v>
      </c>
      <c r="V8" s="23">
        <f t="shared" ref="V8" si="4">U8/T8</f>
        <v>0.30929317595984263</v>
      </c>
      <c r="W8" s="28">
        <v>7233.6652089363388</v>
      </c>
      <c r="X8" s="29">
        <v>2236.5472956000003</v>
      </c>
      <c r="Y8" s="25">
        <f t="shared" ref="Y8" si="5">X8/W8</f>
        <v>0.30918590106119515</v>
      </c>
      <c r="Z8" s="38">
        <v>7714</v>
      </c>
      <c r="AA8" s="30"/>
      <c r="AB8" s="31">
        <f t="shared" ref="AB8" si="6">AA8/Z8</f>
        <v>0</v>
      </c>
      <c r="AC8" s="21">
        <v>7509.5069622995788</v>
      </c>
      <c r="AD8" s="31"/>
      <c r="AE8" s="31">
        <f t="shared" ref="AE8" si="7">AD8/AC8</f>
        <v>0</v>
      </c>
      <c r="AF8" s="26">
        <v>7590</v>
      </c>
      <c r="AG8" s="30"/>
      <c r="AH8" s="31">
        <f t="shared" ref="AH8" si="8">AG8/AF8</f>
        <v>0</v>
      </c>
      <c r="AI8" s="31">
        <v>7442.8662424485719</v>
      </c>
      <c r="AJ8" s="31"/>
      <c r="AK8" s="31">
        <f t="shared" ref="AK8:AK17" si="9">AJ8/AI8</f>
        <v>0</v>
      </c>
      <c r="AL8" s="26">
        <v>29851</v>
      </c>
      <c r="AM8" s="30"/>
      <c r="AN8" s="31">
        <f t="shared" ref="AN8:AN17" si="10">AM8/AL8</f>
        <v>0</v>
      </c>
      <c r="AO8" s="21">
        <v>29249.54620869413</v>
      </c>
      <c r="AP8" s="31"/>
      <c r="AQ8" s="31">
        <f t="shared" ref="AQ8:AQ17" si="11">AP8/AO8</f>
        <v>0</v>
      </c>
      <c r="AR8" s="26">
        <v>36603</v>
      </c>
      <c r="AS8" s="30"/>
      <c r="AT8" s="31">
        <f t="shared" ref="AT8:AT17" si="12">AS8/AR8</f>
        <v>0</v>
      </c>
      <c r="AU8" s="21">
        <v>39716.797636798117</v>
      </c>
      <c r="AV8" s="31"/>
      <c r="AW8" s="31">
        <f t="shared" ref="AW8:AW17" si="13">AV8/AU8</f>
        <v>0</v>
      </c>
      <c r="AX8" s="26">
        <v>32586</v>
      </c>
      <c r="AY8" s="30"/>
      <c r="AZ8" s="31">
        <f t="shared" ref="AZ8:AZ17" si="14">AY8/AX8</f>
        <v>0</v>
      </c>
      <c r="BA8" s="21">
        <v>35090.769394334311</v>
      </c>
      <c r="BB8" s="31"/>
      <c r="BC8" s="31">
        <f t="shared" ref="BC8:BC17" si="15">BB8/BA8</f>
        <v>0</v>
      </c>
      <c r="BD8" s="26">
        <v>32558</v>
      </c>
      <c r="BE8" s="30"/>
      <c r="BF8" s="31">
        <f t="shared" ref="BF8:BF17" si="16">BE8/BD8</f>
        <v>0</v>
      </c>
      <c r="BG8" s="21">
        <v>35448.168278919373</v>
      </c>
      <c r="BH8" s="31"/>
      <c r="BI8" s="31">
        <f t="shared" ref="BI8:BI17" si="17">BH8/BG8</f>
        <v>0</v>
      </c>
      <c r="BJ8" s="26">
        <v>15895</v>
      </c>
      <c r="BK8" s="30"/>
      <c r="BL8" s="31">
        <f t="shared" ref="BL8:BL17" si="18">BK8/BJ8</f>
        <v>0</v>
      </c>
      <c r="BM8" s="21">
        <v>17603.196985115392</v>
      </c>
      <c r="BN8" s="31"/>
      <c r="BO8" s="31">
        <f t="shared" ref="BO8:BO17" si="19">BN8/BM8</f>
        <v>0</v>
      </c>
      <c r="BP8" s="26">
        <v>9598</v>
      </c>
      <c r="BQ8" s="30"/>
      <c r="BR8" s="31">
        <f t="shared" ref="BR8:BR17" si="20">BQ8/BP8</f>
        <v>0</v>
      </c>
      <c r="BS8" s="21">
        <v>10493.95967084</v>
      </c>
      <c r="BT8" s="31"/>
      <c r="BU8" s="31">
        <f t="shared" ref="BU8:BU17" si="21">BT8/BS8</f>
        <v>0</v>
      </c>
      <c r="BV8" s="26">
        <v>7148</v>
      </c>
      <c r="BW8" s="30"/>
      <c r="BX8" s="31">
        <f t="shared" ref="BX8:BX17" si="22">BW8/BV8</f>
        <v>0</v>
      </c>
      <c r="BY8" s="21">
        <v>7833.4555789473688</v>
      </c>
      <c r="BZ8" s="31"/>
      <c r="CA8" s="31">
        <f t="shared" ref="CA8:CA17" si="23">BZ8/BY8</f>
        <v>0</v>
      </c>
      <c r="CB8" s="32">
        <f t="shared" ref="CB8:CC17" si="24">H8+N8+T8+Z8+AF8+AL8+AR8+AX8+BD8+BJ8+BP8+BV8</f>
        <v>207661</v>
      </c>
      <c r="CC8" s="33">
        <f t="shared" si="24"/>
        <v>10801.492999999999</v>
      </c>
      <c r="CD8" s="34">
        <f t="shared" ref="CD8:CE17" si="25">K8+Q8+W8+AC8+AI8+AO8+AU8+BA8+BG8+BM8+BS8+BY8</f>
        <v>217455.23674845786</v>
      </c>
      <c r="CE8" s="35" t="e">
        <f t="shared" si="25"/>
        <v>#REF!</v>
      </c>
      <c r="CF8" s="36">
        <f t="shared" ref="CF8:CF27" si="26">CC8/CB8</f>
        <v>5.2015029302565234E-2</v>
      </c>
      <c r="CG8" s="36" t="e">
        <f t="shared" ref="CG8:CG27" si="27">CE8/CD8</f>
        <v>#REF!</v>
      </c>
    </row>
    <row r="9" spans="1:85" ht="15.75">
      <c r="A9" s="16">
        <f t="shared" ref="A9:A17" si="28">A8+1</f>
        <v>3</v>
      </c>
      <c r="B9" s="39" t="s">
        <v>44</v>
      </c>
      <c r="C9" s="18"/>
      <c r="D9" s="19"/>
      <c r="E9" s="20"/>
      <c r="F9" s="20"/>
      <c r="G9" s="20"/>
      <c r="H9" s="21"/>
      <c r="I9" s="21"/>
      <c r="J9" s="22"/>
      <c r="K9" s="21"/>
      <c r="L9" s="21"/>
      <c r="M9" s="22"/>
      <c r="N9" s="21"/>
      <c r="O9" s="21"/>
      <c r="P9" s="23"/>
      <c r="Q9" s="24"/>
      <c r="R9" s="24"/>
      <c r="S9" s="25"/>
      <c r="T9" s="26"/>
      <c r="U9" s="27"/>
      <c r="V9" s="23"/>
      <c r="W9" s="28"/>
      <c r="X9" s="29"/>
      <c r="Y9" s="25"/>
      <c r="Z9" s="26"/>
      <c r="AA9" s="30"/>
      <c r="AB9" s="31"/>
      <c r="AC9" s="21"/>
      <c r="AD9" s="31"/>
      <c r="AE9" s="31"/>
      <c r="AF9" s="26"/>
      <c r="AG9" s="30"/>
      <c r="AH9" s="31"/>
      <c r="AI9" s="31"/>
      <c r="AJ9" s="31"/>
      <c r="AK9" s="31" t="e">
        <f t="shared" si="9"/>
        <v>#DIV/0!</v>
      </c>
      <c r="AL9" s="26">
        <v>64400</v>
      </c>
      <c r="AM9" s="30"/>
      <c r="AN9" s="31">
        <f t="shared" si="10"/>
        <v>0</v>
      </c>
      <c r="AO9" s="21">
        <v>68781.297377676528</v>
      </c>
      <c r="AP9" s="31"/>
      <c r="AQ9" s="31">
        <f t="shared" si="11"/>
        <v>0</v>
      </c>
      <c r="AR9" s="26">
        <v>78200</v>
      </c>
      <c r="AS9" s="30"/>
      <c r="AT9" s="31">
        <f t="shared" si="12"/>
        <v>0</v>
      </c>
      <c r="AU9" s="21">
        <v>82676.829497941188</v>
      </c>
      <c r="AV9" s="31"/>
      <c r="AW9" s="31">
        <f t="shared" si="13"/>
        <v>0</v>
      </c>
      <c r="AX9" s="26">
        <v>78800</v>
      </c>
      <c r="AY9" s="30"/>
      <c r="AZ9" s="31">
        <f t="shared" si="14"/>
        <v>0</v>
      </c>
      <c r="BA9" s="21">
        <v>82694.631285967072</v>
      </c>
      <c r="BB9" s="31"/>
      <c r="BC9" s="31">
        <f t="shared" si="15"/>
        <v>0</v>
      </c>
      <c r="BD9" s="26">
        <v>69800</v>
      </c>
      <c r="BE9" s="30"/>
      <c r="BF9" s="31">
        <f t="shared" si="16"/>
        <v>0</v>
      </c>
      <c r="BG9" s="21">
        <v>74045.470118656813</v>
      </c>
      <c r="BH9" s="31"/>
      <c r="BI9" s="31">
        <f t="shared" si="17"/>
        <v>0</v>
      </c>
      <c r="BJ9" s="26">
        <v>35200</v>
      </c>
      <c r="BK9" s="30"/>
      <c r="BL9" s="31">
        <f t="shared" si="18"/>
        <v>0</v>
      </c>
      <c r="BM9" s="21">
        <v>38050.34696839672</v>
      </c>
      <c r="BN9" s="31"/>
      <c r="BO9" s="31">
        <f t="shared" si="19"/>
        <v>0</v>
      </c>
      <c r="BP9" s="26">
        <v>20600</v>
      </c>
      <c r="BQ9" s="30"/>
      <c r="BR9" s="31">
        <f t="shared" si="20"/>
        <v>0</v>
      </c>
      <c r="BS9" s="21">
        <v>21955.253081004954</v>
      </c>
      <c r="BT9" s="31"/>
      <c r="BU9" s="31">
        <f t="shared" si="21"/>
        <v>0</v>
      </c>
      <c r="BV9" s="26">
        <v>15400</v>
      </c>
      <c r="BW9" s="30"/>
      <c r="BX9" s="31">
        <f t="shared" si="22"/>
        <v>0</v>
      </c>
      <c r="BY9" s="21">
        <v>16323.199199999999</v>
      </c>
      <c r="BZ9" s="31"/>
      <c r="CA9" s="31">
        <f t="shared" si="23"/>
        <v>0</v>
      </c>
      <c r="CB9" s="32">
        <f t="shared" si="24"/>
        <v>362400</v>
      </c>
      <c r="CC9" s="33">
        <f t="shared" si="24"/>
        <v>0</v>
      </c>
      <c r="CD9" s="34">
        <f t="shared" si="25"/>
        <v>384527.02752964327</v>
      </c>
      <c r="CE9" s="35">
        <f t="shared" si="25"/>
        <v>0</v>
      </c>
      <c r="CF9" s="36">
        <f t="shared" si="26"/>
        <v>0</v>
      </c>
      <c r="CG9" s="36">
        <f t="shared" si="27"/>
        <v>0</v>
      </c>
    </row>
    <row r="10" spans="1:85" ht="15.75">
      <c r="A10" s="16">
        <f t="shared" si="28"/>
        <v>4</v>
      </c>
      <c r="B10" s="40" t="s">
        <v>45</v>
      </c>
      <c r="C10" s="41"/>
      <c r="D10" s="42"/>
      <c r="E10" s="20"/>
      <c r="F10" s="20"/>
      <c r="G10" s="20"/>
      <c r="H10" s="21"/>
      <c r="I10" s="21"/>
      <c r="J10" s="22"/>
      <c r="K10" s="21"/>
      <c r="L10" s="21"/>
      <c r="M10" s="22"/>
      <c r="N10" s="21"/>
      <c r="O10" s="21"/>
      <c r="P10" s="23"/>
      <c r="Q10" s="24"/>
      <c r="R10" s="24"/>
      <c r="S10" s="25"/>
      <c r="T10" s="26"/>
      <c r="U10" s="27"/>
      <c r="V10" s="23"/>
      <c r="W10" s="28"/>
      <c r="X10" s="29"/>
      <c r="Y10" s="25"/>
      <c r="Z10" s="26"/>
      <c r="AA10" s="30"/>
      <c r="AB10" s="31"/>
      <c r="AC10" s="21"/>
      <c r="AD10" s="31"/>
      <c r="AE10" s="31"/>
      <c r="AF10" s="26"/>
      <c r="AG10" s="30"/>
      <c r="AH10" s="31"/>
      <c r="AI10" s="31"/>
      <c r="AJ10" s="31"/>
      <c r="AK10" s="31" t="e">
        <f t="shared" si="9"/>
        <v>#DIV/0!</v>
      </c>
      <c r="AL10" s="26">
        <v>15500</v>
      </c>
      <c r="AM10" s="30"/>
      <c r="AN10" s="31">
        <f t="shared" si="10"/>
        <v>0</v>
      </c>
      <c r="AO10" s="21">
        <v>18629.574000000001</v>
      </c>
      <c r="AP10" s="31"/>
      <c r="AQ10" s="31">
        <f t="shared" si="11"/>
        <v>0</v>
      </c>
      <c r="AR10" s="26">
        <v>25600</v>
      </c>
      <c r="AS10" s="30"/>
      <c r="AT10" s="31">
        <f t="shared" si="12"/>
        <v>0</v>
      </c>
      <c r="AU10" s="21">
        <v>30424.473600000005</v>
      </c>
      <c r="AV10" s="31"/>
      <c r="AW10" s="31">
        <f t="shared" si="13"/>
        <v>0</v>
      </c>
      <c r="AX10" s="26">
        <v>29000</v>
      </c>
      <c r="AY10" s="30"/>
      <c r="AZ10" s="31">
        <f t="shared" si="14"/>
        <v>0</v>
      </c>
      <c r="BA10" s="21">
        <v>34303.462000000007</v>
      </c>
      <c r="BB10" s="31"/>
      <c r="BC10" s="31">
        <f t="shared" si="15"/>
        <v>0</v>
      </c>
      <c r="BD10" s="26">
        <v>27200</v>
      </c>
      <c r="BE10" s="30"/>
      <c r="BF10" s="31">
        <f t="shared" si="16"/>
        <v>0</v>
      </c>
      <c r="BG10" s="21">
        <v>32620.796800000004</v>
      </c>
      <c r="BH10" s="31"/>
      <c r="BI10" s="31">
        <f t="shared" si="17"/>
        <v>0</v>
      </c>
      <c r="BJ10" s="26">
        <v>12500</v>
      </c>
      <c r="BK10" s="30"/>
      <c r="BL10" s="31">
        <f t="shared" si="18"/>
        <v>0</v>
      </c>
      <c r="BM10" s="21">
        <v>15031.475185845411</v>
      </c>
      <c r="BN10" s="31"/>
      <c r="BO10" s="31">
        <f t="shared" si="19"/>
        <v>0</v>
      </c>
      <c r="BP10" s="26">
        <v>4500</v>
      </c>
      <c r="BQ10" s="30"/>
      <c r="BR10" s="31">
        <f t="shared" si="20"/>
        <v>0</v>
      </c>
      <c r="BS10" s="21">
        <v>5384.3786764649958</v>
      </c>
      <c r="BT10" s="31"/>
      <c r="BU10" s="31">
        <f t="shared" si="21"/>
        <v>0</v>
      </c>
      <c r="BV10" s="26">
        <v>4200</v>
      </c>
      <c r="BW10" s="30"/>
      <c r="BX10" s="31">
        <f t="shared" si="22"/>
        <v>0</v>
      </c>
      <c r="BY10" s="21">
        <v>5063.2049999999999</v>
      </c>
      <c r="BZ10" s="31"/>
      <c r="CA10" s="31">
        <f t="shared" si="23"/>
        <v>0</v>
      </c>
      <c r="CB10" s="32">
        <f t="shared" si="24"/>
        <v>118500</v>
      </c>
      <c r="CC10" s="33">
        <f t="shared" si="24"/>
        <v>0</v>
      </c>
      <c r="CD10" s="34">
        <f t="shared" si="25"/>
        <v>141457.36526231043</v>
      </c>
      <c r="CE10" s="35">
        <f t="shared" si="25"/>
        <v>0</v>
      </c>
      <c r="CF10" s="36">
        <f t="shared" si="26"/>
        <v>0</v>
      </c>
      <c r="CG10" s="36">
        <f t="shared" si="27"/>
        <v>0</v>
      </c>
    </row>
    <row r="11" spans="1:85" ht="15.75">
      <c r="A11" s="16">
        <f t="shared" si="28"/>
        <v>5</v>
      </c>
      <c r="B11" s="39" t="s">
        <v>46</v>
      </c>
      <c r="C11" s="18"/>
      <c r="D11" s="19"/>
      <c r="E11" s="20"/>
      <c r="F11" s="20"/>
      <c r="G11" s="20"/>
      <c r="H11" s="21"/>
      <c r="I11" s="21"/>
      <c r="J11" s="22"/>
      <c r="K11" s="21"/>
      <c r="L11" s="21"/>
      <c r="M11" s="22"/>
      <c r="N11" s="21"/>
      <c r="O11" s="21"/>
      <c r="P11" s="23"/>
      <c r="Q11" s="24"/>
      <c r="R11" s="24"/>
      <c r="S11" s="25"/>
      <c r="T11" s="26"/>
      <c r="U11" s="27"/>
      <c r="V11" s="23"/>
      <c r="W11" s="28"/>
      <c r="X11" s="29"/>
      <c r="Y11" s="25"/>
      <c r="Z11" s="26"/>
      <c r="AA11" s="30"/>
      <c r="AB11" s="31"/>
      <c r="AC11" s="21"/>
      <c r="AD11" s="31"/>
      <c r="AE11" s="31"/>
      <c r="AF11" s="26"/>
      <c r="AG11" s="30"/>
      <c r="AH11" s="31"/>
      <c r="AI11" s="31"/>
      <c r="AJ11" s="31"/>
      <c r="AK11" s="31" t="e">
        <f t="shared" si="9"/>
        <v>#DIV/0!</v>
      </c>
      <c r="AL11" s="26">
        <v>23466</v>
      </c>
      <c r="AM11" s="30"/>
      <c r="AN11" s="31">
        <f t="shared" si="10"/>
        <v>0</v>
      </c>
      <c r="AO11" s="21">
        <v>25660.928765455526</v>
      </c>
      <c r="AP11" s="31"/>
      <c r="AQ11" s="31">
        <f t="shared" si="11"/>
        <v>0</v>
      </c>
      <c r="AR11" s="26">
        <v>33298</v>
      </c>
      <c r="AS11" s="30"/>
      <c r="AT11" s="31">
        <f t="shared" si="12"/>
        <v>0</v>
      </c>
      <c r="AU11" s="21">
        <v>36099.047893668496</v>
      </c>
      <c r="AV11" s="31"/>
      <c r="AW11" s="31">
        <f t="shared" si="13"/>
        <v>0</v>
      </c>
      <c r="AX11" s="26">
        <v>35895</v>
      </c>
      <c r="AY11" s="30"/>
      <c r="AZ11" s="31">
        <f t="shared" si="14"/>
        <v>0</v>
      </c>
      <c r="BA11" s="21">
        <v>38719.304330189065</v>
      </c>
      <c r="BB11" s="31"/>
      <c r="BC11" s="31">
        <f t="shared" si="15"/>
        <v>0</v>
      </c>
      <c r="BD11" s="26">
        <v>35644</v>
      </c>
      <c r="BE11" s="30"/>
      <c r="BF11" s="31">
        <f t="shared" si="16"/>
        <v>0</v>
      </c>
      <c r="BG11" s="21">
        <v>38767.00556055153</v>
      </c>
      <c r="BH11" s="31"/>
      <c r="BI11" s="31">
        <f t="shared" si="17"/>
        <v>0</v>
      </c>
      <c r="BJ11" s="26">
        <v>28190</v>
      </c>
      <c r="BK11" s="30"/>
      <c r="BL11" s="31">
        <f t="shared" si="18"/>
        <v>0</v>
      </c>
      <c r="BM11" s="21">
        <v>31114.099290002341</v>
      </c>
      <c r="BN11" s="31"/>
      <c r="BO11" s="31">
        <f t="shared" si="19"/>
        <v>0</v>
      </c>
      <c r="BP11" s="26">
        <v>19831</v>
      </c>
      <c r="BQ11" s="30"/>
      <c r="BR11" s="31">
        <f t="shared" si="20"/>
        <v>0</v>
      </c>
      <c r="BS11" s="21">
        <v>21588.773219557192</v>
      </c>
      <c r="BT11" s="31"/>
      <c r="BU11" s="31">
        <f t="shared" si="21"/>
        <v>0</v>
      </c>
      <c r="BV11" s="26">
        <v>14593</v>
      </c>
      <c r="BW11" s="30"/>
      <c r="BX11" s="31">
        <f t="shared" si="22"/>
        <v>0</v>
      </c>
      <c r="BY11" s="21">
        <v>15906.116798504014</v>
      </c>
      <c r="BZ11" s="31"/>
      <c r="CA11" s="31">
        <f t="shared" si="23"/>
        <v>0</v>
      </c>
      <c r="CB11" s="32">
        <f t="shared" si="24"/>
        <v>190917</v>
      </c>
      <c r="CC11" s="33">
        <f t="shared" si="24"/>
        <v>0</v>
      </c>
      <c r="CD11" s="34">
        <f t="shared" si="25"/>
        <v>207855.27585792818</v>
      </c>
      <c r="CE11" s="35">
        <f t="shared" si="25"/>
        <v>0</v>
      </c>
      <c r="CF11" s="36">
        <f t="shared" si="26"/>
        <v>0</v>
      </c>
      <c r="CG11" s="36">
        <f t="shared" si="27"/>
        <v>0</v>
      </c>
    </row>
    <row r="12" spans="1:85" ht="15.75">
      <c r="A12" s="16">
        <f t="shared" si="28"/>
        <v>6</v>
      </c>
      <c r="B12" s="40" t="s">
        <v>47</v>
      </c>
      <c r="C12" s="18"/>
      <c r="D12" s="19"/>
      <c r="E12" s="20"/>
      <c r="F12" s="20"/>
      <c r="G12" s="20"/>
      <c r="H12" s="21"/>
      <c r="I12" s="21"/>
      <c r="J12" s="22"/>
      <c r="K12" s="21"/>
      <c r="L12" s="21"/>
      <c r="M12" s="22"/>
      <c r="N12" s="21"/>
      <c r="O12" s="21"/>
      <c r="P12" s="23"/>
      <c r="Q12" s="24"/>
      <c r="R12" s="24"/>
      <c r="S12" s="25"/>
      <c r="T12" s="26"/>
      <c r="U12" s="27"/>
      <c r="V12" s="23"/>
      <c r="W12" s="28"/>
      <c r="X12" s="29"/>
      <c r="Y12" s="25"/>
      <c r="Z12" s="26"/>
      <c r="AA12" s="30"/>
      <c r="AB12" s="31"/>
      <c r="AC12" s="21"/>
      <c r="AD12" s="31"/>
      <c r="AE12" s="31"/>
      <c r="AF12" s="26"/>
      <c r="AG12" s="30"/>
      <c r="AH12" s="31"/>
      <c r="AI12" s="31"/>
      <c r="AJ12" s="31"/>
      <c r="AK12" s="31" t="e">
        <f t="shared" si="9"/>
        <v>#DIV/0!</v>
      </c>
      <c r="AL12" s="26">
        <v>12474.511</v>
      </c>
      <c r="AM12" s="30"/>
      <c r="AN12" s="31">
        <f t="shared" si="10"/>
        <v>0</v>
      </c>
      <c r="AO12" s="21">
        <v>14116.429648526948</v>
      </c>
      <c r="AP12" s="31"/>
      <c r="AQ12" s="31">
        <f t="shared" si="11"/>
        <v>0</v>
      </c>
      <c r="AR12" s="26">
        <v>17802.037</v>
      </c>
      <c r="AS12" s="30"/>
      <c r="AT12" s="31">
        <f t="shared" si="12"/>
        <v>0</v>
      </c>
      <c r="AU12" s="21">
        <v>19986.536735362708</v>
      </c>
      <c r="AV12" s="31"/>
      <c r="AW12" s="31">
        <f t="shared" si="13"/>
        <v>0</v>
      </c>
      <c r="AX12" s="26">
        <v>22239.317333333332</v>
      </c>
      <c r="AY12" s="30"/>
      <c r="AZ12" s="31">
        <f t="shared" si="14"/>
        <v>0</v>
      </c>
      <c r="BA12" s="21">
        <v>24811.514992393964</v>
      </c>
      <c r="BB12" s="31"/>
      <c r="BC12" s="31">
        <f t="shared" si="15"/>
        <v>0</v>
      </c>
      <c r="BD12" s="26">
        <v>22867.336333333333</v>
      </c>
      <c r="BE12" s="30"/>
      <c r="BF12" s="31">
        <f t="shared" si="16"/>
        <v>0</v>
      </c>
      <c r="BG12" s="21">
        <v>25681.326619618416</v>
      </c>
      <c r="BH12" s="31"/>
      <c r="BI12" s="31">
        <f t="shared" si="17"/>
        <v>0</v>
      </c>
      <c r="BJ12" s="26">
        <v>17521.653666666669</v>
      </c>
      <c r="BK12" s="30"/>
      <c r="BL12" s="31">
        <f t="shared" si="18"/>
        <v>0</v>
      </c>
      <c r="BM12" s="21">
        <v>19970.741471604393</v>
      </c>
      <c r="BN12" s="31"/>
      <c r="BO12" s="31">
        <f t="shared" si="19"/>
        <v>0</v>
      </c>
      <c r="BP12" s="26">
        <v>10490.271333333334</v>
      </c>
      <c r="BQ12" s="30"/>
      <c r="BR12" s="31">
        <f t="shared" si="20"/>
        <v>0</v>
      </c>
      <c r="BS12" s="21">
        <v>11771.450647141281</v>
      </c>
      <c r="BT12" s="31"/>
      <c r="BU12" s="31">
        <f t="shared" si="21"/>
        <v>0</v>
      </c>
      <c r="BV12" s="26">
        <v>8766.1733028446342</v>
      </c>
      <c r="BW12" s="30"/>
      <c r="BX12" s="31">
        <f t="shared" si="22"/>
        <v>0</v>
      </c>
      <c r="BY12" s="21">
        <v>9887.7128717442774</v>
      </c>
      <c r="BZ12" s="31"/>
      <c r="CA12" s="31">
        <f t="shared" si="23"/>
        <v>0</v>
      </c>
      <c r="CB12" s="32">
        <f t="shared" si="24"/>
        <v>112161.2999695113</v>
      </c>
      <c r="CC12" s="33">
        <f t="shared" si="24"/>
        <v>0</v>
      </c>
      <c r="CD12" s="34">
        <f t="shared" si="25"/>
        <v>126225.71298639197</v>
      </c>
      <c r="CE12" s="35">
        <f t="shared" si="25"/>
        <v>0</v>
      </c>
      <c r="CF12" s="36">
        <f t="shared" si="26"/>
        <v>0</v>
      </c>
      <c r="CG12" s="36">
        <f t="shared" si="27"/>
        <v>0</v>
      </c>
    </row>
    <row r="13" spans="1:85" ht="15.75">
      <c r="A13" s="16">
        <f t="shared" si="28"/>
        <v>7</v>
      </c>
      <c r="B13" s="40" t="s">
        <v>48</v>
      </c>
      <c r="C13" s="41"/>
      <c r="D13" s="42"/>
      <c r="E13" s="20"/>
      <c r="F13" s="20"/>
      <c r="G13" s="20"/>
      <c r="H13" s="21"/>
      <c r="I13" s="21"/>
      <c r="J13" s="22"/>
      <c r="K13" s="21"/>
      <c r="L13" s="21"/>
      <c r="M13" s="22"/>
      <c r="N13" s="21"/>
      <c r="O13" s="21"/>
      <c r="P13" s="23"/>
      <c r="Q13" s="24"/>
      <c r="R13" s="24"/>
      <c r="S13" s="25"/>
      <c r="T13" s="26"/>
      <c r="U13" s="27"/>
      <c r="V13" s="23"/>
      <c r="W13" s="28"/>
      <c r="X13" s="29"/>
      <c r="Y13" s="25"/>
      <c r="Z13" s="26"/>
      <c r="AA13" s="30"/>
      <c r="AB13" s="31"/>
      <c r="AC13" s="21"/>
      <c r="AD13" s="31"/>
      <c r="AE13" s="31"/>
      <c r="AF13" s="26"/>
      <c r="AG13" s="30"/>
      <c r="AH13" s="31"/>
      <c r="AI13" s="31"/>
      <c r="AJ13" s="31"/>
      <c r="AK13" s="31" t="e">
        <f t="shared" si="9"/>
        <v>#DIV/0!</v>
      </c>
      <c r="AL13" s="26">
        <v>18942.815399999999</v>
      </c>
      <c r="AM13" s="30"/>
      <c r="AN13" s="31">
        <f t="shared" si="10"/>
        <v>0</v>
      </c>
      <c r="AO13" s="21">
        <v>18948.377427053147</v>
      </c>
      <c r="AP13" s="31"/>
      <c r="AQ13" s="31">
        <f t="shared" si="11"/>
        <v>0</v>
      </c>
      <c r="AR13" s="26">
        <v>27197.065999999999</v>
      </c>
      <c r="AS13" s="30"/>
      <c r="AT13" s="31">
        <f t="shared" si="12"/>
        <v>0</v>
      </c>
      <c r="AU13" s="21">
        <v>26985.143385516891</v>
      </c>
      <c r="AV13" s="31"/>
      <c r="AW13" s="31">
        <f t="shared" si="13"/>
        <v>0</v>
      </c>
      <c r="AX13" s="26">
        <v>33189.317999999999</v>
      </c>
      <c r="AY13" s="30"/>
      <c r="AZ13" s="31">
        <f t="shared" si="14"/>
        <v>0</v>
      </c>
      <c r="BA13" s="21">
        <v>32756.668780227097</v>
      </c>
      <c r="BB13" s="31"/>
      <c r="BC13" s="31">
        <f t="shared" si="15"/>
        <v>0</v>
      </c>
      <c r="BD13" s="26">
        <v>35133.359400000001</v>
      </c>
      <c r="BE13" s="30"/>
      <c r="BF13" s="31">
        <f t="shared" si="16"/>
        <v>0</v>
      </c>
      <c r="BG13" s="21">
        <v>34885.824094864016</v>
      </c>
      <c r="BH13" s="31"/>
      <c r="BI13" s="31">
        <f t="shared" si="17"/>
        <v>0</v>
      </c>
      <c r="BJ13" s="26">
        <v>26043.014800000001</v>
      </c>
      <c r="BK13" s="30"/>
      <c r="BL13" s="31">
        <f t="shared" si="18"/>
        <v>0</v>
      </c>
      <c r="BM13" s="21">
        <v>26294.27831972381</v>
      </c>
      <c r="BN13" s="31"/>
      <c r="BO13" s="31">
        <f t="shared" si="19"/>
        <v>0</v>
      </c>
      <c r="BP13" s="26">
        <v>16920.092399999998</v>
      </c>
      <c r="BQ13" s="30"/>
      <c r="BR13" s="31">
        <f t="shared" si="20"/>
        <v>0</v>
      </c>
      <c r="BS13" s="21">
        <v>16788.296354889346</v>
      </c>
      <c r="BT13" s="31"/>
      <c r="BU13" s="31">
        <f t="shared" si="21"/>
        <v>0</v>
      </c>
      <c r="BV13" s="26">
        <v>13348.984</v>
      </c>
      <c r="BW13" s="30"/>
      <c r="BX13" s="31">
        <f t="shared" si="22"/>
        <v>0</v>
      </c>
      <c r="BY13" s="21">
        <v>13322.533097254378</v>
      </c>
      <c r="BZ13" s="31"/>
      <c r="CA13" s="31">
        <f t="shared" si="23"/>
        <v>0</v>
      </c>
      <c r="CB13" s="32">
        <f t="shared" si="24"/>
        <v>170774.65</v>
      </c>
      <c r="CC13" s="33">
        <f t="shared" si="24"/>
        <v>0</v>
      </c>
      <c r="CD13" s="34">
        <f t="shared" si="25"/>
        <v>169981.12145952869</v>
      </c>
      <c r="CE13" s="35">
        <f t="shared" si="25"/>
        <v>0</v>
      </c>
      <c r="CF13" s="36">
        <f t="shared" si="26"/>
        <v>0</v>
      </c>
      <c r="CG13" s="36">
        <f t="shared" si="27"/>
        <v>0</v>
      </c>
    </row>
    <row r="14" spans="1:85" ht="15.75">
      <c r="A14" s="16">
        <f t="shared" si="28"/>
        <v>8</v>
      </c>
      <c r="B14" s="39" t="s">
        <v>49</v>
      </c>
      <c r="C14" s="18"/>
      <c r="D14" s="19"/>
      <c r="E14" s="20"/>
      <c r="F14" s="20"/>
      <c r="G14" s="20"/>
      <c r="H14" s="21"/>
      <c r="I14" s="21"/>
      <c r="J14" s="22"/>
      <c r="K14" s="21"/>
      <c r="L14" s="21"/>
      <c r="M14" s="22"/>
      <c r="N14" s="21"/>
      <c r="O14" s="21"/>
      <c r="P14" s="23"/>
      <c r="Q14" s="24"/>
      <c r="R14" s="24"/>
      <c r="S14" s="25"/>
      <c r="T14" s="26"/>
      <c r="U14" s="27"/>
      <c r="V14" s="23"/>
      <c r="W14" s="28"/>
      <c r="X14" s="29"/>
      <c r="Y14" s="25"/>
      <c r="Z14" s="26"/>
      <c r="AA14" s="30"/>
      <c r="AB14" s="31"/>
      <c r="AC14" s="21"/>
      <c r="AD14" s="31"/>
      <c r="AE14" s="31"/>
      <c r="AF14" s="26"/>
      <c r="AG14" s="30"/>
      <c r="AH14" s="31"/>
      <c r="AI14" s="31"/>
      <c r="AJ14" s="31"/>
      <c r="AK14" s="31" t="e">
        <f t="shared" si="9"/>
        <v>#DIV/0!</v>
      </c>
      <c r="AL14" s="26">
        <v>7900</v>
      </c>
      <c r="AM14" s="30"/>
      <c r="AN14" s="31">
        <f t="shared" si="10"/>
        <v>0</v>
      </c>
      <c r="AO14" s="21">
        <v>7532.7290000000003</v>
      </c>
      <c r="AP14" s="31"/>
      <c r="AQ14" s="31">
        <f t="shared" si="11"/>
        <v>0</v>
      </c>
      <c r="AR14" s="26">
        <v>8300</v>
      </c>
      <c r="AS14" s="30"/>
      <c r="AT14" s="31">
        <f t="shared" si="12"/>
        <v>0</v>
      </c>
      <c r="AU14" s="21">
        <v>7914.1329999999998</v>
      </c>
      <c r="AV14" s="31"/>
      <c r="AW14" s="31">
        <f t="shared" si="13"/>
        <v>0</v>
      </c>
      <c r="AX14" s="26">
        <v>4050</v>
      </c>
      <c r="AY14" s="30"/>
      <c r="AZ14" s="31">
        <f t="shared" si="14"/>
        <v>0</v>
      </c>
      <c r="BA14" s="21">
        <v>3861.7154999999998</v>
      </c>
      <c r="BB14" s="31"/>
      <c r="BC14" s="31">
        <f t="shared" si="15"/>
        <v>0</v>
      </c>
      <c r="BD14" s="26">
        <v>9000</v>
      </c>
      <c r="BE14" s="30"/>
      <c r="BF14" s="31">
        <f t="shared" si="16"/>
        <v>0</v>
      </c>
      <c r="BG14" s="21">
        <v>8581.59</v>
      </c>
      <c r="BH14" s="31"/>
      <c r="BI14" s="31">
        <f t="shared" si="17"/>
        <v>0</v>
      </c>
      <c r="BJ14" s="26">
        <v>15000</v>
      </c>
      <c r="BK14" s="30"/>
      <c r="BL14" s="31">
        <f t="shared" si="18"/>
        <v>0</v>
      </c>
      <c r="BM14" s="21">
        <v>14302.65</v>
      </c>
      <c r="BN14" s="31"/>
      <c r="BO14" s="31">
        <f t="shared" si="19"/>
        <v>0</v>
      </c>
      <c r="BP14" s="26">
        <v>25000</v>
      </c>
      <c r="BQ14" s="30"/>
      <c r="BR14" s="31">
        <f t="shared" si="20"/>
        <v>0</v>
      </c>
      <c r="BS14" s="21">
        <v>23837.75</v>
      </c>
      <c r="BT14" s="31"/>
      <c r="BU14" s="31">
        <f t="shared" si="21"/>
        <v>0</v>
      </c>
      <c r="BV14" s="26">
        <v>22700</v>
      </c>
      <c r="BW14" s="30"/>
      <c r="BX14" s="31">
        <f t="shared" si="22"/>
        <v>0</v>
      </c>
      <c r="BY14" s="21">
        <v>21644.677</v>
      </c>
      <c r="BZ14" s="31"/>
      <c r="CA14" s="31">
        <f t="shared" si="23"/>
        <v>0</v>
      </c>
      <c r="CB14" s="32">
        <f t="shared" si="24"/>
        <v>91950</v>
      </c>
      <c r="CC14" s="33">
        <f t="shared" si="24"/>
        <v>0</v>
      </c>
      <c r="CD14" s="34">
        <f t="shared" si="25"/>
        <v>87675.244500000001</v>
      </c>
      <c r="CE14" s="35">
        <f t="shared" si="25"/>
        <v>0</v>
      </c>
      <c r="CF14" s="36">
        <f t="shared" si="26"/>
        <v>0</v>
      </c>
      <c r="CG14" s="36">
        <f t="shared" si="27"/>
        <v>0</v>
      </c>
    </row>
    <row r="15" spans="1:85" ht="15.75">
      <c r="A15" s="16">
        <f t="shared" si="28"/>
        <v>9</v>
      </c>
      <c r="B15" s="39" t="s">
        <v>50</v>
      </c>
      <c r="C15" s="18"/>
      <c r="D15" s="19"/>
      <c r="E15" s="20"/>
      <c r="F15" s="20"/>
      <c r="G15" s="20"/>
      <c r="H15" s="21"/>
      <c r="I15" s="21"/>
      <c r="J15" s="22"/>
      <c r="K15" s="21"/>
      <c r="L15" s="21"/>
      <c r="M15" s="22"/>
      <c r="N15" s="21"/>
      <c r="O15" s="21"/>
      <c r="P15" s="23"/>
      <c r="Q15" s="24"/>
      <c r="R15" s="24"/>
      <c r="S15" s="25"/>
      <c r="T15" s="26"/>
      <c r="U15" s="27"/>
      <c r="V15" s="23"/>
      <c r="W15" s="28"/>
      <c r="X15" s="29"/>
      <c r="Y15" s="25"/>
      <c r="Z15" s="26"/>
      <c r="AA15" s="30"/>
      <c r="AB15" s="31"/>
      <c r="AC15" s="21"/>
      <c r="AD15" s="31"/>
      <c r="AE15" s="31"/>
      <c r="AF15" s="26"/>
      <c r="AG15" s="30"/>
      <c r="AH15" s="31"/>
      <c r="AI15" s="31"/>
      <c r="AJ15" s="31"/>
      <c r="AK15" s="31" t="e">
        <f t="shared" si="9"/>
        <v>#DIV/0!</v>
      </c>
      <c r="AL15" s="26">
        <v>40000</v>
      </c>
      <c r="AM15" s="30"/>
      <c r="AN15" s="31">
        <f t="shared" si="10"/>
        <v>0</v>
      </c>
      <c r="AO15" s="21">
        <v>38824.45209298456</v>
      </c>
      <c r="AP15" s="31"/>
      <c r="AQ15" s="31">
        <f t="shared" si="11"/>
        <v>0</v>
      </c>
      <c r="AR15" s="26">
        <v>40000</v>
      </c>
      <c r="AS15" s="30"/>
      <c r="AT15" s="31">
        <f t="shared" si="12"/>
        <v>0</v>
      </c>
      <c r="AU15" s="21">
        <v>41156.83988822798</v>
      </c>
      <c r="AV15" s="31"/>
      <c r="AW15" s="31">
        <f t="shared" si="13"/>
        <v>0</v>
      </c>
      <c r="AX15" s="26">
        <v>50000</v>
      </c>
      <c r="AY15" s="30"/>
      <c r="AZ15" s="31">
        <f t="shared" si="14"/>
        <v>0</v>
      </c>
      <c r="BA15" s="21">
        <v>51066.109793840777</v>
      </c>
      <c r="BB15" s="31"/>
      <c r="BC15" s="31">
        <f t="shared" si="15"/>
        <v>0</v>
      </c>
      <c r="BD15" s="26">
        <v>50000</v>
      </c>
      <c r="BE15" s="30"/>
      <c r="BF15" s="31">
        <f t="shared" si="16"/>
        <v>0</v>
      </c>
      <c r="BG15" s="21">
        <v>51618.389818138952</v>
      </c>
      <c r="BH15" s="31"/>
      <c r="BI15" s="31">
        <f t="shared" si="17"/>
        <v>0</v>
      </c>
      <c r="BJ15" s="26">
        <v>70000</v>
      </c>
      <c r="BK15" s="30"/>
      <c r="BL15" s="31">
        <f t="shared" si="18"/>
        <v>0</v>
      </c>
      <c r="BM15" s="21">
        <v>72166.755339990996</v>
      </c>
      <c r="BN15" s="31"/>
      <c r="BO15" s="31">
        <f t="shared" si="19"/>
        <v>0</v>
      </c>
      <c r="BP15" s="26">
        <v>140000</v>
      </c>
      <c r="BQ15" s="30"/>
      <c r="BR15" s="31">
        <f t="shared" si="20"/>
        <v>0</v>
      </c>
      <c r="BS15" s="21">
        <v>141594.3328384354</v>
      </c>
      <c r="BT15" s="31"/>
      <c r="BU15" s="31">
        <f t="shared" si="21"/>
        <v>0</v>
      </c>
      <c r="BV15" s="26">
        <v>100000</v>
      </c>
      <c r="BW15" s="30"/>
      <c r="BX15" s="31">
        <f t="shared" si="22"/>
        <v>0</v>
      </c>
      <c r="BY15" s="21">
        <v>101138.80917031098</v>
      </c>
      <c r="BZ15" s="31"/>
      <c r="CA15" s="31">
        <f t="shared" si="23"/>
        <v>0</v>
      </c>
      <c r="CB15" s="32">
        <f t="shared" si="24"/>
        <v>490000</v>
      </c>
      <c r="CC15" s="33">
        <f t="shared" si="24"/>
        <v>0</v>
      </c>
      <c r="CD15" s="34">
        <f t="shared" si="25"/>
        <v>497565.68894192961</v>
      </c>
      <c r="CE15" s="35">
        <f t="shared" si="25"/>
        <v>0</v>
      </c>
      <c r="CF15" s="36">
        <f t="shared" si="26"/>
        <v>0</v>
      </c>
      <c r="CG15" s="36">
        <f t="shared" si="27"/>
        <v>0</v>
      </c>
    </row>
    <row r="16" spans="1:85" ht="15.75">
      <c r="A16" s="16">
        <f t="shared" si="28"/>
        <v>10</v>
      </c>
      <c r="B16" s="17" t="s">
        <v>51</v>
      </c>
      <c r="C16" s="43"/>
      <c r="D16" s="44"/>
      <c r="E16" s="20"/>
      <c r="F16" s="20"/>
      <c r="G16" s="20"/>
      <c r="H16" s="21"/>
      <c r="I16" s="21"/>
      <c r="J16" s="22"/>
      <c r="K16" s="21"/>
      <c r="L16" s="21"/>
      <c r="M16" s="22"/>
      <c r="N16" s="21"/>
      <c r="O16" s="21"/>
      <c r="P16" s="23"/>
      <c r="Q16" s="24"/>
      <c r="R16" s="24"/>
      <c r="S16" s="25"/>
      <c r="T16" s="26"/>
      <c r="U16" s="27"/>
      <c r="V16" s="23"/>
      <c r="W16" s="28"/>
      <c r="X16" s="29"/>
      <c r="Y16" s="25"/>
      <c r="Z16" s="26"/>
      <c r="AA16" s="30"/>
      <c r="AB16" s="31"/>
      <c r="AC16" s="21"/>
      <c r="AD16" s="31"/>
      <c r="AE16" s="31"/>
      <c r="AF16" s="26"/>
      <c r="AG16" s="30"/>
      <c r="AH16" s="31"/>
      <c r="AI16" s="31"/>
      <c r="AJ16" s="31"/>
      <c r="AK16" s="31" t="e">
        <f t="shared" si="9"/>
        <v>#DIV/0!</v>
      </c>
      <c r="AL16" s="26">
        <v>6464</v>
      </c>
      <c r="AM16" s="30"/>
      <c r="AN16" s="31">
        <f t="shared" si="10"/>
        <v>0</v>
      </c>
      <c r="AO16" s="21">
        <v>13988.096</v>
      </c>
      <c r="AP16" s="31"/>
      <c r="AQ16" s="31">
        <f t="shared" si="11"/>
        <v>0</v>
      </c>
      <c r="AR16" s="26">
        <v>6469.05</v>
      </c>
      <c r="AS16" s="30"/>
      <c r="AT16" s="31">
        <f t="shared" si="12"/>
        <v>0</v>
      </c>
      <c r="AU16" s="21">
        <v>13999.0242</v>
      </c>
      <c r="AV16" s="31"/>
      <c r="AW16" s="31">
        <f t="shared" si="13"/>
        <v>0</v>
      </c>
      <c r="AX16" s="26">
        <v>7176.05</v>
      </c>
      <c r="AY16" s="30"/>
      <c r="AZ16" s="31">
        <f t="shared" si="14"/>
        <v>0</v>
      </c>
      <c r="BA16" s="21">
        <v>15528.9722</v>
      </c>
      <c r="BB16" s="31"/>
      <c r="BC16" s="31">
        <f t="shared" si="15"/>
        <v>0</v>
      </c>
      <c r="BD16" s="26">
        <v>6340.78</v>
      </c>
      <c r="BE16" s="30"/>
      <c r="BF16" s="31">
        <f t="shared" si="16"/>
        <v>0</v>
      </c>
      <c r="BG16" s="21">
        <v>13721.447920000001</v>
      </c>
      <c r="BH16" s="31"/>
      <c r="BI16" s="31">
        <f t="shared" si="17"/>
        <v>0</v>
      </c>
      <c r="BJ16" s="26">
        <v>6548.84</v>
      </c>
      <c r="BK16" s="30"/>
      <c r="BL16" s="31">
        <f t="shared" si="18"/>
        <v>0</v>
      </c>
      <c r="BM16" s="21">
        <v>14171.689759999999</v>
      </c>
      <c r="BN16" s="31"/>
      <c r="BO16" s="31">
        <f t="shared" si="19"/>
        <v>0</v>
      </c>
      <c r="BP16" s="26">
        <v>5273.21</v>
      </c>
      <c r="BQ16" s="30"/>
      <c r="BR16" s="31">
        <f t="shared" si="20"/>
        <v>0</v>
      </c>
      <c r="BS16" s="21">
        <v>11411.22644</v>
      </c>
      <c r="BT16" s="31"/>
      <c r="BU16" s="31">
        <f t="shared" si="21"/>
        <v>0</v>
      </c>
      <c r="BV16" s="26">
        <v>5865.07</v>
      </c>
      <c r="BW16" s="30"/>
      <c r="BX16" s="31">
        <f t="shared" si="22"/>
        <v>0</v>
      </c>
      <c r="BY16" s="21">
        <v>12692.011479999999</v>
      </c>
      <c r="BZ16" s="31"/>
      <c r="CA16" s="31">
        <f t="shared" si="23"/>
        <v>0</v>
      </c>
      <c r="CB16" s="32">
        <f t="shared" si="24"/>
        <v>44137</v>
      </c>
      <c r="CC16" s="33">
        <f t="shared" si="24"/>
        <v>0</v>
      </c>
      <c r="CD16" s="34">
        <f t="shared" si="25"/>
        <v>95512.467999999993</v>
      </c>
      <c r="CE16" s="35">
        <f t="shared" si="25"/>
        <v>0</v>
      </c>
      <c r="CF16" s="36">
        <f t="shared" si="26"/>
        <v>0</v>
      </c>
      <c r="CG16" s="36">
        <f t="shared" si="27"/>
        <v>0</v>
      </c>
    </row>
    <row r="17" spans="1:85" ht="15.75">
      <c r="A17" s="16">
        <f t="shared" si="28"/>
        <v>11</v>
      </c>
      <c r="B17" s="39" t="s">
        <v>52</v>
      </c>
      <c r="C17" s="18"/>
      <c r="D17" s="19"/>
      <c r="E17" s="20"/>
      <c r="F17" s="20"/>
      <c r="G17" s="20"/>
      <c r="H17" s="21"/>
      <c r="I17" s="21"/>
      <c r="J17" s="22"/>
      <c r="K17" s="21"/>
      <c r="L17" s="21"/>
      <c r="M17" s="22"/>
      <c r="N17" s="21"/>
      <c r="O17" s="21"/>
      <c r="P17" s="23"/>
      <c r="Q17" s="24"/>
      <c r="R17" s="24"/>
      <c r="S17" s="25"/>
      <c r="T17" s="26"/>
      <c r="U17" s="27"/>
      <c r="V17" s="31"/>
      <c r="W17" s="24"/>
      <c r="X17" s="45"/>
      <c r="Y17" s="46"/>
      <c r="Z17" s="26"/>
      <c r="AA17" s="30"/>
      <c r="AB17" s="31"/>
      <c r="AC17" s="21"/>
      <c r="AD17" s="31"/>
      <c r="AE17" s="31"/>
      <c r="AF17" s="26"/>
      <c r="AG17" s="30"/>
      <c r="AH17" s="31"/>
      <c r="AI17" s="31"/>
      <c r="AJ17" s="31"/>
      <c r="AK17" s="31" t="e">
        <f t="shared" si="9"/>
        <v>#DIV/0!</v>
      </c>
      <c r="AL17" s="26">
        <v>16000</v>
      </c>
      <c r="AM17" s="30"/>
      <c r="AN17" s="31">
        <f t="shared" si="10"/>
        <v>0</v>
      </c>
      <c r="AO17" s="21">
        <v>17148.863999999998</v>
      </c>
      <c r="AP17" s="31"/>
      <c r="AQ17" s="31">
        <f t="shared" si="11"/>
        <v>0</v>
      </c>
      <c r="AR17" s="26">
        <v>24000</v>
      </c>
      <c r="AS17" s="30"/>
      <c r="AT17" s="31">
        <f t="shared" si="12"/>
        <v>0</v>
      </c>
      <c r="AU17" s="21">
        <v>25453.248</v>
      </c>
      <c r="AV17" s="31"/>
      <c r="AW17" s="31">
        <f t="shared" si="13"/>
        <v>0</v>
      </c>
      <c r="AX17" s="26">
        <v>28000</v>
      </c>
      <c r="AY17" s="30"/>
      <c r="AZ17" s="31">
        <f t="shared" si="14"/>
        <v>0</v>
      </c>
      <c r="BA17" s="21">
        <v>29491.671999999999</v>
      </c>
      <c r="BB17" s="31"/>
      <c r="BC17" s="31">
        <f t="shared" si="15"/>
        <v>0</v>
      </c>
      <c r="BD17" s="26">
        <v>20000</v>
      </c>
      <c r="BE17" s="30"/>
      <c r="BF17" s="31">
        <f t="shared" si="16"/>
        <v>0</v>
      </c>
      <c r="BG17" s="21">
        <v>21484.720000000001</v>
      </c>
      <c r="BH17" s="31"/>
      <c r="BI17" s="31">
        <f t="shared" si="17"/>
        <v>0</v>
      </c>
      <c r="BJ17" s="26">
        <v>11000</v>
      </c>
      <c r="BK17" s="30"/>
      <c r="BL17" s="31">
        <f t="shared" si="18"/>
        <v>0</v>
      </c>
      <c r="BM17" s="21">
        <v>11943.338</v>
      </c>
      <c r="BN17" s="31"/>
      <c r="BO17" s="31">
        <f t="shared" si="19"/>
        <v>0</v>
      </c>
      <c r="BP17" s="26">
        <v>6500</v>
      </c>
      <c r="BQ17" s="30"/>
      <c r="BR17" s="31">
        <f t="shared" si="20"/>
        <v>0</v>
      </c>
      <c r="BS17" s="21">
        <v>6938.3535000000002</v>
      </c>
      <c r="BT17" s="31"/>
      <c r="BU17" s="31">
        <f t="shared" si="21"/>
        <v>0</v>
      </c>
      <c r="BV17" s="26">
        <v>5000</v>
      </c>
      <c r="BW17" s="30"/>
      <c r="BX17" s="31">
        <f t="shared" si="22"/>
        <v>0</v>
      </c>
      <c r="BY17" s="21">
        <v>5377.1049999999996</v>
      </c>
      <c r="BZ17" s="31"/>
      <c r="CA17" s="31">
        <f t="shared" si="23"/>
        <v>0</v>
      </c>
      <c r="CB17" s="32">
        <f t="shared" si="24"/>
        <v>110500</v>
      </c>
      <c r="CC17" s="33"/>
      <c r="CD17" s="34">
        <f t="shared" si="25"/>
        <v>117837.30049999998</v>
      </c>
      <c r="CE17" s="35"/>
      <c r="CF17" s="36"/>
      <c r="CG17" s="36"/>
    </row>
    <row r="18" spans="1:85" ht="15.75">
      <c r="A18" s="16"/>
      <c r="B18" s="47" t="s">
        <v>53</v>
      </c>
      <c r="C18" s="48"/>
      <c r="D18" s="49"/>
      <c r="E18" s="50"/>
      <c r="F18" s="50"/>
      <c r="G18" s="50"/>
      <c r="H18" s="51"/>
      <c r="I18" s="51"/>
      <c r="J18" s="52"/>
      <c r="K18" s="51"/>
      <c r="L18" s="51"/>
      <c r="M18" s="52"/>
      <c r="N18" s="51"/>
      <c r="O18" s="51"/>
      <c r="P18" s="52"/>
      <c r="Q18" s="53"/>
      <c r="R18" s="53"/>
      <c r="S18" s="54"/>
      <c r="T18" s="55"/>
      <c r="U18" s="56"/>
      <c r="V18" s="52"/>
      <c r="W18" s="57"/>
      <c r="X18" s="58"/>
      <c r="Y18" s="54"/>
      <c r="Z18" s="55"/>
      <c r="AA18" s="55"/>
      <c r="AB18" s="52"/>
      <c r="AC18" s="51"/>
      <c r="AD18" s="55"/>
      <c r="AE18" s="52"/>
      <c r="AF18" s="55"/>
      <c r="AG18" s="55"/>
      <c r="AH18" s="52"/>
      <c r="AI18" s="55"/>
      <c r="AJ18" s="55"/>
      <c r="AK18" s="52"/>
      <c r="AL18" s="55">
        <f>SUM(AL7:AL17)</f>
        <v>250198.32639999999</v>
      </c>
      <c r="AM18" s="55">
        <f>SUM(AM7:AM17)</f>
        <v>0</v>
      </c>
      <c r="AN18" s="52"/>
      <c r="AO18" s="51">
        <f>SUM(AO7:AO17)</f>
        <v>269672.85190356546</v>
      </c>
      <c r="AP18" s="55">
        <f>SUM(AP7:AP17)</f>
        <v>0</v>
      </c>
      <c r="AQ18" s="52"/>
      <c r="AR18" s="55">
        <f>SUM(AR7:AR17)</f>
        <v>317769.15299999999</v>
      </c>
      <c r="AS18" s="55">
        <f>SUM(AS7:AS17)</f>
        <v>0</v>
      </c>
      <c r="AT18" s="52"/>
      <c r="AU18" s="51">
        <f>SUM(AU7:AU17)</f>
        <v>346614.63820477447</v>
      </c>
      <c r="AV18" s="55">
        <f>SUM(AV7:AV17)</f>
        <v>0</v>
      </c>
      <c r="AW18" s="52"/>
      <c r="AX18" s="55">
        <f>SUM(AX7:AX17)</f>
        <v>341435.68533333333</v>
      </c>
      <c r="AY18" s="55">
        <f>SUM(AY7:AY17)</f>
        <v>0</v>
      </c>
      <c r="AZ18" s="52"/>
      <c r="BA18" s="51">
        <f t="shared" ref="BA18:BB18" si="29">SUM(BA7:BA16)</f>
        <v>341070.57928843435</v>
      </c>
      <c r="BB18" s="55">
        <f t="shared" si="29"/>
        <v>0</v>
      </c>
      <c r="BC18" s="52"/>
      <c r="BD18" s="55">
        <f>SUM(BD7:BD17)</f>
        <v>325743.47573333338</v>
      </c>
      <c r="BE18" s="55">
        <f>SUM(BE7:BE17)</f>
        <v>0</v>
      </c>
      <c r="BF18" s="52"/>
      <c r="BG18" s="51">
        <f>SUM(BG7:BG17)</f>
        <v>355743.22229707614</v>
      </c>
      <c r="BH18" s="55">
        <f>SUM(BH7:BH17)</f>
        <v>0</v>
      </c>
      <c r="BI18" s="52"/>
      <c r="BJ18" s="55">
        <f>SUM(BJ7:BJ17)</f>
        <v>245298.50846666665</v>
      </c>
      <c r="BK18" s="55">
        <f>SUM(BK7:BK17)</f>
        <v>0</v>
      </c>
      <c r="BL18" s="52"/>
      <c r="BM18" s="51">
        <f>SUM(BM7:BM17)</f>
        <v>268920.85199017159</v>
      </c>
      <c r="BN18" s="55">
        <f>SUM(BN7:BN17)</f>
        <v>0</v>
      </c>
      <c r="BO18" s="52"/>
      <c r="BP18" s="55">
        <f>SUM(BP7:BP17)</f>
        <v>263462.57373333332</v>
      </c>
      <c r="BQ18" s="55">
        <f>SUM(BQ7:BQ17)</f>
        <v>0</v>
      </c>
      <c r="BR18" s="52"/>
      <c r="BS18" s="51">
        <f>SUM(BS7:BS17)</f>
        <v>277001.54710477852</v>
      </c>
      <c r="BT18" s="55">
        <f>SUM(BT7:BT17)</f>
        <v>0</v>
      </c>
      <c r="BU18" s="52"/>
      <c r="BV18" s="55">
        <f>SUM(BV7:BV17)</f>
        <v>200221.22730284464</v>
      </c>
      <c r="BW18" s="55">
        <f>SUM(BW7:BW17)</f>
        <v>0</v>
      </c>
      <c r="BX18" s="52"/>
      <c r="BY18" s="51">
        <f>SUM(BY7:BY17)</f>
        <v>212698.738796761</v>
      </c>
      <c r="BZ18" s="55">
        <f>SUM(BZ7:BZ17)</f>
        <v>0</v>
      </c>
      <c r="CA18" s="52"/>
      <c r="CB18" s="59">
        <f>SUM(CB7:CB17)</f>
        <v>2007300.9499695112</v>
      </c>
      <c r="CC18" s="60">
        <f>SUM(CC7:CC17)</f>
        <v>16396.792000000001</v>
      </c>
      <c r="CD18" s="61">
        <f t="shared" ref="CD18:CE18" si="30">SUM(CD7:CD17)</f>
        <v>2163049.4160703705</v>
      </c>
      <c r="CE18" s="62" t="e">
        <f t="shared" si="30"/>
        <v>#REF!</v>
      </c>
      <c r="CF18" s="63">
        <f t="shared" si="26"/>
        <v>8.1685768146769668E-3</v>
      </c>
      <c r="CG18" s="63" t="e">
        <f t="shared" si="27"/>
        <v>#REF!</v>
      </c>
    </row>
    <row r="19" spans="1:85" ht="15.75">
      <c r="A19" s="12" t="s">
        <v>54</v>
      </c>
      <c r="B19" s="4" t="s">
        <v>55</v>
      </c>
      <c r="C19" s="4"/>
      <c r="D19" s="4"/>
      <c r="E19" s="4"/>
      <c r="F19" s="4"/>
      <c r="G19" s="64"/>
      <c r="H19" s="65"/>
      <c r="I19" s="65"/>
      <c r="J19" s="66"/>
      <c r="K19" s="66"/>
      <c r="L19" s="67"/>
      <c r="M19" s="66"/>
      <c r="N19" s="65"/>
      <c r="O19" s="65"/>
      <c r="P19" s="68"/>
      <c r="Q19" s="67"/>
      <c r="R19" s="67"/>
      <c r="S19" s="68"/>
      <c r="T19" s="69"/>
      <c r="U19" s="70"/>
      <c r="V19" s="66"/>
      <c r="W19" s="67"/>
      <c r="X19" s="66"/>
      <c r="Y19" s="66"/>
      <c r="Z19" s="69"/>
      <c r="AA19" s="70"/>
      <c r="AB19" s="66"/>
      <c r="AC19" s="67"/>
      <c r="AD19" s="66"/>
      <c r="AE19" s="66"/>
      <c r="AF19" s="69"/>
      <c r="AG19" s="70"/>
      <c r="AH19" s="66"/>
      <c r="AI19" s="66"/>
      <c r="AJ19" s="66"/>
      <c r="AK19" s="66"/>
      <c r="AL19" s="69"/>
      <c r="AM19" s="70"/>
      <c r="AN19" s="66"/>
      <c r="AO19" s="67"/>
      <c r="AP19" s="66"/>
      <c r="AQ19" s="66"/>
      <c r="AR19" s="69"/>
      <c r="AS19" s="70"/>
      <c r="AT19" s="66"/>
      <c r="AU19" s="67"/>
      <c r="AV19" s="66"/>
      <c r="AW19" s="66"/>
      <c r="AX19" s="69"/>
      <c r="AY19" s="70"/>
      <c r="AZ19" s="66"/>
      <c r="BA19" s="67"/>
      <c r="BB19" s="66"/>
      <c r="BC19" s="66"/>
      <c r="BD19" s="69"/>
      <c r="BE19" s="70"/>
      <c r="BF19" s="66"/>
      <c r="BG19" s="67"/>
      <c r="BH19" s="66"/>
      <c r="BI19" s="66"/>
      <c r="BJ19" s="69"/>
      <c r="BK19" s="70"/>
      <c r="BL19" s="66"/>
      <c r="BM19" s="67"/>
      <c r="BN19" s="66"/>
      <c r="BO19" s="66"/>
      <c r="BP19" s="69"/>
      <c r="BQ19" s="70"/>
      <c r="BR19" s="66"/>
      <c r="BS19" s="67"/>
      <c r="BT19" s="66"/>
      <c r="BU19" s="66"/>
      <c r="BV19" s="69"/>
      <c r="BW19" s="70"/>
      <c r="BX19" s="66"/>
      <c r="BY19" s="67"/>
      <c r="BZ19" s="66"/>
      <c r="CA19" s="66"/>
      <c r="CB19" s="71"/>
      <c r="CC19" s="72"/>
      <c r="CD19" s="71"/>
      <c r="CE19" s="72"/>
      <c r="CF19" s="73"/>
      <c r="CG19" s="6"/>
    </row>
    <row r="20" spans="1:85" ht="15.75">
      <c r="A20" s="74">
        <f>A16+1</f>
        <v>11</v>
      </c>
      <c r="B20" s="17" t="s">
        <v>56</v>
      </c>
      <c r="C20" s="75">
        <v>37.503</v>
      </c>
      <c r="D20" s="76">
        <v>6.9444444444439988</v>
      </c>
      <c r="E20" s="77">
        <v>125</v>
      </c>
      <c r="F20" s="77">
        <v>313.30500000000001</v>
      </c>
      <c r="G20" s="20">
        <v>20.833333333333332</v>
      </c>
      <c r="H20" s="21">
        <v>5225</v>
      </c>
      <c r="I20" s="21">
        <v>5180.9880000000003</v>
      </c>
      <c r="J20" s="22">
        <f t="shared" ref="J20" si="31">I20/H20</f>
        <v>0.9915766507177034</v>
      </c>
      <c r="K20" s="78">
        <v>10299.115</v>
      </c>
      <c r="L20" s="79">
        <v>9707.9464800000005</v>
      </c>
      <c r="M20" s="22">
        <f t="shared" ref="M20" si="32">L20/K20</f>
        <v>0.94260006612218628</v>
      </c>
      <c r="N20" s="21">
        <v>6234</v>
      </c>
      <c r="O20" s="21">
        <v>3600.627</v>
      </c>
      <c r="P20" s="23">
        <f t="shared" ref="P20" si="33">O20/N20</f>
        <v>0.57757892204042349</v>
      </c>
      <c r="Q20" s="80">
        <v>10461.991</v>
      </c>
      <c r="R20" s="80">
        <f>'[1]TH SL DT'!Q366</f>
        <v>6826.4571297100001</v>
      </c>
      <c r="S20" s="25">
        <f t="shared" ref="S20" si="34">R20/Q20</f>
        <v>0.65250076488404551</v>
      </c>
      <c r="T20" s="26">
        <v>5758</v>
      </c>
      <c r="U20" s="27">
        <v>1616</v>
      </c>
      <c r="V20" s="23">
        <f t="shared" ref="V20" si="35">U20/T20</f>
        <v>0.28065300451545677</v>
      </c>
      <c r="W20" s="28">
        <v>10399.477000000001</v>
      </c>
      <c r="X20" s="29">
        <v>4066.4040000000082</v>
      </c>
      <c r="Y20" s="25">
        <f t="shared" ref="Y20:Y24" si="36">X20/W20</f>
        <v>0.39102004841205074</v>
      </c>
      <c r="Z20" s="26">
        <v>5343</v>
      </c>
      <c r="AA20" s="30"/>
      <c r="AB20" s="31">
        <f t="shared" ref="AB20:AB24" si="37">AA20/Z20</f>
        <v>0</v>
      </c>
      <c r="AC20" s="79">
        <v>10123.916999999999</v>
      </c>
      <c r="AD20" s="81"/>
      <c r="AE20" s="31">
        <f t="shared" ref="AE20:AE24" si="38">AD20/AC20</f>
        <v>0</v>
      </c>
      <c r="AF20" s="26">
        <v>5032</v>
      </c>
      <c r="AG20" s="30"/>
      <c r="AH20" s="31">
        <f t="shared" ref="AH20:AH24" si="39">AG20/AF20</f>
        <v>0</v>
      </c>
      <c r="AI20" s="81">
        <v>9917.4130000000005</v>
      </c>
      <c r="AJ20" s="81"/>
      <c r="AK20" s="31">
        <f t="shared" ref="AK20:AK24" si="40">AJ20/AI20</f>
        <v>0</v>
      </c>
      <c r="AL20" s="26">
        <v>4361</v>
      </c>
      <c r="AM20" s="30"/>
      <c r="AN20" s="31">
        <f t="shared" ref="AN20:AN24" si="41">AM20/AL20</f>
        <v>0</v>
      </c>
      <c r="AO20" s="79">
        <v>9471.8690000000006</v>
      </c>
      <c r="AP20" s="81"/>
      <c r="AQ20" s="31">
        <f t="shared" ref="AQ20:AQ24" si="42">AP20/AO20</f>
        <v>0</v>
      </c>
      <c r="AR20" s="26">
        <v>9384</v>
      </c>
      <c r="AS20" s="30"/>
      <c r="AT20" s="31">
        <f t="shared" ref="AT20:AT24" si="43">AS20/AR20</f>
        <v>0</v>
      </c>
      <c r="AU20" s="79">
        <v>5817.6890000000003</v>
      </c>
      <c r="AV20" s="81"/>
      <c r="AW20" s="31">
        <f t="shared" ref="AW20:AW24" si="44">AV20/AU20</f>
        <v>0</v>
      </c>
      <c r="AX20" s="26">
        <v>2284</v>
      </c>
      <c r="AY20" s="30"/>
      <c r="AZ20" s="31">
        <f t="shared" ref="AZ20:AZ24" si="45">AY20/AX20</f>
        <v>0</v>
      </c>
      <c r="BA20" s="79">
        <v>1414.6690000000001</v>
      </c>
      <c r="BB20" s="81"/>
      <c r="BC20" s="31">
        <f t="shared" ref="BC20:BC24" si="46">BB20/BA20</f>
        <v>0</v>
      </c>
      <c r="BD20" s="26">
        <v>3619</v>
      </c>
      <c r="BE20" s="30"/>
      <c r="BF20" s="31">
        <f t="shared" ref="BF20:BF24" si="47">BE20/BD20</f>
        <v>0</v>
      </c>
      <c r="BG20" s="79">
        <v>2243.0329999999999</v>
      </c>
      <c r="BH20" s="81"/>
      <c r="BI20" s="31">
        <f t="shared" ref="BI20:BI24" si="48">BH20/BG20</f>
        <v>0</v>
      </c>
      <c r="BJ20" s="26">
        <v>3148</v>
      </c>
      <c r="BK20" s="30"/>
      <c r="BL20" s="31">
        <f t="shared" ref="BL20:BL24" si="49">BK20/BJ20</f>
        <v>0</v>
      </c>
      <c r="BM20" s="79">
        <v>1949.962</v>
      </c>
      <c r="BN20" s="81"/>
      <c r="BO20" s="31">
        <f t="shared" ref="BO20:BO24" si="50">BN20/BM20</f>
        <v>0</v>
      </c>
      <c r="BP20" s="26">
        <v>6012</v>
      </c>
      <c r="BQ20" s="30"/>
      <c r="BR20" s="31">
        <f t="shared" ref="BR20:BR24" si="51">BQ20/BP20</f>
        <v>0</v>
      </c>
      <c r="BS20" s="79">
        <v>10064.554</v>
      </c>
      <c r="BT20" s="81"/>
      <c r="BU20" s="31">
        <f t="shared" ref="BU20:BU24" si="52">BT20/BS20</f>
        <v>0</v>
      </c>
      <c r="BV20" s="26">
        <v>13557</v>
      </c>
      <c r="BW20" s="30"/>
      <c r="BX20" s="31">
        <f t="shared" ref="BX20:BX24" si="53">BW20/BV20</f>
        <v>0</v>
      </c>
      <c r="BY20" s="79">
        <v>15856.7</v>
      </c>
      <c r="BZ20" s="81"/>
      <c r="CA20" s="31">
        <f t="shared" ref="CA20:CA24" si="54">BZ20/BY20</f>
        <v>0</v>
      </c>
      <c r="CB20" s="32">
        <f t="shared" ref="CB20:CC24" si="55">H20+N20+T20+Z20+AF20+AL20+AR20+AX20+BD20+BJ20+BP20+BV20</f>
        <v>69957</v>
      </c>
      <c r="CC20" s="33">
        <f t="shared" si="55"/>
        <v>10397.615</v>
      </c>
      <c r="CD20" s="34">
        <f t="shared" ref="CD20:CE24" si="56">K20+Q20+W20+AC20+AI20+AO20+AU20+BA20+BG20+BM20+BS20+BY20</f>
        <v>98020.388999999996</v>
      </c>
      <c r="CE20" s="35">
        <f t="shared" si="56"/>
        <v>20600.807609710009</v>
      </c>
      <c r="CF20" s="36">
        <f t="shared" si="26"/>
        <v>0.14862865760395672</v>
      </c>
      <c r="CG20" s="36">
        <f t="shared" si="27"/>
        <v>0.21016859675704827</v>
      </c>
    </row>
    <row r="21" spans="1:85" ht="15.75">
      <c r="A21" s="16">
        <f t="shared" ref="A21:A24" si="57">A20+1</f>
        <v>12</v>
      </c>
      <c r="B21" s="39" t="s">
        <v>57</v>
      </c>
      <c r="C21" s="75"/>
      <c r="D21" s="76"/>
      <c r="E21" s="77"/>
      <c r="F21" s="77"/>
      <c r="G21" s="20"/>
      <c r="H21" s="21"/>
      <c r="I21" s="21"/>
      <c r="J21" s="22"/>
      <c r="K21" s="78"/>
      <c r="L21" s="79"/>
      <c r="M21" s="22"/>
      <c r="N21" s="21"/>
      <c r="O21" s="21"/>
      <c r="P21" s="23"/>
      <c r="Q21" s="80"/>
      <c r="R21" s="80"/>
      <c r="S21" s="25"/>
      <c r="T21" s="26"/>
      <c r="U21" s="27"/>
      <c r="V21" s="23"/>
      <c r="W21" s="28"/>
      <c r="X21" s="29">
        <v>1602.2120489999998</v>
      </c>
      <c r="Y21" s="25" t="e">
        <f t="shared" si="36"/>
        <v>#DIV/0!</v>
      </c>
      <c r="Z21" s="26">
        <v>1926.9996213612362</v>
      </c>
      <c r="AA21" s="30"/>
      <c r="AB21" s="31">
        <f t="shared" si="37"/>
        <v>0</v>
      </c>
      <c r="AC21" s="79">
        <v>4269.2406469999996</v>
      </c>
      <c r="AD21" s="81"/>
      <c r="AE21" s="31">
        <f t="shared" si="38"/>
        <v>0</v>
      </c>
      <c r="AF21" s="26">
        <v>3361.929140891516</v>
      </c>
      <c r="AG21" s="30"/>
      <c r="AH21" s="31">
        <f t="shared" si="39"/>
        <v>0</v>
      </c>
      <c r="AI21" s="81">
        <v>8954.5180600000003</v>
      </c>
      <c r="AJ21" s="81"/>
      <c r="AK21" s="31">
        <f t="shared" si="40"/>
        <v>0</v>
      </c>
      <c r="AL21" s="26">
        <v>4503.6168975837181</v>
      </c>
      <c r="AM21" s="30"/>
      <c r="AN21" s="31">
        <f t="shared" si="41"/>
        <v>0</v>
      </c>
      <c r="AO21" s="79">
        <v>9465.9486290000004</v>
      </c>
      <c r="AP21" s="81"/>
      <c r="AQ21" s="31">
        <f t="shared" si="42"/>
        <v>0</v>
      </c>
      <c r="AR21" s="26">
        <v>3406.7231490075001</v>
      </c>
      <c r="AS21" s="30"/>
      <c r="AT21" s="31">
        <f t="shared" si="43"/>
        <v>0</v>
      </c>
      <c r="AU21" s="79">
        <v>2111.4687819999999</v>
      </c>
      <c r="AV21" s="81"/>
      <c r="AW21" s="31">
        <f t="shared" si="44"/>
        <v>0</v>
      </c>
      <c r="AX21" s="26">
        <v>4900.7051497424991</v>
      </c>
      <c r="AY21" s="30"/>
      <c r="AZ21" s="31">
        <f t="shared" si="45"/>
        <v>0</v>
      </c>
      <c r="BA21" s="79">
        <v>3037.4308329999999</v>
      </c>
      <c r="BB21" s="81"/>
      <c r="BC21" s="31">
        <f t="shared" si="46"/>
        <v>0</v>
      </c>
      <c r="BD21" s="26">
        <v>7441.0825890712513</v>
      </c>
      <c r="BE21" s="30"/>
      <c r="BF21" s="31">
        <f t="shared" si="47"/>
        <v>0</v>
      </c>
      <c r="BG21" s="79">
        <v>4611.9431789999999</v>
      </c>
      <c r="BH21" s="81"/>
      <c r="BI21" s="31">
        <f t="shared" si="48"/>
        <v>0</v>
      </c>
      <c r="BJ21" s="26">
        <v>9963.219156843752</v>
      </c>
      <c r="BK21" s="30"/>
      <c r="BL21" s="31">
        <f t="shared" si="49"/>
        <v>0</v>
      </c>
      <c r="BM21" s="79">
        <v>6175.1499299999996</v>
      </c>
      <c r="BN21" s="81"/>
      <c r="BO21" s="31">
        <f t="shared" si="50"/>
        <v>0</v>
      </c>
      <c r="BP21" s="26">
        <v>9069.1897144499999</v>
      </c>
      <c r="BQ21" s="30"/>
      <c r="BR21" s="31">
        <f t="shared" si="51"/>
        <v>0</v>
      </c>
      <c r="BS21" s="79">
        <v>12505.339051999999</v>
      </c>
      <c r="BT21" s="81"/>
      <c r="BU21" s="31">
        <f t="shared" si="52"/>
        <v>0</v>
      </c>
      <c r="BV21" s="26">
        <v>9821.5162004400008</v>
      </c>
      <c r="BW21" s="30"/>
      <c r="BX21" s="31">
        <f t="shared" si="53"/>
        <v>0</v>
      </c>
      <c r="BY21" s="79">
        <v>13006.200409999999</v>
      </c>
      <c r="BZ21" s="81"/>
      <c r="CA21" s="31">
        <f t="shared" si="54"/>
        <v>0</v>
      </c>
      <c r="CB21" s="32">
        <f t="shared" si="55"/>
        <v>54394.981619391474</v>
      </c>
      <c r="CC21" s="33">
        <f t="shared" si="55"/>
        <v>0</v>
      </c>
      <c r="CD21" s="34">
        <f t="shared" si="56"/>
        <v>64137.239521999996</v>
      </c>
      <c r="CE21" s="35">
        <f t="shared" si="56"/>
        <v>1602.2120489999998</v>
      </c>
      <c r="CF21" s="36">
        <f t="shared" si="26"/>
        <v>0</v>
      </c>
      <c r="CG21" s="36">
        <f t="shared" si="27"/>
        <v>2.4980994831410197E-2</v>
      </c>
    </row>
    <row r="22" spans="1:85" ht="15.75">
      <c r="A22" s="16">
        <f t="shared" si="57"/>
        <v>13</v>
      </c>
      <c r="B22" s="39" t="s">
        <v>58</v>
      </c>
      <c r="C22" s="75"/>
      <c r="D22" s="76"/>
      <c r="E22" s="77"/>
      <c r="F22" s="77"/>
      <c r="G22" s="20"/>
      <c r="H22" s="21"/>
      <c r="I22" s="21"/>
      <c r="J22" s="22"/>
      <c r="K22" s="78"/>
      <c r="L22" s="79"/>
      <c r="M22" s="22"/>
      <c r="N22" s="21"/>
      <c r="O22" s="21"/>
      <c r="P22" s="23"/>
      <c r="Q22" s="80"/>
      <c r="R22" s="80"/>
      <c r="S22" s="25"/>
      <c r="T22" s="26"/>
      <c r="U22" s="27"/>
      <c r="V22" s="23"/>
      <c r="W22" s="28"/>
      <c r="X22" s="29">
        <v>785.62565700000005</v>
      </c>
      <c r="Y22" s="25" t="e">
        <f t="shared" si="36"/>
        <v>#DIV/0!</v>
      </c>
      <c r="Z22" s="26">
        <v>929.83661387999916</v>
      </c>
      <c r="AA22" s="30"/>
      <c r="AB22" s="31">
        <f t="shared" si="37"/>
        <v>0</v>
      </c>
      <c r="AC22" s="79">
        <v>2546.520289</v>
      </c>
      <c r="AD22" s="81"/>
      <c r="AE22" s="31">
        <f t="shared" si="38"/>
        <v>0</v>
      </c>
      <c r="AF22" s="26">
        <v>1659.7433348099987</v>
      </c>
      <c r="AG22" s="30"/>
      <c r="AH22" s="31">
        <f t="shared" si="39"/>
        <v>0</v>
      </c>
      <c r="AI22" s="81">
        <v>4545.4975770000001</v>
      </c>
      <c r="AJ22" s="81"/>
      <c r="AK22" s="31">
        <f t="shared" si="40"/>
        <v>0</v>
      </c>
      <c r="AL22" s="26">
        <v>1984.7872338600009</v>
      </c>
      <c r="AM22" s="30"/>
      <c r="AN22" s="31">
        <f t="shared" si="41"/>
        <v>0</v>
      </c>
      <c r="AO22" s="79">
        <v>5435.6871780000001</v>
      </c>
      <c r="AP22" s="81"/>
      <c r="AQ22" s="31">
        <f t="shared" si="42"/>
        <v>0</v>
      </c>
      <c r="AR22" s="26">
        <v>1495.7774666700011</v>
      </c>
      <c r="AS22" s="30"/>
      <c r="AT22" s="31">
        <f t="shared" si="43"/>
        <v>0</v>
      </c>
      <c r="AU22" s="79">
        <v>927.10676100000001</v>
      </c>
      <c r="AV22" s="81"/>
      <c r="AW22" s="31">
        <f t="shared" si="44"/>
        <v>0</v>
      </c>
      <c r="AX22" s="26">
        <v>2273.3567636399976</v>
      </c>
      <c r="AY22" s="30"/>
      <c r="AZ22" s="31">
        <f t="shared" si="45"/>
        <v>0</v>
      </c>
      <c r="BA22" s="79">
        <v>1409.015326</v>
      </c>
      <c r="BB22" s="81"/>
      <c r="BC22" s="31">
        <f t="shared" si="46"/>
        <v>0</v>
      </c>
      <c r="BD22" s="26">
        <v>3678.8662319700034</v>
      </c>
      <c r="BE22" s="30"/>
      <c r="BF22" s="31">
        <f t="shared" si="47"/>
        <v>0</v>
      </c>
      <c r="BG22" s="79">
        <v>2280.076024</v>
      </c>
      <c r="BH22" s="81"/>
      <c r="BI22" s="31">
        <f t="shared" si="48"/>
        <v>0</v>
      </c>
      <c r="BJ22" s="26">
        <v>4293.6434937599988</v>
      </c>
      <c r="BK22" s="30"/>
      <c r="BL22" s="31">
        <f t="shared" si="49"/>
        <v>0</v>
      </c>
      <c r="BM22" s="79">
        <v>2661.0842320000002</v>
      </c>
      <c r="BN22" s="81"/>
      <c r="BO22" s="31">
        <f t="shared" si="50"/>
        <v>0</v>
      </c>
      <c r="BP22" s="26">
        <v>4090.8024440850008</v>
      </c>
      <c r="BQ22" s="30"/>
      <c r="BR22" s="31">
        <f t="shared" si="51"/>
        <v>0</v>
      </c>
      <c r="BS22" s="79">
        <v>7304.6159770000004</v>
      </c>
      <c r="BT22" s="81"/>
      <c r="BU22" s="31">
        <f t="shared" si="52"/>
        <v>0</v>
      </c>
      <c r="BV22" s="26">
        <v>4987.3337866450001</v>
      </c>
      <c r="BW22" s="30"/>
      <c r="BX22" s="31">
        <f t="shared" si="53"/>
        <v>0</v>
      </c>
      <c r="BY22" s="79">
        <v>7901.481718</v>
      </c>
      <c r="BZ22" s="81"/>
      <c r="CA22" s="31">
        <f t="shared" si="54"/>
        <v>0</v>
      </c>
      <c r="CB22" s="32">
        <f t="shared" si="55"/>
        <v>25394.147369320002</v>
      </c>
      <c r="CC22" s="33">
        <f t="shared" si="55"/>
        <v>0</v>
      </c>
      <c r="CD22" s="34">
        <f t="shared" si="56"/>
        <v>35011.085082000005</v>
      </c>
      <c r="CE22" s="35">
        <f t="shared" si="56"/>
        <v>785.62565700000005</v>
      </c>
      <c r="CF22" s="36">
        <f t="shared" si="26"/>
        <v>0</v>
      </c>
      <c r="CG22" s="36">
        <f t="shared" si="27"/>
        <v>2.2439340430608593E-2</v>
      </c>
    </row>
    <row r="23" spans="1:85" ht="15.75">
      <c r="A23" s="16">
        <f t="shared" si="57"/>
        <v>14</v>
      </c>
      <c r="B23" s="17" t="s">
        <v>59</v>
      </c>
      <c r="C23" s="75"/>
      <c r="D23" s="76"/>
      <c r="E23" s="77"/>
      <c r="F23" s="77"/>
      <c r="G23" s="20"/>
      <c r="H23" s="21"/>
      <c r="I23" s="21"/>
      <c r="J23" s="22"/>
      <c r="K23" s="78"/>
      <c r="L23" s="79"/>
      <c r="M23" s="22"/>
      <c r="N23" s="21"/>
      <c r="O23" s="21"/>
      <c r="P23" s="23"/>
      <c r="Q23" s="80"/>
      <c r="R23" s="80"/>
      <c r="S23" s="25"/>
      <c r="T23" s="26"/>
      <c r="U23" s="27"/>
      <c r="V23" s="23"/>
      <c r="W23" s="28"/>
      <c r="X23" s="29">
        <v>1245.2891820000002</v>
      </c>
      <c r="Y23" s="25" t="e">
        <f t="shared" si="36"/>
        <v>#DIV/0!</v>
      </c>
      <c r="Z23" s="26">
        <v>1121.8418028711365</v>
      </c>
      <c r="AA23" s="30"/>
      <c r="AB23" s="31">
        <f t="shared" si="37"/>
        <v>0</v>
      </c>
      <c r="AC23" s="79">
        <v>3072.360099</v>
      </c>
      <c r="AD23" s="81"/>
      <c r="AE23" s="31">
        <f t="shared" si="38"/>
        <v>0</v>
      </c>
      <c r="AF23" s="26">
        <v>1728.3157361029394</v>
      </c>
      <c r="AG23" s="30"/>
      <c r="AH23" s="31">
        <f t="shared" si="39"/>
        <v>0</v>
      </c>
      <c r="AI23" s="81">
        <v>4005.0439259999998</v>
      </c>
      <c r="AJ23" s="81"/>
      <c r="AK23" s="31">
        <f t="shared" si="40"/>
        <v>0</v>
      </c>
      <c r="AL23" s="26">
        <v>2779.3900448171576</v>
      </c>
      <c r="AM23" s="30"/>
      <c r="AN23" s="31">
        <f t="shared" si="41"/>
        <v>0</v>
      </c>
      <c r="AO23" s="79">
        <v>4599.0774719999999</v>
      </c>
      <c r="AP23" s="81"/>
      <c r="AQ23" s="31">
        <f t="shared" si="42"/>
        <v>0</v>
      </c>
      <c r="AR23" s="26">
        <v>2776.1257351441209</v>
      </c>
      <c r="AS23" s="30"/>
      <c r="AT23" s="31">
        <f t="shared" si="43"/>
        <v>0</v>
      </c>
      <c r="AU23" s="79">
        <v>1720.818849</v>
      </c>
      <c r="AV23" s="81"/>
      <c r="AW23" s="31">
        <f t="shared" si="44"/>
        <v>0</v>
      </c>
      <c r="AX23" s="26">
        <v>4538.63948755</v>
      </c>
      <c r="AY23" s="30"/>
      <c r="AZ23" s="31">
        <f t="shared" si="45"/>
        <v>0</v>
      </c>
      <c r="BA23" s="79">
        <v>2813.1488599999998</v>
      </c>
      <c r="BB23" s="81"/>
      <c r="BC23" s="31">
        <f t="shared" si="46"/>
        <v>0</v>
      </c>
      <c r="BD23" s="26">
        <v>6385.8770790500039</v>
      </c>
      <c r="BE23" s="30"/>
      <c r="BF23" s="31">
        <f t="shared" si="47"/>
        <v>0</v>
      </c>
      <c r="BG23" s="79">
        <v>3957.9622450000002</v>
      </c>
      <c r="BH23" s="81"/>
      <c r="BI23" s="31">
        <f t="shared" si="48"/>
        <v>0</v>
      </c>
      <c r="BJ23" s="26">
        <v>5521.4857207999994</v>
      </c>
      <c r="BK23" s="30"/>
      <c r="BL23" s="31">
        <f t="shared" si="49"/>
        <v>0</v>
      </c>
      <c r="BM23" s="79">
        <v>3422.2557000000002</v>
      </c>
      <c r="BN23" s="81"/>
      <c r="BO23" s="31">
        <f t="shared" si="50"/>
        <v>0</v>
      </c>
      <c r="BP23" s="26">
        <v>4999.7268105750009</v>
      </c>
      <c r="BQ23" s="30"/>
      <c r="BR23" s="31">
        <f t="shared" si="51"/>
        <v>0</v>
      </c>
      <c r="BS23" s="79">
        <v>6229.9721490000002</v>
      </c>
      <c r="BT23" s="81"/>
      <c r="BU23" s="31">
        <f t="shared" si="52"/>
        <v>0</v>
      </c>
      <c r="BV23" s="26">
        <v>6307.7296868250005</v>
      </c>
      <c r="BW23" s="30"/>
      <c r="BX23" s="31">
        <f t="shared" si="53"/>
        <v>0</v>
      </c>
      <c r="BY23" s="79">
        <v>7100.7750640000004</v>
      </c>
      <c r="BZ23" s="81"/>
      <c r="CA23" s="31">
        <f t="shared" si="54"/>
        <v>0</v>
      </c>
      <c r="CB23" s="32">
        <f t="shared" si="55"/>
        <v>36159.132103735355</v>
      </c>
      <c r="CC23" s="33">
        <f t="shared" si="55"/>
        <v>0</v>
      </c>
      <c r="CD23" s="34">
        <f t="shared" si="56"/>
        <v>36921.414364000004</v>
      </c>
      <c r="CE23" s="35">
        <f t="shared" si="56"/>
        <v>1245.2891820000002</v>
      </c>
      <c r="CF23" s="36">
        <f t="shared" si="26"/>
        <v>0</v>
      </c>
      <c r="CG23" s="36">
        <f t="shared" si="27"/>
        <v>3.3728100709332839E-2</v>
      </c>
    </row>
    <row r="24" spans="1:85" ht="15.75">
      <c r="A24" s="16">
        <f t="shared" si="57"/>
        <v>15</v>
      </c>
      <c r="B24" s="17" t="s">
        <v>60</v>
      </c>
      <c r="C24" s="75"/>
      <c r="D24" s="75"/>
      <c r="E24" s="77"/>
      <c r="F24" s="77"/>
      <c r="G24" s="20"/>
      <c r="H24" s="21"/>
      <c r="I24" s="21"/>
      <c r="J24" s="22"/>
      <c r="K24" s="78"/>
      <c r="L24" s="79"/>
      <c r="M24" s="22"/>
      <c r="N24" s="21"/>
      <c r="O24" s="21"/>
      <c r="P24" s="23"/>
      <c r="Q24" s="80"/>
      <c r="R24" s="80"/>
      <c r="S24" s="25"/>
      <c r="T24" s="26"/>
      <c r="U24" s="27"/>
      <c r="V24" s="23"/>
      <c r="W24" s="28"/>
      <c r="X24" s="29">
        <v>2054.8692526084542</v>
      </c>
      <c r="Y24" s="25" t="e">
        <f t="shared" si="36"/>
        <v>#DIV/0!</v>
      </c>
      <c r="Z24" s="26">
        <v>1729.5748851085623</v>
      </c>
      <c r="AA24" s="30"/>
      <c r="AB24" s="31">
        <f t="shared" si="37"/>
        <v>0</v>
      </c>
      <c r="AC24" s="79">
        <v>4649.2238450000004</v>
      </c>
      <c r="AD24" s="81"/>
      <c r="AE24" s="31">
        <f t="shared" si="38"/>
        <v>0</v>
      </c>
      <c r="AF24" s="26">
        <v>2529.0146437132648</v>
      </c>
      <c r="AG24" s="30"/>
      <c r="AH24" s="31">
        <f t="shared" si="39"/>
        <v>0</v>
      </c>
      <c r="AI24" s="81">
        <v>6860.8448559999997</v>
      </c>
      <c r="AJ24" s="81"/>
      <c r="AK24" s="31">
        <f t="shared" si="40"/>
        <v>0</v>
      </c>
      <c r="AL24" s="26">
        <v>3695.0190762504599</v>
      </c>
      <c r="AM24" s="30"/>
      <c r="AN24" s="31">
        <f t="shared" si="41"/>
        <v>0</v>
      </c>
      <c r="AO24" s="79">
        <v>7445.4696540000004</v>
      </c>
      <c r="AP24" s="81"/>
      <c r="AQ24" s="31">
        <f t="shared" si="42"/>
        <v>0</v>
      </c>
      <c r="AR24" s="26">
        <v>5090.3181808004856</v>
      </c>
      <c r="AS24" s="30"/>
      <c r="AT24" s="31">
        <f t="shared" si="43"/>
        <v>0</v>
      </c>
      <c r="AU24" s="79">
        <v>3154.9519749999999</v>
      </c>
      <c r="AV24" s="81"/>
      <c r="AW24" s="31">
        <f t="shared" si="44"/>
        <v>0</v>
      </c>
      <c r="AX24" s="26">
        <v>7941.3547524500018</v>
      </c>
      <c r="AY24" s="30"/>
      <c r="AZ24" s="31">
        <f t="shared" si="45"/>
        <v>0</v>
      </c>
      <c r="BA24" s="79">
        <v>4922.0091890000003</v>
      </c>
      <c r="BB24" s="81"/>
      <c r="BC24" s="31">
        <f t="shared" si="46"/>
        <v>0</v>
      </c>
      <c r="BD24" s="26">
        <v>9732.7848427599984</v>
      </c>
      <c r="BE24" s="30"/>
      <c r="BF24" s="31">
        <f t="shared" si="47"/>
        <v>0</v>
      </c>
      <c r="BG24" s="79">
        <v>6032.3279750000002</v>
      </c>
      <c r="BH24" s="81"/>
      <c r="BI24" s="31">
        <f t="shared" si="48"/>
        <v>0</v>
      </c>
      <c r="BJ24" s="26">
        <v>8624.2013695243677</v>
      </c>
      <c r="BK24" s="30"/>
      <c r="BL24" s="31">
        <f t="shared" si="49"/>
        <v>0</v>
      </c>
      <c r="BM24" s="79">
        <v>5345.2338689999997</v>
      </c>
      <c r="BN24" s="81"/>
      <c r="BO24" s="31">
        <f t="shared" si="50"/>
        <v>0</v>
      </c>
      <c r="BP24" s="26">
        <v>6873.1809043559688</v>
      </c>
      <c r="BQ24" s="30"/>
      <c r="BR24" s="31">
        <f t="shared" si="51"/>
        <v>0</v>
      </c>
      <c r="BS24" s="79">
        <v>9426.4646869999997</v>
      </c>
      <c r="BT24" s="81"/>
      <c r="BU24" s="31">
        <f t="shared" si="52"/>
        <v>0</v>
      </c>
      <c r="BV24" s="26">
        <v>7537.9642204371266</v>
      </c>
      <c r="BW24" s="30"/>
      <c r="BX24" s="31">
        <f t="shared" si="53"/>
        <v>0</v>
      </c>
      <c r="BY24" s="79">
        <v>9869.0441800000008</v>
      </c>
      <c r="BZ24" s="81"/>
      <c r="CA24" s="31">
        <f t="shared" si="54"/>
        <v>0</v>
      </c>
      <c r="CB24" s="32">
        <f t="shared" si="55"/>
        <v>53753.412875400238</v>
      </c>
      <c r="CC24" s="33">
        <f t="shared" si="55"/>
        <v>0</v>
      </c>
      <c r="CD24" s="34">
        <f t="shared" si="56"/>
        <v>57705.570229999998</v>
      </c>
      <c r="CE24" s="35">
        <f t="shared" si="56"/>
        <v>2054.8692526084542</v>
      </c>
      <c r="CF24" s="36">
        <f t="shared" si="26"/>
        <v>0</v>
      </c>
      <c r="CG24" s="36">
        <f t="shared" si="27"/>
        <v>3.5609547647103362E-2</v>
      </c>
    </row>
    <row r="25" spans="1:85" ht="15.75">
      <c r="A25" s="74"/>
      <c r="B25" s="47" t="s">
        <v>53</v>
      </c>
      <c r="C25" s="48"/>
      <c r="D25" s="82"/>
      <c r="E25" s="83">
        <f>SUM(E20:E24)</f>
        <v>125</v>
      </c>
      <c r="F25" s="83">
        <f>SUM(F20:F24)</f>
        <v>313.30500000000001</v>
      </c>
      <c r="G25" s="83"/>
      <c r="H25" s="51">
        <f t="shared" ref="H25:K25" si="58">SUM(H20:H24)</f>
        <v>5225</v>
      </c>
      <c r="I25" s="51">
        <f>SUM(I20:I24)</f>
        <v>5180.9880000000003</v>
      </c>
      <c r="J25" s="52">
        <f>I25/H25</f>
        <v>0.9915766507177034</v>
      </c>
      <c r="K25" s="51">
        <f t="shared" si="58"/>
        <v>10299.115</v>
      </c>
      <c r="L25" s="51">
        <f>SUM(L20:L24)</f>
        <v>9707.9464800000005</v>
      </c>
      <c r="M25" s="52">
        <f>L25/K25</f>
        <v>0.94260006612218628</v>
      </c>
      <c r="N25" s="51">
        <f t="shared" ref="N25:O25" si="59">SUM(N20:N24)</f>
        <v>6234</v>
      </c>
      <c r="O25" s="51">
        <f t="shared" si="59"/>
        <v>3600.627</v>
      </c>
      <c r="P25" s="52">
        <f>O25/N25</f>
        <v>0.57757892204042349</v>
      </c>
      <c r="Q25" s="53">
        <f t="shared" ref="Q25:R25" si="60">SUM(Q20:Q24)</f>
        <v>10461.991</v>
      </c>
      <c r="R25" s="53">
        <f t="shared" si="60"/>
        <v>6826.4571297100001</v>
      </c>
      <c r="S25" s="54">
        <f>R25/Q25</f>
        <v>0.65250076488404551</v>
      </c>
      <c r="T25" s="84">
        <f t="shared" ref="T25:U25" si="61">SUM(T20:T24)</f>
        <v>5758</v>
      </c>
      <c r="U25" s="56">
        <f t="shared" si="61"/>
        <v>1616</v>
      </c>
      <c r="V25" s="52"/>
      <c r="W25" s="85">
        <f t="shared" ref="W25:X25" si="62">SUM(W20:W24)</f>
        <v>10399.477000000001</v>
      </c>
      <c r="X25" s="58">
        <f t="shared" si="62"/>
        <v>9754.4001406084626</v>
      </c>
      <c r="Y25" s="54"/>
      <c r="Z25" s="56">
        <f t="shared" ref="Z25:AA25" si="63">SUM(Z20:Z24)</f>
        <v>11051.252923220934</v>
      </c>
      <c r="AA25" s="56">
        <f t="shared" si="63"/>
        <v>0</v>
      </c>
      <c r="AB25" s="52"/>
      <c r="AC25" s="51">
        <f t="shared" ref="AC25:AD25" si="64">SUM(AC20:AC24)</f>
        <v>24661.261880000002</v>
      </c>
      <c r="AD25" s="56">
        <f t="shared" si="64"/>
        <v>0</v>
      </c>
      <c r="AE25" s="52"/>
      <c r="AF25" s="56">
        <f t="shared" ref="AF25:AG25" si="65">SUM(AF20:AF24)</f>
        <v>14311.002855517718</v>
      </c>
      <c r="AG25" s="56">
        <f t="shared" si="65"/>
        <v>0</v>
      </c>
      <c r="AH25" s="52"/>
      <c r="AI25" s="56">
        <f t="shared" ref="AI25:AJ25" si="66">SUM(AI20:AI24)</f>
        <v>34283.317418999999</v>
      </c>
      <c r="AJ25" s="56">
        <f t="shared" si="66"/>
        <v>0</v>
      </c>
      <c r="AK25" s="52"/>
      <c r="AL25" s="56">
        <f t="shared" ref="AL25:AM25" si="67">SUM(AL20:AL24)</f>
        <v>17323.813252511336</v>
      </c>
      <c r="AM25" s="56">
        <f t="shared" si="67"/>
        <v>0</v>
      </c>
      <c r="AN25" s="52"/>
      <c r="AO25" s="51">
        <f>SUM(AO20:AO24)</f>
        <v>36418.051933000002</v>
      </c>
      <c r="AP25" s="56">
        <f t="shared" ref="AP25" si="68">SUM(AP20:AP24)</f>
        <v>0</v>
      </c>
      <c r="AQ25" s="52"/>
      <c r="AR25" s="56">
        <f t="shared" ref="AR25:AS25" si="69">SUM(AR20:AR24)</f>
        <v>22152.944531622106</v>
      </c>
      <c r="AS25" s="56">
        <f t="shared" si="69"/>
        <v>0</v>
      </c>
      <c r="AT25" s="52"/>
      <c r="AU25" s="51">
        <f t="shared" ref="AU25:AV25" si="70">SUM(AU20:AU24)</f>
        <v>13732.035367</v>
      </c>
      <c r="AV25" s="56">
        <f t="shared" si="70"/>
        <v>0</v>
      </c>
      <c r="AW25" s="52"/>
      <c r="AX25" s="56">
        <f t="shared" ref="AX25:AY25" si="71">SUM(AX20:AX24)</f>
        <v>21938.056153382498</v>
      </c>
      <c r="AY25" s="56">
        <f t="shared" si="71"/>
        <v>0</v>
      </c>
      <c r="AZ25" s="52"/>
      <c r="BA25" s="51">
        <f t="shared" ref="BA25:BB25" si="72">SUM(BA20:BA24)</f>
        <v>13596.273208000001</v>
      </c>
      <c r="BB25" s="56">
        <f t="shared" si="72"/>
        <v>0</v>
      </c>
      <c r="BC25" s="52"/>
      <c r="BD25" s="56">
        <f t="shared" ref="BD25:BE25" si="73">SUM(BD20:BD24)</f>
        <v>30857.610742851255</v>
      </c>
      <c r="BE25" s="56">
        <f t="shared" si="73"/>
        <v>0</v>
      </c>
      <c r="BF25" s="52"/>
      <c r="BG25" s="51">
        <f t="shared" ref="BG25:BH25" si="74">SUM(BG20:BG24)</f>
        <v>19125.342423000002</v>
      </c>
      <c r="BH25" s="56">
        <f t="shared" si="74"/>
        <v>0</v>
      </c>
      <c r="BI25" s="52"/>
      <c r="BJ25" s="56">
        <f t="shared" ref="BJ25:BK25" si="75">SUM(BJ20:BJ24)</f>
        <v>31550.549740928116</v>
      </c>
      <c r="BK25" s="56">
        <f t="shared" si="75"/>
        <v>0</v>
      </c>
      <c r="BL25" s="52"/>
      <c r="BM25" s="51">
        <f t="shared" ref="BM25:BN25" si="76">SUM(BM20:BM24)</f>
        <v>19553.685730999998</v>
      </c>
      <c r="BN25" s="56">
        <f t="shared" si="76"/>
        <v>0</v>
      </c>
      <c r="BO25" s="52"/>
      <c r="BP25" s="56">
        <f t="shared" ref="BP25:BQ25" si="77">SUM(BP20:BP24)</f>
        <v>31044.899873465973</v>
      </c>
      <c r="BQ25" s="56">
        <f t="shared" si="77"/>
        <v>0</v>
      </c>
      <c r="BR25" s="52"/>
      <c r="BS25" s="51">
        <f t="shared" ref="BS25:BT25" si="78">SUM(BS20:BS24)</f>
        <v>45530.945865000002</v>
      </c>
      <c r="BT25" s="56">
        <f t="shared" si="78"/>
        <v>0</v>
      </c>
      <c r="BU25" s="52"/>
      <c r="BV25" s="56">
        <f t="shared" ref="BV25:BW25" si="79">SUM(BV20:BV24)</f>
        <v>42211.543894347124</v>
      </c>
      <c r="BW25" s="56">
        <f t="shared" si="79"/>
        <v>0</v>
      </c>
      <c r="BX25" s="52"/>
      <c r="BY25" s="51">
        <f t="shared" ref="BY25:BZ25" si="80">SUM(BY20:BY24)</f>
        <v>53734.20137200001</v>
      </c>
      <c r="BZ25" s="56">
        <f t="shared" si="80"/>
        <v>0</v>
      </c>
      <c r="CA25" s="52"/>
      <c r="CB25" s="86">
        <f>SUM(CB20:CB24)</f>
        <v>239658.67396784708</v>
      </c>
      <c r="CC25" s="87">
        <f>SUM(CC20:CC24)</f>
        <v>10397.615</v>
      </c>
      <c r="CD25" s="88">
        <f t="shared" ref="CD25:CE25" si="81">SUM(CD20:CD24)</f>
        <v>291795.69819799997</v>
      </c>
      <c r="CE25" s="89">
        <f t="shared" si="81"/>
        <v>26288.803750318461</v>
      </c>
      <c r="CF25" s="63">
        <f t="shared" si="26"/>
        <v>4.3385097763642626E-2</v>
      </c>
      <c r="CG25" s="63">
        <f t="shared" si="27"/>
        <v>9.0093184761346326E-2</v>
      </c>
    </row>
    <row r="26" spans="1:85" ht="15.75">
      <c r="A26" s="12" t="s">
        <v>61</v>
      </c>
      <c r="B26" s="4" t="s">
        <v>62</v>
      </c>
      <c r="C26" s="4"/>
      <c r="D26" s="4"/>
      <c r="E26" s="4"/>
      <c r="F26" s="4"/>
      <c r="G26" s="4"/>
      <c r="H26" s="90"/>
      <c r="I26" s="67"/>
      <c r="J26" s="66"/>
      <c r="K26" s="66"/>
      <c r="L26" s="67"/>
      <c r="M26" s="66"/>
      <c r="N26" s="90"/>
      <c r="O26" s="67"/>
      <c r="P26" s="68"/>
      <c r="Q26" s="67"/>
      <c r="R26" s="67"/>
      <c r="S26" s="68"/>
      <c r="T26" s="91"/>
      <c r="U26" s="66"/>
      <c r="V26" s="66"/>
      <c r="W26" s="67"/>
      <c r="X26" s="66"/>
      <c r="Y26" s="66"/>
      <c r="Z26" s="91"/>
      <c r="AA26" s="66"/>
      <c r="AB26" s="66"/>
      <c r="AC26" s="67"/>
      <c r="AD26" s="66"/>
      <c r="AE26" s="66"/>
      <c r="AF26" s="91"/>
      <c r="AG26" s="66"/>
      <c r="AH26" s="66"/>
      <c r="AI26" s="66"/>
      <c r="AJ26" s="66"/>
      <c r="AK26" s="66"/>
      <c r="AL26" s="91"/>
      <c r="AM26" s="66"/>
      <c r="AN26" s="66"/>
      <c r="AO26" s="67"/>
      <c r="AP26" s="66"/>
      <c r="AQ26" s="66"/>
      <c r="AR26" s="91"/>
      <c r="AS26" s="66"/>
      <c r="AT26" s="66"/>
      <c r="AU26" s="67"/>
      <c r="AV26" s="66"/>
      <c r="AW26" s="66"/>
      <c r="AX26" s="91"/>
      <c r="AY26" s="66"/>
      <c r="AZ26" s="66"/>
      <c r="BA26" s="67"/>
      <c r="BB26" s="66"/>
      <c r="BC26" s="66"/>
      <c r="BD26" s="91"/>
      <c r="BE26" s="66"/>
      <c r="BF26" s="66"/>
      <c r="BG26" s="67"/>
      <c r="BH26" s="66"/>
      <c r="BI26" s="66"/>
      <c r="BJ26" s="91"/>
      <c r="BK26" s="66"/>
      <c r="BL26" s="66"/>
      <c r="BM26" s="67"/>
      <c r="BN26" s="66"/>
      <c r="BO26" s="66"/>
      <c r="BP26" s="91"/>
      <c r="BQ26" s="66"/>
      <c r="BR26" s="66"/>
      <c r="BS26" s="67"/>
      <c r="BT26" s="66"/>
      <c r="BU26" s="66"/>
      <c r="BV26" s="91"/>
      <c r="BW26" s="66"/>
      <c r="BX26" s="66"/>
      <c r="BY26" s="67"/>
      <c r="BZ26" s="66"/>
      <c r="CA26" s="66"/>
      <c r="CB26" s="71"/>
      <c r="CC26" s="72"/>
      <c r="CD26" s="71"/>
      <c r="CE26" s="72"/>
      <c r="CF26" s="73"/>
      <c r="CG26" s="6"/>
    </row>
    <row r="27" spans="1:85" ht="15.75">
      <c r="A27" s="16"/>
      <c r="B27" s="47" t="s">
        <v>53</v>
      </c>
      <c r="C27" s="48"/>
      <c r="D27" s="82"/>
      <c r="E27" s="50">
        <f>E18+E25</f>
        <v>125</v>
      </c>
      <c r="F27" s="50">
        <f>F18+F25</f>
        <v>313.30500000000001</v>
      </c>
      <c r="G27" s="50"/>
      <c r="H27" s="92">
        <f>H18+H25</f>
        <v>5225</v>
      </c>
      <c r="I27" s="92">
        <f>I18+I25</f>
        <v>5180.9880000000003</v>
      </c>
      <c r="J27" s="52">
        <f>I27/H27</f>
        <v>0.9915766507177034</v>
      </c>
      <c r="K27" s="92">
        <f t="shared" ref="K27:L27" si="82">K18+K25</f>
        <v>10299.115</v>
      </c>
      <c r="L27" s="92">
        <f t="shared" si="82"/>
        <v>9707.9464800000005</v>
      </c>
      <c r="M27" s="52">
        <f>L27/K27</f>
        <v>0.94260006612218628</v>
      </c>
      <c r="N27" s="92">
        <f>N18+N25</f>
        <v>6234</v>
      </c>
      <c r="O27" s="92">
        <f>O18+O25</f>
        <v>3600.627</v>
      </c>
      <c r="P27" s="52">
        <f>O27/N27</f>
        <v>0.57757892204042349</v>
      </c>
      <c r="Q27" s="93">
        <f t="shared" ref="Q27:R27" si="83">Q18+Q25</f>
        <v>10461.991</v>
      </c>
      <c r="R27" s="93">
        <f t="shared" si="83"/>
        <v>6826.4571297100001</v>
      </c>
      <c r="S27" s="54">
        <f>R27/Q27</f>
        <v>0.65250076488404551</v>
      </c>
      <c r="T27" s="84">
        <f>T18+T25</f>
        <v>5758</v>
      </c>
      <c r="U27" s="94">
        <f>U18+U25</f>
        <v>1616</v>
      </c>
      <c r="V27" s="52"/>
      <c r="W27" s="95">
        <f t="shared" ref="W27:X27" si="84">W18+W25</f>
        <v>10399.477000000001</v>
      </c>
      <c r="X27" s="96">
        <f t="shared" si="84"/>
        <v>9754.4001406084626</v>
      </c>
      <c r="Y27" s="54"/>
      <c r="Z27" s="97">
        <f>Z18+Z25</f>
        <v>11051.252923220934</v>
      </c>
      <c r="AA27" s="97">
        <f>AA18+AA25</f>
        <v>0</v>
      </c>
      <c r="AB27" s="52"/>
      <c r="AC27" s="92">
        <f t="shared" ref="AC27:AD27" si="85">AC18+AC25</f>
        <v>24661.261880000002</v>
      </c>
      <c r="AD27" s="97">
        <f t="shared" si="85"/>
        <v>0</v>
      </c>
      <c r="AE27" s="52"/>
      <c r="AF27" s="97">
        <f>AF18+AF25</f>
        <v>14311.002855517718</v>
      </c>
      <c r="AG27" s="97">
        <f>AG18+AG25</f>
        <v>0</v>
      </c>
      <c r="AH27" s="52"/>
      <c r="AI27" s="97">
        <f t="shared" ref="AI27:AJ27" si="86">AI18+AI25</f>
        <v>34283.317418999999</v>
      </c>
      <c r="AJ27" s="97">
        <f t="shared" si="86"/>
        <v>0</v>
      </c>
      <c r="AK27" s="52"/>
      <c r="AL27" s="97">
        <f>AL18+AL25</f>
        <v>267522.13965251134</v>
      </c>
      <c r="AM27" s="97">
        <f>AM18+AM25</f>
        <v>0</v>
      </c>
      <c r="AN27" s="52"/>
      <c r="AO27" s="92">
        <f t="shared" ref="AO27:AP27" si="87">AO18+AO25</f>
        <v>306090.90383656544</v>
      </c>
      <c r="AP27" s="97">
        <f t="shared" si="87"/>
        <v>0</v>
      </c>
      <c r="AQ27" s="52"/>
      <c r="AR27" s="97">
        <f>AR18+AR25</f>
        <v>339922.0975316221</v>
      </c>
      <c r="AS27" s="97">
        <f>AS18+AS25</f>
        <v>0</v>
      </c>
      <c r="AT27" s="52"/>
      <c r="AU27" s="92">
        <f t="shared" ref="AU27:AV27" si="88">AU18+AU25</f>
        <v>360346.67357177445</v>
      </c>
      <c r="AV27" s="97">
        <f t="shared" si="88"/>
        <v>0</v>
      </c>
      <c r="AW27" s="52"/>
      <c r="AX27" s="97">
        <f>AX18+AX25</f>
        <v>363373.74148671585</v>
      </c>
      <c r="AY27" s="97">
        <f>AY18+AY25</f>
        <v>0</v>
      </c>
      <c r="AZ27" s="52"/>
      <c r="BA27" s="92">
        <f t="shared" ref="BA27:BB27" si="89">BA18+BA25</f>
        <v>354666.85249643435</v>
      </c>
      <c r="BB27" s="97">
        <f t="shared" si="89"/>
        <v>0</v>
      </c>
      <c r="BC27" s="52"/>
      <c r="BD27" s="97">
        <f>BD18+BD25</f>
        <v>356601.08647618466</v>
      </c>
      <c r="BE27" s="97">
        <f>BE18+BE25</f>
        <v>0</v>
      </c>
      <c r="BF27" s="52"/>
      <c r="BG27" s="92">
        <f t="shared" ref="BG27:BH27" si="90">BG18+BG25</f>
        <v>374868.56472007616</v>
      </c>
      <c r="BH27" s="97">
        <f t="shared" si="90"/>
        <v>0</v>
      </c>
      <c r="BI27" s="52"/>
      <c r="BJ27" s="97">
        <f>BJ18+BJ25</f>
        <v>276849.05820759479</v>
      </c>
      <c r="BK27" s="97">
        <f>BK18+BK25</f>
        <v>0</v>
      </c>
      <c r="BL27" s="52"/>
      <c r="BM27" s="92">
        <f t="shared" ref="BM27:BN27" si="91">BM18+BM25</f>
        <v>288474.53772117157</v>
      </c>
      <c r="BN27" s="97">
        <f t="shared" si="91"/>
        <v>0</v>
      </c>
      <c r="BO27" s="52"/>
      <c r="BP27" s="97">
        <f>BP18+BP25</f>
        <v>294507.47360679932</v>
      </c>
      <c r="BQ27" s="97">
        <f>BQ18+BQ25</f>
        <v>0</v>
      </c>
      <c r="BR27" s="52"/>
      <c r="BS27" s="92">
        <f t="shared" ref="BS27:BT27" si="92">BS18+BS25</f>
        <v>322532.49296977854</v>
      </c>
      <c r="BT27" s="97">
        <f t="shared" si="92"/>
        <v>0</v>
      </c>
      <c r="BU27" s="52"/>
      <c r="BV27" s="97">
        <f>BV18+BV25</f>
        <v>242432.77119719176</v>
      </c>
      <c r="BW27" s="97">
        <f>BW18+BW25</f>
        <v>0</v>
      </c>
      <c r="BX27" s="52"/>
      <c r="BY27" s="92">
        <f t="shared" ref="BY27:BZ27" si="93">BY18+BY25</f>
        <v>266432.94016876101</v>
      </c>
      <c r="BZ27" s="97">
        <f t="shared" si="93"/>
        <v>0</v>
      </c>
      <c r="CA27" s="52"/>
      <c r="CB27" s="59">
        <f>CB18+CB25</f>
        <v>2246959.6239373581</v>
      </c>
      <c r="CC27" s="60">
        <f>CC18+CC25</f>
        <v>26794.406999999999</v>
      </c>
      <c r="CD27" s="61">
        <f t="shared" ref="CD27:CE27" si="94">CD18+CD25</f>
        <v>2454845.1142683704</v>
      </c>
      <c r="CE27" s="62" t="e">
        <f t="shared" si="94"/>
        <v>#REF!</v>
      </c>
      <c r="CF27" s="63">
        <f t="shared" si="26"/>
        <v>1.1924738973746235E-2</v>
      </c>
      <c r="CG27" s="63" t="e">
        <f t="shared" si="27"/>
        <v>#REF!</v>
      </c>
    </row>
    <row r="28" spans="1:85" ht="15.75">
      <c r="A28" s="4" t="s">
        <v>63</v>
      </c>
      <c r="B28" s="6"/>
      <c r="C28" s="6"/>
      <c r="D28" s="6"/>
      <c r="E28" s="4"/>
      <c r="F28" s="4"/>
      <c r="G28" s="4"/>
      <c r="H28" s="98"/>
      <c r="I28" s="99"/>
      <c r="J28" s="98"/>
      <c r="K28" s="98"/>
      <c r="L28" s="98"/>
      <c r="M28" s="98"/>
      <c r="N28" s="98"/>
      <c r="O28" s="99"/>
      <c r="P28" s="98"/>
      <c r="Q28" s="98"/>
      <c r="R28" s="98"/>
      <c r="S28" s="98"/>
      <c r="T28" s="98"/>
      <c r="U28" s="99"/>
      <c r="V28" s="98"/>
      <c r="W28" s="98"/>
      <c r="X28" s="98"/>
      <c r="Y28" s="98"/>
      <c r="Z28" s="98"/>
      <c r="AA28" s="99"/>
      <c r="AB28" s="98"/>
      <c r="AC28" s="98"/>
      <c r="AD28" s="98"/>
      <c r="AE28" s="98"/>
      <c r="AF28" s="98"/>
      <c r="AG28" s="99"/>
      <c r="AH28" s="98"/>
      <c r="AI28" s="98"/>
      <c r="AJ28" s="98"/>
      <c r="AK28" s="98"/>
      <c r="AL28" s="98"/>
      <c r="AM28" s="99"/>
      <c r="AN28" s="98"/>
      <c r="AO28" s="98"/>
      <c r="AP28" s="98"/>
      <c r="AQ28" s="98"/>
      <c r="AR28" s="98"/>
      <c r="AS28" s="99"/>
      <c r="AT28" s="98"/>
      <c r="AU28" s="98"/>
      <c r="AV28" s="98"/>
      <c r="AW28" s="98"/>
      <c r="AX28" s="98"/>
      <c r="AY28" s="99"/>
      <c r="AZ28" s="98"/>
      <c r="BA28" s="98"/>
      <c r="BB28" s="98"/>
      <c r="BC28" s="98"/>
      <c r="BD28" s="98"/>
      <c r="BE28" s="99"/>
      <c r="BF28" s="98"/>
      <c r="BG28" s="98"/>
      <c r="BH28" s="98"/>
      <c r="BI28" s="98"/>
      <c r="BJ28" s="98"/>
      <c r="BK28" s="99"/>
      <c r="BL28" s="98"/>
      <c r="BM28" s="98"/>
      <c r="BN28" s="98"/>
      <c r="BO28" s="98"/>
      <c r="BP28" s="98"/>
      <c r="BQ28" s="99"/>
      <c r="BR28" s="98"/>
      <c r="BS28" s="98"/>
      <c r="BT28" s="98"/>
      <c r="BU28" s="98"/>
      <c r="BV28" s="98"/>
      <c r="BW28" s="99"/>
      <c r="BX28" s="98"/>
      <c r="BY28" s="98"/>
      <c r="BZ28" s="98"/>
      <c r="CA28" s="98"/>
      <c r="CB28" s="100"/>
      <c r="CC28" s="98"/>
      <c r="CD28" s="100"/>
      <c r="CE28" s="98"/>
      <c r="CF28" s="100"/>
      <c r="CG28" s="4"/>
    </row>
    <row r="29" spans="1:85" ht="15.75">
      <c r="A29" s="6" t="s">
        <v>64</v>
      </c>
      <c r="B29" s="15"/>
      <c r="C29" s="15"/>
      <c r="D29" s="15"/>
      <c r="E29" s="101"/>
      <c r="F29" s="101"/>
      <c r="G29" s="15"/>
      <c r="H29" s="98"/>
      <c r="I29" s="99"/>
      <c r="J29" s="98"/>
      <c r="K29" s="98"/>
      <c r="L29" s="98"/>
      <c r="M29" s="98"/>
      <c r="N29" s="98"/>
      <c r="O29" s="99"/>
      <c r="P29" s="98"/>
      <c r="Q29" s="98"/>
      <c r="R29" s="98"/>
      <c r="S29" s="98"/>
      <c r="T29" s="98"/>
      <c r="U29" s="99"/>
      <c r="V29" s="98"/>
      <c r="W29" s="98"/>
      <c r="X29" s="98"/>
      <c r="Y29" s="98"/>
      <c r="Z29" s="98"/>
      <c r="AA29" s="99"/>
      <c r="AB29" s="98"/>
      <c r="AC29" s="98"/>
      <c r="AD29" s="98"/>
      <c r="AE29" s="98"/>
      <c r="AF29" s="98"/>
      <c r="AG29" s="99"/>
      <c r="AH29" s="98"/>
      <c r="AI29" s="98"/>
      <c r="AJ29" s="98"/>
      <c r="AK29" s="98"/>
      <c r="AL29" s="98"/>
      <c r="AM29" s="99"/>
      <c r="AN29" s="98"/>
      <c r="AO29" s="98"/>
      <c r="AP29" s="98"/>
      <c r="AQ29" s="98"/>
      <c r="AR29" s="98"/>
      <c r="AS29" s="99"/>
      <c r="AT29" s="98"/>
      <c r="AU29" s="98"/>
      <c r="AV29" s="98"/>
      <c r="AW29" s="98"/>
      <c r="AX29" s="98"/>
      <c r="AY29" s="99"/>
      <c r="AZ29" s="98"/>
      <c r="BA29" s="98"/>
      <c r="BB29" s="98"/>
      <c r="BC29" s="98"/>
      <c r="BD29" s="98"/>
      <c r="BE29" s="99"/>
      <c r="BF29" s="98"/>
      <c r="BG29" s="98"/>
      <c r="BH29" s="98"/>
      <c r="BI29" s="98"/>
      <c r="BJ29" s="98"/>
      <c r="BK29" s="99"/>
      <c r="BL29" s="98"/>
      <c r="BM29" s="98"/>
      <c r="BN29" s="98"/>
      <c r="BO29" s="98"/>
      <c r="BP29" s="98"/>
      <c r="BQ29" s="99"/>
      <c r="BR29" s="98"/>
      <c r="BS29" s="98"/>
      <c r="BT29" s="98"/>
      <c r="BU29" s="98"/>
      <c r="BV29" s="98"/>
      <c r="BW29" s="99"/>
      <c r="BX29" s="98"/>
      <c r="BY29" s="98"/>
      <c r="BZ29" s="98"/>
      <c r="CA29" s="98"/>
      <c r="CB29" s="100"/>
      <c r="CC29" s="98"/>
      <c r="CD29" s="100"/>
      <c r="CE29" s="98"/>
      <c r="CF29" s="100"/>
      <c r="CG29" s="15"/>
    </row>
    <row r="30" spans="1:85" ht="15.75">
      <c r="A30" s="6"/>
      <c r="B30" s="136" t="s">
        <v>65</v>
      </c>
      <c r="C30" s="137"/>
      <c r="D30" s="138"/>
      <c r="E30" s="139"/>
      <c r="F30" s="139"/>
      <c r="G30" s="139"/>
      <c r="H30" s="139"/>
      <c r="I30" s="139"/>
      <c r="J30" s="139"/>
      <c r="K30" s="139"/>
      <c r="L30" s="139"/>
      <c r="M30" s="139"/>
      <c r="N30" s="139"/>
      <c r="O30" s="139"/>
      <c r="P30" s="139"/>
      <c r="Q30" s="139"/>
      <c r="R30" s="139"/>
      <c r="S30" s="139"/>
      <c r="T30" s="139"/>
      <c r="U30" s="139"/>
      <c r="V30" s="139"/>
      <c r="W30" s="139"/>
      <c r="X30" s="139"/>
      <c r="Y30" s="98"/>
      <c r="Z30" s="98"/>
      <c r="AA30" s="99"/>
      <c r="AB30" s="98"/>
      <c r="AC30" s="98"/>
      <c r="AD30" s="98"/>
      <c r="AE30" s="98"/>
      <c r="AF30" s="98"/>
      <c r="AG30" s="99"/>
      <c r="AH30" s="98"/>
      <c r="AI30" s="98"/>
      <c r="AJ30" s="98"/>
      <c r="AK30" s="98"/>
      <c r="AL30" s="98"/>
      <c r="AM30" s="99"/>
      <c r="AN30" s="98"/>
      <c r="AO30" s="98"/>
      <c r="AP30" s="98"/>
      <c r="AQ30" s="98"/>
      <c r="AR30" s="98"/>
      <c r="AS30" s="99"/>
      <c r="AT30" s="98"/>
      <c r="AU30" s="98"/>
      <c r="AV30" s="98"/>
      <c r="AW30" s="98"/>
      <c r="AX30" s="98"/>
      <c r="AY30" s="99"/>
      <c r="AZ30" s="98"/>
      <c r="BA30" s="98"/>
      <c r="BB30" s="98"/>
      <c r="BC30" s="98"/>
      <c r="BD30" s="98"/>
      <c r="BE30" s="99"/>
      <c r="BF30" s="98"/>
      <c r="BG30" s="98"/>
      <c r="BH30" s="98"/>
      <c r="BI30" s="98"/>
      <c r="BJ30" s="98"/>
      <c r="BK30" s="99"/>
      <c r="BL30" s="98"/>
      <c r="BM30" s="98"/>
      <c r="BN30" s="98"/>
      <c r="BO30" s="98"/>
      <c r="BP30" s="98"/>
      <c r="BQ30" s="99"/>
      <c r="BR30" s="98"/>
      <c r="BS30" s="98"/>
      <c r="BT30" s="98"/>
      <c r="BU30" s="98"/>
      <c r="BV30" s="98"/>
      <c r="BW30" s="99"/>
      <c r="BX30" s="98"/>
      <c r="BY30" s="98"/>
      <c r="BZ30" s="98"/>
      <c r="CA30" s="98"/>
      <c r="CB30" s="102"/>
      <c r="CC30" s="102" t="s">
        <v>66</v>
      </c>
      <c r="CD30" s="102"/>
      <c r="CE30" s="102"/>
      <c r="CF30" s="102"/>
      <c r="CG30" s="102"/>
    </row>
    <row r="31" spans="1:85" ht="15.75">
      <c r="A31" s="6"/>
      <c r="B31" s="136" t="s">
        <v>67</v>
      </c>
      <c r="C31" s="137"/>
      <c r="D31" s="138"/>
      <c r="E31" s="140"/>
      <c r="F31" s="140"/>
      <c r="G31" s="140"/>
      <c r="H31" s="140"/>
      <c r="I31" s="140"/>
      <c r="J31" s="140"/>
      <c r="K31" s="140"/>
      <c r="L31" s="140"/>
      <c r="M31" s="140"/>
      <c r="N31" s="140"/>
      <c r="O31" s="140"/>
      <c r="P31" s="140"/>
      <c r="Q31" s="140"/>
      <c r="R31" s="140"/>
      <c r="S31" s="140"/>
      <c r="T31" s="140"/>
      <c r="U31" s="140"/>
      <c r="V31" s="140"/>
      <c r="W31" s="140"/>
      <c r="X31" s="140"/>
      <c r="Y31" s="98"/>
      <c r="Z31" s="98"/>
      <c r="AA31" s="99"/>
      <c r="AB31" s="98"/>
      <c r="AC31" s="98"/>
      <c r="AD31" s="98"/>
      <c r="AE31" s="98"/>
      <c r="AF31" s="98"/>
      <c r="AG31" s="99"/>
      <c r="AH31" s="98"/>
      <c r="AI31" s="98"/>
      <c r="AJ31" s="98"/>
      <c r="AK31" s="98"/>
      <c r="AL31" s="98"/>
      <c r="AM31" s="99"/>
      <c r="AN31" s="98"/>
      <c r="AO31" s="98"/>
      <c r="AP31" s="98"/>
      <c r="AQ31" s="98"/>
      <c r="AR31" s="98"/>
      <c r="AS31" s="99"/>
      <c r="AT31" s="98"/>
      <c r="AU31" s="98"/>
      <c r="AV31" s="98"/>
      <c r="AW31" s="98"/>
      <c r="AX31" s="98"/>
      <c r="AY31" s="99"/>
      <c r="AZ31" s="98"/>
      <c r="BA31" s="98"/>
      <c r="BB31" s="98"/>
      <c r="BC31" s="98"/>
      <c r="BD31" s="98"/>
      <c r="BE31" s="99"/>
      <c r="BF31" s="98"/>
      <c r="BG31" s="98"/>
      <c r="BH31" s="98"/>
      <c r="BI31" s="98"/>
      <c r="BJ31" s="98"/>
      <c r="BK31" s="99"/>
      <c r="BL31" s="98"/>
      <c r="BM31" s="98"/>
      <c r="BN31" s="98"/>
      <c r="BO31" s="98"/>
      <c r="BP31" s="98"/>
      <c r="BQ31" s="99"/>
      <c r="BR31" s="98"/>
      <c r="BS31" s="98"/>
      <c r="BT31" s="98"/>
      <c r="BU31" s="98"/>
      <c r="BV31" s="98"/>
      <c r="BW31" s="99"/>
      <c r="BX31" s="98"/>
      <c r="BY31" s="98"/>
      <c r="BZ31" s="98"/>
      <c r="CA31" s="98"/>
      <c r="CB31" s="103"/>
      <c r="CC31" s="103" t="s">
        <v>68</v>
      </c>
      <c r="CD31" s="103"/>
      <c r="CE31" s="103"/>
      <c r="CF31" s="103"/>
      <c r="CG31" s="103"/>
    </row>
    <row r="32" spans="1:85" ht="15.75">
      <c r="A32" s="6"/>
      <c r="B32" s="133" t="s">
        <v>69</v>
      </c>
      <c r="C32" s="133"/>
      <c r="D32" s="141"/>
      <c r="E32" s="134" t="s">
        <v>70</v>
      </c>
      <c r="F32" s="134"/>
      <c r="G32" s="134"/>
      <c r="H32" s="134"/>
      <c r="I32" s="134"/>
      <c r="J32" s="134"/>
      <c r="K32" s="134"/>
      <c r="L32" s="134"/>
      <c r="M32" s="134"/>
      <c r="N32" s="134"/>
      <c r="O32" s="134"/>
      <c r="P32" s="134"/>
      <c r="Q32" s="134"/>
      <c r="R32" s="134"/>
      <c r="S32" s="134"/>
      <c r="T32" s="134"/>
      <c r="U32" s="134"/>
      <c r="V32" s="134"/>
      <c r="W32" s="134"/>
      <c r="X32" s="134"/>
      <c r="Y32" s="98"/>
      <c r="Z32" s="98"/>
      <c r="AA32" s="99"/>
      <c r="AB32" s="98"/>
      <c r="AC32" s="98"/>
      <c r="AD32" s="98"/>
      <c r="AE32" s="98"/>
      <c r="AF32" s="98"/>
      <c r="AG32" s="99"/>
      <c r="AH32" s="98"/>
      <c r="AI32" s="98"/>
      <c r="AJ32" s="98"/>
      <c r="AK32" s="98"/>
      <c r="AL32" s="98"/>
      <c r="AM32" s="99"/>
      <c r="AN32" s="98"/>
      <c r="AO32" s="98"/>
      <c r="AP32" s="98"/>
      <c r="AQ32" s="98"/>
      <c r="AR32" s="98"/>
      <c r="AS32" s="99"/>
      <c r="AT32" s="98"/>
      <c r="AU32" s="98"/>
      <c r="AV32" s="98"/>
      <c r="AW32" s="98"/>
      <c r="AX32" s="98"/>
      <c r="AY32" s="99"/>
      <c r="AZ32" s="98"/>
      <c r="BA32" s="98"/>
      <c r="BB32" s="98"/>
      <c r="BC32" s="98"/>
      <c r="BD32" s="98"/>
      <c r="BE32" s="99"/>
      <c r="BF32" s="98"/>
      <c r="BG32" s="98"/>
      <c r="BH32" s="98"/>
      <c r="BI32" s="98"/>
      <c r="BJ32" s="98"/>
      <c r="BK32" s="99"/>
      <c r="BL32" s="98"/>
      <c r="BM32" s="98"/>
      <c r="BN32" s="98"/>
      <c r="BO32" s="98"/>
      <c r="BP32" s="98"/>
      <c r="BQ32" s="99"/>
      <c r="BR32" s="98"/>
      <c r="BS32" s="98"/>
      <c r="BT32" s="98"/>
      <c r="BU32" s="98"/>
      <c r="BV32" s="98"/>
      <c r="BW32" s="99"/>
      <c r="BX32" s="98"/>
      <c r="BY32" s="98"/>
      <c r="BZ32" s="98"/>
      <c r="CA32" s="98"/>
      <c r="CB32" s="104"/>
      <c r="CC32" s="104"/>
      <c r="CD32" s="104"/>
      <c r="CE32" s="104"/>
      <c r="CF32" s="104"/>
      <c r="CG32" s="104"/>
    </row>
    <row r="33" spans="1:85" ht="15.75">
      <c r="A33" s="6" t="s">
        <v>71</v>
      </c>
      <c r="B33" s="105"/>
      <c r="C33" s="105"/>
      <c r="D33" s="104"/>
      <c r="E33" s="106"/>
      <c r="F33" s="106"/>
      <c r="G33" s="106"/>
      <c r="H33" s="98"/>
      <c r="I33" s="99"/>
      <c r="J33" s="98"/>
      <c r="K33" s="98"/>
      <c r="L33" s="98"/>
      <c r="M33" s="98"/>
      <c r="N33" s="98"/>
      <c r="O33" s="99"/>
      <c r="P33" s="98"/>
      <c r="Q33" s="98"/>
      <c r="R33" s="98"/>
      <c r="S33" s="98"/>
      <c r="T33" s="98"/>
      <c r="U33" s="99"/>
      <c r="V33" s="98"/>
      <c r="W33" s="98"/>
      <c r="X33" s="98"/>
      <c r="Y33" s="98"/>
      <c r="Z33" s="98"/>
      <c r="AA33" s="99"/>
      <c r="AB33" s="98"/>
      <c r="AC33" s="98"/>
      <c r="AD33" s="98"/>
      <c r="AE33" s="98"/>
      <c r="AF33" s="98"/>
      <c r="AG33" s="99"/>
      <c r="AH33" s="98"/>
      <c r="AI33" s="98"/>
      <c r="AJ33" s="98"/>
      <c r="AK33" s="98"/>
      <c r="AL33" s="98"/>
      <c r="AM33" s="99"/>
      <c r="AN33" s="98"/>
      <c r="AO33" s="98"/>
      <c r="AP33" s="98"/>
      <c r="AQ33" s="98"/>
      <c r="AR33" s="98"/>
      <c r="AS33" s="99"/>
      <c r="AT33" s="98"/>
      <c r="AU33" s="98"/>
      <c r="AV33" s="98"/>
      <c r="AW33" s="98"/>
      <c r="AX33" s="98"/>
      <c r="AY33" s="99"/>
      <c r="AZ33" s="98"/>
      <c r="BA33" s="98"/>
      <c r="BB33" s="98"/>
      <c r="BC33" s="98"/>
      <c r="BD33" s="98"/>
      <c r="BE33" s="99"/>
      <c r="BF33" s="98"/>
      <c r="BG33" s="98"/>
      <c r="BH33" s="98"/>
      <c r="BI33" s="98"/>
      <c r="BJ33" s="98"/>
      <c r="BK33" s="99"/>
      <c r="BL33" s="98"/>
      <c r="BM33" s="98"/>
      <c r="BN33" s="98"/>
      <c r="BO33" s="98"/>
      <c r="BP33" s="98"/>
      <c r="BQ33" s="99"/>
      <c r="BR33" s="98"/>
      <c r="BS33" s="98"/>
      <c r="BT33" s="98"/>
      <c r="BU33" s="98"/>
      <c r="BV33" s="98"/>
      <c r="BW33" s="99"/>
      <c r="BX33" s="98"/>
      <c r="BY33" s="98"/>
      <c r="BZ33" s="98"/>
      <c r="CA33" s="98"/>
      <c r="CB33" s="104"/>
      <c r="CC33" s="104"/>
      <c r="CD33" s="104"/>
      <c r="CE33" s="104"/>
      <c r="CF33" s="104"/>
      <c r="CG33" s="104"/>
    </row>
    <row r="34" spans="1:85" ht="94.5">
      <c r="A34" s="6"/>
      <c r="B34" s="107" t="s">
        <v>72</v>
      </c>
      <c r="C34" s="144"/>
      <c r="D34" s="144"/>
      <c r="E34" s="145"/>
      <c r="F34" s="145"/>
      <c r="G34" s="145"/>
      <c r="H34" s="98"/>
      <c r="I34" s="99"/>
      <c r="J34" s="98"/>
      <c r="K34" s="98"/>
      <c r="L34" s="98"/>
      <c r="M34" s="98"/>
      <c r="N34" s="98"/>
      <c r="O34" s="99"/>
      <c r="P34" s="98"/>
      <c r="Q34" s="98"/>
      <c r="R34" s="98"/>
      <c r="S34" s="98"/>
      <c r="T34" s="98"/>
      <c r="U34" s="99"/>
      <c r="V34" s="98"/>
      <c r="W34" s="98"/>
      <c r="X34" s="98"/>
      <c r="Y34" s="98"/>
      <c r="Z34" s="98"/>
      <c r="AA34" s="99"/>
      <c r="AB34" s="98"/>
      <c r="AC34" s="98"/>
      <c r="AD34" s="98"/>
      <c r="AE34" s="98"/>
      <c r="AF34" s="98"/>
      <c r="AG34" s="99"/>
      <c r="AH34" s="98"/>
      <c r="AI34" s="98"/>
      <c r="AJ34" s="98"/>
      <c r="AK34" s="98"/>
      <c r="AL34" s="98"/>
      <c r="AM34" s="99"/>
      <c r="AN34" s="98"/>
      <c r="AO34" s="98"/>
      <c r="AP34" s="98"/>
      <c r="AQ34" s="98"/>
      <c r="AR34" s="98"/>
      <c r="AS34" s="99"/>
      <c r="AT34" s="98"/>
      <c r="AU34" s="98"/>
      <c r="AV34" s="98"/>
      <c r="AW34" s="98"/>
      <c r="AX34" s="98"/>
      <c r="AY34" s="99"/>
      <c r="AZ34" s="98"/>
      <c r="BA34" s="98"/>
      <c r="BB34" s="98"/>
      <c r="BC34" s="98"/>
      <c r="BD34" s="98"/>
      <c r="BE34" s="99"/>
      <c r="BF34" s="98"/>
      <c r="BG34" s="98"/>
      <c r="BH34" s="98"/>
      <c r="BI34" s="98"/>
      <c r="BJ34" s="98"/>
      <c r="BK34" s="99"/>
      <c r="BL34" s="98"/>
      <c r="BM34" s="98"/>
      <c r="BN34" s="98"/>
      <c r="BO34" s="98"/>
      <c r="BP34" s="98"/>
      <c r="BQ34" s="99"/>
      <c r="BR34" s="98"/>
      <c r="BS34" s="98"/>
      <c r="BT34" s="98"/>
      <c r="BU34" s="98"/>
      <c r="BV34" s="98"/>
      <c r="BW34" s="99"/>
      <c r="BX34" s="98"/>
      <c r="BY34" s="98"/>
      <c r="BZ34" s="98"/>
      <c r="CA34" s="98"/>
      <c r="CB34" s="4"/>
      <c r="CC34" s="4"/>
      <c r="CD34" s="4"/>
      <c r="CE34" s="4"/>
      <c r="CF34" s="4"/>
      <c r="CG34" s="4"/>
    </row>
    <row r="35" spans="1:85" ht="15.75">
      <c r="A35" s="6"/>
      <c r="B35" s="133" t="s">
        <v>73</v>
      </c>
      <c r="C35" s="133"/>
      <c r="D35" s="133"/>
      <c r="E35" s="134" t="s">
        <v>74</v>
      </c>
      <c r="F35" s="134"/>
      <c r="G35" s="134"/>
      <c r="H35" s="134"/>
      <c r="I35" s="134"/>
      <c r="J35" s="134"/>
      <c r="K35" s="134"/>
      <c r="L35" s="134"/>
      <c r="M35" s="134"/>
      <c r="N35" s="134"/>
      <c r="O35" s="134"/>
      <c r="P35" s="134"/>
      <c r="Q35" s="134"/>
      <c r="R35" s="134"/>
      <c r="S35" s="134"/>
      <c r="T35" s="134"/>
      <c r="U35" s="134"/>
      <c r="V35" s="134"/>
      <c r="W35" s="134"/>
      <c r="X35" s="134"/>
      <c r="Y35" s="98"/>
      <c r="Z35" s="98"/>
      <c r="AA35" s="99"/>
      <c r="AB35" s="98"/>
      <c r="AC35" s="98"/>
      <c r="AD35" s="98"/>
      <c r="AE35" s="98"/>
      <c r="AF35" s="98"/>
      <c r="AG35" s="99"/>
      <c r="AH35" s="98"/>
      <c r="AI35" s="98"/>
      <c r="AJ35" s="98"/>
      <c r="AK35" s="98"/>
      <c r="AL35" s="98"/>
      <c r="AM35" s="99"/>
      <c r="AN35" s="98"/>
      <c r="AO35" s="98"/>
      <c r="AP35" s="98"/>
      <c r="AQ35" s="98"/>
      <c r="AR35" s="98"/>
      <c r="AS35" s="99"/>
      <c r="AT35" s="98"/>
      <c r="AU35" s="98"/>
      <c r="AV35" s="98"/>
      <c r="AW35" s="98"/>
      <c r="AX35" s="98"/>
      <c r="AY35" s="99"/>
      <c r="AZ35" s="98"/>
      <c r="BA35" s="98"/>
      <c r="BB35" s="98"/>
      <c r="BC35" s="98"/>
      <c r="BD35" s="98"/>
      <c r="BE35" s="99"/>
      <c r="BF35" s="98"/>
      <c r="BG35" s="98"/>
      <c r="BH35" s="98"/>
      <c r="BI35" s="98"/>
      <c r="BJ35" s="98"/>
      <c r="BK35" s="99"/>
      <c r="BL35" s="98"/>
      <c r="BM35" s="98"/>
      <c r="BN35" s="98"/>
      <c r="BO35" s="98"/>
      <c r="BP35" s="98"/>
      <c r="BQ35" s="99"/>
      <c r="BR35" s="98"/>
      <c r="BS35" s="98"/>
      <c r="BT35" s="98"/>
      <c r="BU35" s="98"/>
      <c r="BV35" s="98"/>
      <c r="BW35" s="99"/>
      <c r="BX35" s="98"/>
      <c r="BY35" s="98"/>
      <c r="BZ35" s="98"/>
      <c r="CA35" s="98"/>
      <c r="CB35" s="6"/>
      <c r="CC35" s="6"/>
      <c r="CD35" s="6"/>
      <c r="CE35" s="6"/>
      <c r="CF35" s="6"/>
      <c r="CG35" s="6"/>
    </row>
    <row r="36" spans="1:85" ht="15.75">
      <c r="A36" s="108"/>
      <c r="B36" s="146" t="s">
        <v>75</v>
      </c>
      <c r="C36" s="147"/>
      <c r="D36" s="148"/>
      <c r="E36" s="134"/>
      <c r="F36" s="134"/>
      <c r="G36" s="134"/>
      <c r="H36" s="134"/>
      <c r="I36" s="134"/>
      <c r="J36" s="134"/>
      <c r="K36" s="134"/>
      <c r="L36" s="134"/>
      <c r="M36" s="134"/>
      <c r="N36" s="134"/>
      <c r="O36" s="134"/>
      <c r="P36" s="134"/>
      <c r="Q36" s="134"/>
      <c r="R36" s="134"/>
      <c r="S36" s="134"/>
      <c r="T36" s="134"/>
      <c r="U36" s="134"/>
      <c r="V36" s="134"/>
      <c r="W36" s="134"/>
      <c r="X36" s="134"/>
      <c r="Y36" s="98"/>
      <c r="Z36" s="98"/>
      <c r="AA36" s="99"/>
      <c r="AB36" s="98"/>
      <c r="AC36" s="98"/>
      <c r="AD36" s="98"/>
      <c r="AE36" s="98"/>
      <c r="AF36" s="98"/>
      <c r="AG36" s="99"/>
      <c r="AH36" s="98"/>
      <c r="AI36" s="98"/>
      <c r="AJ36" s="98"/>
      <c r="AK36" s="98"/>
      <c r="AL36" s="98"/>
      <c r="AM36" s="99"/>
      <c r="AN36" s="98"/>
      <c r="AO36" s="98"/>
      <c r="AP36" s="98"/>
      <c r="AQ36" s="98"/>
      <c r="AR36" s="98"/>
      <c r="AS36" s="99"/>
      <c r="AT36" s="98"/>
      <c r="AU36" s="98"/>
      <c r="AV36" s="98"/>
      <c r="AW36" s="98"/>
      <c r="AX36" s="98"/>
      <c r="AY36" s="99"/>
      <c r="AZ36" s="98"/>
      <c r="BA36" s="98"/>
      <c r="BB36" s="98"/>
      <c r="BC36" s="98"/>
      <c r="BD36" s="98"/>
      <c r="BE36" s="99"/>
      <c r="BF36" s="98"/>
      <c r="BG36" s="98"/>
      <c r="BH36" s="98"/>
      <c r="BI36" s="98"/>
      <c r="BJ36" s="98"/>
      <c r="BK36" s="99"/>
      <c r="BL36" s="98"/>
      <c r="BM36" s="98"/>
      <c r="BN36" s="98"/>
      <c r="BO36" s="98"/>
      <c r="BP36" s="98"/>
      <c r="BQ36" s="99"/>
      <c r="BR36" s="98"/>
      <c r="BS36" s="98"/>
      <c r="BT36" s="98"/>
      <c r="BU36" s="98"/>
      <c r="BV36" s="98"/>
      <c r="BW36" s="99"/>
      <c r="BX36" s="98"/>
      <c r="BY36" s="98"/>
      <c r="BZ36" s="98"/>
      <c r="CA36" s="98"/>
      <c r="CB36" s="104"/>
      <c r="CC36" s="104"/>
      <c r="CD36" s="104"/>
      <c r="CE36" s="104"/>
      <c r="CF36" s="104"/>
      <c r="CG36" s="104"/>
    </row>
    <row r="37" spans="1:85" ht="15.75">
      <c r="A37" s="6" t="s">
        <v>76</v>
      </c>
      <c r="B37" s="109"/>
      <c r="C37" s="109"/>
      <c r="D37" s="109"/>
      <c r="E37" s="110"/>
      <c r="F37" s="110"/>
      <c r="G37" s="110"/>
      <c r="H37" s="98"/>
      <c r="I37" s="99"/>
      <c r="J37" s="98"/>
      <c r="K37" s="98"/>
      <c r="L37" s="98"/>
      <c r="M37" s="98"/>
      <c r="N37" s="98"/>
      <c r="O37" s="99"/>
      <c r="P37" s="98"/>
      <c r="Q37" s="98"/>
      <c r="R37" s="98"/>
      <c r="S37" s="98"/>
      <c r="T37" s="98"/>
      <c r="U37" s="99"/>
      <c r="V37" s="98"/>
      <c r="W37" s="98"/>
      <c r="X37" s="98"/>
      <c r="Y37" s="98"/>
      <c r="Z37" s="98"/>
      <c r="AA37" s="99"/>
      <c r="AB37" s="98"/>
      <c r="AC37" s="98"/>
      <c r="AD37" s="98"/>
      <c r="AE37" s="98"/>
      <c r="AF37" s="98"/>
      <c r="AG37" s="99"/>
      <c r="AH37" s="98"/>
      <c r="AI37" s="98"/>
      <c r="AJ37" s="98"/>
      <c r="AK37" s="98"/>
      <c r="AL37" s="98"/>
      <c r="AM37" s="99"/>
      <c r="AN37" s="98"/>
      <c r="AO37" s="98"/>
      <c r="AP37" s="98"/>
      <c r="AQ37" s="98"/>
      <c r="AR37" s="98"/>
      <c r="AS37" s="99"/>
      <c r="AT37" s="98"/>
      <c r="AU37" s="98"/>
      <c r="AV37" s="98"/>
      <c r="AW37" s="98"/>
      <c r="AX37" s="98"/>
      <c r="AY37" s="99"/>
      <c r="AZ37" s="98"/>
      <c r="BA37" s="98"/>
      <c r="BB37" s="98"/>
      <c r="BC37" s="98"/>
      <c r="BD37" s="98"/>
      <c r="BE37" s="99"/>
      <c r="BF37" s="98"/>
      <c r="BG37" s="98"/>
      <c r="BH37" s="98"/>
      <c r="BI37" s="98"/>
      <c r="BJ37" s="98"/>
      <c r="BK37" s="99"/>
      <c r="BL37" s="98"/>
      <c r="BM37" s="98"/>
      <c r="BN37" s="98"/>
      <c r="BO37" s="98"/>
      <c r="BP37" s="98"/>
      <c r="BQ37" s="99"/>
      <c r="BR37" s="98"/>
      <c r="BS37" s="98"/>
      <c r="BT37" s="98"/>
      <c r="BU37" s="98"/>
      <c r="BV37" s="98"/>
      <c r="BW37" s="99"/>
      <c r="BX37" s="98"/>
      <c r="BY37" s="98"/>
      <c r="BZ37" s="98"/>
      <c r="CA37" s="98"/>
      <c r="CB37" s="104"/>
      <c r="CC37" s="104"/>
      <c r="CD37" s="104"/>
      <c r="CE37" s="104"/>
      <c r="CF37" s="104"/>
      <c r="CG37" s="104"/>
    </row>
    <row r="38" spans="1:85" ht="15.75">
      <c r="A38" s="6"/>
      <c r="B38" s="133" t="s">
        <v>77</v>
      </c>
      <c r="C38" s="133"/>
      <c r="D38" s="133"/>
      <c r="E38" s="134" t="s">
        <v>78</v>
      </c>
      <c r="F38" s="134"/>
      <c r="G38" s="134"/>
      <c r="H38" s="134"/>
      <c r="I38" s="134"/>
      <c r="J38" s="134"/>
      <c r="K38" s="134"/>
      <c r="L38" s="134"/>
      <c r="M38" s="134"/>
      <c r="N38" s="134"/>
      <c r="O38" s="134"/>
      <c r="P38" s="134"/>
      <c r="Q38" s="134"/>
      <c r="R38" s="134"/>
      <c r="S38" s="134"/>
      <c r="T38" s="134"/>
      <c r="U38" s="134"/>
      <c r="V38" s="134"/>
      <c r="W38" s="134"/>
      <c r="X38" s="134"/>
      <c r="Y38" s="6"/>
      <c r="Z38" s="6"/>
      <c r="AA38" s="99"/>
      <c r="AB38" s="6"/>
      <c r="AC38" s="6"/>
      <c r="AD38" s="6"/>
      <c r="AE38" s="6"/>
      <c r="AF38" s="6"/>
      <c r="AG38" s="99"/>
      <c r="AH38" s="6"/>
      <c r="AI38" s="6"/>
      <c r="AJ38" s="6"/>
      <c r="AK38" s="6"/>
      <c r="AL38" s="6"/>
      <c r="AM38" s="99"/>
      <c r="AN38" s="6"/>
      <c r="AO38" s="6"/>
      <c r="AP38" s="6"/>
      <c r="AQ38" s="6"/>
      <c r="AR38" s="6"/>
      <c r="AS38" s="99"/>
      <c r="AT38" s="6"/>
      <c r="AU38" s="6"/>
      <c r="AV38" s="6"/>
      <c r="AW38" s="6"/>
      <c r="AX38" s="6"/>
      <c r="AY38" s="99"/>
      <c r="AZ38" s="6"/>
      <c r="BA38" s="6"/>
      <c r="BB38" s="6"/>
      <c r="BC38" s="6"/>
      <c r="BD38" s="6"/>
      <c r="BE38" s="99"/>
      <c r="BF38" s="6"/>
      <c r="BG38" s="6"/>
      <c r="BH38" s="6"/>
      <c r="BI38" s="6"/>
      <c r="BJ38" s="6"/>
      <c r="BK38" s="99"/>
      <c r="BL38" s="6"/>
      <c r="BM38" s="6"/>
      <c r="BN38" s="6"/>
      <c r="BO38" s="6"/>
      <c r="BP38" s="6"/>
      <c r="BQ38" s="99"/>
      <c r="BR38" s="6"/>
      <c r="BS38" s="6"/>
      <c r="BT38" s="6"/>
      <c r="BU38" s="6"/>
      <c r="BV38" s="6"/>
      <c r="BW38" s="99"/>
      <c r="BX38" s="6"/>
      <c r="BY38" s="6"/>
      <c r="BZ38" s="6"/>
      <c r="CA38" s="6"/>
      <c r="CB38" s="104"/>
      <c r="CC38" s="104"/>
      <c r="CD38" s="104"/>
      <c r="CE38" s="104"/>
      <c r="CF38" s="104"/>
      <c r="CG38" s="104"/>
    </row>
  </sheetData>
  <mergeCells count="58">
    <mergeCell ref="C34:G34"/>
    <mergeCell ref="B35:D35"/>
    <mergeCell ref="E35:X35"/>
    <mergeCell ref="B36:D36"/>
    <mergeCell ref="E36:X36"/>
    <mergeCell ref="B38:D38"/>
    <mergeCell ref="E38:X38"/>
    <mergeCell ref="CF4:CG4"/>
    <mergeCell ref="B30:D30"/>
    <mergeCell ref="E30:X30"/>
    <mergeCell ref="B31:D31"/>
    <mergeCell ref="E31:X31"/>
    <mergeCell ref="B32:D32"/>
    <mergeCell ref="E32:X32"/>
    <mergeCell ref="BP4:BR4"/>
    <mergeCell ref="BS4:BU4"/>
    <mergeCell ref="BV4:BX4"/>
    <mergeCell ref="BY4:CA4"/>
    <mergeCell ref="CB4:CC4"/>
    <mergeCell ref="CD4:CE4"/>
    <mergeCell ref="AX4:AZ4"/>
    <mergeCell ref="BA4:BC4"/>
    <mergeCell ref="BD4:BF4"/>
    <mergeCell ref="BG4:BI4"/>
    <mergeCell ref="BJ4:BL4"/>
    <mergeCell ref="BM4:BO4"/>
    <mergeCell ref="AU4:AW4"/>
    <mergeCell ref="N4:P4"/>
    <mergeCell ref="Q4:S4"/>
    <mergeCell ref="T4:V4"/>
    <mergeCell ref="W4:Y4"/>
    <mergeCell ref="Z4:AB4"/>
    <mergeCell ref="AC4:AE4"/>
    <mergeCell ref="AF4:AH4"/>
    <mergeCell ref="AI4:AK4"/>
    <mergeCell ref="AL4:AN4"/>
    <mergeCell ref="AO4:AQ4"/>
    <mergeCell ref="AR4:AT4"/>
    <mergeCell ref="CB3:CG3"/>
    <mergeCell ref="N3:S3"/>
    <mergeCell ref="T3:Y3"/>
    <mergeCell ref="Z3:AE3"/>
    <mergeCell ref="AF3:AK3"/>
    <mergeCell ref="AL3:AQ3"/>
    <mergeCell ref="AR3:AW3"/>
    <mergeCell ref="AX3:BC3"/>
    <mergeCell ref="BD3:BI3"/>
    <mergeCell ref="BJ3:BO3"/>
    <mergeCell ref="BP3:BU3"/>
    <mergeCell ref="BV3:CA3"/>
    <mergeCell ref="G1:H1"/>
    <mergeCell ref="A3:A5"/>
    <mergeCell ref="B3:B5"/>
    <mergeCell ref="C3:D4"/>
    <mergeCell ref="E3:G4"/>
    <mergeCell ref="H3:M3"/>
    <mergeCell ref="H4:J4"/>
    <mergeCell ref="K4:M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Huy</dc:creator>
  <cp:lastModifiedBy>Sony</cp:lastModifiedBy>
  <dcterms:created xsi:type="dcterms:W3CDTF">2020-05-30T11:58:18Z</dcterms:created>
  <dcterms:modified xsi:type="dcterms:W3CDTF">2020-06-04T12:52:20Z</dcterms:modified>
</cp:coreProperties>
</file>