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hill\Downloads\Selected Templates\"/>
    </mc:Choice>
  </mc:AlternateContent>
  <xr:revisionPtr revIDLastSave="0" documentId="13_ncr:1_{3E61A6F5-26E3-40A3-A70C-90B148A98E8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gister" sheetId="13" r:id="rId1"/>
    <sheet name="Settings" sheetId="6" r:id="rId2"/>
  </sheets>
  <definedNames>
    <definedName name="accountList">OFFSET(Settings!$A$1,1,0,SUMPRODUCT(MAX((Settings!$A:$A&lt;&gt;"")*(ROW(Settings!$A:$A))))-1,1)</definedName>
    <definedName name="categoryList">OFFSET(Settings!$C$1,1,0,SUMPRODUCT(MAX((Settings!$C:$C&lt;&gt;"")*(ROW(Settings!$C:$C))))-1,1)</definedName>
    <definedName name="dateList">OFFSET(Settings!$G$1,1,0,SUMPRODUCT(MAX((Settings!$G:$G&lt;&gt;"")*(ROW(Settings!$G:$G)))),1)</definedName>
    <definedName name="payeeList">OFFSET(Settings!$E$1,1,0,SUMPRODUCT(MAX((Settings!$E:$E&lt;&gt;"")*(ROW(Settings!$E:$E))))-1,1)</definedName>
    <definedName name="_xlnm.Print_Area" localSheetId="0">Register!$A:$I</definedName>
    <definedName name="_xlnm.Print_Titles" localSheetId="0">Register!$3:$3</definedName>
    <definedName name="valuevx">42.314159</definedName>
    <definedName name="vertex42_copyright" hidden="1">"© 2017-2019 Vertex42 LLC"</definedName>
    <definedName name="vertex42_id" hidden="1">"income-expense-worksheet.xlsx"</definedName>
    <definedName name="vertex42_title" hidden="1">"Income and Expense Worksheet"</definedName>
  </definedNames>
  <calcPr calcId="181029"/>
  <fileRecoveryPr autoRecover="0"/>
</workbook>
</file>

<file path=xl/calcChain.xml><?xml version="1.0" encoding="utf-8"?>
<calcChain xmlns="http://schemas.openxmlformats.org/spreadsheetml/2006/main">
  <c r="H19" i="13" l="1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H16" i="13"/>
  <c r="H17" i="13"/>
  <c r="H18" i="13"/>
  <c r="I16" i="13"/>
  <c r="I17" i="13"/>
  <c r="I18" i="13"/>
  <c r="H4" i="13" l="1"/>
  <c r="H5" i="13"/>
  <c r="H6" i="13"/>
  <c r="H7" i="13"/>
  <c r="H8" i="13"/>
  <c r="H9" i="13"/>
  <c r="H10" i="13"/>
  <c r="H11" i="13"/>
  <c r="H12" i="13"/>
  <c r="H13" i="13"/>
  <c r="H14" i="13"/>
  <c r="H15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/>
  <c r="G3" i="6"/>
  <c r="G36" i="13" l="1"/>
  <c r="F36" i="13"/>
  <c r="I36" i="13" l="1"/>
  <c r="G4" i="6" l="1"/>
  <c r="G5" i="6" l="1"/>
  <c r="G6" i="6" l="1"/>
  <c r="G7" i="6" l="1"/>
  <c r="G8" i="6" l="1"/>
  <c r="G9" i="6" l="1"/>
  <c r="G10" i="6" s="1"/>
  <c r="G11" i="6" s="1"/>
  <c r="G12" i="6" s="1"/>
  <c r="G13" i="6" s="1"/>
  <c r="G14" i="6" s="1"/>
  <c r="G15" i="6" s="1"/>
  <c r="G16" i="6" s="1"/>
  <c r="G1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</author>
  </authors>
  <commentList>
    <comment ref="G3" authorId="0" shapeId="0" xr:uid="{00000000-0006-0000-0100-000001000000}">
      <text>
        <r>
          <rPr>
            <sz val="8"/>
            <color indexed="81"/>
            <rFont val="Tahoma"/>
            <family val="2"/>
          </rPr>
          <t>The first date in the list is the current date.</t>
        </r>
      </text>
    </comment>
  </commentList>
</comments>
</file>

<file path=xl/sharedStrings.xml><?xml version="1.0" encoding="utf-8"?>
<sst xmlns="http://schemas.openxmlformats.org/spreadsheetml/2006/main" count="81" uniqueCount="48">
  <si>
    <t>Date</t>
  </si>
  <si>
    <t>Category</t>
  </si>
  <si>
    <t>[Balance]</t>
  </si>
  <si>
    <t>[Transfer]</t>
  </si>
  <si>
    <t>Fuel</t>
  </si>
  <si>
    <t>You can edit these list as needed.</t>
  </si>
  <si>
    <t>To/From Checking</t>
  </si>
  <si>
    <t>To/From Savings</t>
  </si>
  <si>
    <t>These lists are used to populate the</t>
  </si>
  <si>
    <t>drop-down boxes.</t>
  </si>
  <si>
    <t>Beginning Balance</t>
  </si>
  <si>
    <t>Account</t>
  </si>
  <si>
    <t>Tithing</t>
  </si>
  <si>
    <t>Categories</t>
  </si>
  <si>
    <t>Description</t>
  </si>
  <si>
    <t>Accounts</t>
  </si>
  <si>
    <t>Checking</t>
  </si>
  <si>
    <t>Cash</t>
  </si>
  <si>
    <t>Savings</t>
  </si>
  <si>
    <t>Credit</t>
  </si>
  <si>
    <t>Offerings</t>
  </si>
  <si>
    <t>Rent</t>
  </si>
  <si>
    <t>Insurance</t>
  </si>
  <si>
    <t>Utilities</t>
  </si>
  <si>
    <t>Transportation</t>
  </si>
  <si>
    <t>Groceries</t>
  </si>
  <si>
    <t>Cell phones</t>
  </si>
  <si>
    <t>Dining</t>
  </si>
  <si>
    <t>To/From Cash</t>
  </si>
  <si>
    <t>To/From Credit</t>
  </si>
  <si>
    <t>Paycheck</t>
  </si>
  <si>
    <t>ATM</t>
  </si>
  <si>
    <t>Total</t>
  </si>
  <si>
    <t>Jay's Auto Mart</t>
  </si>
  <si>
    <t>Income and Expenses</t>
  </si>
  <si>
    <t>Smith's</t>
  </si>
  <si>
    <t>Interest Expense</t>
  </si>
  <si>
    <t>Interest Income</t>
  </si>
  <si>
    <t>Credit Card Interest</t>
  </si>
  <si>
    <t>Credit Card Principal</t>
  </si>
  <si>
    <t>Account Balance</t>
  </si>
  <si>
    <t>Overall Balance</t>
  </si>
  <si>
    <t>✔</t>
  </si>
  <si>
    <t>Descriptions</t>
  </si>
  <si>
    <t>Income Money IN</t>
  </si>
  <si>
    <t>Expense Money OUT</t>
  </si>
  <si>
    <t>Fun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</si>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</sst>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m/dd/yy;@"/>
    <numFmt numFmtId="166" formatCode="ddd\ m/d/yy"/>
  </numFmts>
  <fonts count="20" x14ac:knownFonts="1">
    <font>
      <sz val="1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scheme val="minor"/>
    </font>
    <font>
      <sz val="11"/>
      <name val="Arial"/>
      <family val="2"/>
    </font>
    <font>
      <sz val="12"/>
      <name val="Arial"/>
      <family val="2"/>
      <scheme val="minor"/>
    </font>
    <font>
      <b/>
      <sz val="18"/>
      <color theme="4"/>
      <name val="Arial"/>
      <family val="2"/>
      <scheme val="minor"/>
    </font>
    <font>
      <b/>
      <sz val="18"/>
      <color theme="4"/>
      <name val="Arial"/>
      <family val="2"/>
      <scheme val="major"/>
    </font>
    <font>
      <sz val="11"/>
      <name val="Arial"/>
      <family val="2"/>
      <scheme val="minor"/>
    </font>
    <font>
      <b/>
      <sz val="11"/>
      <name val="Arial"/>
      <family val="2"/>
      <scheme val="major"/>
    </font>
    <font>
      <u/>
      <sz val="11"/>
      <color indexed="12"/>
      <name val="Arial"/>
      <family val="2"/>
    </font>
    <font>
      <sz val="12"/>
      <color theme="0"/>
      <name val="Arial"/>
      <family val="2"/>
    </font>
    <font>
      <sz val="10"/>
      <color theme="4" tint="-0.249977111117893"/>
      <name val="Arial"/>
      <family val="2"/>
    </font>
    <font>
      <sz val="8"/>
      <color indexed="81"/>
      <name val="Tahoma"/>
      <family val="2"/>
    </font>
    <font>
      <i/>
      <sz val="11"/>
      <name val="Arial"/>
      <family val="2"/>
    </font>
    <font>
      <sz val="16"/>
      <name val="Arial"/>
      <family val="2"/>
      <scheme val="minor"/>
    </font>
    <font>
      <b/>
      <sz val="12"/>
      <name val="Arial"/>
      <family val="2"/>
      <scheme val="major"/>
    </font>
    <font>
      <sz val="9"/>
      <color theme="4"/>
      <name val="Arial"/>
      <family val="2"/>
      <scheme val="minor"/>
    </font>
    <font>
      <sz val="9"/>
      <color theme="1" tint="0.499984740745262"/>
      <name val="Arial"/>
      <family val="2"/>
      <scheme val="minor"/>
    </font>
    <font>
      <sz val="10"/>
      <color theme="4"/>
      <name val="Arial"/>
      <family val="2"/>
      <scheme val="minor"/>
    </font>
    <font>
      <b/>
      <sz val="9"/>
      <color theme="4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3" fillId="0" borderId="0" applyFont="0" applyFill="0" applyBorder="0" applyAlignment="0" applyProtection="0"/>
    <xf numFmtId="0" fontId="7" fillId="0" borderId="0"/>
  </cellStyleXfs>
  <cellXfs count="42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/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10" fillId="3" borderId="0" xfId="0" applyFont="1" applyFill="1" applyAlignment="1">
      <alignment horizontal="center" vertical="center"/>
    </xf>
    <xf numFmtId="0" fontId="1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13" fillId="4" borderId="0" xfId="0" applyFont="1" applyFill="1"/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4" fillId="5" borderId="0" xfId="0" applyFont="1" applyFill="1" applyBorder="1" applyAlignment="1">
      <alignment horizontal="center" vertical="center" shrinkToFit="1"/>
    </xf>
    <xf numFmtId="0" fontId="4" fillId="5" borderId="0" xfId="0" applyFont="1" applyFill="1" applyBorder="1" applyAlignment="1">
      <alignment vertical="center" shrinkToFit="1"/>
    </xf>
    <xf numFmtId="0" fontId="14" fillId="5" borderId="0" xfId="0" applyFont="1" applyFill="1" applyBorder="1" applyAlignment="1">
      <alignment horizontal="center" vertical="center" shrinkToFit="1"/>
    </xf>
    <xf numFmtId="164" fontId="4" fillId="5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 shrinkToFit="1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164" fontId="4" fillId="5" borderId="0" xfId="0" applyNumberFormat="1" applyFont="1" applyFill="1" applyBorder="1" applyAlignment="1">
      <alignment horizontal="right" vertical="center"/>
    </xf>
    <xf numFmtId="0" fontId="7" fillId="0" borderId="0" xfId="0" applyNumberFormat="1" applyFont="1" applyFill="1" applyBorder="1" applyAlignment="1">
      <alignment horizontal="center" vertical="center" shrinkToFit="1"/>
    </xf>
    <xf numFmtId="165" fontId="7" fillId="0" borderId="0" xfId="0" applyNumberFormat="1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vertical="center" shrinkToFit="1"/>
    </xf>
    <xf numFmtId="164" fontId="7" fillId="0" borderId="0" xfId="2" applyFont="1" applyFill="1" applyBorder="1" applyAlignment="1">
      <alignment vertical="center"/>
    </xf>
    <xf numFmtId="164" fontId="7" fillId="2" borderId="0" xfId="2" applyFont="1" applyFill="1" applyBorder="1" applyAlignment="1">
      <alignment horizontal="right" vertical="center"/>
    </xf>
    <xf numFmtId="0" fontId="7" fillId="0" borderId="0" xfId="0" applyFont="1"/>
    <xf numFmtId="164" fontId="7" fillId="0" borderId="0" xfId="2" applyFont="1"/>
    <xf numFmtId="164" fontId="7" fillId="2" borderId="0" xfId="2" applyFont="1" applyFill="1"/>
    <xf numFmtId="164" fontId="7" fillId="2" borderId="0" xfId="2" applyFont="1" applyFill="1" applyAlignment="1">
      <alignment horizontal="right" vertical="center"/>
    </xf>
    <xf numFmtId="0" fontId="7" fillId="5" borderId="0" xfId="0" applyFont="1" applyFill="1" applyBorder="1" applyAlignment="1">
      <alignment vertical="center" shrinkToFit="1"/>
    </xf>
    <xf numFmtId="0" fontId="1" fillId="0" borderId="0" xfId="1" applyAlignment="1" applyProtection="1">
      <alignment horizontal="left" vertical="center"/>
    </xf>
    <xf numFmtId="0" fontId="16" fillId="0" borderId="0" xfId="0" applyFont="1" applyAlignment="1">
      <alignment vertical="center"/>
    </xf>
    <xf numFmtId="0" fontId="17" fillId="0" borderId="0" xfId="0" applyFont="1" applyFill="1" applyBorder="1" applyAlignment="1">
      <alignment horizontal="left"/>
    </xf>
    <xf numFmtId="0" fontId="9" fillId="0" borderId="0" xfId="1" applyFont="1" applyAlignment="1" applyProtection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</cellXfs>
  <cellStyles count="4">
    <cellStyle name="Comma" xfId="2" builtinId="3"/>
    <cellStyle name="Hyperlink" xfId="1" builtinId="8"/>
    <cellStyle name="Normal" xfId="0" builtinId="0" customBuiltin="1"/>
    <cellStyle name="Normal 2" xfId="3" xr:uid="{54B27EB9-0236-4DBF-9F82-BA8DCEE05F08}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minor"/>
      </font>
      <numFmt numFmtId="164" formatCode="_(* #,##0.00_);_(* \(#,##0.00\);_(* &quot;-&quot;??_);_(@_)"/>
      <fill>
        <patternFill patternType="solid">
          <fgColor indexed="64"/>
          <bgColor theme="4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>
          <fgColor indexed="64"/>
          <bgColor theme="0" tint="-4.9989318521683403E-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minor"/>
      </font>
      <numFmt numFmtId="164" formatCode="_(* #,##0.00_);_(* \(#,##0.00\);_(* &quot;-&quot;??_);_(@_)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minor"/>
      </font>
      <numFmt numFmtId="164" formatCode="_(* #,##0.00_);_(* \(#,##0.00\);_(* &quot;-&quot;??_);_(@_)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minor"/>
      </font>
      <numFmt numFmtId="164" formatCode="_(* #,##0.00_);_(* \(#,##0.00\);_(* &quot;-&quot;??_);_(@_)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family val="2"/>
        <scheme val="minor"/>
      </font>
      <alignment horizont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ill>
        <patternFill>
          <fgColor indexed="64"/>
          <bgColor theme="4" tint="0.59999389629810485"/>
        </patternFill>
      </fill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rgb="FF000000"/>
          <bgColor auto="1"/>
        </patternFill>
      </fill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ajor"/>
      </font>
      <fill>
        <patternFill patternType="solid">
          <fgColor indexed="64"/>
          <bgColor theme="4"/>
        </patternFill>
      </fill>
      <alignment vertical="center" textRotation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 style="thin">
          <color theme="4"/>
        </vertical>
        <horizontal/>
      </border>
    </dxf>
    <dxf>
      <font>
        <condense val="0"/>
        <extend val="0"/>
        <color indexed="1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theme="4" tint="0.79998168889431442"/>
        </patternFill>
      </fill>
      <border>
        <top style="double">
          <color theme="4"/>
        </top>
        <vertical/>
        <horizontal/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vertical style="thin">
          <color theme="4"/>
        </vertical>
      </border>
    </dxf>
    <dxf>
      <font>
        <color theme="1"/>
      </font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</dxfs>
  <tableStyles count="1" defaultTableStyle="TableStyleMedium2" defaultPivotStyle="PivotStyleLight16">
    <tableStyle name="v42_RegisterTable" pivot="0" count="7" xr9:uid="{00000000-0011-0000-FFFF-FFFF00000000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firstRowStripe" dxfId="23"/>
      <tableStyleElement type="firstColumnStripe" dxfId="2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42" displayName="Table42" ref="A3:I36" totalsRowCount="1" headerRowDxfId="20" dataDxfId="19" totalsRowDxfId="18">
  <tableColumns count="9">
    <tableColumn id="1" xr3:uid="{00000000-0010-0000-0000-000001000000}" name="Account" totalsRowLabel="Total" dataDxfId="17" totalsRowDxfId="16"/>
    <tableColumn id="9" xr3:uid="{00000000-0010-0000-0000-000009000000}" name="Date" dataDxfId="15" totalsRowDxfId="14"/>
    <tableColumn id="3" xr3:uid="{00000000-0010-0000-0000-000003000000}" name="Description" dataDxfId="13" totalsRowDxfId="12"/>
    <tableColumn id="4" xr3:uid="{00000000-0010-0000-0000-000004000000}" name="Category" dataDxfId="11" totalsRowDxfId="10"/>
    <tableColumn id="5" xr3:uid="{00000000-0010-0000-0000-000005000000}" name="✔" dataDxfId="9" totalsRowDxfId="8"/>
    <tableColumn id="6" xr3:uid="{00000000-0010-0000-0000-000006000000}" name="Income Money IN" totalsRowFunction="sum" dataDxfId="7" totalsRowDxfId="6" dataCellStyle="Comma"/>
    <tableColumn id="7" xr3:uid="{00000000-0010-0000-0000-000007000000}" name="Expense Money OUT" totalsRowFunction="sum" dataDxfId="5" totalsRowDxfId="4" dataCellStyle="Comma"/>
    <tableColumn id="2" xr3:uid="{00000000-0010-0000-0000-000002000000}" name="Account Balance" dataDxfId="3" totalsRowDxfId="2" dataCellStyle="Comma">
      <calculatedColumnFormula>SUMIF($A$3:OFFSET(A4,0,0),A4,$F$3:OFFSET(F4,0,0))-SUMIF($A$3:OFFSET(A4,0,0),A4,$G$3:OFFSET(G4,0,0))</calculatedColumnFormula>
    </tableColumn>
    <tableColumn id="8" xr3:uid="{00000000-0010-0000-0000-000008000000}" name="Overall Balance" totalsRowFunction="custom" dataDxfId="1" totalsRowDxfId="0" dataCellStyle="Comma">
      <calculatedColumnFormula>IF(ISBLANK(B4)," - ",IFERROR(OFFSET(I4,-1,0,1,1)+F4-G4,F4-G4))</calculatedColumnFormula>
      <totalsRowFormula>Table42[[#Totals],[Income Money IN]]-Table42[[#Totals],[Expense Money OUT]]</totalsRowFormula>
    </tableColumn>
  </tableColumns>
  <tableStyleInfo name="v42_RegisterTable" showFirstColumn="0" showLastColumn="0" showRowStripes="0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K36"/>
  <sheetViews>
    <sheetView showGridLines="0" tabSelected="1" showRuler="0" zoomScaleNormal="100" workbookViewId="0">
      <selection activeCell="K9" sqref="K9"/>
    </sheetView>
  </sheetViews>
  <sheetFormatPr defaultColWidth="9" defaultRowHeight="13.2" x14ac:dyDescent="0.25"/>
  <cols>
    <col min="1" max="1" width="10.09765625" style="1" customWidth="1"/>
    <col min="2" max="2" width="9" style="1" customWidth="1"/>
    <col min="3" max="3" width="19.19921875" style="1" customWidth="1"/>
    <col min="4" max="4" width="12.19921875" style="1" customWidth="1"/>
    <col min="5" max="5" width="3.5" style="1" hidden="1" customWidth="1"/>
    <col min="6" max="7" width="11.5" style="1" customWidth="1"/>
    <col min="8" max="8" width="11" style="1" customWidth="1"/>
    <col min="9" max="9" width="11.3984375" style="1" customWidth="1"/>
    <col min="10" max="10" width="7.09765625" style="1" customWidth="1"/>
    <col min="11" max="11" width="26.59765625" style="1" customWidth="1"/>
    <col min="12" max="16384" width="9" style="1"/>
  </cols>
  <sheetData>
    <row r="1" spans="1:11" ht="29.25" customHeight="1" x14ac:dyDescent="0.25">
      <c r="A1" s="5" t="s">
        <v>34</v>
      </c>
      <c r="B1" s="5"/>
      <c r="C1" s="4"/>
      <c r="D1" s="4"/>
      <c r="E1" s="4"/>
      <c r="F1" s="4"/>
      <c r="G1" s="4"/>
      <c r="H1" s="4"/>
      <c r="I1" s="4"/>
    </row>
    <row r="2" spans="1:11" x14ac:dyDescent="0.25">
      <c r="K2" s="38"/>
    </row>
    <row r="3" spans="1:11" ht="33" customHeight="1" x14ac:dyDescent="0.35">
      <c r="A3" s="21" t="s">
        <v>11</v>
      </c>
      <c r="B3" s="21" t="s">
        <v>0</v>
      </c>
      <c r="C3" s="22" t="s">
        <v>14</v>
      </c>
      <c r="D3" s="22" t="s">
        <v>1</v>
      </c>
      <c r="E3" s="23" t="s">
        <v>42</v>
      </c>
      <c r="F3" s="24" t="s">
        <v>44</v>
      </c>
      <c r="G3" s="24" t="s">
        <v>45</v>
      </c>
      <c r="H3" s="24" t="s">
        <v>40</v>
      </c>
      <c r="I3" s="24" t="s">
        <v>41</v>
      </c>
      <c r="J3" s="13"/>
      <c r="K3" s="36"/>
    </row>
    <row r="4" spans="1:11" s="6" customFormat="1" ht="20.399999999999999" x14ac:dyDescent="0.25">
      <c r="A4" s="26" t="s">
        <v>16</v>
      </c>
      <c r="B4" s="27">
        <v>42979</v>
      </c>
      <c r="C4" s="28" t="s">
        <v>10</v>
      </c>
      <c r="D4" s="28" t="s">
        <v>2</v>
      </c>
      <c r="E4" s="20"/>
      <c r="F4" s="29">
        <v>750</v>
      </c>
      <c r="G4" s="29"/>
      <c r="H4" s="30">
        <f ca="1">SUMIF($A$3:OFFSET(A4,0,0),A4,$F$3:OFFSET(F4,0,0))-SUMIF($A$3:OFFSET(A4,0,0),A4,$G$3:OFFSET(G4,0,0))</f>
        <v>750</v>
      </c>
      <c r="I4" s="30">
        <f t="shared" ref="I4:I35" ca="1" si="0">IF(ISBLANK(B4)," - ",IFERROR(OFFSET(I4,-1,0,1,1)+F4-G4,F4-G4))</f>
        <v>750</v>
      </c>
      <c r="J4" s="14"/>
    </row>
    <row r="5" spans="1:11" s="6" customFormat="1" ht="20.399999999999999" x14ac:dyDescent="0.25">
      <c r="A5" s="26" t="s">
        <v>17</v>
      </c>
      <c r="B5" s="27">
        <v>42979</v>
      </c>
      <c r="C5" s="28" t="s">
        <v>10</v>
      </c>
      <c r="D5" s="28" t="s">
        <v>2</v>
      </c>
      <c r="E5" s="20"/>
      <c r="F5" s="29">
        <v>50</v>
      </c>
      <c r="G5" s="29"/>
      <c r="H5" s="30">
        <f ca="1">SUMIF($A$3:OFFSET(A5,0,0),A5,$F$3:OFFSET(F5,0,0))-SUMIF($A$3:OFFSET(A5,0,0),A5,$G$3:OFFSET(G5,0,0))</f>
        <v>50</v>
      </c>
      <c r="I5" s="30">
        <f t="shared" ca="1" si="0"/>
        <v>800</v>
      </c>
      <c r="J5" s="14"/>
    </row>
    <row r="6" spans="1:11" s="6" customFormat="1" ht="20.399999999999999" x14ac:dyDescent="0.25">
      <c r="A6" s="26" t="s">
        <v>19</v>
      </c>
      <c r="B6" s="27">
        <v>42979</v>
      </c>
      <c r="C6" s="28" t="s">
        <v>10</v>
      </c>
      <c r="D6" s="28" t="s">
        <v>2</v>
      </c>
      <c r="E6" s="20"/>
      <c r="F6" s="29"/>
      <c r="G6" s="29">
        <v>340</v>
      </c>
      <c r="H6" s="30">
        <f ca="1">SUMIF($A$3:OFFSET(A6,0,0),A6,$F$3:OFFSET(F6,0,0))-SUMIF($A$3:OFFSET(A6,0,0),A6,$G$3:OFFSET(G6,0,0))</f>
        <v>-340</v>
      </c>
      <c r="I6" s="30">
        <f t="shared" ca="1" si="0"/>
        <v>460</v>
      </c>
      <c r="J6" s="14"/>
      <c r="K6" s="41"/>
    </row>
    <row r="7" spans="1:11" s="6" customFormat="1" ht="20.399999999999999" x14ac:dyDescent="0.25">
      <c r="A7" s="26" t="s">
        <v>18</v>
      </c>
      <c r="B7" s="27">
        <v>42979</v>
      </c>
      <c r="C7" s="28" t="s">
        <v>10</v>
      </c>
      <c r="D7" s="28" t="s">
        <v>2</v>
      </c>
      <c r="E7" s="20"/>
      <c r="F7" s="29">
        <v>850</v>
      </c>
      <c r="G7" s="29"/>
      <c r="H7" s="30">
        <f ca="1">SUMIF($A$3:OFFSET(A7,0,0),A7,$F$3:OFFSET(F7,0,0))-SUMIF($A$3:OFFSET(A7,0,0),A7,$G$3:OFFSET(G7,0,0))</f>
        <v>850</v>
      </c>
      <c r="I7" s="30">
        <f t="shared" ca="1" si="0"/>
        <v>1310</v>
      </c>
      <c r="J7" s="14"/>
      <c r="K7" s="39"/>
    </row>
    <row r="8" spans="1:11" s="6" customFormat="1" ht="20.399999999999999" x14ac:dyDescent="0.25">
      <c r="A8" s="26" t="s">
        <v>17</v>
      </c>
      <c r="B8" s="27">
        <v>42993</v>
      </c>
      <c r="C8" s="28" t="s">
        <v>31</v>
      </c>
      <c r="D8" s="28" t="s">
        <v>3</v>
      </c>
      <c r="E8" s="20"/>
      <c r="F8" s="29">
        <v>50</v>
      </c>
      <c r="G8" s="29"/>
      <c r="H8" s="30">
        <f ca="1">SUMIF($A$3:OFFSET(A8,0,0),A8,$F$3:OFFSET(F8,0,0))-SUMIF($A$3:OFFSET(A8,0,0),A8,$G$3:OFFSET(G8,0,0))</f>
        <v>100</v>
      </c>
      <c r="I8" s="30">
        <f t="shared" ca="1" si="0"/>
        <v>1360</v>
      </c>
      <c r="J8" s="14"/>
      <c r="K8" s="40"/>
    </row>
    <row r="9" spans="1:11" s="6" customFormat="1" ht="20.399999999999999" x14ac:dyDescent="0.25">
      <c r="A9" s="26" t="s">
        <v>16</v>
      </c>
      <c r="B9" s="27">
        <v>42993</v>
      </c>
      <c r="C9" s="28" t="s">
        <v>31</v>
      </c>
      <c r="D9" s="28" t="s">
        <v>3</v>
      </c>
      <c r="E9" s="20"/>
      <c r="F9" s="29"/>
      <c r="G9" s="29">
        <v>50</v>
      </c>
      <c r="H9" s="30">
        <f ca="1">SUMIF($A$3:OFFSET(A9,0,0),A9,$F$3:OFFSET(F9,0,0))-SUMIF($A$3:OFFSET(A9,0,0),A9,$G$3:OFFSET(G9,0,0))</f>
        <v>700</v>
      </c>
      <c r="I9" s="30">
        <f t="shared" ca="1" si="0"/>
        <v>1310</v>
      </c>
      <c r="J9" s="14"/>
      <c r="K9" s="40"/>
    </row>
    <row r="10" spans="1:11" s="6" customFormat="1" ht="20.399999999999999" x14ac:dyDescent="0.25">
      <c r="A10" s="26" t="s">
        <v>19</v>
      </c>
      <c r="B10" s="27">
        <v>42998</v>
      </c>
      <c r="C10" s="28" t="s">
        <v>33</v>
      </c>
      <c r="D10" s="28" t="s">
        <v>4</v>
      </c>
      <c r="E10" s="20"/>
      <c r="F10" s="29"/>
      <c r="G10" s="29">
        <v>34.58</v>
      </c>
      <c r="H10" s="30">
        <f ca="1">SUMIF($A$3:OFFSET(A10,0,0),A10,$F$3:OFFSET(F10,0,0))-SUMIF($A$3:OFFSET(A10,0,0),A10,$G$3:OFFSET(G10,0,0))</f>
        <v>-374.58</v>
      </c>
      <c r="I10" s="30">
        <f t="shared" ca="1" si="0"/>
        <v>1275.42</v>
      </c>
      <c r="J10" s="14"/>
      <c r="K10" s="39"/>
    </row>
    <row r="11" spans="1:11" s="6" customFormat="1" ht="20.399999999999999" x14ac:dyDescent="0.25">
      <c r="A11" s="26" t="s">
        <v>16</v>
      </c>
      <c r="B11" s="27">
        <v>43000</v>
      </c>
      <c r="C11" s="28" t="s">
        <v>35</v>
      </c>
      <c r="D11" s="28" t="s">
        <v>25</v>
      </c>
      <c r="E11" s="20"/>
      <c r="F11" s="29"/>
      <c r="G11" s="29">
        <v>25.12</v>
      </c>
      <c r="H11" s="30">
        <f ca="1">SUMIF($A$3:OFFSET(A11,0,0),A11,$F$3:OFFSET(F11,0,0))-SUMIF($A$3:OFFSET(A11,0,0),A11,$G$3:OFFSET(G11,0,0))</f>
        <v>674.88</v>
      </c>
      <c r="I11" s="30">
        <f t="shared" ca="1" si="0"/>
        <v>1250.3000000000002</v>
      </c>
      <c r="J11" s="14"/>
      <c r="K11" s="40"/>
    </row>
    <row r="12" spans="1:11" s="6" customFormat="1" ht="20.399999999999999" x14ac:dyDescent="0.25">
      <c r="A12" s="26" t="s">
        <v>16</v>
      </c>
      <c r="B12" s="27">
        <v>43008</v>
      </c>
      <c r="C12" s="28" t="s">
        <v>38</v>
      </c>
      <c r="D12" s="28" t="s">
        <v>36</v>
      </c>
      <c r="E12" s="20"/>
      <c r="F12" s="29"/>
      <c r="G12" s="29">
        <v>6.5</v>
      </c>
      <c r="H12" s="30">
        <f ca="1">SUMIF($A$3:OFFSET(A12,0,0),A12,$F$3:OFFSET(F12,0,0))-SUMIF($A$3:OFFSET(A12,0,0),A12,$G$3:OFFSET(G12,0,0))</f>
        <v>668.38</v>
      </c>
      <c r="I12" s="30">
        <f t="shared" ca="1" si="0"/>
        <v>1243.8000000000002</v>
      </c>
      <c r="J12" s="14"/>
      <c r="K12" s="39"/>
    </row>
    <row r="13" spans="1:11" s="6" customFormat="1" ht="20.399999999999999" x14ac:dyDescent="0.25">
      <c r="A13" s="26" t="s">
        <v>16</v>
      </c>
      <c r="B13" s="27">
        <v>43008</v>
      </c>
      <c r="C13" s="28" t="s">
        <v>39</v>
      </c>
      <c r="D13" s="28" t="s">
        <v>3</v>
      </c>
      <c r="E13" s="20"/>
      <c r="F13" s="29"/>
      <c r="G13" s="29">
        <v>374.58</v>
      </c>
      <c r="H13" s="30">
        <f ca="1">SUMIF($A$3:OFFSET(A13,0,0),A13,$F$3:OFFSET(F13,0,0))-SUMIF($A$3:OFFSET(A13,0,0),A13,$G$3:OFFSET(G13,0,0))</f>
        <v>293.8</v>
      </c>
      <c r="I13" s="30">
        <f t="shared" ca="1" si="0"/>
        <v>869.22000000000025</v>
      </c>
      <c r="J13" s="14"/>
      <c r="K13" s="40"/>
    </row>
    <row r="14" spans="1:11" s="6" customFormat="1" ht="20.399999999999999" x14ac:dyDescent="0.25">
      <c r="A14" s="26" t="s">
        <v>19</v>
      </c>
      <c r="B14" s="27">
        <v>43008</v>
      </c>
      <c r="C14" s="28" t="s">
        <v>39</v>
      </c>
      <c r="D14" s="28" t="s">
        <v>3</v>
      </c>
      <c r="E14" s="20"/>
      <c r="F14" s="29">
        <v>374.58</v>
      </c>
      <c r="G14" s="29"/>
      <c r="H14" s="30">
        <f ca="1">SUMIF($A$3:OFFSET(A14,0,0),A14,$F$3:OFFSET(F14,0,0))-SUMIF($A$3:OFFSET(A14,0,0),A14,$G$3:OFFSET(G14,0,0))</f>
        <v>0</v>
      </c>
      <c r="I14" s="30">
        <f t="shared" ca="1" si="0"/>
        <v>1243.8000000000002</v>
      </c>
      <c r="J14" s="14"/>
      <c r="K14" s="37"/>
    </row>
    <row r="15" spans="1:11" s="6" customFormat="1" ht="20.399999999999999" x14ac:dyDescent="0.25">
      <c r="A15" s="26"/>
      <c r="B15" s="27"/>
      <c r="C15" s="28"/>
      <c r="D15" s="28"/>
      <c r="E15" s="20"/>
      <c r="F15" s="29"/>
      <c r="G15" s="29"/>
      <c r="H15" s="30">
        <f ca="1">SUMIF($A$3:OFFSET(A15,0,0),A15,$F$3:OFFSET(F15,0,0))-SUMIF($A$3:OFFSET(A15,0,0),A15,$G$3:OFFSET(G15,0,0))</f>
        <v>0</v>
      </c>
      <c r="I15" s="30" t="str">
        <f t="shared" ca="1" si="0"/>
        <v xml:space="preserve"> - </v>
      </c>
      <c r="J15" s="14"/>
      <c r="K15" s="37"/>
    </row>
    <row r="16" spans="1:11" ht="20.399999999999999" x14ac:dyDescent="0.25">
      <c r="A16" s="26"/>
      <c r="B16" s="27"/>
      <c r="C16" s="28"/>
      <c r="D16" s="28"/>
      <c r="E16" s="20"/>
      <c r="F16" s="29"/>
      <c r="G16" s="29"/>
      <c r="H16" s="30">
        <f ca="1">SUMIF($A$3:OFFSET(A16,0,0),A16,$F$3:OFFSET(F16,0,0))-SUMIF($A$3:OFFSET(A16,0,0),A16,$G$3:OFFSET(G16,0,0))</f>
        <v>0</v>
      </c>
      <c r="I16" s="30" t="str">
        <f t="shared" ca="1" si="0"/>
        <v xml:space="preserve"> - </v>
      </c>
      <c r="K16" s="37"/>
    </row>
    <row r="17" spans="1:11" ht="20.399999999999999" x14ac:dyDescent="0.25">
      <c r="A17" s="26"/>
      <c r="B17" s="27"/>
      <c r="C17" s="28"/>
      <c r="D17" s="28"/>
      <c r="E17" s="20"/>
      <c r="F17" s="29"/>
      <c r="G17" s="29"/>
      <c r="H17" s="30">
        <f ca="1">SUMIF($A$3:OFFSET(A17,0,0),A17,$F$3:OFFSET(F17,0,0))-SUMIF($A$3:OFFSET(A17,0,0),A17,$G$3:OFFSET(G17,0,0))</f>
        <v>0</v>
      </c>
      <c r="I17" s="30" t="str">
        <f t="shared" ca="1" si="0"/>
        <v xml:space="preserve"> - </v>
      </c>
      <c r="K17" s="37"/>
    </row>
    <row r="18" spans="1:11" ht="20.399999999999999" x14ac:dyDescent="0.25">
      <c r="A18" s="26"/>
      <c r="B18" s="27"/>
      <c r="C18" s="28"/>
      <c r="D18" s="28"/>
      <c r="E18" s="20"/>
      <c r="F18" s="29"/>
      <c r="G18" s="29"/>
      <c r="H18" s="30">
        <f ca="1">SUMIF($A$3:OFFSET(A18,0,0),A18,$F$3:OFFSET(F18,0,0))-SUMIF($A$3:OFFSET(A18,0,0),A18,$G$3:OFFSET(G18,0,0))</f>
        <v>0</v>
      </c>
      <c r="I18" s="30" t="str">
        <f t="shared" ca="1" si="0"/>
        <v xml:space="preserve"> - </v>
      </c>
      <c r="K18" s="37"/>
    </row>
    <row r="19" spans="1:11" ht="20.399999999999999" x14ac:dyDescent="0.35">
      <c r="A19" s="31"/>
      <c r="B19" s="31"/>
      <c r="C19" s="6"/>
      <c r="D19" s="31"/>
      <c r="E19" s="15"/>
      <c r="F19" s="32"/>
      <c r="G19" s="32"/>
      <c r="H19" s="33">
        <f ca="1">SUMIF($A$3:OFFSET(A19,0,0),A19,$F$3:OFFSET(F19,0,0))-SUMIF($A$3:OFFSET(A19,0,0),A19,$G$3:OFFSET(G19,0,0))</f>
        <v>0</v>
      </c>
      <c r="I19" s="34" t="str">
        <f t="shared" ca="1" si="0"/>
        <v xml:space="preserve"> - </v>
      </c>
    </row>
    <row r="20" spans="1:11" ht="20.399999999999999" x14ac:dyDescent="0.35">
      <c r="A20" s="31"/>
      <c r="B20" s="31"/>
      <c r="C20" s="6"/>
      <c r="D20" s="31"/>
      <c r="E20" s="15"/>
      <c r="F20" s="32"/>
      <c r="G20" s="32"/>
      <c r="H20" s="33">
        <f ca="1">SUMIF($A$3:OFFSET(A20,0,0),A20,$F$3:OFFSET(F20,0,0))-SUMIF($A$3:OFFSET(A20,0,0),A20,$G$3:OFFSET(G20,0,0))</f>
        <v>0</v>
      </c>
      <c r="I20" s="34" t="str">
        <f t="shared" ca="1" si="0"/>
        <v xml:space="preserve"> - </v>
      </c>
    </row>
    <row r="21" spans="1:11" ht="20.399999999999999" x14ac:dyDescent="0.35">
      <c r="A21" s="31"/>
      <c r="B21" s="31"/>
      <c r="C21" s="6"/>
      <c r="D21" s="31"/>
      <c r="E21" s="15"/>
      <c r="F21" s="32"/>
      <c r="G21" s="32"/>
      <c r="H21" s="33">
        <f ca="1">SUMIF($A$3:OFFSET(A21,0,0),A21,$F$3:OFFSET(F21,0,0))-SUMIF($A$3:OFFSET(A21,0,0),A21,$G$3:OFFSET(G21,0,0))</f>
        <v>0</v>
      </c>
      <c r="I21" s="34" t="str">
        <f t="shared" ca="1" si="0"/>
        <v xml:space="preserve"> - </v>
      </c>
    </row>
    <row r="22" spans="1:11" ht="20.399999999999999" x14ac:dyDescent="0.35">
      <c r="A22" s="31"/>
      <c r="B22" s="31"/>
      <c r="C22" s="6"/>
      <c r="D22" s="31"/>
      <c r="E22" s="15"/>
      <c r="F22" s="32"/>
      <c r="G22" s="32"/>
      <c r="H22" s="33">
        <f ca="1">SUMIF($A$3:OFFSET(A22,0,0),A22,$F$3:OFFSET(F22,0,0))-SUMIF($A$3:OFFSET(A22,0,0),A22,$G$3:OFFSET(G22,0,0))</f>
        <v>0</v>
      </c>
      <c r="I22" s="34" t="str">
        <f t="shared" ca="1" si="0"/>
        <v xml:space="preserve"> - </v>
      </c>
    </row>
    <row r="23" spans="1:11" ht="20.399999999999999" x14ac:dyDescent="0.35">
      <c r="A23" s="31"/>
      <c r="B23" s="31"/>
      <c r="C23" s="6"/>
      <c r="D23" s="31"/>
      <c r="E23" s="15"/>
      <c r="F23" s="32"/>
      <c r="G23" s="32"/>
      <c r="H23" s="33">
        <f ca="1">SUMIF($A$3:OFFSET(A23,0,0),A23,$F$3:OFFSET(F23,0,0))-SUMIF($A$3:OFFSET(A23,0,0),A23,$G$3:OFFSET(G23,0,0))</f>
        <v>0</v>
      </c>
      <c r="I23" s="34" t="str">
        <f t="shared" ca="1" si="0"/>
        <v xml:space="preserve"> - </v>
      </c>
    </row>
    <row r="24" spans="1:11" ht="20.399999999999999" x14ac:dyDescent="0.35">
      <c r="A24" s="31"/>
      <c r="B24" s="31"/>
      <c r="C24" s="6"/>
      <c r="D24" s="31"/>
      <c r="E24" s="15"/>
      <c r="F24" s="32"/>
      <c r="G24" s="32"/>
      <c r="H24" s="33">
        <f ca="1">SUMIF($A$3:OFFSET(A24,0,0),A24,$F$3:OFFSET(F24,0,0))-SUMIF($A$3:OFFSET(A24,0,0),A24,$G$3:OFFSET(G24,0,0))</f>
        <v>0</v>
      </c>
      <c r="I24" s="34" t="str">
        <f t="shared" ca="1" si="0"/>
        <v xml:space="preserve"> - </v>
      </c>
    </row>
    <row r="25" spans="1:11" ht="20.399999999999999" x14ac:dyDescent="0.35">
      <c r="A25" s="31"/>
      <c r="B25" s="31"/>
      <c r="C25" s="6"/>
      <c r="D25" s="31"/>
      <c r="E25" s="15"/>
      <c r="F25" s="32"/>
      <c r="G25" s="32"/>
      <c r="H25" s="33">
        <f ca="1">SUMIF($A$3:OFFSET(A25,0,0),A25,$F$3:OFFSET(F25,0,0))-SUMIF($A$3:OFFSET(A25,0,0),A25,$G$3:OFFSET(G25,0,0))</f>
        <v>0</v>
      </c>
      <c r="I25" s="34" t="str">
        <f t="shared" ca="1" si="0"/>
        <v xml:space="preserve"> - </v>
      </c>
    </row>
    <row r="26" spans="1:11" ht="20.399999999999999" x14ac:dyDescent="0.35">
      <c r="A26" s="31"/>
      <c r="B26" s="31"/>
      <c r="C26" s="6"/>
      <c r="D26" s="31"/>
      <c r="E26" s="15"/>
      <c r="F26" s="32"/>
      <c r="G26" s="32"/>
      <c r="H26" s="33">
        <f ca="1">SUMIF($A$3:OFFSET(A26,0,0),A26,$F$3:OFFSET(F26,0,0))-SUMIF($A$3:OFFSET(A26,0,0),A26,$G$3:OFFSET(G26,0,0))</f>
        <v>0</v>
      </c>
      <c r="I26" s="34" t="str">
        <f t="shared" ca="1" si="0"/>
        <v xml:space="preserve"> - </v>
      </c>
    </row>
    <row r="27" spans="1:11" ht="20.399999999999999" x14ac:dyDescent="0.35">
      <c r="A27" s="31"/>
      <c r="B27" s="31"/>
      <c r="C27" s="6"/>
      <c r="D27" s="31"/>
      <c r="E27" s="15"/>
      <c r="F27" s="32"/>
      <c r="G27" s="32"/>
      <c r="H27" s="33">
        <f ca="1">SUMIF($A$3:OFFSET(A27,0,0),A27,$F$3:OFFSET(F27,0,0))-SUMIF($A$3:OFFSET(A27,0,0),A27,$G$3:OFFSET(G27,0,0))</f>
        <v>0</v>
      </c>
      <c r="I27" s="34" t="str">
        <f t="shared" ca="1" si="0"/>
        <v xml:space="preserve"> - </v>
      </c>
    </row>
    <row r="28" spans="1:11" ht="20.399999999999999" x14ac:dyDescent="0.35">
      <c r="A28" s="31"/>
      <c r="B28" s="31"/>
      <c r="C28" s="6"/>
      <c r="D28" s="31"/>
      <c r="E28" s="15"/>
      <c r="F28" s="32"/>
      <c r="G28" s="32"/>
      <c r="H28" s="33">
        <f ca="1">SUMIF($A$3:OFFSET(A28,0,0),A28,$F$3:OFFSET(F28,0,0))-SUMIF($A$3:OFFSET(A28,0,0),A28,$G$3:OFFSET(G28,0,0))</f>
        <v>0</v>
      </c>
      <c r="I28" s="34" t="str">
        <f t="shared" ca="1" si="0"/>
        <v xml:space="preserve"> - </v>
      </c>
    </row>
    <row r="29" spans="1:11" ht="20.399999999999999" x14ac:dyDescent="0.35">
      <c r="A29" s="31"/>
      <c r="B29" s="31"/>
      <c r="C29" s="6"/>
      <c r="D29" s="31"/>
      <c r="E29" s="15"/>
      <c r="F29" s="32"/>
      <c r="G29" s="32"/>
      <c r="H29" s="33">
        <f ca="1">SUMIF($A$3:OFFSET(A29,0,0),A29,$F$3:OFFSET(F29,0,0))-SUMIF($A$3:OFFSET(A29,0,0),A29,$G$3:OFFSET(G29,0,0))</f>
        <v>0</v>
      </c>
      <c r="I29" s="34" t="str">
        <f t="shared" ca="1" si="0"/>
        <v xml:space="preserve"> - </v>
      </c>
    </row>
    <row r="30" spans="1:11" ht="20.399999999999999" x14ac:dyDescent="0.35">
      <c r="A30" s="31"/>
      <c r="B30" s="31"/>
      <c r="C30" s="6"/>
      <c r="D30" s="31"/>
      <c r="E30" s="15"/>
      <c r="F30" s="32"/>
      <c r="G30" s="32"/>
      <c r="H30" s="33">
        <f ca="1">SUMIF($A$3:OFFSET(A30,0,0),A30,$F$3:OFFSET(F30,0,0))-SUMIF($A$3:OFFSET(A30,0,0),A30,$G$3:OFFSET(G30,0,0))</f>
        <v>0</v>
      </c>
      <c r="I30" s="34" t="str">
        <f t="shared" ca="1" si="0"/>
        <v xml:space="preserve"> - </v>
      </c>
    </row>
    <row r="31" spans="1:11" ht="20.399999999999999" x14ac:dyDescent="0.35">
      <c r="A31" s="31"/>
      <c r="B31" s="31"/>
      <c r="C31" s="6"/>
      <c r="D31" s="31"/>
      <c r="E31" s="15"/>
      <c r="F31" s="32"/>
      <c r="G31" s="32"/>
      <c r="H31" s="33">
        <f ca="1">SUMIF($A$3:OFFSET(A31,0,0),A31,$F$3:OFFSET(F31,0,0))-SUMIF($A$3:OFFSET(A31,0,0),A31,$G$3:OFFSET(G31,0,0))</f>
        <v>0</v>
      </c>
      <c r="I31" s="34" t="str">
        <f t="shared" ca="1" si="0"/>
        <v xml:space="preserve"> - </v>
      </c>
    </row>
    <row r="32" spans="1:11" ht="20.399999999999999" x14ac:dyDescent="0.35">
      <c r="A32" s="31"/>
      <c r="B32" s="31"/>
      <c r="C32" s="6"/>
      <c r="D32" s="31"/>
      <c r="E32" s="15"/>
      <c r="F32" s="32"/>
      <c r="G32" s="32"/>
      <c r="H32" s="33">
        <f ca="1">SUMIF($A$3:OFFSET(A32,0,0),A32,$F$3:OFFSET(F32,0,0))-SUMIF($A$3:OFFSET(A32,0,0),A32,$G$3:OFFSET(G32,0,0))</f>
        <v>0</v>
      </c>
      <c r="I32" s="34" t="str">
        <f t="shared" ca="1" si="0"/>
        <v xml:space="preserve"> - </v>
      </c>
    </row>
    <row r="33" spans="1:9" ht="20.399999999999999" x14ac:dyDescent="0.35">
      <c r="A33" s="31"/>
      <c r="B33" s="31"/>
      <c r="C33" s="6"/>
      <c r="D33" s="31"/>
      <c r="E33" s="15"/>
      <c r="F33" s="32"/>
      <c r="G33" s="32"/>
      <c r="H33" s="33">
        <f ca="1">SUMIF($A$3:OFFSET(A33,0,0),A33,$F$3:OFFSET(F33,0,0))-SUMIF($A$3:OFFSET(A33,0,0),A33,$G$3:OFFSET(G33,0,0))</f>
        <v>0</v>
      </c>
      <c r="I33" s="34" t="str">
        <f t="shared" ca="1" si="0"/>
        <v xml:space="preserve"> - </v>
      </c>
    </row>
    <row r="34" spans="1:9" ht="20.399999999999999" x14ac:dyDescent="0.35">
      <c r="A34" s="31"/>
      <c r="B34" s="31"/>
      <c r="C34" s="6"/>
      <c r="D34" s="31"/>
      <c r="E34" s="15"/>
      <c r="F34" s="32"/>
      <c r="G34" s="32"/>
      <c r="H34" s="33">
        <f ca="1">SUMIF($A$3:OFFSET(A34,0,0),A34,$F$3:OFFSET(F34,0,0))-SUMIF($A$3:OFFSET(A34,0,0),A34,$G$3:OFFSET(G34,0,0))</f>
        <v>0</v>
      </c>
      <c r="I34" s="34" t="str">
        <f t="shared" ca="1" si="0"/>
        <v xml:space="preserve"> - </v>
      </c>
    </row>
    <row r="35" spans="1:9" ht="20.399999999999999" x14ac:dyDescent="0.35">
      <c r="A35" s="31"/>
      <c r="B35" s="31"/>
      <c r="C35" s="6"/>
      <c r="D35" s="31"/>
      <c r="E35" s="15"/>
      <c r="F35" s="32"/>
      <c r="G35" s="32"/>
      <c r="H35" s="33">
        <f ca="1">SUMIF($A$3:OFFSET(A35,0,0),A35,$F$3:OFFSET(F35,0,0))-SUMIF($A$3:OFFSET(A35,0,0),A35,$G$3:OFFSET(G35,0,0))</f>
        <v>0</v>
      </c>
      <c r="I35" s="34" t="str">
        <f t="shared" ca="1" si="0"/>
        <v xml:space="preserve"> - </v>
      </c>
    </row>
    <row r="36" spans="1:9" ht="20.399999999999999" x14ac:dyDescent="0.25">
      <c r="A36" s="16" t="s">
        <v>32</v>
      </c>
      <c r="B36" s="16"/>
      <c r="C36" s="35"/>
      <c r="D36" s="17"/>
      <c r="E36" s="18"/>
      <c r="F36" s="19">
        <f>SUBTOTAL(109,Table42[Income Money IN])</f>
        <v>2074.58</v>
      </c>
      <c r="G36" s="19">
        <f>SUBTOTAL(109,Table42[Expense Money OUT])</f>
        <v>830.78</v>
      </c>
      <c r="H36" s="19"/>
      <c r="I36" s="25">
        <f>Table42[[#Totals],[Income Money IN]]-Table42[[#Totals],[Expense Money OUT]]</f>
        <v>1243.8</v>
      </c>
    </row>
  </sheetData>
  <conditionalFormatting sqref="H4:I35">
    <cfRule type="cellIs" dxfId="21" priority="8" stopIfTrue="1" operator="lessThan">
      <formula>0</formula>
    </cfRule>
  </conditionalFormatting>
  <dataValidations count="5">
    <dataValidation type="list" allowBlank="1" sqref="C4:C35" xr:uid="{00000000-0002-0000-0000-000000000000}">
      <formula1>payeeList</formula1>
    </dataValidation>
    <dataValidation type="list" allowBlank="1" sqref="B4:B35" xr:uid="{00000000-0002-0000-0000-000001000000}">
      <formula1>dateList</formula1>
    </dataValidation>
    <dataValidation type="list" allowBlank="1" sqref="D4:D35" xr:uid="{00000000-0002-0000-0000-000002000000}">
      <formula1>categoryList</formula1>
    </dataValidation>
    <dataValidation type="list" allowBlank="1" sqref="A4:A35" xr:uid="{00000000-0002-0000-0000-000003000000}">
      <formula1>accountList</formula1>
    </dataValidation>
    <dataValidation type="list" allowBlank="1" sqref="E4:E35" xr:uid="{00000000-0002-0000-0000-000004000000}">
      <formula1>"✓"</formula1>
    </dataValidation>
  </dataValidations>
  <printOptions horizontalCentered="1"/>
  <pageMargins left="0.5" right="0.5" top="0.5" bottom="0.5" header="0.25" footer="0.25"/>
  <pageSetup fitToHeight="0" orientation="portrait" r:id="rId1"/>
  <headerFooter>
    <oddFooter>&amp;L&amp;8&amp;K01+047© 2017 by Vertex42.com&amp;R&amp;8&amp;K01+047https://www.vertex42.com/ExcelTemplates/income-and-expense-worksheet.html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7" id="{151EE546-3D66-4750-8FB9-69BC249B4219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I4</xm:sqref>
        </x14:conditionalFormatting>
        <x14:conditionalFormatting xmlns:xm="http://schemas.microsoft.com/office/excel/2006/main">
          <x14:cfRule type="iconSet" priority="39" id="{3EDAC618-1A39-4409-857A-B0108F554E58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H4</xm:sqref>
        </x14:conditionalFormatting>
        <x14:conditionalFormatting xmlns:xm="http://schemas.microsoft.com/office/excel/2006/main">
          <x14:cfRule type="iconSet" priority="57" id="{273CAF39-4346-4AC0-9BFE-D9B7159FEFCB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I5:I18</xm:sqref>
        </x14:conditionalFormatting>
        <x14:conditionalFormatting xmlns:xm="http://schemas.microsoft.com/office/excel/2006/main">
          <x14:cfRule type="iconSet" priority="59" id="{65BD8617-7C44-4D3F-B90B-A0424604B5A7}">
            <x14:iconSet custom="1">
              <x14:cfvo type="percent">
                <xm:f>0</xm:f>
              </x14:cfvo>
              <x14:cfvo type="num">
                <xm:f>0</xm:f>
              </x14:cfvo>
              <x14:cfvo type="formula">
                <xm:f>#REF!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H5:H18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I37"/>
  <sheetViews>
    <sheetView showGridLines="0" zoomScaleNormal="100" workbookViewId="0">
      <selection activeCell="G3" sqref="G3"/>
    </sheetView>
  </sheetViews>
  <sheetFormatPr defaultRowHeight="13.8" x14ac:dyDescent="0.25"/>
  <cols>
    <col min="1" max="1" width="14.59765625" style="3" customWidth="1"/>
    <col min="2" max="2" width="2.69921875" style="3" customWidth="1"/>
    <col min="3" max="3" width="14.59765625" customWidth="1"/>
    <col min="4" max="4" width="2.69921875" style="3" customWidth="1"/>
    <col min="5" max="5" width="17.59765625" style="3" customWidth="1"/>
    <col min="6" max="6" width="2.69921875" style="3" customWidth="1"/>
    <col min="7" max="7" width="12.69921875" customWidth="1"/>
    <col min="8" max="8" width="2.69921875" style="3" customWidth="1"/>
  </cols>
  <sheetData>
    <row r="1" spans="1:9" s="2" customFormat="1" ht="19.5" customHeight="1" x14ac:dyDescent="0.25">
      <c r="A1" s="8" t="s">
        <v>15</v>
      </c>
      <c r="C1" s="8" t="s">
        <v>13</v>
      </c>
      <c r="E1" s="8" t="s">
        <v>43</v>
      </c>
      <c r="G1" s="8" t="s">
        <v>0</v>
      </c>
    </row>
    <row r="2" spans="1:9" s="2" customFormat="1" ht="14.4" x14ac:dyDescent="0.3">
      <c r="A2" s="7"/>
      <c r="C2" s="7"/>
      <c r="E2" s="12"/>
      <c r="G2" s="10"/>
    </row>
    <row r="3" spans="1:9" x14ac:dyDescent="0.25">
      <c r="A3" s="7" t="s">
        <v>17</v>
      </c>
      <c r="C3" s="7" t="s">
        <v>2</v>
      </c>
      <c r="E3" s="7" t="s">
        <v>10</v>
      </c>
      <c r="G3" s="11">
        <f ca="1">TODAY()</f>
        <v>44186</v>
      </c>
      <c r="I3" s="9" t="s">
        <v>8</v>
      </c>
    </row>
    <row r="4" spans="1:9" x14ac:dyDescent="0.25">
      <c r="A4" s="7" t="s">
        <v>16</v>
      </c>
      <c r="C4" s="7" t="s">
        <v>3</v>
      </c>
      <c r="E4" s="7" t="s">
        <v>7</v>
      </c>
      <c r="G4" s="11">
        <f t="shared" ref="G4:G10" ca="1" si="0">G3-1</f>
        <v>44185</v>
      </c>
      <c r="I4" s="9" t="s">
        <v>9</v>
      </c>
    </row>
    <row r="5" spans="1:9" x14ac:dyDescent="0.25">
      <c r="A5" s="7" t="s">
        <v>18</v>
      </c>
      <c r="C5" s="7" t="s">
        <v>26</v>
      </c>
      <c r="E5" s="7" t="s">
        <v>28</v>
      </c>
      <c r="G5" s="11">
        <f t="shared" ca="1" si="0"/>
        <v>44184</v>
      </c>
    </row>
    <row r="6" spans="1:9" x14ac:dyDescent="0.25">
      <c r="A6" s="7" t="s">
        <v>19</v>
      </c>
      <c r="C6" s="7" t="s">
        <v>27</v>
      </c>
      <c r="E6" s="7" t="s">
        <v>6</v>
      </c>
      <c r="G6" s="11">
        <f t="shared" ca="1" si="0"/>
        <v>44183</v>
      </c>
      <c r="I6" s="9" t="s">
        <v>5</v>
      </c>
    </row>
    <row r="7" spans="1:9" x14ac:dyDescent="0.25">
      <c r="A7" s="7"/>
      <c r="C7" s="7" t="s">
        <v>46</v>
      </c>
      <c r="E7" s="7" t="s">
        <v>29</v>
      </c>
      <c r="G7" s="11">
        <f t="shared" ca="1" si="0"/>
        <v>44182</v>
      </c>
    </row>
    <row r="8" spans="1:9" x14ac:dyDescent="0.25">
      <c r="A8" s="7"/>
      <c r="C8" s="7" t="s">
        <v>4</v>
      </c>
      <c r="E8" s="7" t="s">
        <v>30</v>
      </c>
      <c r="G8" s="11">
        <f t="shared" ca="1" si="0"/>
        <v>44181</v>
      </c>
      <c r="I8" s="9"/>
    </row>
    <row r="9" spans="1:9" x14ac:dyDescent="0.25">
      <c r="A9" s="7"/>
      <c r="C9" s="7" t="s">
        <v>25</v>
      </c>
      <c r="E9" s="7" t="s">
        <v>33</v>
      </c>
      <c r="G9" s="11">
        <f t="shared" ca="1" si="0"/>
        <v>44180</v>
      </c>
      <c r="I9" s="9"/>
    </row>
    <row r="10" spans="1:9" x14ac:dyDescent="0.25">
      <c r="A10" s="7"/>
      <c r="C10" s="7" t="s">
        <v>22</v>
      </c>
      <c r="E10" s="7" t="s">
        <v>31</v>
      </c>
      <c r="G10" s="11">
        <f t="shared" ca="1" si="0"/>
        <v>44179</v>
      </c>
    </row>
    <row r="11" spans="1:9" x14ac:dyDescent="0.25">
      <c r="A11" s="7"/>
      <c r="C11" s="7" t="s">
        <v>36</v>
      </c>
      <c r="E11" s="7" t="s">
        <v>35</v>
      </c>
      <c r="G11" s="11">
        <f t="shared" ref="G11:G17" ca="1" si="1">G10-1</f>
        <v>44178</v>
      </c>
    </row>
    <row r="12" spans="1:9" x14ac:dyDescent="0.25">
      <c r="A12" s="7"/>
      <c r="C12" s="7" t="s">
        <v>37</v>
      </c>
      <c r="E12" s="7"/>
      <c r="G12" s="11">
        <f t="shared" ca="1" si="1"/>
        <v>44177</v>
      </c>
    </row>
    <row r="13" spans="1:9" x14ac:dyDescent="0.25">
      <c r="A13" s="7"/>
      <c r="C13" s="7" t="s">
        <v>47</v>
      </c>
      <c r="E13" s="7"/>
      <c r="G13" s="11">
        <f t="shared" ca="1" si="1"/>
        <v>44176</v>
      </c>
    </row>
    <row r="14" spans="1:9" x14ac:dyDescent="0.25">
      <c r="A14" s="7"/>
      <c r="C14" s="7" t="s">
        <v>20</v>
      </c>
      <c r="E14" s="7"/>
      <c r="G14" s="11">
        <f t="shared" ca="1" si="1"/>
        <v>44175</v>
      </c>
    </row>
    <row r="15" spans="1:9" x14ac:dyDescent="0.25">
      <c r="A15" s="7"/>
      <c r="C15" s="7" t="s">
        <v>21</v>
      </c>
      <c r="E15" s="7"/>
      <c r="G15" s="11">
        <f t="shared" ca="1" si="1"/>
        <v>44174</v>
      </c>
    </row>
    <row r="16" spans="1:9" x14ac:dyDescent="0.25">
      <c r="A16" s="7"/>
      <c r="C16" s="7" t="s">
        <v>18</v>
      </c>
      <c r="E16" s="7"/>
      <c r="G16" s="11">
        <f t="shared" ca="1" si="1"/>
        <v>44173</v>
      </c>
    </row>
    <row r="17" spans="1:7" x14ac:dyDescent="0.25">
      <c r="A17" s="7"/>
      <c r="C17" s="7" t="s">
        <v>12</v>
      </c>
      <c r="E17" s="7"/>
      <c r="G17" s="11">
        <f t="shared" ca="1" si="1"/>
        <v>44172</v>
      </c>
    </row>
    <row r="18" spans="1:7" x14ac:dyDescent="0.25">
      <c r="A18" s="7"/>
      <c r="C18" s="7" t="s">
        <v>24</v>
      </c>
      <c r="E18" s="7"/>
      <c r="G18" s="10"/>
    </row>
    <row r="19" spans="1:7" x14ac:dyDescent="0.25">
      <c r="A19" s="7"/>
      <c r="C19" s="7" t="s">
        <v>23</v>
      </c>
      <c r="E19" s="7"/>
      <c r="G19" s="10"/>
    </row>
    <row r="20" spans="1:7" x14ac:dyDescent="0.25">
      <c r="A20" s="7"/>
      <c r="C20" s="7"/>
      <c r="E20" s="7"/>
      <c r="G20" s="10"/>
    </row>
    <row r="21" spans="1:7" x14ac:dyDescent="0.25">
      <c r="A21" s="7"/>
      <c r="C21" s="7"/>
      <c r="E21" s="7"/>
      <c r="G21" s="10"/>
    </row>
    <row r="22" spans="1:7" x14ac:dyDescent="0.25">
      <c r="A22" s="7"/>
      <c r="C22" s="7"/>
      <c r="E22" s="7"/>
      <c r="G22" s="10"/>
    </row>
    <row r="23" spans="1:7" x14ac:dyDescent="0.25">
      <c r="A23" s="7"/>
      <c r="C23" s="7"/>
      <c r="E23" s="7"/>
      <c r="G23" s="3"/>
    </row>
    <row r="24" spans="1:7" x14ac:dyDescent="0.25">
      <c r="A24" s="7"/>
      <c r="C24" s="7"/>
      <c r="E24" s="7"/>
      <c r="G24" s="3"/>
    </row>
    <row r="25" spans="1:7" x14ac:dyDescent="0.25">
      <c r="A25" s="7"/>
      <c r="C25" s="7"/>
      <c r="E25" s="7"/>
    </row>
    <row r="26" spans="1:7" x14ac:dyDescent="0.25">
      <c r="A26" s="7"/>
      <c r="C26" s="7"/>
      <c r="E26" s="7"/>
    </row>
    <row r="27" spans="1:7" x14ac:dyDescent="0.25">
      <c r="A27" s="7"/>
      <c r="C27" s="7"/>
      <c r="E27" s="7"/>
    </row>
    <row r="28" spans="1:7" x14ac:dyDescent="0.25">
      <c r="A28" s="7"/>
      <c r="C28" s="7"/>
      <c r="E28" s="7"/>
    </row>
    <row r="29" spans="1:7" x14ac:dyDescent="0.25">
      <c r="A29" s="7"/>
      <c r="C29" s="7"/>
      <c r="E29" s="7"/>
    </row>
    <row r="30" spans="1:7" x14ac:dyDescent="0.25">
      <c r="A30" s="7"/>
      <c r="C30" s="7"/>
      <c r="E30" s="7"/>
    </row>
    <row r="31" spans="1:7" x14ac:dyDescent="0.25">
      <c r="A31" s="7"/>
      <c r="C31" s="7"/>
      <c r="E31" s="7"/>
    </row>
    <row r="32" spans="1:7" x14ac:dyDescent="0.25">
      <c r="A32" s="7"/>
      <c r="C32" s="7"/>
      <c r="E32" s="7"/>
    </row>
    <row r="33" spans="1:5" x14ac:dyDescent="0.25">
      <c r="A33" s="7"/>
      <c r="C33" s="7"/>
      <c r="E33" s="7"/>
    </row>
    <row r="34" spans="1:5" x14ac:dyDescent="0.25">
      <c r="A34" s="7"/>
      <c r="C34" s="7"/>
      <c r="E34" s="7"/>
    </row>
    <row r="35" spans="1:5" x14ac:dyDescent="0.25">
      <c r="A35" s="7"/>
      <c r="C35" s="7"/>
      <c r="E35" s="7"/>
    </row>
    <row r="36" spans="1:5" x14ac:dyDescent="0.25">
      <c r="A36" s="7"/>
      <c r="C36" s="7"/>
      <c r="E36" s="7"/>
    </row>
    <row r="37" spans="1:5" x14ac:dyDescent="0.25">
      <c r="A37" s="7"/>
      <c r="C37" s="7"/>
      <c r="E37" s="7"/>
    </row>
  </sheetData>
  <sortState xmlns:xlrd2="http://schemas.microsoft.com/office/spreadsheetml/2017/richdata2" ref="C5:C19">
    <sortCondition ref="C5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Register</vt:lpstr>
      <vt:lpstr>Settings</vt:lpstr>
      <vt:lpstr>Register!Print_Area</vt:lpstr>
      <vt:lpstr>Register!Print_Titles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2017-09-25T20:06:25Z</cp:lastPrinted>
  <dcterms:created xsi:type="dcterms:W3CDTF">2007-12-24T15:22:31Z</dcterms:created>
  <dcterms:modified xsi:type="dcterms:W3CDTF">2020-12-21T15:38:39Z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2017-2019 Vertex42 LLC</vt:lpwstr>
  </property>
  <property fmtid="{D5CDD505-2E9C-101B-9397-08002B2CF9AE}" pid="3" name="Version">
    <vt:lpwstr>1.0.2</vt:lpwstr>
  </property>
  <property fmtid="{D5CDD505-2E9C-101B-9397-08002B2CF9AE}" pid="4" name="Source">
    <vt:lpwstr>https://www.vertex42.com/ExcelTemplates/income-and-expense-worksheet.html</vt:lpwstr>
  </property>
</Properties>
</file>