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SNU\Tanvee Mehrotra_Mathematics (Research)_Batch23\UG THESIS\working currently\sample work\carribianfood\"/>
    </mc:Choice>
  </mc:AlternateContent>
  <xr:revisionPtr revIDLastSave="0" documentId="13_ncr:1_{3AC31B65-1AAD-4129-88D7-5A04373F130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ull" sheetId="1" r:id="rId1"/>
    <sheet name="stats" sheetId="10" r:id="rId2"/>
    <sheet name="katz centrality" sheetId="12" r:id="rId3"/>
    <sheet name="distance_matrix" sheetId="11" r:id="rId4"/>
    <sheet name="degree" sheetId="5" r:id="rId5"/>
    <sheet name="closeness centrality" sheetId="3" r:id="rId6"/>
    <sheet name="betweeness centrality" sheetId="2" r:id="rId7"/>
    <sheet name="eigenvector centrality" sheetId="7" r:id="rId8"/>
    <sheet name="subgraph centrality" sheetId="8" r:id="rId9"/>
    <sheet name="triangles" sheetId="9" r:id="rId10"/>
    <sheet name="eccentricity" sheetId="6" r:id="rId11"/>
    <sheet name="clustering" sheetId="4" r:id="rId12"/>
  </sheets>
  <definedNames>
    <definedName name="_xlnm._FilterDatabase" localSheetId="0" hidden="1">full!$A$2:$G$2</definedName>
    <definedName name="_xlnm._FilterDatabase" localSheetId="2" hidden="1">'katz centrality'!$A$1:$B$1</definedName>
    <definedName name="ExternalData_1" localSheetId="6" hidden="1">'betweeness centrality'!$A$1:$B$45</definedName>
    <definedName name="ExternalData_2" localSheetId="5" hidden="1">'closeness centrality'!$A$1:$B$45</definedName>
    <definedName name="ExternalData_3" localSheetId="11" hidden="1">'clustering'!$A$1:$B$45</definedName>
    <definedName name="ExternalData_4" localSheetId="4" hidden="1">degree!$A$1:$B$45</definedName>
    <definedName name="ExternalData_5" localSheetId="10" hidden="1">eccentricity!$A$1:$B$45</definedName>
    <definedName name="ExternalData_6" localSheetId="7" hidden="1">'eigenvector centrality'!$A$1:$B$45</definedName>
    <definedName name="ExternalData_7" localSheetId="8" hidden="1">'subgraph centrality'!$A$1:$B$45</definedName>
    <definedName name="ExternalData_8" localSheetId="9" hidden="1">triangles!$A$1:$B$45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0" l="1"/>
  <c r="G23" i="10" s="1"/>
  <c r="H23" i="10" s="1"/>
  <c r="E23" i="10"/>
  <c r="D23" i="10"/>
  <c r="C23" i="10"/>
  <c r="B23" i="10"/>
  <c r="F22" i="10"/>
  <c r="E22" i="10"/>
  <c r="D22" i="10"/>
  <c r="C22" i="10"/>
  <c r="B22" i="10"/>
  <c r="F21" i="10"/>
  <c r="E21" i="10"/>
  <c r="D21" i="10"/>
  <c r="C21" i="10"/>
  <c r="B21" i="10"/>
  <c r="F19" i="10"/>
  <c r="E19" i="10"/>
  <c r="D19" i="10"/>
  <c r="C19" i="10"/>
  <c r="B19" i="10"/>
  <c r="G18" i="10"/>
  <c r="F18" i="10"/>
  <c r="E18" i="10"/>
  <c r="D18" i="10"/>
  <c r="C18" i="10"/>
  <c r="B18" i="10"/>
  <c r="F20" i="10"/>
  <c r="E20" i="10"/>
  <c r="D20" i="10"/>
  <c r="C20" i="10"/>
  <c r="B20" i="10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B48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" i="11"/>
  <c r="H28" i="10"/>
  <c r="H29" i="10"/>
  <c r="G22" i="10" l="1"/>
  <c r="H22" i="10" s="1"/>
  <c r="G21" i="10"/>
  <c r="H21" i="10" s="1"/>
  <c r="G20" i="10"/>
  <c r="H20" i="10" s="1"/>
  <c r="H18" i="10"/>
  <c r="G19" i="10"/>
  <c r="H19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CCC846-430A-4F2C-9E6E-38CC13874754}" keepAlive="1" name="Query - betweeness centrality" description="Connection to the 'betweeness centrality' query in the workbook." type="5" refreshedVersion="8" background="1" saveData="1">
    <dbPr connection="Provider=Microsoft.Mashup.OleDb.1;Data Source=$Workbook$;Location=&quot;betweeness centrality&quot;;Extended Properties=&quot;&quot;" command="SELECT * FROM [betweeness centrality]"/>
  </connection>
  <connection id="2" xr16:uid="{38A6FB03-10F0-45BB-AE58-E218813C1B91}" keepAlive="1" name="Query - closeness centrality" description="Connection to the 'closeness centrality' query in the workbook." type="5" refreshedVersion="8" background="1" saveData="1">
    <dbPr connection="Provider=Microsoft.Mashup.OleDb.1;Data Source=$Workbook$;Location=&quot;closeness centrality&quot;;Extended Properties=&quot;&quot;" command="SELECT * FROM [closeness centrality]"/>
  </connection>
  <connection id="3" xr16:uid="{1AE673B5-1D68-4288-8010-029D12E52D98}" keepAlive="1" name="Query - clustering" description="Connection to the 'clustering' query in the workbook." type="5" refreshedVersion="8" background="1" saveData="1">
    <dbPr connection="Provider=Microsoft.Mashup.OleDb.1;Data Source=$Workbook$;Location=clustering;Extended Properties=&quot;&quot;" command="SELECT * FROM [clustering]"/>
  </connection>
  <connection id="4" xr16:uid="{648ED6E8-0CAE-4BEC-A490-7167CC9D71DA}" keepAlive="1" name="Query - degree" description="Connection to the 'degree' query in the workbook." type="5" refreshedVersion="8" background="1" saveData="1">
    <dbPr connection="Provider=Microsoft.Mashup.OleDb.1;Data Source=$Workbook$;Location=degree;Extended Properties=&quot;&quot;" command="SELECT * FROM [degree]"/>
  </connection>
  <connection id="5" xr16:uid="{01125CFA-92F8-40A8-B042-86DA94878802}" keepAlive="1" name="Query - distance matrix" description="Connection to the 'distance matrix' query in the workbook." type="5" refreshedVersion="0" background="1">
    <dbPr connection="Provider=Microsoft.Mashup.OleDb.1;Data Source=$Workbook$;Location=&quot;distance matrix&quot;;Extended Properties=&quot;&quot;" command="SELECT * FROM [distance matrix]"/>
  </connection>
  <connection id="6" xr16:uid="{D5103B1D-9D9A-41DF-8944-3909CDE05C07}" keepAlive="1" name="Query - eccentricity" description="Connection to the 'eccentricity' query in the workbook." type="5" refreshedVersion="8" background="1" saveData="1">
    <dbPr connection="Provider=Microsoft.Mashup.OleDb.1;Data Source=$Workbook$;Location=eccentricity;Extended Properties=&quot;&quot;" command="SELECT * FROM [eccentricity]"/>
  </connection>
  <connection id="7" xr16:uid="{74039C91-5C25-4059-A6F2-8639455BB6DF}" keepAlive="1" name="Query - eigenvector centrality" description="Connection to the 'eigenvector centrality' query in the workbook." type="5" refreshedVersion="8" background="1" saveData="1">
    <dbPr connection="Provider=Microsoft.Mashup.OleDb.1;Data Source=$Workbook$;Location=&quot;eigenvector centrality&quot;;Extended Properties=&quot;&quot;" command="SELECT * FROM [eigenvector centrality]"/>
  </connection>
  <connection id="8" xr16:uid="{FA825975-67E5-4CDF-8928-E39057B4DA73}" keepAlive="1" name="Query - subgraph centrality" description="Connection to the 'subgraph centrality' query in the workbook." type="5" refreshedVersion="8" background="1" saveData="1">
    <dbPr connection="Provider=Microsoft.Mashup.OleDb.1;Data Source=$Workbook$;Location=&quot;subgraph centrality&quot;;Extended Properties=&quot;&quot;" command="SELECT * FROM [subgraph centrality]"/>
  </connection>
  <connection id="9" xr16:uid="{4756EADF-88C2-4E61-AA29-C2CB43A58767}" keepAlive="1" name="Query - triangles" description="Connection to the 'triangles' query in the workbook." type="5" refreshedVersion="8" background="1" saveData="1">
    <dbPr connection="Provider=Microsoft.Mashup.OleDb.1;Data Source=$Workbook$;Location=triangles;Extended Properties=&quot;&quot;" command="SELECT * FROM [triangles]"/>
  </connection>
</connections>
</file>

<file path=xl/sharedStrings.xml><?xml version="1.0" encoding="utf-8"?>
<sst xmlns="http://schemas.openxmlformats.org/spreadsheetml/2006/main" count="70" uniqueCount="35">
  <si>
    <t>Column1</t>
  </si>
  <si>
    <t>Column2</t>
  </si>
  <si>
    <t>TABLE NO. 4</t>
  </si>
  <si>
    <t>TABLE</t>
  </si>
  <si>
    <t xml:space="preserve">Top ten central patches as ranked by various centraility indices </t>
  </si>
  <si>
    <t xml:space="preserve">Descriptive Statistics </t>
  </si>
  <si>
    <t>maximum value</t>
  </si>
  <si>
    <t>minimum value</t>
  </si>
  <si>
    <t>mean</t>
  </si>
  <si>
    <t>median</t>
  </si>
  <si>
    <t>variance</t>
  </si>
  <si>
    <t>standard deviation</t>
  </si>
  <si>
    <t>standard error in mean</t>
  </si>
  <si>
    <t>SMALL WORLDNESS</t>
  </si>
  <si>
    <t>AVERAGE SHORTEST DISTANCE</t>
  </si>
  <si>
    <t>TRANSITIVITY</t>
  </si>
  <si>
    <t>CLUSTERING COEFFICIENT</t>
  </si>
  <si>
    <t>AVERAGE SHORTEST DISTANCE (Random)</t>
  </si>
  <si>
    <t>TRANSITIVITY (Random)</t>
  </si>
  <si>
    <t>CLUSTERING COEFFICIENT (Random)</t>
  </si>
  <si>
    <t>Erdos Renyi RG (n=44, p=0.245)</t>
  </si>
  <si>
    <t>Random Graph (node=44, edges=218)</t>
  </si>
  <si>
    <t>Distance Matrix</t>
  </si>
  <si>
    <t>Node No.</t>
  </si>
  <si>
    <t>sum</t>
  </si>
  <si>
    <t>Degree Centrality</t>
  </si>
  <si>
    <t>Closeness Centrality</t>
  </si>
  <si>
    <t>Betweenness Centrality</t>
  </si>
  <si>
    <t>Eigenvector Centrality</t>
  </si>
  <si>
    <t>Subgraph Centrality</t>
  </si>
  <si>
    <t>Katz Centrality</t>
  </si>
  <si>
    <t xml:space="preserve">Degree Centrality </t>
  </si>
  <si>
    <t>value</t>
  </si>
  <si>
    <t>Centrality index</t>
  </si>
  <si>
    <t xml:space="preserve">Node 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</si>
</sst>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5" fillId="0" borderId="0" xfId="0" applyFont="1"/>
    <xf numFmtId="1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179" fontId="0" fillId="0" borderId="1" xfId="0" applyNumberForma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42022</xdr:colOff>
      <xdr:row>1</xdr:row>
      <xdr:rowOff>405320</xdr:rowOff>
    </xdr:from>
    <xdr:to>
      <xdr:col>1</xdr:col>
      <xdr:colOff>1163169</xdr:colOff>
      <xdr:row>1</xdr:row>
      <xdr:rowOff>958108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43A0764-77C4-4C81-872F-2384987517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6426"/>
        <a:stretch/>
      </xdr:blipFill>
      <xdr:spPr>
        <a:xfrm>
          <a:off x="1339043" y="648511"/>
          <a:ext cx="1121147" cy="552788"/>
        </a:xfrm>
        <a:prstGeom prst="rect">
          <a:avLst/>
        </a:prstGeom>
      </xdr:spPr>
    </xdr:pic>
    <xdr:clientData/>
  </xdr:twoCellAnchor>
  <xdr:twoCellAnchor editAs="oneCell">
    <xdr:from>
      <xdr:col>3</xdr:col>
      <xdr:colOff>62149</xdr:colOff>
      <xdr:row>1</xdr:row>
      <xdr:rowOff>516783</xdr:rowOff>
    </xdr:from>
    <xdr:to>
      <xdr:col>3</xdr:col>
      <xdr:colOff>1247952</xdr:colOff>
      <xdr:row>1</xdr:row>
      <xdr:rowOff>1042243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73B016F-6685-4F9A-8255-20F20B737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3213" y="759974"/>
          <a:ext cx="1185803" cy="525460"/>
        </a:xfrm>
        <a:prstGeom prst="rect">
          <a:avLst/>
        </a:prstGeom>
      </xdr:spPr>
    </xdr:pic>
    <xdr:clientData/>
  </xdr:twoCellAnchor>
  <xdr:twoCellAnchor editAs="oneCell">
    <xdr:from>
      <xdr:col>2</xdr:col>
      <xdr:colOff>82039</xdr:colOff>
      <xdr:row>1</xdr:row>
      <xdr:rowOff>445851</xdr:rowOff>
    </xdr:from>
    <xdr:to>
      <xdr:col>2</xdr:col>
      <xdr:colOff>1209991</xdr:colOff>
      <xdr:row>1</xdr:row>
      <xdr:rowOff>1038702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C6A6B01-F9FC-4C15-B24B-275241D73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6082" y="689042"/>
          <a:ext cx="1127952" cy="592851"/>
        </a:xfrm>
        <a:prstGeom prst="rect">
          <a:avLst/>
        </a:prstGeom>
      </xdr:spPr>
    </xdr:pic>
    <xdr:clientData/>
  </xdr:twoCellAnchor>
  <xdr:twoCellAnchor editAs="oneCell">
    <xdr:from>
      <xdr:col>5</xdr:col>
      <xdr:colOff>105315</xdr:colOff>
      <xdr:row>1</xdr:row>
      <xdr:rowOff>386657</xdr:rowOff>
    </xdr:from>
    <xdr:to>
      <xdr:col>5</xdr:col>
      <xdr:colOff>1053831</xdr:colOff>
      <xdr:row>1</xdr:row>
      <xdr:rowOff>1055882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E3C86D8-D53E-424D-A820-237085CF7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0421" y="629848"/>
          <a:ext cx="948516" cy="669225"/>
        </a:xfrm>
        <a:prstGeom prst="rect">
          <a:avLst/>
        </a:prstGeom>
      </xdr:spPr>
    </xdr:pic>
    <xdr:clientData/>
  </xdr:twoCellAnchor>
  <xdr:twoCellAnchor editAs="oneCell">
    <xdr:from>
      <xdr:col>4</xdr:col>
      <xdr:colOff>182799</xdr:colOff>
      <xdr:row>1</xdr:row>
      <xdr:rowOff>454124</xdr:rowOff>
    </xdr:from>
    <xdr:to>
      <xdr:col>4</xdr:col>
      <xdr:colOff>1114628</xdr:colOff>
      <xdr:row>1</xdr:row>
      <xdr:rowOff>1155729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D780F8E-161A-426D-83C3-9949497973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187" r="6982"/>
        <a:stretch/>
      </xdr:blipFill>
      <xdr:spPr>
        <a:xfrm>
          <a:off x="5370884" y="697315"/>
          <a:ext cx="931829" cy="701605"/>
        </a:xfrm>
        <a:prstGeom prst="rect">
          <a:avLst/>
        </a:prstGeom>
      </xdr:spPr>
    </xdr:pic>
    <xdr:clientData/>
  </xdr:twoCellAnchor>
  <xdr:twoCellAnchor editAs="oneCell">
    <xdr:from>
      <xdr:col>6</xdr:col>
      <xdr:colOff>82492</xdr:colOff>
      <xdr:row>1</xdr:row>
      <xdr:rowOff>466454</xdr:rowOff>
    </xdr:from>
    <xdr:to>
      <xdr:col>6</xdr:col>
      <xdr:colOff>1175425</xdr:colOff>
      <xdr:row>1</xdr:row>
      <xdr:rowOff>953243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9EFD911-F172-49E9-A9FB-3ACADD3F2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64620" y="709645"/>
          <a:ext cx="1092933" cy="48678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8FF8471-AF92-4A1F-AEB3-D707DE0AB5D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FB0DFEC-5AF4-44A3-A67E-5293B7A422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5B8166-CBE2-48F5-8F3B-69AD183F86A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949F3048-7E2B-47AD-811D-A4AD112861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E70D5A18-620D-4209-8126-9E6AA4CE43A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2AB7646B-5C81-40CA-B2DE-62798A9B0C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C9301498-039B-4DF5-9061-812C6E9B74E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9FA0114-1AB7-4983-9D1A-BBB404E5024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844FA1-4D4C-448D-BFFE-76DFC7E82D00}" name="degree" displayName="degree" ref="A1:B45" tableType="queryTable" totalsRowShown="0">
  <autoFilter ref="A1:B45" xr:uid="{25844FA1-4D4C-448D-BFFE-76DFC7E82D00}"/>
  <sortState xmlns:xlrd2="http://schemas.microsoft.com/office/spreadsheetml/2017/richdata2" ref="A2:B45">
    <sortCondition ref="B1:B45"/>
  </sortState>
  <tableColumns count="2">
    <tableColumn id="1" xr3:uid="{529346AA-CD00-4E7A-81C2-AAE1BB7E7BAE}" uniqueName="1" name="Column1" queryTableFieldId="1"/>
    <tableColumn id="2" xr3:uid="{966043AC-72EC-4371-8D8D-30041979666E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978E22-47E0-429D-84EC-F69AE27470F3}" name="closeness_centrality" displayName="closeness_centrality" ref="A1:B45" tableType="queryTable" totalsRowShown="0">
  <autoFilter ref="A1:B45" xr:uid="{E0978E22-47E0-429D-84EC-F69AE27470F3}"/>
  <sortState xmlns:xlrd2="http://schemas.microsoft.com/office/spreadsheetml/2017/richdata2" ref="A2:B45">
    <sortCondition ref="B1:B45"/>
  </sortState>
  <tableColumns count="2">
    <tableColumn id="1" xr3:uid="{80CE130F-75F6-455E-BCF4-FE09F6205BEA}" uniqueName="1" name="Column1" queryTableFieldId="1"/>
    <tableColumn id="2" xr3:uid="{CC8CF95D-372B-4104-91AD-0C5461DD27B7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41CF6-9DA3-4B5E-9823-AF6F13ABE49A}" name="betweeness_centrality" displayName="betweeness_centrality" ref="A1:B45" tableType="queryTable" totalsRowShown="0">
  <autoFilter ref="A1:B45" xr:uid="{D0541CF6-9DA3-4B5E-9823-AF6F13ABE49A}"/>
  <sortState xmlns:xlrd2="http://schemas.microsoft.com/office/spreadsheetml/2017/richdata2" ref="A2:B45">
    <sortCondition ref="B1:B45"/>
  </sortState>
  <tableColumns count="2">
    <tableColumn id="1" xr3:uid="{7BC5C971-1640-401C-8F2E-2271B94AB54F}" uniqueName="1" name="Column1" queryTableFieldId="1"/>
    <tableColumn id="2" xr3:uid="{A296BA71-54A6-468C-B4F8-A2C7969F5300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25FD35-3242-4AF4-845E-A63F866731CB}" name="eigenvector_centrality" displayName="eigenvector_centrality" ref="A1:B45" tableType="queryTable" totalsRowShown="0">
  <autoFilter ref="A1:B45" xr:uid="{A925FD35-3242-4AF4-845E-A63F866731CB}"/>
  <sortState xmlns:xlrd2="http://schemas.microsoft.com/office/spreadsheetml/2017/richdata2" ref="A2:B45">
    <sortCondition ref="B1:B45"/>
  </sortState>
  <tableColumns count="2">
    <tableColumn id="1" xr3:uid="{8A2F7516-142C-44A0-9017-306B02CF776F}" uniqueName="1" name="Column1" queryTableFieldId="1"/>
    <tableColumn id="2" xr3:uid="{4A4870CF-7D72-4B49-9C3E-9E545BE76F56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609B4F-B274-4A9E-AC08-394E973BA0AD}" name="subgraph_centrality" displayName="subgraph_centrality" ref="A1:B45" tableType="queryTable" totalsRowShown="0">
  <autoFilter ref="A1:B45" xr:uid="{BD609B4F-B274-4A9E-AC08-394E973BA0AD}"/>
  <sortState xmlns:xlrd2="http://schemas.microsoft.com/office/spreadsheetml/2017/richdata2" ref="A2:B45">
    <sortCondition ref="B1:B45"/>
  </sortState>
  <tableColumns count="2">
    <tableColumn id="1" xr3:uid="{7E584007-6FF0-49AA-A325-34889D59200D}" uniqueName="1" name="Column1" queryTableFieldId="1"/>
    <tableColumn id="2" xr3:uid="{1D15695A-40AB-4B58-BA54-F4F0286ABB99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E844A5-5A2D-467A-A6AC-09530DF4ACED}" name="triangles" displayName="triangles" ref="A1:B45" tableType="queryTable" totalsRowShown="0">
  <autoFilter ref="A1:B45" xr:uid="{E1E844A5-5A2D-467A-A6AC-09530DF4ACED}"/>
  <tableColumns count="2">
    <tableColumn id="1" xr3:uid="{04544850-A96C-4196-92B2-6F69A6A69568}" uniqueName="1" name="Column1" queryTableFieldId="1"/>
    <tableColumn id="2" xr3:uid="{6F7C3FAE-C830-466C-9ED1-0BB75C1F7DEF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866038-F61F-4A05-B13B-E505C5DBAC86}" name="eccentricity" displayName="eccentricity" ref="A1:B45" tableType="queryTable" totalsRowShown="0">
  <autoFilter ref="A1:B45" xr:uid="{CF866038-F61F-4A05-B13B-E505C5DBAC86}"/>
  <tableColumns count="2">
    <tableColumn id="1" xr3:uid="{23D5C8DC-B4D4-4D1D-BAA4-0864829B458B}" uniqueName="1" name="Column1" queryTableFieldId="1"/>
    <tableColumn id="2" xr3:uid="{5759546D-E9C7-48F8-A196-84581862C4E6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BC33B-A27C-4D0B-B339-0920B1AB9A33}" name="clustering" displayName="clustering" ref="A1:B45" tableType="queryTable" totalsRowShown="0">
  <autoFilter ref="A1:B45" xr:uid="{FB6BC33B-A27C-4D0B-B339-0920B1AB9A33}"/>
  <tableColumns count="2">
    <tableColumn id="1" xr3:uid="{3ED35C71-12AF-4410-9827-60557810A816}" uniqueName="1" name="Column1" queryTableFieldId="1"/>
    <tableColumn id="2" xr3:uid="{F966A32E-D242-483D-912F-69D646F644E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zoomScale="94" workbookViewId="0">
      <selection activeCell="A2" sqref="A2:G46"/>
    </sheetView>
  </sheetViews>
  <sheetFormatPr defaultColWidth="19.42578125" defaultRowHeight="15" x14ac:dyDescent="0.25"/>
  <cols>
    <col min="1" max="16384" width="19.42578125" style="1"/>
  </cols>
  <sheetData>
    <row r="1" spans="1:7" ht="18.75" x14ac:dyDescent="0.25">
      <c r="A1" s="3" t="s">
        <v>2</v>
      </c>
    </row>
    <row r="2" spans="1:7" ht="96.75" customHeight="1" x14ac:dyDescent="0.25">
      <c r="A2" s="4" t="s">
        <v>23</v>
      </c>
      <c r="B2" s="4" t="s">
        <v>31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</row>
    <row r="3" spans="1:7" x14ac:dyDescent="0.25">
      <c r="A3" s="15">
        <v>1</v>
      </c>
      <c r="B3" s="14">
        <v>27</v>
      </c>
      <c r="C3" s="14">
        <v>0.72881355932203384</v>
      </c>
      <c r="D3" s="14">
        <v>0.23002145192981305</v>
      </c>
      <c r="E3" s="14">
        <v>0.3197509913031934</v>
      </c>
      <c r="F3" s="14">
        <v>28310.097711502738</v>
      </c>
      <c r="G3" s="14">
        <v>0.17605914638103801</v>
      </c>
    </row>
    <row r="4" spans="1:7" x14ac:dyDescent="0.25">
      <c r="A4" s="2">
        <v>2</v>
      </c>
      <c r="B4" s="2">
        <v>8</v>
      </c>
      <c r="C4" s="2">
        <v>0.51190476190476186</v>
      </c>
      <c r="D4" s="2">
        <v>6.6491868841524575E-3</v>
      </c>
      <c r="E4" s="2">
        <v>0.10492421521737356</v>
      </c>
      <c r="F4" s="2">
        <v>3065.1829782674622</v>
      </c>
      <c r="G4" s="13">
        <v>0.147560453698832</v>
      </c>
    </row>
    <row r="5" spans="1:7" x14ac:dyDescent="0.25">
      <c r="A5" s="2">
        <v>3</v>
      </c>
      <c r="B5" s="2">
        <v>6</v>
      </c>
      <c r="C5" s="2">
        <v>0.4942528735632184</v>
      </c>
      <c r="D5" s="2">
        <v>4.9546145530545349E-3</v>
      </c>
      <c r="E5" s="2">
        <v>7.5996432711867512E-2</v>
      </c>
      <c r="F5" s="2">
        <v>1612.339344616523</v>
      </c>
      <c r="G5" s="13">
        <v>0.14446483456312401</v>
      </c>
    </row>
    <row r="6" spans="1:7" x14ac:dyDescent="0.25">
      <c r="A6" s="15">
        <v>4</v>
      </c>
      <c r="B6" s="14">
        <v>23</v>
      </c>
      <c r="C6" s="14">
        <v>0.68253968253968256</v>
      </c>
      <c r="D6" s="14">
        <v>8.4960126718986145E-2</v>
      </c>
      <c r="E6" s="14">
        <v>0.30847659871349442</v>
      </c>
      <c r="F6" s="14">
        <v>26345.479734254492</v>
      </c>
      <c r="G6" s="14">
        <v>0.17056092516773599</v>
      </c>
    </row>
    <row r="7" spans="1:7" x14ac:dyDescent="0.25">
      <c r="A7" s="2">
        <v>5</v>
      </c>
      <c r="B7" s="2">
        <v>7</v>
      </c>
      <c r="C7" s="2">
        <v>0.5</v>
      </c>
      <c r="D7" s="2">
        <v>7.3365792126474103E-3</v>
      </c>
      <c r="E7" s="2">
        <v>8.5976512430043991E-2</v>
      </c>
      <c r="F7" s="2">
        <v>2051.5678054878454</v>
      </c>
      <c r="G7" s="13">
        <v>0.145914151962208</v>
      </c>
    </row>
    <row r="8" spans="1:7" x14ac:dyDescent="0.25">
      <c r="A8" s="2">
        <v>6</v>
      </c>
      <c r="B8" s="2">
        <v>10</v>
      </c>
      <c r="C8" s="2">
        <v>0.50588235294117645</v>
      </c>
      <c r="D8" s="2">
        <v>8.5219013260806296E-3</v>
      </c>
      <c r="E8" s="2">
        <v>0.13726385320206094</v>
      </c>
      <c r="F8" s="2">
        <v>5263.6779248312396</v>
      </c>
      <c r="G8" s="13">
        <v>0.15072742957452401</v>
      </c>
    </row>
    <row r="9" spans="1:7" x14ac:dyDescent="0.25">
      <c r="A9" s="2">
        <v>7</v>
      </c>
      <c r="B9" s="2">
        <v>11</v>
      </c>
      <c r="C9" s="2">
        <v>0.52439024390243905</v>
      </c>
      <c r="D9" s="2">
        <v>1.1111754848814888E-2</v>
      </c>
      <c r="E9" s="2">
        <v>0.15245682900214408</v>
      </c>
      <c r="F9" s="2">
        <v>6475.9606260570999</v>
      </c>
      <c r="G9" s="13">
        <v>0.15229617033840101</v>
      </c>
    </row>
    <row r="10" spans="1:7" x14ac:dyDescent="0.25">
      <c r="A10" s="2">
        <v>8</v>
      </c>
      <c r="B10" s="2">
        <v>6</v>
      </c>
      <c r="C10" s="2">
        <v>0.4777777777777778</v>
      </c>
      <c r="D10" s="2">
        <v>4.623833197669203E-3</v>
      </c>
      <c r="E10" s="2">
        <v>7.4106401205114442E-2</v>
      </c>
      <c r="F10" s="2">
        <v>1525.046180859872</v>
      </c>
      <c r="G10" s="13">
        <v>0.144367455977429</v>
      </c>
    </row>
    <row r="11" spans="1:7" x14ac:dyDescent="0.25">
      <c r="A11" s="2">
        <v>9</v>
      </c>
      <c r="B11" s="2">
        <v>9</v>
      </c>
      <c r="C11" s="2">
        <v>0.4777777777777778</v>
      </c>
      <c r="D11" s="2">
        <v>6.276437106761147E-3</v>
      </c>
      <c r="E11" s="2">
        <v>0.11273259429426366</v>
      </c>
      <c r="F11" s="2">
        <v>3566.2740755593659</v>
      </c>
      <c r="G11" s="13">
        <v>0.14895560597892499</v>
      </c>
    </row>
    <row r="12" spans="1:7" x14ac:dyDescent="0.25">
      <c r="A12" s="15">
        <v>10</v>
      </c>
      <c r="B12" s="14">
        <v>13</v>
      </c>
      <c r="C12" s="14">
        <v>0.57333333333333336</v>
      </c>
      <c r="D12" s="2">
        <v>1.6306531025832505E-2</v>
      </c>
      <c r="E12" s="14">
        <v>0.18325902437097805</v>
      </c>
      <c r="F12" s="14">
        <v>9347.1302325920678</v>
      </c>
      <c r="G12" s="14">
        <v>0.15531151933005499</v>
      </c>
    </row>
    <row r="13" spans="1:7" x14ac:dyDescent="0.25">
      <c r="A13" s="2">
        <v>11</v>
      </c>
      <c r="B13" s="2">
        <v>11</v>
      </c>
      <c r="C13" s="2">
        <v>0.467391304347826</v>
      </c>
      <c r="D13" s="2">
        <v>9.0978044964755943E-3</v>
      </c>
      <c r="E13" s="2">
        <v>0.13025027153661589</v>
      </c>
      <c r="F13" s="2">
        <v>4785.3403193998165</v>
      </c>
      <c r="G13" s="13">
        <v>0.151894594149933</v>
      </c>
    </row>
    <row r="14" spans="1:7" x14ac:dyDescent="0.25">
      <c r="A14" s="2">
        <v>12</v>
      </c>
      <c r="B14" s="2">
        <v>7</v>
      </c>
      <c r="C14" s="2">
        <v>0.47252747252747201</v>
      </c>
      <c r="D14" s="2">
        <v>9.1947741163000626E-3</v>
      </c>
      <c r="E14" s="2">
        <v>7.8805882394058904E-2</v>
      </c>
      <c r="F14" s="2">
        <v>1735.9205114594699</v>
      </c>
      <c r="G14" s="13">
        <v>0.14575749341224001</v>
      </c>
    </row>
    <row r="15" spans="1:7" x14ac:dyDescent="0.25">
      <c r="A15" s="2">
        <v>13</v>
      </c>
      <c r="B15" s="2">
        <v>7</v>
      </c>
      <c r="C15" s="2">
        <v>0.5</v>
      </c>
      <c r="D15" s="2">
        <v>3.8612311509671178E-3</v>
      </c>
      <c r="E15" s="2">
        <v>0.1147192154141821</v>
      </c>
      <c r="F15" s="2">
        <v>3664.7085380539829</v>
      </c>
      <c r="G15" s="13">
        <v>0.146300369108784</v>
      </c>
    </row>
    <row r="16" spans="1:7" x14ac:dyDescent="0.25">
      <c r="A16" s="15">
        <v>14</v>
      </c>
      <c r="B16" s="14">
        <v>19</v>
      </c>
      <c r="C16" s="14">
        <v>0.64179104477611904</v>
      </c>
      <c r="D16" s="14">
        <v>9.5277139411256054E-2</v>
      </c>
      <c r="E16" s="14">
        <v>0.23181584424038251</v>
      </c>
      <c r="F16" s="14">
        <v>14893.243737422177</v>
      </c>
      <c r="G16" s="14">
        <v>0.16417326083106401</v>
      </c>
    </row>
    <row r="17" spans="1:7" x14ac:dyDescent="0.25">
      <c r="A17" s="15">
        <v>15</v>
      </c>
      <c r="B17" s="14">
        <v>18</v>
      </c>
      <c r="C17" s="14">
        <v>0.63235294117647001</v>
      </c>
      <c r="D17" s="14">
        <v>5.4859276842293414E-2</v>
      </c>
      <c r="E17" s="14">
        <v>0.2395416212643256</v>
      </c>
      <c r="F17" s="14">
        <v>15901.405727628106</v>
      </c>
      <c r="G17" s="14">
        <v>0.16291599713413699</v>
      </c>
    </row>
    <row r="18" spans="1:7" x14ac:dyDescent="0.25">
      <c r="A18" s="15">
        <v>16</v>
      </c>
      <c r="B18" s="14">
        <v>15</v>
      </c>
      <c r="C18" s="14">
        <v>0.57333333333333303</v>
      </c>
      <c r="D18" s="2">
        <v>1.9664816510556946E-2</v>
      </c>
      <c r="E18" s="14">
        <v>0.20522085105763591</v>
      </c>
      <c r="F18" s="14">
        <v>11750.527935226477</v>
      </c>
      <c r="G18" s="14">
        <v>0.15843255197539399</v>
      </c>
    </row>
    <row r="19" spans="1:7" x14ac:dyDescent="0.25">
      <c r="A19" s="15">
        <v>17</v>
      </c>
      <c r="B19" s="2">
        <v>11</v>
      </c>
      <c r="C19" s="2">
        <v>0.55844155844155796</v>
      </c>
      <c r="D19" s="14">
        <v>4.5572061669230189E-2</v>
      </c>
      <c r="E19" s="2">
        <v>0.1522222774061491</v>
      </c>
      <c r="F19" s="2">
        <v>6466.045038965176</v>
      </c>
      <c r="G19" s="13">
        <v>0.15231392258215501</v>
      </c>
    </row>
    <row r="20" spans="1:7" x14ac:dyDescent="0.25">
      <c r="A20" s="15">
        <v>18</v>
      </c>
      <c r="B20" s="14">
        <v>14</v>
      </c>
      <c r="C20" s="14">
        <v>0.58108108108108103</v>
      </c>
      <c r="D20" s="14">
        <v>3.3407617595830212E-2</v>
      </c>
      <c r="E20" s="14">
        <v>0.19038219202996881</v>
      </c>
      <c r="F20" s="14">
        <v>10048.563628058031</v>
      </c>
      <c r="G20" s="14">
        <v>0.15687415027479301</v>
      </c>
    </row>
    <row r="21" spans="1:7" x14ac:dyDescent="0.25">
      <c r="A21" s="2">
        <v>19</v>
      </c>
      <c r="B21" s="2">
        <v>10</v>
      </c>
      <c r="C21" s="2">
        <v>0.544303797468354</v>
      </c>
      <c r="D21" s="2">
        <v>8.612829842647985E-3</v>
      </c>
      <c r="E21" s="2">
        <v>0.16033179064374919</v>
      </c>
      <c r="F21" s="2">
        <v>7155.2305353257343</v>
      </c>
      <c r="G21" s="13">
        <v>0.15107068103705901</v>
      </c>
    </row>
    <row r="22" spans="1:7" x14ac:dyDescent="0.25">
      <c r="A22" s="2">
        <v>20</v>
      </c>
      <c r="B22" s="2">
        <v>10</v>
      </c>
      <c r="C22" s="2">
        <v>0.53749999999999998</v>
      </c>
      <c r="D22" s="2">
        <v>1.9016473684048532E-2</v>
      </c>
      <c r="E22" s="2">
        <v>0.14364679785074261</v>
      </c>
      <c r="F22" s="2">
        <v>5718.3299455278093</v>
      </c>
      <c r="G22" s="13">
        <v>0.15081370929742299</v>
      </c>
    </row>
    <row r="23" spans="1:7" x14ac:dyDescent="0.25">
      <c r="A23" s="15">
        <v>21</v>
      </c>
      <c r="B23" s="14">
        <v>12</v>
      </c>
      <c r="C23" s="14">
        <v>0.58108108108108103</v>
      </c>
      <c r="D23" s="2">
        <v>1.2373336169005936E-2</v>
      </c>
      <c r="E23" s="14">
        <v>0.180783527804556</v>
      </c>
      <c r="F23" s="14">
        <v>9098.7173186482069</v>
      </c>
      <c r="G23" s="14">
        <v>0.154030006194943</v>
      </c>
    </row>
    <row r="24" spans="1:7" x14ac:dyDescent="0.25">
      <c r="A24" s="15">
        <v>22</v>
      </c>
      <c r="B24" s="2">
        <v>12</v>
      </c>
      <c r="C24" s="14">
        <v>0.58108108108108103</v>
      </c>
      <c r="D24" s="2">
        <v>1.2373336169005936E-2</v>
      </c>
      <c r="E24" s="2">
        <v>0.180783527804556</v>
      </c>
      <c r="F24" s="2">
        <v>9098.7173186482069</v>
      </c>
      <c r="G24" s="13">
        <v>0.154030006194943</v>
      </c>
    </row>
    <row r="25" spans="1:7" x14ac:dyDescent="0.25">
      <c r="A25" s="15">
        <v>23</v>
      </c>
      <c r="B25" s="14">
        <v>14</v>
      </c>
      <c r="C25" s="2">
        <v>0.56578947368420995</v>
      </c>
      <c r="D25" s="14">
        <v>2.2577844859748716E-2</v>
      </c>
      <c r="E25" s="14">
        <v>0.18943775330970941</v>
      </c>
      <c r="F25" s="14">
        <v>10006.404375273607</v>
      </c>
      <c r="G25" s="14">
        <v>0.15688798504249099</v>
      </c>
    </row>
    <row r="26" spans="1:7" x14ac:dyDescent="0.25">
      <c r="A26" s="2">
        <v>24</v>
      </c>
      <c r="B26" s="2">
        <v>8</v>
      </c>
      <c r="C26" s="2">
        <v>0.530864197530864</v>
      </c>
      <c r="D26" s="2">
        <v>1.1933253019588086E-2</v>
      </c>
      <c r="E26" s="2">
        <v>0.1219793656054674</v>
      </c>
      <c r="F26" s="2">
        <v>4144.6027621006215</v>
      </c>
      <c r="G26" s="13">
        <v>0.147851916448756</v>
      </c>
    </row>
    <row r="27" spans="1:7" x14ac:dyDescent="0.25">
      <c r="A27" s="2">
        <v>25</v>
      </c>
      <c r="B27" s="2">
        <v>7</v>
      </c>
      <c r="C27" s="2">
        <v>0.52439024390243905</v>
      </c>
      <c r="D27" s="2">
        <v>4.245690182523589E-3</v>
      </c>
      <c r="E27" s="2">
        <v>0.1187568695443041</v>
      </c>
      <c r="F27" s="2">
        <v>3926.1411688308262</v>
      </c>
      <c r="G27" s="13">
        <v>0.14645360228955201</v>
      </c>
    </row>
    <row r="28" spans="1:7" x14ac:dyDescent="0.25">
      <c r="A28" s="2">
        <v>26</v>
      </c>
      <c r="B28" s="2">
        <v>2</v>
      </c>
      <c r="C28" s="2">
        <v>0.43434343434343398</v>
      </c>
      <c r="D28" s="2">
        <v>5.2547261849587401E-4</v>
      </c>
      <c r="E28" s="2">
        <v>3.56108736585906E-2</v>
      </c>
      <c r="F28" s="2">
        <v>355.06829978892199</v>
      </c>
      <c r="G28" s="13">
        <v>0.13846641438185101</v>
      </c>
    </row>
    <row r="29" spans="1:7" x14ac:dyDescent="0.25">
      <c r="A29" s="2">
        <v>27</v>
      </c>
      <c r="B29" s="2">
        <v>7</v>
      </c>
      <c r="C29" s="2">
        <v>0.5</v>
      </c>
      <c r="D29" s="2">
        <v>4.8485907232115521E-3</v>
      </c>
      <c r="E29" s="2">
        <v>9.4756624697045599E-2</v>
      </c>
      <c r="F29" s="2">
        <v>2495.7105976341381</v>
      </c>
      <c r="G29" s="13">
        <v>0.14602535318398799</v>
      </c>
    </row>
    <row r="30" spans="1:7" x14ac:dyDescent="0.25">
      <c r="A30" s="2">
        <v>28</v>
      </c>
      <c r="B30" s="2">
        <v>6</v>
      </c>
      <c r="C30" s="2">
        <v>0.47777777777777702</v>
      </c>
      <c r="D30" s="2">
        <v>5.3163131236220931E-3</v>
      </c>
      <c r="E30" s="2">
        <v>9.7285407565307097E-2</v>
      </c>
      <c r="F30" s="2">
        <v>2624.7415380714351</v>
      </c>
      <c r="G30" s="13">
        <v>0.14475435096919601</v>
      </c>
    </row>
    <row r="31" spans="1:7" x14ac:dyDescent="0.25">
      <c r="A31" s="2">
        <v>29</v>
      </c>
      <c r="B31" s="2">
        <v>5</v>
      </c>
      <c r="C31" s="2">
        <v>0.48863636363636298</v>
      </c>
      <c r="D31" s="2">
        <v>1.611579435499701E-2</v>
      </c>
      <c r="E31" s="2">
        <v>6.5908428564086602E-2</v>
      </c>
      <c r="F31" s="2">
        <v>1208.3895074393422</v>
      </c>
      <c r="G31" s="13">
        <v>0.14295671725981501</v>
      </c>
    </row>
    <row r="32" spans="1:7" x14ac:dyDescent="0.25">
      <c r="A32" s="2">
        <v>30</v>
      </c>
      <c r="B32" s="2">
        <v>11</v>
      </c>
      <c r="C32" s="2">
        <v>0.544303797468354</v>
      </c>
      <c r="D32" s="2">
        <v>1.4283209343406544E-2</v>
      </c>
      <c r="E32" s="2">
        <v>0.160250974564427</v>
      </c>
      <c r="F32" s="2">
        <v>7155.6662000963879</v>
      </c>
      <c r="G32" s="13">
        <v>0.15241304225722499</v>
      </c>
    </row>
    <row r="33" spans="1:7" x14ac:dyDescent="0.25">
      <c r="A33" s="2">
        <v>31</v>
      </c>
      <c r="B33" s="2">
        <v>12</v>
      </c>
      <c r="C33" s="2">
        <v>0.55844155844155796</v>
      </c>
      <c r="D33" s="2">
        <v>1.8163782300787787E-2</v>
      </c>
      <c r="E33" s="2">
        <v>0.1702652434522671</v>
      </c>
      <c r="F33" s="2">
        <v>8067.0409770239239</v>
      </c>
      <c r="G33" s="13">
        <v>0.15393109810333599</v>
      </c>
    </row>
    <row r="34" spans="1:7" x14ac:dyDescent="0.25">
      <c r="A34" s="2">
        <v>32</v>
      </c>
      <c r="B34" s="2">
        <v>11</v>
      </c>
      <c r="C34" s="2">
        <v>0.55128205128205099</v>
      </c>
      <c r="D34" s="2">
        <v>1.6634063073052867E-2</v>
      </c>
      <c r="E34" s="2">
        <v>0.1515048883372857</v>
      </c>
      <c r="F34" s="2">
        <v>6397.4997593863163</v>
      </c>
      <c r="G34" s="13">
        <v>0.15233054653518799</v>
      </c>
    </row>
    <row r="35" spans="1:7" x14ac:dyDescent="0.25">
      <c r="A35" s="2">
        <v>33</v>
      </c>
      <c r="B35" s="2">
        <v>10</v>
      </c>
      <c r="C35" s="2">
        <v>0.52439024390243905</v>
      </c>
      <c r="D35" s="2">
        <v>1.2823712294263552E-2</v>
      </c>
      <c r="E35" s="2">
        <v>0.1411705714375967</v>
      </c>
      <c r="F35" s="2">
        <v>5555.0223755905963</v>
      </c>
      <c r="G35" s="13">
        <v>0.150797967630066</v>
      </c>
    </row>
    <row r="36" spans="1:7" x14ac:dyDescent="0.25">
      <c r="A36" s="2">
        <v>34</v>
      </c>
      <c r="B36" s="2">
        <v>3</v>
      </c>
      <c r="C36" s="2">
        <v>0.41747572815533901</v>
      </c>
      <c r="D36" s="2">
        <v>2.49169435215946E-4</v>
      </c>
      <c r="E36" s="2">
        <v>4.0381334534998897E-2</v>
      </c>
      <c r="F36" s="2">
        <v>459.49917416926326</v>
      </c>
      <c r="G36" s="13">
        <v>0.13983143163755199</v>
      </c>
    </row>
    <row r="37" spans="1:7" x14ac:dyDescent="0.25">
      <c r="A37" s="2">
        <v>35</v>
      </c>
      <c r="B37" s="2">
        <v>11</v>
      </c>
      <c r="C37" s="2">
        <v>0.5</v>
      </c>
      <c r="D37" s="2">
        <v>2.0655827289417079E-2</v>
      </c>
      <c r="E37" s="2">
        <v>0.12648811227059389</v>
      </c>
      <c r="F37" s="2">
        <v>4482.0427000383243</v>
      </c>
      <c r="G37" s="13">
        <v>0.151778205203636</v>
      </c>
    </row>
    <row r="38" spans="1:7" x14ac:dyDescent="0.25">
      <c r="A38" s="2">
        <v>36</v>
      </c>
      <c r="B38" s="2">
        <v>2</v>
      </c>
      <c r="C38" s="2">
        <v>0.37719298245614002</v>
      </c>
      <c r="D38" s="2">
        <v>4.9218653869816597E-4</v>
      </c>
      <c r="E38" s="2">
        <v>1.74072898401448E-2</v>
      </c>
      <c r="F38" s="2">
        <v>87.56062461601185</v>
      </c>
      <c r="G38" s="13">
        <v>0.138140748154849</v>
      </c>
    </row>
    <row r="39" spans="1:7" x14ac:dyDescent="0.25">
      <c r="A39" s="2">
        <v>37</v>
      </c>
      <c r="B39" s="2">
        <v>12</v>
      </c>
      <c r="C39" s="2">
        <v>0.53749999999999998</v>
      </c>
      <c r="D39" s="2">
        <v>1.9623336199600869E-2</v>
      </c>
      <c r="E39" s="2">
        <v>0.15940691723740361</v>
      </c>
      <c r="F39" s="2">
        <v>7046.108389600673</v>
      </c>
      <c r="G39" s="13">
        <v>0.153648064836129</v>
      </c>
    </row>
    <row r="40" spans="1:7" x14ac:dyDescent="0.25">
      <c r="A40" s="15">
        <v>38</v>
      </c>
      <c r="B40" s="2">
        <v>10</v>
      </c>
      <c r="C40" s="2">
        <v>0.51807228915662595</v>
      </c>
      <c r="D40" s="14">
        <v>2.3517419805345514E-2</v>
      </c>
      <c r="E40" s="2">
        <v>0.10056981080758499</v>
      </c>
      <c r="F40" s="2">
        <v>2813.7815946088681</v>
      </c>
      <c r="G40" s="13">
        <v>0.15016232173449401</v>
      </c>
    </row>
    <row r="41" spans="1:7" x14ac:dyDescent="0.25">
      <c r="A41" s="2">
        <v>39</v>
      </c>
      <c r="B41" s="2">
        <v>9</v>
      </c>
      <c r="C41" s="2">
        <v>0.51190476190476097</v>
      </c>
      <c r="D41" s="2">
        <v>1.1534463889183539E-2</v>
      </c>
      <c r="E41" s="2">
        <v>0.1078612033758283</v>
      </c>
      <c r="F41" s="2">
        <v>3239.7961824709278</v>
      </c>
      <c r="G41" s="13">
        <v>0.148931115664442</v>
      </c>
    </row>
    <row r="42" spans="1:7" x14ac:dyDescent="0.25">
      <c r="A42" s="15">
        <v>40</v>
      </c>
      <c r="B42" s="2">
        <v>11</v>
      </c>
      <c r="C42" s="2">
        <v>0.57333333333333303</v>
      </c>
      <c r="D42" s="14">
        <v>3.524903178852111E-2</v>
      </c>
      <c r="E42" s="2">
        <v>0.14327098144685879</v>
      </c>
      <c r="F42" s="2">
        <v>5688.9543622112624</v>
      </c>
      <c r="G42" s="13">
        <v>0.15221886971624299</v>
      </c>
    </row>
    <row r="43" spans="1:7" x14ac:dyDescent="0.25">
      <c r="A43" s="2">
        <v>41</v>
      </c>
      <c r="B43" s="2">
        <v>1</v>
      </c>
      <c r="C43" s="2">
        <v>0.42574257425742501</v>
      </c>
      <c r="D43" s="2">
        <v>0</v>
      </c>
      <c r="E43" s="2">
        <v>2.5516912167655201E-2</v>
      </c>
      <c r="F43" s="2">
        <v>181.9237131726147</v>
      </c>
      <c r="G43" s="13">
        <v>0.13694863282195599</v>
      </c>
    </row>
    <row r="44" spans="1:7" x14ac:dyDescent="0.25">
      <c r="A44" s="2">
        <v>42</v>
      </c>
      <c r="B44" s="2">
        <v>1</v>
      </c>
      <c r="C44" s="2">
        <v>0.42574257425742501</v>
      </c>
      <c r="D44" s="2">
        <v>0</v>
      </c>
      <c r="E44" s="2">
        <v>2.5516912167655201E-2</v>
      </c>
      <c r="F44" s="2">
        <v>181.9237131726147</v>
      </c>
      <c r="G44" s="13">
        <v>0.13694863282195599</v>
      </c>
    </row>
    <row r="45" spans="1:7" x14ac:dyDescent="0.25">
      <c r="A45" s="2">
        <v>43</v>
      </c>
      <c r="B45" s="2">
        <v>2</v>
      </c>
      <c r="C45" s="2">
        <v>0.43</v>
      </c>
      <c r="D45" s="2">
        <v>0</v>
      </c>
      <c r="E45" s="2">
        <v>5.0134109312269699E-2</v>
      </c>
      <c r="F45" s="2">
        <v>698.37076449175288</v>
      </c>
      <c r="G45" s="13">
        <v>0.138654240873163</v>
      </c>
    </row>
    <row r="46" spans="1:7" x14ac:dyDescent="0.25">
      <c r="A46" s="15">
        <v>44</v>
      </c>
      <c r="B46" s="14">
        <v>15</v>
      </c>
      <c r="C46" s="14">
        <v>0.60563380281690105</v>
      </c>
      <c r="D46" s="14">
        <v>3.2774491033330924E-2</v>
      </c>
      <c r="E46" s="14">
        <v>0.21897757255637579</v>
      </c>
      <c r="F46" s="14">
        <v>13279.797379562071</v>
      </c>
      <c r="G46" s="14">
        <v>0.158670817412608</v>
      </c>
    </row>
  </sheetData>
  <autoFilter ref="A2:G2" xr:uid="{00000000-0001-0000-0000-000000000000}">
    <sortState xmlns:xlrd2="http://schemas.microsoft.com/office/spreadsheetml/2017/richdata2" ref="A3:G46">
      <sortCondition ref="A2"/>
    </sortState>
  </autoFilter>
  <pageMargins left="0.25" right="0.25" top="0.75" bottom="0.75" header="0.3" footer="0.3"/>
  <pageSetup scale="87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8F24-1B00-4C54-B287-81F0901DFEA0}">
  <dimension ref="A1:B45"/>
  <sheetViews>
    <sheetView workbookViewId="0">
      <selection activeCell="A2" sqref="A2:A4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78</v>
      </c>
    </row>
    <row r="3" spans="1:2" x14ac:dyDescent="0.25">
      <c r="A3">
        <v>2</v>
      </c>
      <c r="B3">
        <v>9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76</v>
      </c>
    </row>
    <row r="6" spans="1:2" x14ac:dyDescent="0.25">
      <c r="A6">
        <v>5</v>
      </c>
      <c r="B6">
        <v>4</v>
      </c>
    </row>
    <row r="7" spans="1:2" x14ac:dyDescent="0.25">
      <c r="A7">
        <v>6</v>
      </c>
      <c r="B7">
        <v>15</v>
      </c>
    </row>
    <row r="8" spans="1:2" x14ac:dyDescent="0.25">
      <c r="A8">
        <v>7</v>
      </c>
      <c r="B8">
        <v>17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12</v>
      </c>
    </row>
    <row r="11" spans="1:2" x14ac:dyDescent="0.25">
      <c r="A11">
        <v>10</v>
      </c>
      <c r="B11">
        <v>31</v>
      </c>
    </row>
    <row r="12" spans="1:2" x14ac:dyDescent="0.25">
      <c r="A12">
        <v>11</v>
      </c>
      <c r="B12">
        <v>25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14</v>
      </c>
    </row>
    <row r="15" spans="1:2" x14ac:dyDescent="0.25">
      <c r="A15">
        <v>14</v>
      </c>
      <c r="B15">
        <v>37</v>
      </c>
    </row>
    <row r="16" spans="1:2" x14ac:dyDescent="0.25">
      <c r="A16">
        <v>15</v>
      </c>
      <c r="B16">
        <v>43</v>
      </c>
    </row>
    <row r="17" spans="1:2" x14ac:dyDescent="0.25">
      <c r="A17">
        <v>16</v>
      </c>
      <c r="B17">
        <v>52</v>
      </c>
    </row>
    <row r="18" spans="1:2" x14ac:dyDescent="0.25">
      <c r="A18">
        <v>17</v>
      </c>
      <c r="B18">
        <v>22</v>
      </c>
    </row>
    <row r="19" spans="1:2" x14ac:dyDescent="0.25">
      <c r="A19">
        <v>18</v>
      </c>
      <c r="B19">
        <v>30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14</v>
      </c>
    </row>
    <row r="22" spans="1:2" x14ac:dyDescent="0.25">
      <c r="A22">
        <v>21</v>
      </c>
      <c r="B22">
        <v>34</v>
      </c>
    </row>
    <row r="23" spans="1:2" x14ac:dyDescent="0.25">
      <c r="A23">
        <v>22</v>
      </c>
      <c r="B23">
        <v>34</v>
      </c>
    </row>
    <row r="24" spans="1:2" x14ac:dyDescent="0.25">
      <c r="A24">
        <v>23</v>
      </c>
      <c r="B24">
        <v>37</v>
      </c>
    </row>
    <row r="25" spans="1:2" x14ac:dyDescent="0.25">
      <c r="A25">
        <v>24</v>
      </c>
      <c r="B25">
        <v>10</v>
      </c>
    </row>
    <row r="26" spans="1:2" x14ac:dyDescent="0.25">
      <c r="A26">
        <v>25</v>
      </c>
      <c r="B26">
        <v>9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9</v>
      </c>
    </row>
    <row r="29" spans="1:2" x14ac:dyDescent="0.25">
      <c r="A29">
        <v>28</v>
      </c>
      <c r="B29">
        <v>5</v>
      </c>
    </row>
    <row r="30" spans="1:2" x14ac:dyDescent="0.25">
      <c r="A30">
        <v>29</v>
      </c>
      <c r="B30">
        <v>2</v>
      </c>
    </row>
    <row r="31" spans="1:2" x14ac:dyDescent="0.25">
      <c r="A31">
        <v>30</v>
      </c>
      <c r="B31">
        <v>23</v>
      </c>
    </row>
    <row r="32" spans="1:2" x14ac:dyDescent="0.25">
      <c r="A32">
        <v>31</v>
      </c>
      <c r="B32">
        <v>26</v>
      </c>
    </row>
    <row r="33" spans="1:2" x14ac:dyDescent="0.25">
      <c r="A33">
        <v>32</v>
      </c>
      <c r="B33">
        <v>18</v>
      </c>
    </row>
    <row r="34" spans="1:2" x14ac:dyDescent="0.25">
      <c r="A34">
        <v>33</v>
      </c>
      <c r="B34">
        <v>15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20</v>
      </c>
    </row>
    <row r="39" spans="1:2" x14ac:dyDescent="0.25">
      <c r="A39">
        <v>38</v>
      </c>
      <c r="B39">
        <v>7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11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37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440C-B9C0-4B6F-B453-FE52A6AEFF44}">
  <dimension ref="A1:B45"/>
  <sheetViews>
    <sheetView workbookViewId="0">
      <selection activeCell="A2" sqref="A2:A4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3</v>
      </c>
    </row>
    <row r="7" spans="1:2" x14ac:dyDescent="0.25">
      <c r="A7">
        <v>6</v>
      </c>
      <c r="B7">
        <v>3</v>
      </c>
    </row>
    <row r="8" spans="1:2" x14ac:dyDescent="0.25">
      <c r="A8">
        <v>7</v>
      </c>
      <c r="B8">
        <v>3</v>
      </c>
    </row>
    <row r="9" spans="1:2" x14ac:dyDescent="0.25">
      <c r="A9">
        <v>8</v>
      </c>
      <c r="B9">
        <v>3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3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2</v>
      </c>
    </row>
    <row r="16" spans="1:2" x14ac:dyDescent="0.25">
      <c r="A16">
        <v>15</v>
      </c>
      <c r="B16">
        <v>2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3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3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2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3</v>
      </c>
    </row>
    <row r="29" spans="1:2" x14ac:dyDescent="0.25">
      <c r="A29">
        <v>28</v>
      </c>
      <c r="B29">
        <v>3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3</v>
      </c>
    </row>
    <row r="34" spans="1:2" x14ac:dyDescent="0.25">
      <c r="A34">
        <v>33</v>
      </c>
      <c r="B34">
        <v>3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3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3</v>
      </c>
    </row>
    <row r="41" spans="1:2" x14ac:dyDescent="0.25">
      <c r="A41">
        <v>40</v>
      </c>
      <c r="B41">
        <v>2</v>
      </c>
    </row>
    <row r="42" spans="1:2" x14ac:dyDescent="0.25">
      <c r="A42">
        <v>41</v>
      </c>
      <c r="B42">
        <v>3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3</v>
      </c>
    </row>
    <row r="45" spans="1:2" x14ac:dyDescent="0.25">
      <c r="A45">
        <v>44</v>
      </c>
      <c r="B45">
        <v>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9D8F-C340-456C-9EC6-778946FBC930}">
  <dimension ref="A1:B45"/>
  <sheetViews>
    <sheetView workbookViewId="0">
      <selection activeCell="A2" sqref="A2:A45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0.22222222222222221</v>
      </c>
    </row>
    <row r="3" spans="1:2" x14ac:dyDescent="0.25">
      <c r="A3">
        <v>2</v>
      </c>
      <c r="B3">
        <v>0.32142857142857145</v>
      </c>
    </row>
    <row r="4" spans="1:2" x14ac:dyDescent="0.25">
      <c r="A4">
        <v>3</v>
      </c>
      <c r="B4">
        <v>0.26666666666666666</v>
      </c>
    </row>
    <row r="5" spans="1:2" x14ac:dyDescent="0.25">
      <c r="A5">
        <v>4</v>
      </c>
      <c r="B5">
        <v>0.30039525691699603</v>
      </c>
    </row>
    <row r="6" spans="1:2" x14ac:dyDescent="0.25">
      <c r="A6">
        <v>5</v>
      </c>
      <c r="B6">
        <v>0.19047619047619047</v>
      </c>
    </row>
    <row r="7" spans="1:2" x14ac:dyDescent="0.25">
      <c r="A7">
        <v>6</v>
      </c>
      <c r="B7">
        <v>0.33333333333333331</v>
      </c>
    </row>
    <row r="8" spans="1:2" x14ac:dyDescent="0.25">
      <c r="A8">
        <v>7</v>
      </c>
      <c r="B8">
        <v>0.30909090909090908</v>
      </c>
    </row>
    <row r="9" spans="1:2" x14ac:dyDescent="0.25">
      <c r="A9">
        <v>8</v>
      </c>
      <c r="B9">
        <v>0.13333333333333333</v>
      </c>
    </row>
    <row r="10" spans="1:2" x14ac:dyDescent="0.25">
      <c r="A10">
        <v>9</v>
      </c>
      <c r="B10">
        <v>0.33333333333333331</v>
      </c>
    </row>
    <row r="11" spans="1:2" x14ac:dyDescent="0.25">
      <c r="A11">
        <v>10</v>
      </c>
      <c r="B11">
        <v>0.39743589743589741</v>
      </c>
    </row>
    <row r="12" spans="1:2" x14ac:dyDescent="0.25">
      <c r="A12">
        <v>11</v>
      </c>
      <c r="B12">
        <v>0.45454545454545453</v>
      </c>
    </row>
    <row r="13" spans="1:2" x14ac:dyDescent="0.25">
      <c r="A13">
        <v>12</v>
      </c>
      <c r="B13">
        <v>4.7619047619047616E-2</v>
      </c>
    </row>
    <row r="14" spans="1:2" x14ac:dyDescent="0.25">
      <c r="A14">
        <v>13</v>
      </c>
      <c r="B14">
        <v>0.66666666666666663</v>
      </c>
    </row>
    <row r="15" spans="1:2" x14ac:dyDescent="0.25">
      <c r="A15">
        <v>14</v>
      </c>
      <c r="B15">
        <v>0.21637426900584794</v>
      </c>
    </row>
    <row r="16" spans="1:2" x14ac:dyDescent="0.25">
      <c r="A16">
        <v>15</v>
      </c>
      <c r="B16">
        <v>0.28104575163398693</v>
      </c>
    </row>
    <row r="17" spans="1:2" x14ac:dyDescent="0.25">
      <c r="A17">
        <v>16</v>
      </c>
      <c r="B17">
        <v>0.49523809523809526</v>
      </c>
    </row>
    <row r="18" spans="1:2" x14ac:dyDescent="0.25">
      <c r="A18">
        <v>17</v>
      </c>
      <c r="B18">
        <v>0.4</v>
      </c>
    </row>
    <row r="19" spans="1:2" x14ac:dyDescent="0.25">
      <c r="A19">
        <v>18</v>
      </c>
      <c r="B19">
        <v>0.32967032967032966</v>
      </c>
    </row>
    <row r="20" spans="1:2" x14ac:dyDescent="0.25">
      <c r="A20">
        <v>19</v>
      </c>
      <c r="B20">
        <v>0.51111111111111107</v>
      </c>
    </row>
    <row r="21" spans="1:2" x14ac:dyDescent="0.25">
      <c r="A21">
        <v>20</v>
      </c>
      <c r="B21">
        <v>0.31111111111111112</v>
      </c>
    </row>
    <row r="22" spans="1:2" x14ac:dyDescent="0.25">
      <c r="A22">
        <v>21</v>
      </c>
      <c r="B22">
        <v>0.51515151515151514</v>
      </c>
    </row>
    <row r="23" spans="1:2" x14ac:dyDescent="0.25">
      <c r="A23">
        <v>22</v>
      </c>
      <c r="B23">
        <v>0.51515151515151514</v>
      </c>
    </row>
    <row r="24" spans="1:2" x14ac:dyDescent="0.25">
      <c r="A24">
        <v>23</v>
      </c>
      <c r="B24">
        <v>0.40659340659340659</v>
      </c>
    </row>
    <row r="25" spans="1:2" x14ac:dyDescent="0.25">
      <c r="A25">
        <v>24</v>
      </c>
      <c r="B25">
        <v>0.35714285714285715</v>
      </c>
    </row>
    <row r="26" spans="1:2" x14ac:dyDescent="0.25">
      <c r="A26">
        <v>25</v>
      </c>
      <c r="B26">
        <v>0.42857142857142855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0.42857142857142855</v>
      </c>
    </row>
    <row r="29" spans="1:2" x14ac:dyDescent="0.25">
      <c r="A29">
        <v>28</v>
      </c>
      <c r="B29">
        <v>0.33333333333333331</v>
      </c>
    </row>
    <row r="30" spans="1:2" x14ac:dyDescent="0.25">
      <c r="A30">
        <v>29</v>
      </c>
      <c r="B30">
        <v>0.2</v>
      </c>
    </row>
    <row r="31" spans="1:2" x14ac:dyDescent="0.25">
      <c r="A31">
        <v>30</v>
      </c>
      <c r="B31">
        <v>0.41818181818181815</v>
      </c>
    </row>
    <row r="32" spans="1:2" x14ac:dyDescent="0.25">
      <c r="A32">
        <v>31</v>
      </c>
      <c r="B32">
        <v>0.39393939393939392</v>
      </c>
    </row>
    <row r="33" spans="1:2" x14ac:dyDescent="0.25">
      <c r="A33">
        <v>32</v>
      </c>
      <c r="B33">
        <v>0.32727272727272727</v>
      </c>
    </row>
    <row r="34" spans="1:2" x14ac:dyDescent="0.25">
      <c r="A34">
        <v>33</v>
      </c>
      <c r="B34">
        <v>0.33333333333333331</v>
      </c>
    </row>
    <row r="35" spans="1:2" x14ac:dyDescent="0.25">
      <c r="A35">
        <v>34</v>
      </c>
      <c r="B35">
        <v>0.66666666666666663</v>
      </c>
    </row>
    <row r="36" spans="1:2" x14ac:dyDescent="0.25">
      <c r="A36">
        <v>35</v>
      </c>
      <c r="B36">
        <v>0.29090909090909089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0.30303030303030304</v>
      </c>
    </row>
    <row r="39" spans="1:2" x14ac:dyDescent="0.25">
      <c r="A39">
        <v>38</v>
      </c>
      <c r="B39">
        <v>0.15555555555555556</v>
      </c>
    </row>
    <row r="40" spans="1:2" x14ac:dyDescent="0.25">
      <c r="A40">
        <v>39</v>
      </c>
      <c r="B40">
        <v>0.25</v>
      </c>
    </row>
    <row r="41" spans="1:2" x14ac:dyDescent="0.25">
      <c r="A41">
        <v>40</v>
      </c>
      <c r="B41">
        <v>0.2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0.35238095238095241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D242-A787-4815-8969-5E968C16FE07}">
  <sheetPr>
    <pageSetUpPr fitToPage="1"/>
  </sheetPr>
  <dimension ref="A1:Q29"/>
  <sheetViews>
    <sheetView tabSelected="1" topLeftCell="A25" zoomScale="67" workbookViewId="0">
      <selection activeCell="A27" sqref="A27:H29"/>
    </sheetView>
  </sheetViews>
  <sheetFormatPr defaultColWidth="15.42578125" defaultRowHeight="15" x14ac:dyDescent="0.25"/>
  <cols>
    <col min="1" max="1" width="16.42578125" customWidth="1"/>
    <col min="2" max="8" width="17.7109375" customWidth="1"/>
    <col min="9" max="9" width="11.140625" customWidth="1"/>
    <col min="10" max="11" width="14.140625" customWidth="1"/>
    <col min="12" max="12" width="11.140625" customWidth="1"/>
    <col min="13" max="14" width="14.140625" customWidth="1"/>
    <col min="15" max="15" width="11.140625" customWidth="1"/>
    <col min="16" max="17" width="14.140625" customWidth="1"/>
  </cols>
  <sheetData>
    <row r="1" spans="1:17" ht="18.75" x14ac:dyDescent="0.3">
      <c r="A1" s="5" t="s">
        <v>3</v>
      </c>
    </row>
    <row r="2" spans="1:17" ht="15.75" x14ac:dyDescent="0.25">
      <c r="A2" s="6" t="s">
        <v>4</v>
      </c>
    </row>
    <row r="3" spans="1:17" ht="56.25" customHeight="1" x14ac:dyDescent="0.25">
      <c r="A3" s="2" t="s">
        <v>23</v>
      </c>
      <c r="B3" s="2" t="s">
        <v>31</v>
      </c>
      <c r="C3" s="16"/>
      <c r="D3" s="2" t="s">
        <v>23</v>
      </c>
      <c r="E3" s="2" t="s">
        <v>26</v>
      </c>
      <c r="F3" s="16"/>
      <c r="G3" s="2" t="s">
        <v>23</v>
      </c>
      <c r="H3" s="2" t="s">
        <v>27</v>
      </c>
      <c r="I3" s="16"/>
      <c r="J3" s="2" t="s">
        <v>23</v>
      </c>
      <c r="K3" s="2" t="s">
        <v>28</v>
      </c>
      <c r="L3" s="16"/>
      <c r="M3" s="2" t="s">
        <v>23</v>
      </c>
      <c r="N3" s="2" t="s">
        <v>29</v>
      </c>
      <c r="O3" s="16"/>
      <c r="P3" s="2" t="s">
        <v>23</v>
      </c>
      <c r="Q3" s="2" t="s">
        <v>30</v>
      </c>
    </row>
    <row r="4" spans="1:17" ht="23.25" customHeight="1" x14ac:dyDescent="0.25">
      <c r="A4" s="2">
        <v>1</v>
      </c>
      <c r="B4" s="2">
        <v>27</v>
      </c>
      <c r="C4" s="16"/>
      <c r="D4" s="2">
        <v>1</v>
      </c>
      <c r="E4" s="2">
        <v>0.72881355932203384</v>
      </c>
      <c r="F4" s="16"/>
      <c r="G4" s="2">
        <v>1</v>
      </c>
      <c r="H4" s="2">
        <v>0.23002145192981305</v>
      </c>
      <c r="I4" s="16"/>
      <c r="J4" s="2">
        <v>1</v>
      </c>
      <c r="K4" s="2">
        <v>0.3197509913031934</v>
      </c>
      <c r="L4" s="16"/>
      <c r="M4" s="2">
        <v>1</v>
      </c>
      <c r="N4" s="2">
        <v>28310.097711502738</v>
      </c>
      <c r="O4" s="16"/>
      <c r="P4" s="17">
        <v>1</v>
      </c>
      <c r="Q4" s="17">
        <v>0.17605914638103801</v>
      </c>
    </row>
    <row r="5" spans="1:17" ht="23.25" customHeight="1" x14ac:dyDescent="0.25">
      <c r="A5" s="2">
        <v>4</v>
      </c>
      <c r="B5" s="2">
        <v>23</v>
      </c>
      <c r="C5" s="16"/>
      <c r="D5" s="2">
        <v>4</v>
      </c>
      <c r="E5" s="2">
        <v>0.68253968253968256</v>
      </c>
      <c r="F5" s="16"/>
      <c r="G5" s="2">
        <v>14</v>
      </c>
      <c r="H5" s="2">
        <v>9.5277139411256054E-2</v>
      </c>
      <c r="I5" s="16"/>
      <c r="J5" s="2">
        <v>4</v>
      </c>
      <c r="K5" s="2">
        <v>0.30847659871349442</v>
      </c>
      <c r="L5" s="16"/>
      <c r="M5" s="2">
        <v>4</v>
      </c>
      <c r="N5" s="2">
        <v>26345.479734254492</v>
      </c>
      <c r="O5" s="16"/>
      <c r="P5" s="17">
        <v>4</v>
      </c>
      <c r="Q5" s="17">
        <v>0.17056092516773599</v>
      </c>
    </row>
    <row r="6" spans="1:17" ht="23.25" customHeight="1" x14ac:dyDescent="0.25">
      <c r="A6" s="2">
        <v>14</v>
      </c>
      <c r="B6" s="2">
        <v>19</v>
      </c>
      <c r="C6" s="16"/>
      <c r="D6" s="2">
        <v>14</v>
      </c>
      <c r="E6" s="2">
        <v>0.64179104477611904</v>
      </c>
      <c r="F6" s="16"/>
      <c r="G6" s="2">
        <v>4</v>
      </c>
      <c r="H6" s="2">
        <v>8.4960126718986145E-2</v>
      </c>
      <c r="I6" s="16"/>
      <c r="J6" s="2">
        <v>15</v>
      </c>
      <c r="K6" s="2">
        <v>0.2395416212643256</v>
      </c>
      <c r="L6" s="16"/>
      <c r="M6" s="2">
        <v>15</v>
      </c>
      <c r="N6" s="2">
        <v>15901.405727628106</v>
      </c>
      <c r="O6" s="16"/>
      <c r="P6" s="17">
        <v>14</v>
      </c>
      <c r="Q6" s="17">
        <v>0.16417326083106401</v>
      </c>
    </row>
    <row r="7" spans="1:17" ht="23.25" customHeight="1" x14ac:dyDescent="0.25">
      <c r="A7" s="2">
        <v>15</v>
      </c>
      <c r="B7" s="2">
        <v>18</v>
      </c>
      <c r="C7" s="16"/>
      <c r="D7" s="2">
        <v>15</v>
      </c>
      <c r="E7" s="2">
        <v>0.63235294117647001</v>
      </c>
      <c r="F7" s="16"/>
      <c r="G7" s="2">
        <v>15</v>
      </c>
      <c r="H7" s="2">
        <v>5.4859276842293414E-2</v>
      </c>
      <c r="I7" s="16"/>
      <c r="J7" s="2">
        <v>14</v>
      </c>
      <c r="K7" s="2">
        <v>0.23181584424038251</v>
      </c>
      <c r="L7" s="16"/>
      <c r="M7" s="2">
        <v>14</v>
      </c>
      <c r="N7" s="2">
        <v>14893.243737422177</v>
      </c>
      <c r="O7" s="16"/>
      <c r="P7" s="17">
        <v>15</v>
      </c>
      <c r="Q7" s="17">
        <v>0.16291599713413699</v>
      </c>
    </row>
    <row r="8" spans="1:17" ht="23.25" customHeight="1" x14ac:dyDescent="0.25">
      <c r="A8" s="2">
        <v>16</v>
      </c>
      <c r="B8" s="2">
        <v>15</v>
      </c>
      <c r="C8" s="16"/>
      <c r="D8" s="2">
        <v>44</v>
      </c>
      <c r="E8" s="2">
        <v>0.60563380281690105</v>
      </c>
      <c r="F8" s="16"/>
      <c r="G8" s="2">
        <v>17</v>
      </c>
      <c r="H8" s="2">
        <v>4.5572061669230189E-2</v>
      </c>
      <c r="I8" s="16"/>
      <c r="J8" s="2">
        <v>44</v>
      </c>
      <c r="K8" s="2">
        <v>0.21897757255637579</v>
      </c>
      <c r="L8" s="16"/>
      <c r="M8" s="2">
        <v>44</v>
      </c>
      <c r="N8" s="2">
        <v>13279.797379562071</v>
      </c>
      <c r="O8" s="16"/>
      <c r="P8" s="17">
        <v>44</v>
      </c>
      <c r="Q8" s="17">
        <v>0.158670817412608</v>
      </c>
    </row>
    <row r="9" spans="1:17" ht="23.25" customHeight="1" x14ac:dyDescent="0.25">
      <c r="A9" s="2">
        <v>44</v>
      </c>
      <c r="B9" s="2">
        <v>15</v>
      </c>
      <c r="C9" s="16"/>
      <c r="D9" s="2">
        <v>18</v>
      </c>
      <c r="E9" s="2">
        <v>0.58108108108108103</v>
      </c>
      <c r="F9" s="16"/>
      <c r="G9" s="2">
        <v>40</v>
      </c>
      <c r="H9" s="2">
        <v>3.524903178852111E-2</v>
      </c>
      <c r="I9" s="16"/>
      <c r="J9" s="2">
        <v>16</v>
      </c>
      <c r="K9" s="2">
        <v>0.20522085105763591</v>
      </c>
      <c r="L9" s="16"/>
      <c r="M9" s="2">
        <v>16</v>
      </c>
      <c r="N9" s="2">
        <v>11750.527935226477</v>
      </c>
      <c r="O9" s="16"/>
      <c r="P9" s="17">
        <v>16</v>
      </c>
      <c r="Q9" s="17">
        <v>0.15843255197539399</v>
      </c>
    </row>
    <row r="10" spans="1:17" ht="23.25" customHeight="1" x14ac:dyDescent="0.25">
      <c r="A10" s="2">
        <v>18</v>
      </c>
      <c r="B10" s="2">
        <v>14</v>
      </c>
      <c r="C10" s="16"/>
      <c r="D10" s="2">
        <v>21</v>
      </c>
      <c r="E10" s="2">
        <v>0.58108108108108103</v>
      </c>
      <c r="F10" s="16"/>
      <c r="G10" s="2">
        <v>18</v>
      </c>
      <c r="H10" s="2">
        <v>3.3407617595830212E-2</v>
      </c>
      <c r="I10" s="16"/>
      <c r="J10" s="2">
        <v>18</v>
      </c>
      <c r="K10" s="2">
        <v>0.19038219202996881</v>
      </c>
      <c r="L10" s="16"/>
      <c r="M10" s="2">
        <v>18</v>
      </c>
      <c r="N10" s="2">
        <v>10048.563628058031</v>
      </c>
      <c r="O10" s="16"/>
      <c r="P10" s="17">
        <v>23</v>
      </c>
      <c r="Q10" s="17">
        <v>0.15688798504249099</v>
      </c>
    </row>
    <row r="11" spans="1:17" ht="23.25" customHeight="1" x14ac:dyDescent="0.25">
      <c r="A11" s="2">
        <v>23</v>
      </c>
      <c r="B11" s="2">
        <v>14</v>
      </c>
      <c r="C11" s="16"/>
      <c r="D11" s="2">
        <v>22</v>
      </c>
      <c r="E11" s="2">
        <v>0.58108108108108103</v>
      </c>
      <c r="F11" s="16"/>
      <c r="G11" s="2">
        <v>44</v>
      </c>
      <c r="H11" s="2">
        <v>3.2774491033330924E-2</v>
      </c>
      <c r="I11" s="16"/>
      <c r="J11" s="2">
        <v>23</v>
      </c>
      <c r="K11" s="2">
        <v>0.18943775330970941</v>
      </c>
      <c r="L11" s="16"/>
      <c r="M11" s="2">
        <v>23</v>
      </c>
      <c r="N11" s="2">
        <v>10006.404375273607</v>
      </c>
      <c r="O11" s="16"/>
      <c r="P11" s="17">
        <v>18</v>
      </c>
      <c r="Q11" s="17">
        <v>0.15687415027479301</v>
      </c>
    </row>
    <row r="12" spans="1:17" ht="23.25" customHeight="1" x14ac:dyDescent="0.25">
      <c r="A12" s="2">
        <v>10</v>
      </c>
      <c r="B12" s="2">
        <v>13</v>
      </c>
      <c r="C12" s="16"/>
      <c r="D12" s="2">
        <v>10</v>
      </c>
      <c r="E12" s="2">
        <v>0.57333333333333336</v>
      </c>
      <c r="F12" s="16"/>
      <c r="G12" s="2">
        <v>38</v>
      </c>
      <c r="H12" s="2">
        <v>2.3517419805345514E-2</v>
      </c>
      <c r="I12" s="16"/>
      <c r="J12" s="2">
        <v>10</v>
      </c>
      <c r="K12" s="2">
        <v>0.18325902437097805</v>
      </c>
      <c r="L12" s="16"/>
      <c r="M12" s="2">
        <v>10</v>
      </c>
      <c r="N12" s="2">
        <v>9347.1302325920678</v>
      </c>
      <c r="O12" s="16"/>
      <c r="P12" s="17">
        <v>10</v>
      </c>
      <c r="Q12" s="17">
        <v>0.15531151933005499</v>
      </c>
    </row>
    <row r="13" spans="1:17" ht="23.25" customHeight="1" x14ac:dyDescent="0.25">
      <c r="A13" s="2">
        <v>21</v>
      </c>
      <c r="B13" s="2">
        <v>12</v>
      </c>
      <c r="C13" s="16"/>
      <c r="D13" s="2">
        <v>16</v>
      </c>
      <c r="E13" s="2">
        <v>0.57333333333333303</v>
      </c>
      <c r="F13" s="16"/>
      <c r="G13" s="2">
        <v>23</v>
      </c>
      <c r="H13" s="2">
        <v>2.2577844859748716E-2</v>
      </c>
      <c r="I13" s="16"/>
      <c r="J13" s="2">
        <v>21</v>
      </c>
      <c r="K13" s="2">
        <v>0.180783527804556</v>
      </c>
      <c r="L13" s="16"/>
      <c r="M13" s="2">
        <v>21</v>
      </c>
      <c r="N13" s="2">
        <v>9098.7173186482069</v>
      </c>
      <c r="O13" s="16"/>
      <c r="P13" s="17">
        <v>21</v>
      </c>
      <c r="Q13" s="17">
        <v>0.154030006194943</v>
      </c>
    </row>
    <row r="14" spans="1:17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18.75" x14ac:dyDescent="0.3">
      <c r="A15" s="5" t="s">
        <v>3</v>
      </c>
    </row>
    <row r="16" spans="1:17" ht="15.75" x14ac:dyDescent="0.25">
      <c r="A16" s="6" t="s">
        <v>5</v>
      </c>
    </row>
    <row r="17" spans="1:9" ht="40.5" customHeight="1" x14ac:dyDescent="0.25">
      <c r="A17" s="2" t="s">
        <v>33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1"/>
    </row>
    <row r="18" spans="1:9" ht="40.5" customHeight="1" x14ac:dyDescent="0.25">
      <c r="A18" s="2" t="s">
        <v>25</v>
      </c>
      <c r="B18" s="2">
        <f>MAX(degree[Column2])</f>
        <v>27</v>
      </c>
      <c r="C18" s="2">
        <f>MIN(degree[Column2])</f>
        <v>1</v>
      </c>
      <c r="D18" s="2">
        <f>AVERAGE(degree[Column2])</f>
        <v>9.9090909090909083</v>
      </c>
      <c r="E18" s="2">
        <f>MEDIAN(degree[Column2])</f>
        <v>10</v>
      </c>
      <c r="F18" s="2">
        <f>_xlfn.VAR.S(degree[Column2])</f>
        <v>29.014799154334046</v>
      </c>
      <c r="G18" s="2">
        <f>_xlfn.STDEV.S(degree[Column2])</f>
        <v>5.3865386988616395</v>
      </c>
      <c r="H18" s="2">
        <f>G18/(SQRT(44))</f>
        <v>0.81205126285696516</v>
      </c>
      <c r="I18" s="1"/>
    </row>
    <row r="19" spans="1:9" ht="40.5" customHeight="1" x14ac:dyDescent="0.25">
      <c r="A19" s="2" t="s">
        <v>26</v>
      </c>
      <c r="B19" s="2">
        <f>MAX(closeness_centrality[Column2])</f>
        <v>0.72881355932203384</v>
      </c>
      <c r="C19" s="2">
        <f>MIN(closeness_centrality[Column2])</f>
        <v>0.37719298245614002</v>
      </c>
      <c r="D19" s="2">
        <f>AVERAGE(closeness_centrality[Column2])</f>
        <v>0.52659941469736404</v>
      </c>
      <c r="E19" s="2">
        <f>MEDIAN(closeness_centrality[Column2])</f>
        <v>0.52439024390243905</v>
      </c>
      <c r="F19" s="2">
        <f>_xlfn.VAR.S(closeness_centrality[Column2])</f>
        <v>4.8530932603637741E-3</v>
      </c>
      <c r="G19" s="2">
        <f>SQRT(F19)</f>
        <v>6.9664146161162233E-2</v>
      </c>
      <c r="H19" s="2">
        <f t="shared" ref="H19:H22" si="0">G19/(SQRT(44))</f>
        <v>1.0502265188956937E-2</v>
      </c>
      <c r="I19" s="1"/>
    </row>
    <row r="20" spans="1:9" ht="40.5" customHeight="1" x14ac:dyDescent="0.25">
      <c r="A20" s="2" t="s">
        <v>27</v>
      </c>
      <c r="B20" s="2">
        <f>MAX(betweeness_centrality[Column2])</f>
        <v>0.23002145192981305</v>
      </c>
      <c r="C20" s="2">
        <f>MIN(betweeness_centrality[Column2])</f>
        <v>0</v>
      </c>
      <c r="D20" s="2">
        <f>AVERAGE(betweeness_centrality[Column2])</f>
        <v>2.2173562871237288E-2</v>
      </c>
      <c r="E20" s="2">
        <f>MEDIAN(betweeness_centrality[Column2])</f>
        <v>1.2153294594297011E-2</v>
      </c>
      <c r="F20" s="2">
        <f>_xlfn.VAR.S(betweeness_centrality[Column2])</f>
        <v>1.4303032014289182E-3</v>
      </c>
      <c r="G20" s="2">
        <f>SQRT(F20)</f>
        <v>3.7819349563800252E-2</v>
      </c>
      <c r="H20" s="2">
        <f t="shared" si="0"/>
        <v>5.7014814690189361E-3</v>
      </c>
      <c r="I20" s="1"/>
    </row>
    <row r="21" spans="1:9" ht="40.5" customHeight="1" x14ac:dyDescent="0.25">
      <c r="A21" s="2" t="s">
        <v>28</v>
      </c>
      <c r="B21" s="2">
        <f>MAX(eigenvector_centrality[Column2])</f>
        <v>0.3197509913031934</v>
      </c>
      <c r="C21" s="2">
        <f>MIN(eigenvector_centrality[Column2])</f>
        <v>1.74072898401448E-2</v>
      </c>
      <c r="D21" s="2">
        <f>AVERAGE(eigenvector_centrality[Column2])</f>
        <v>0.13467966837161163</v>
      </c>
      <c r="E21" s="2">
        <f>MEDIAN(eigenvector_centrality[Column2])</f>
        <v>0.13375706236933843</v>
      </c>
      <c r="F21" s="2">
        <f>_xlfn.VAR.S(eigenvector_centrality[Column2])</f>
        <v>4.6953726698083457E-3</v>
      </c>
      <c r="G21" s="2">
        <f>SQRT(F21)</f>
        <v>6.8522789419348265E-2</v>
      </c>
      <c r="H21" s="2">
        <f t="shared" si="0"/>
        <v>1.0330199186023325E-2</v>
      </c>
      <c r="I21" s="1"/>
    </row>
    <row r="22" spans="1:9" ht="40.5" customHeight="1" x14ac:dyDescent="0.25">
      <c r="A22" s="2" t="s">
        <v>29</v>
      </c>
      <c r="B22" s="2">
        <f>MAX(subgraph_centrality[Column2])</f>
        <v>28310.097711502738</v>
      </c>
      <c r="C22" s="2">
        <f>MIN(subgraph_centrality[Column2])</f>
        <v>87.56062461601185</v>
      </c>
      <c r="D22" s="2">
        <f>AVERAGE(subgraph_centrality[Column2])</f>
        <v>6317.6262119941448</v>
      </c>
      <c r="E22" s="2">
        <f>MEDIAN(subgraph_centrality[Column2])</f>
        <v>5024.509122115528</v>
      </c>
      <c r="F22" s="2">
        <f>_xlfn.VAR.S(subgraph_centrality[Column2])</f>
        <v>37328548.856394023</v>
      </c>
      <c r="G22" s="2">
        <f>SQRT(F22)</f>
        <v>6109.7093921392061</v>
      </c>
      <c r="H22" s="2">
        <f t="shared" si="0"/>
        <v>921.07334690164146</v>
      </c>
    </row>
    <row r="23" spans="1:9" ht="40.5" customHeight="1" x14ac:dyDescent="0.25">
      <c r="A23" s="2" t="s">
        <v>30</v>
      </c>
      <c r="B23" s="2">
        <f>MAX('katz centrality'!B:B)</f>
        <v>0.17605914638103801</v>
      </c>
      <c r="C23" s="2">
        <f>MIN('katz centrality'!B:B)</f>
        <v>0.13694863282195599</v>
      </c>
      <c r="D23" s="2">
        <f>AVERAGE('katz centrality'!B:B)</f>
        <v>0.15053696613962794</v>
      </c>
      <c r="E23" s="2">
        <f>MEDIAN('katz centrality'!B:B)</f>
        <v>0.15080583846374451</v>
      </c>
      <c r="F23" s="18">
        <f>_xlfn.VAR.S('katz centrality'!B:B)</f>
        <v>6.7426984208338161E-5</v>
      </c>
      <c r="G23" s="2">
        <f>SQRT(F23)</f>
        <v>8.2113935606776371E-3</v>
      </c>
      <c r="H23" s="2">
        <f t="shared" ref="H23" si="1">G23/(SQRT(44))</f>
        <v>1.2379141566685522E-3</v>
      </c>
    </row>
    <row r="25" spans="1:9" ht="18.75" x14ac:dyDescent="0.25">
      <c r="A25" s="7"/>
      <c r="B25" s="12" t="s">
        <v>13</v>
      </c>
      <c r="C25" s="12"/>
      <c r="D25" s="12"/>
      <c r="E25" s="7"/>
      <c r="F25" s="7"/>
      <c r="G25" s="7"/>
      <c r="H25" s="7"/>
      <c r="I25" s="7"/>
    </row>
    <row r="26" spans="1:9" ht="18.75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ht="75" x14ac:dyDescent="0.25">
      <c r="A27" s="19"/>
      <c r="B27" s="20" t="s">
        <v>14</v>
      </c>
      <c r="C27" s="20" t="s">
        <v>15</v>
      </c>
      <c r="D27" s="20" t="s">
        <v>16</v>
      </c>
      <c r="E27" s="20" t="s">
        <v>17</v>
      </c>
      <c r="F27" s="20" t="s">
        <v>18</v>
      </c>
      <c r="G27" s="20" t="s">
        <v>19</v>
      </c>
      <c r="H27" s="20" t="s">
        <v>13</v>
      </c>
      <c r="I27" s="7"/>
    </row>
    <row r="28" spans="1:9" ht="81.75" customHeight="1" x14ac:dyDescent="0.25">
      <c r="A28" s="21" t="s">
        <v>20</v>
      </c>
      <c r="B28" s="20">
        <v>1.93128964059196</v>
      </c>
      <c r="C28" s="20">
        <v>0.32501948558067001</v>
      </c>
      <c r="D28" s="20">
        <v>0.32720188355964602</v>
      </c>
      <c r="E28" s="20">
        <v>1.7938689217758901</v>
      </c>
      <c r="F28" s="20">
        <v>0.24918166939443501</v>
      </c>
      <c r="G28" s="20">
        <v>0.261147349382643</v>
      </c>
      <c r="H28" s="20">
        <f>(C28*E28)/(F28*B28)</f>
        <v>1.2115367784835658</v>
      </c>
      <c r="I28" s="7"/>
    </row>
    <row r="29" spans="1:9" ht="81.75" customHeight="1" x14ac:dyDescent="0.25">
      <c r="A29" s="21" t="s">
        <v>21</v>
      </c>
      <c r="B29" s="20">
        <v>1.93128964059196</v>
      </c>
      <c r="C29" s="20">
        <v>0.32501948558067001</v>
      </c>
      <c r="D29" s="20">
        <v>0.32720188355964602</v>
      </c>
      <c r="E29" s="20">
        <v>1.84566596194503</v>
      </c>
      <c r="F29" s="20">
        <v>0.24729156853509099</v>
      </c>
      <c r="G29" s="20">
        <v>0.242824169294757</v>
      </c>
      <c r="H29" s="20">
        <f>(C29*E29)/(F29*B29)</f>
        <v>1.2560466842151226</v>
      </c>
      <c r="I29" s="7"/>
    </row>
  </sheetData>
  <mergeCells count="1">
    <mergeCell ref="B25:D25"/>
  </mergeCells>
  <pageMargins left="0.25" right="0.25" top="0.75" bottom="0.75" header="0.3" footer="0.3"/>
  <pageSetup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0148-C82F-4D70-9771-886B2CD60B7D}">
  <dimension ref="A1:B45"/>
  <sheetViews>
    <sheetView workbookViewId="0">
      <selection activeCell="B2" sqref="A2:B11"/>
    </sheetView>
  </sheetViews>
  <sheetFormatPr defaultRowHeight="15" x14ac:dyDescent="0.25"/>
  <sheetData>
    <row r="1" spans="1:2" x14ac:dyDescent="0.25">
      <c r="A1" t="s">
        <v>34</v>
      </c>
      <c r="B1" t="s">
        <v>32</v>
      </c>
    </row>
    <row r="2" spans="1:2" x14ac:dyDescent="0.25">
      <c r="A2">
        <v>1</v>
      </c>
      <c r="B2">
        <v>0.17605914638103801</v>
      </c>
    </row>
    <row r="3" spans="1:2" x14ac:dyDescent="0.25">
      <c r="A3">
        <v>4</v>
      </c>
      <c r="B3">
        <v>0.17056092516773599</v>
      </c>
    </row>
    <row r="4" spans="1:2" x14ac:dyDescent="0.25">
      <c r="A4">
        <v>14</v>
      </c>
      <c r="B4">
        <v>0.16417326083106401</v>
      </c>
    </row>
    <row r="5" spans="1:2" x14ac:dyDescent="0.25">
      <c r="A5">
        <v>15</v>
      </c>
      <c r="B5">
        <v>0.16291599713413699</v>
      </c>
    </row>
    <row r="6" spans="1:2" x14ac:dyDescent="0.25">
      <c r="A6">
        <v>44</v>
      </c>
      <c r="B6">
        <v>0.158670817412608</v>
      </c>
    </row>
    <row r="7" spans="1:2" x14ac:dyDescent="0.25">
      <c r="A7">
        <v>16</v>
      </c>
      <c r="B7">
        <v>0.15843255197539399</v>
      </c>
    </row>
    <row r="8" spans="1:2" x14ac:dyDescent="0.25">
      <c r="A8">
        <v>23</v>
      </c>
      <c r="B8">
        <v>0.15688798504249099</v>
      </c>
    </row>
    <row r="9" spans="1:2" x14ac:dyDescent="0.25">
      <c r="A9">
        <v>18</v>
      </c>
      <c r="B9">
        <v>0.15687415027479301</v>
      </c>
    </row>
    <row r="10" spans="1:2" x14ac:dyDescent="0.25">
      <c r="A10">
        <v>10</v>
      </c>
      <c r="B10">
        <v>0.15531151933005499</v>
      </c>
    </row>
    <row r="11" spans="1:2" x14ac:dyDescent="0.25">
      <c r="A11">
        <v>21</v>
      </c>
      <c r="B11">
        <v>0.154030006194943</v>
      </c>
    </row>
    <row r="12" spans="1:2" x14ac:dyDescent="0.25">
      <c r="A12">
        <v>22</v>
      </c>
      <c r="B12">
        <v>0.154030006194943</v>
      </c>
    </row>
    <row r="13" spans="1:2" x14ac:dyDescent="0.25">
      <c r="A13">
        <v>31</v>
      </c>
      <c r="B13">
        <v>0.15393109810333599</v>
      </c>
    </row>
    <row r="14" spans="1:2" x14ac:dyDescent="0.25">
      <c r="A14">
        <v>37</v>
      </c>
      <c r="B14">
        <v>0.153648064836129</v>
      </c>
    </row>
    <row r="15" spans="1:2" x14ac:dyDescent="0.25">
      <c r="A15">
        <v>30</v>
      </c>
      <c r="B15">
        <v>0.15241304225722499</v>
      </c>
    </row>
    <row r="16" spans="1:2" x14ac:dyDescent="0.25">
      <c r="A16">
        <v>32</v>
      </c>
      <c r="B16">
        <v>0.15233054653518799</v>
      </c>
    </row>
    <row r="17" spans="1:2" x14ac:dyDescent="0.25">
      <c r="A17">
        <v>17</v>
      </c>
      <c r="B17">
        <v>0.15231392258215501</v>
      </c>
    </row>
    <row r="18" spans="1:2" x14ac:dyDescent="0.25">
      <c r="A18">
        <v>7</v>
      </c>
      <c r="B18">
        <v>0.15229617033840101</v>
      </c>
    </row>
    <row r="19" spans="1:2" x14ac:dyDescent="0.25">
      <c r="A19">
        <v>40</v>
      </c>
      <c r="B19">
        <v>0.15221886971624299</v>
      </c>
    </row>
    <row r="20" spans="1:2" x14ac:dyDescent="0.25">
      <c r="A20">
        <v>11</v>
      </c>
      <c r="B20">
        <v>0.151894594149933</v>
      </c>
    </row>
    <row r="21" spans="1:2" x14ac:dyDescent="0.25">
      <c r="A21">
        <v>35</v>
      </c>
      <c r="B21">
        <v>0.151778205203636</v>
      </c>
    </row>
    <row r="22" spans="1:2" x14ac:dyDescent="0.25">
      <c r="A22">
        <v>19</v>
      </c>
      <c r="B22">
        <v>0.15107068103705901</v>
      </c>
    </row>
    <row r="23" spans="1:2" x14ac:dyDescent="0.25">
      <c r="A23">
        <v>20</v>
      </c>
      <c r="B23">
        <v>0.15081370929742299</v>
      </c>
    </row>
    <row r="24" spans="1:2" x14ac:dyDescent="0.25">
      <c r="A24">
        <v>33</v>
      </c>
      <c r="B24">
        <v>0.150797967630066</v>
      </c>
    </row>
    <row r="25" spans="1:2" x14ac:dyDescent="0.25">
      <c r="A25">
        <v>6</v>
      </c>
      <c r="B25">
        <v>0.15072742957452401</v>
      </c>
    </row>
    <row r="26" spans="1:2" x14ac:dyDescent="0.25">
      <c r="A26">
        <v>38</v>
      </c>
      <c r="B26">
        <v>0.15016232173449401</v>
      </c>
    </row>
    <row r="27" spans="1:2" x14ac:dyDescent="0.25">
      <c r="A27">
        <v>9</v>
      </c>
      <c r="B27">
        <v>0.14895560597892499</v>
      </c>
    </row>
    <row r="28" spans="1:2" x14ac:dyDescent="0.25">
      <c r="A28">
        <v>39</v>
      </c>
      <c r="B28">
        <v>0.148931115664442</v>
      </c>
    </row>
    <row r="29" spans="1:2" x14ac:dyDescent="0.25">
      <c r="A29">
        <v>24</v>
      </c>
      <c r="B29">
        <v>0.147851916448756</v>
      </c>
    </row>
    <row r="30" spans="1:2" x14ac:dyDescent="0.25">
      <c r="A30">
        <v>2</v>
      </c>
      <c r="B30">
        <v>0.147560453698832</v>
      </c>
    </row>
    <row r="31" spans="1:2" x14ac:dyDescent="0.25">
      <c r="A31">
        <v>25</v>
      </c>
      <c r="B31">
        <v>0.14645360228955201</v>
      </c>
    </row>
    <row r="32" spans="1:2" x14ac:dyDescent="0.25">
      <c r="A32">
        <v>13</v>
      </c>
      <c r="B32">
        <v>0.146300369108784</v>
      </c>
    </row>
    <row r="33" spans="1:2" x14ac:dyDescent="0.25">
      <c r="A33">
        <v>27</v>
      </c>
      <c r="B33">
        <v>0.14602535318398799</v>
      </c>
    </row>
    <row r="34" spans="1:2" x14ac:dyDescent="0.25">
      <c r="A34">
        <v>5</v>
      </c>
      <c r="B34">
        <v>0.145914151962208</v>
      </c>
    </row>
    <row r="35" spans="1:2" x14ac:dyDescent="0.25">
      <c r="A35">
        <v>12</v>
      </c>
      <c r="B35">
        <v>0.14575749341224001</v>
      </c>
    </row>
    <row r="36" spans="1:2" x14ac:dyDescent="0.25">
      <c r="A36">
        <v>28</v>
      </c>
      <c r="B36">
        <v>0.14475435096919601</v>
      </c>
    </row>
    <row r="37" spans="1:2" x14ac:dyDescent="0.25">
      <c r="A37">
        <v>3</v>
      </c>
      <c r="B37">
        <v>0.14446483456312401</v>
      </c>
    </row>
    <row r="38" spans="1:2" x14ac:dyDescent="0.25">
      <c r="A38">
        <v>8</v>
      </c>
      <c r="B38">
        <v>0.144367455977429</v>
      </c>
    </row>
    <row r="39" spans="1:2" x14ac:dyDescent="0.25">
      <c r="A39">
        <v>29</v>
      </c>
      <c r="B39">
        <v>0.14295671725981501</v>
      </c>
    </row>
    <row r="40" spans="1:2" x14ac:dyDescent="0.25">
      <c r="A40">
        <v>34</v>
      </c>
      <c r="B40">
        <v>0.13983143163755199</v>
      </c>
    </row>
    <row r="41" spans="1:2" x14ac:dyDescent="0.25">
      <c r="A41">
        <v>43</v>
      </c>
      <c r="B41">
        <v>0.138654240873163</v>
      </c>
    </row>
    <row r="42" spans="1:2" x14ac:dyDescent="0.25">
      <c r="A42">
        <v>26</v>
      </c>
      <c r="B42">
        <v>0.13846641438185101</v>
      </c>
    </row>
    <row r="43" spans="1:2" x14ac:dyDescent="0.25">
      <c r="A43">
        <v>36</v>
      </c>
      <c r="B43">
        <v>0.138140748154849</v>
      </c>
    </row>
    <row r="44" spans="1:2" x14ac:dyDescent="0.25">
      <c r="A44">
        <v>41</v>
      </c>
      <c r="B44">
        <v>0.13694863282195599</v>
      </c>
    </row>
    <row r="45" spans="1:2" x14ac:dyDescent="0.25">
      <c r="A45">
        <v>42</v>
      </c>
      <c r="B45">
        <v>0.13694863282195599</v>
      </c>
    </row>
  </sheetData>
  <autoFilter ref="A1:B1" xr:uid="{50600148-C82F-4D70-9771-886B2CD60B7D}">
    <sortState xmlns:xlrd2="http://schemas.microsoft.com/office/spreadsheetml/2017/richdata2" ref="A2:B45">
      <sortCondition descending="1"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5320-9C2E-4372-9DFE-398E3EFC8BA6}">
  <sheetPr>
    <pageSetUpPr fitToPage="1"/>
  </sheetPr>
  <dimension ref="A1:AT48"/>
  <sheetViews>
    <sheetView zoomScale="65" zoomScaleNormal="40" workbookViewId="0">
      <selection activeCell="A46" sqref="A46:XFD46"/>
    </sheetView>
  </sheetViews>
  <sheetFormatPr defaultRowHeight="15" x14ac:dyDescent="0.25"/>
  <sheetData>
    <row r="1" spans="1:46" ht="18.75" x14ac:dyDescent="0.3">
      <c r="A1" s="10" t="s">
        <v>22</v>
      </c>
    </row>
    <row r="3" spans="1:46" s="8" customFormat="1" x14ac:dyDescent="0.25">
      <c r="A3" s="9" t="s">
        <v>23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  <c r="N3" s="9">
        <v>13</v>
      </c>
      <c r="O3" s="9">
        <v>14</v>
      </c>
      <c r="P3" s="9">
        <v>15</v>
      </c>
      <c r="Q3" s="9">
        <v>16</v>
      </c>
      <c r="R3" s="9">
        <v>17</v>
      </c>
      <c r="S3" s="9">
        <v>18</v>
      </c>
      <c r="T3" s="9">
        <v>19</v>
      </c>
      <c r="U3" s="9">
        <v>20</v>
      </c>
      <c r="V3" s="9">
        <v>21</v>
      </c>
      <c r="W3" s="9">
        <v>22</v>
      </c>
      <c r="X3" s="9">
        <v>23</v>
      </c>
      <c r="Y3" s="9">
        <v>24</v>
      </c>
      <c r="Z3" s="9">
        <v>25</v>
      </c>
      <c r="AA3" s="9">
        <v>26</v>
      </c>
      <c r="AB3" s="9">
        <v>27</v>
      </c>
      <c r="AC3" s="9">
        <v>28</v>
      </c>
      <c r="AD3" s="9">
        <v>29</v>
      </c>
      <c r="AE3" s="9">
        <v>30</v>
      </c>
      <c r="AF3" s="9">
        <v>31</v>
      </c>
      <c r="AG3" s="9">
        <v>32</v>
      </c>
      <c r="AH3" s="9">
        <v>33</v>
      </c>
      <c r="AI3" s="9">
        <v>34</v>
      </c>
      <c r="AJ3" s="9">
        <v>35</v>
      </c>
      <c r="AK3" s="9">
        <v>36</v>
      </c>
      <c r="AL3" s="9">
        <v>37</v>
      </c>
      <c r="AM3" s="9">
        <v>38</v>
      </c>
      <c r="AN3" s="9">
        <v>39</v>
      </c>
      <c r="AO3" s="9">
        <v>40</v>
      </c>
      <c r="AP3" s="9">
        <v>41</v>
      </c>
      <c r="AQ3" s="9">
        <v>42</v>
      </c>
      <c r="AR3" s="9">
        <v>43</v>
      </c>
      <c r="AS3" s="9">
        <v>44</v>
      </c>
      <c r="AT3" s="9" t="s">
        <v>24</v>
      </c>
    </row>
    <row r="4" spans="1:46" x14ac:dyDescent="0.25">
      <c r="A4" s="9">
        <v>1</v>
      </c>
      <c r="B4">
        <v>0</v>
      </c>
      <c r="C4">
        <v>2</v>
      </c>
      <c r="D4">
        <v>2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1</v>
      </c>
      <c r="AP4">
        <v>1</v>
      </c>
      <c r="AQ4">
        <v>1</v>
      </c>
      <c r="AR4">
        <v>1</v>
      </c>
      <c r="AS4">
        <v>1</v>
      </c>
      <c r="AT4">
        <f>SUM(B4:AS4)</f>
        <v>59</v>
      </c>
    </row>
    <row r="5" spans="1:46" x14ac:dyDescent="0.25">
      <c r="A5" s="9">
        <v>2</v>
      </c>
      <c r="B5">
        <v>2</v>
      </c>
      <c r="C5">
        <v>0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2</v>
      </c>
      <c r="N5">
        <v>2</v>
      </c>
      <c r="O5">
        <v>1</v>
      </c>
      <c r="P5">
        <v>2</v>
      </c>
      <c r="Q5">
        <v>2</v>
      </c>
      <c r="R5">
        <v>2</v>
      </c>
      <c r="S5">
        <v>1</v>
      </c>
      <c r="T5">
        <v>2</v>
      </c>
      <c r="U5">
        <v>2</v>
      </c>
      <c r="V5">
        <v>2</v>
      </c>
      <c r="W5">
        <v>2</v>
      </c>
      <c r="X5">
        <v>1</v>
      </c>
      <c r="Y5">
        <v>2</v>
      </c>
      <c r="Z5">
        <v>2</v>
      </c>
      <c r="AA5">
        <v>3</v>
      </c>
      <c r="AB5">
        <v>2</v>
      </c>
      <c r="AC5">
        <v>3</v>
      </c>
      <c r="AD5">
        <v>2</v>
      </c>
      <c r="AE5">
        <v>2</v>
      </c>
      <c r="AF5">
        <v>1</v>
      </c>
      <c r="AG5">
        <v>1</v>
      </c>
      <c r="AH5">
        <v>2</v>
      </c>
      <c r="AI5">
        <v>2</v>
      </c>
      <c r="AJ5">
        <v>2</v>
      </c>
      <c r="AK5">
        <v>3</v>
      </c>
      <c r="AL5">
        <v>2</v>
      </c>
      <c r="AM5">
        <v>2</v>
      </c>
      <c r="AN5">
        <v>1</v>
      </c>
      <c r="AO5">
        <v>1</v>
      </c>
      <c r="AP5">
        <v>3</v>
      </c>
      <c r="AQ5">
        <v>3</v>
      </c>
      <c r="AR5">
        <v>3</v>
      </c>
      <c r="AS5">
        <v>2</v>
      </c>
      <c r="AT5">
        <f t="shared" ref="AT5:AT47" si="0">SUM(B5:AS5)</f>
        <v>84</v>
      </c>
    </row>
    <row r="6" spans="1:46" x14ac:dyDescent="0.25">
      <c r="A6" s="9">
        <v>3</v>
      </c>
      <c r="B6">
        <v>2</v>
      </c>
      <c r="C6">
        <v>2</v>
      </c>
      <c r="D6">
        <v>0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2</v>
      </c>
      <c r="N6">
        <v>3</v>
      </c>
      <c r="O6">
        <v>1</v>
      </c>
      <c r="P6">
        <v>2</v>
      </c>
      <c r="Q6">
        <v>1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2</v>
      </c>
      <c r="AC6">
        <v>3</v>
      </c>
      <c r="AD6">
        <v>2</v>
      </c>
      <c r="AE6">
        <v>2</v>
      </c>
      <c r="AF6">
        <v>2</v>
      </c>
      <c r="AG6">
        <v>2</v>
      </c>
      <c r="AH6">
        <v>1</v>
      </c>
      <c r="AI6">
        <v>2</v>
      </c>
      <c r="AJ6">
        <v>2</v>
      </c>
      <c r="AK6">
        <v>3</v>
      </c>
      <c r="AL6">
        <v>2</v>
      </c>
      <c r="AM6">
        <v>1</v>
      </c>
      <c r="AN6">
        <v>2</v>
      </c>
      <c r="AO6">
        <v>1</v>
      </c>
      <c r="AP6">
        <v>3</v>
      </c>
      <c r="AQ6">
        <v>3</v>
      </c>
      <c r="AR6">
        <v>3</v>
      </c>
      <c r="AS6">
        <v>2</v>
      </c>
      <c r="AT6">
        <f t="shared" si="0"/>
        <v>87</v>
      </c>
    </row>
    <row r="7" spans="1:46" x14ac:dyDescent="0.25">
      <c r="A7" s="9">
        <v>4</v>
      </c>
      <c r="B7">
        <v>1</v>
      </c>
      <c r="C7">
        <v>2</v>
      </c>
      <c r="D7">
        <v>2</v>
      </c>
      <c r="E7">
        <v>0</v>
      </c>
      <c r="F7">
        <v>2</v>
      </c>
      <c r="G7">
        <v>2</v>
      </c>
      <c r="H7">
        <v>2</v>
      </c>
      <c r="I7">
        <v>2</v>
      </c>
      <c r="J7">
        <v>2</v>
      </c>
      <c r="K7">
        <v>1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2</v>
      </c>
      <c r="AB7">
        <v>2</v>
      </c>
      <c r="AC7">
        <v>1</v>
      </c>
      <c r="AD7">
        <v>2</v>
      </c>
      <c r="AE7">
        <v>1</v>
      </c>
      <c r="AF7">
        <v>1</v>
      </c>
      <c r="AG7">
        <v>1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1</v>
      </c>
      <c r="AP7">
        <v>2</v>
      </c>
      <c r="AQ7">
        <v>2</v>
      </c>
      <c r="AR7">
        <v>1</v>
      </c>
      <c r="AS7">
        <v>1</v>
      </c>
      <c r="AT7">
        <f t="shared" si="0"/>
        <v>63</v>
      </c>
    </row>
    <row r="8" spans="1:46" x14ac:dyDescent="0.25">
      <c r="A8" s="9">
        <v>5</v>
      </c>
      <c r="B8">
        <v>2</v>
      </c>
      <c r="C8">
        <v>2</v>
      </c>
      <c r="D8">
        <v>2</v>
      </c>
      <c r="E8">
        <v>2</v>
      </c>
      <c r="F8">
        <v>0</v>
      </c>
      <c r="G8">
        <v>2</v>
      </c>
      <c r="H8">
        <v>2</v>
      </c>
      <c r="I8">
        <v>2</v>
      </c>
      <c r="J8">
        <v>2</v>
      </c>
      <c r="K8">
        <v>1</v>
      </c>
      <c r="L8">
        <v>2</v>
      </c>
      <c r="M8">
        <v>2</v>
      </c>
      <c r="N8">
        <v>2</v>
      </c>
      <c r="O8">
        <v>2</v>
      </c>
      <c r="P8">
        <v>1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1</v>
      </c>
      <c r="Y8">
        <v>2</v>
      </c>
      <c r="Z8">
        <v>2</v>
      </c>
      <c r="AA8">
        <v>3</v>
      </c>
      <c r="AB8">
        <v>2</v>
      </c>
      <c r="AC8">
        <v>1</v>
      </c>
      <c r="AD8">
        <v>3</v>
      </c>
      <c r="AE8">
        <v>2</v>
      </c>
      <c r="AF8">
        <v>2</v>
      </c>
      <c r="AG8">
        <v>2</v>
      </c>
      <c r="AH8">
        <v>2</v>
      </c>
      <c r="AI8">
        <v>3</v>
      </c>
      <c r="AJ8">
        <v>2</v>
      </c>
      <c r="AK8">
        <v>3</v>
      </c>
      <c r="AL8">
        <v>1</v>
      </c>
      <c r="AM8">
        <v>1</v>
      </c>
      <c r="AN8">
        <v>1</v>
      </c>
      <c r="AO8">
        <v>2</v>
      </c>
      <c r="AP8">
        <v>3</v>
      </c>
      <c r="AQ8">
        <v>3</v>
      </c>
      <c r="AR8">
        <v>3</v>
      </c>
      <c r="AS8">
        <v>2</v>
      </c>
      <c r="AT8">
        <f t="shared" si="0"/>
        <v>86</v>
      </c>
    </row>
    <row r="9" spans="1:46" x14ac:dyDescent="0.25">
      <c r="A9" s="9">
        <v>6</v>
      </c>
      <c r="B9">
        <v>2</v>
      </c>
      <c r="C9">
        <v>2</v>
      </c>
      <c r="D9">
        <v>2</v>
      </c>
      <c r="E9">
        <v>2</v>
      </c>
      <c r="F9">
        <v>2</v>
      </c>
      <c r="G9">
        <v>0</v>
      </c>
      <c r="H9">
        <v>2</v>
      </c>
      <c r="I9">
        <v>2</v>
      </c>
      <c r="J9">
        <v>2</v>
      </c>
      <c r="K9">
        <v>3</v>
      </c>
      <c r="L9">
        <v>1</v>
      </c>
      <c r="M9">
        <v>2</v>
      </c>
      <c r="N9">
        <v>3</v>
      </c>
      <c r="O9">
        <v>1</v>
      </c>
      <c r="P9">
        <v>1</v>
      </c>
      <c r="Q9">
        <v>1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1</v>
      </c>
      <c r="Y9">
        <v>2</v>
      </c>
      <c r="Z9">
        <v>2</v>
      </c>
      <c r="AA9">
        <v>3</v>
      </c>
      <c r="AB9">
        <v>2</v>
      </c>
      <c r="AC9">
        <v>3</v>
      </c>
      <c r="AD9">
        <v>3</v>
      </c>
      <c r="AE9">
        <v>1</v>
      </c>
      <c r="AF9">
        <v>1</v>
      </c>
      <c r="AG9">
        <v>1</v>
      </c>
      <c r="AH9">
        <v>1</v>
      </c>
      <c r="AI9">
        <v>2</v>
      </c>
      <c r="AJ9">
        <v>2</v>
      </c>
      <c r="AK9">
        <v>3</v>
      </c>
      <c r="AL9">
        <v>2</v>
      </c>
      <c r="AM9">
        <v>1</v>
      </c>
      <c r="AN9">
        <v>2</v>
      </c>
      <c r="AO9">
        <v>2</v>
      </c>
      <c r="AP9">
        <v>3</v>
      </c>
      <c r="AQ9">
        <v>3</v>
      </c>
      <c r="AR9">
        <v>3</v>
      </c>
      <c r="AS9">
        <v>2</v>
      </c>
      <c r="AT9">
        <f t="shared" si="0"/>
        <v>85</v>
      </c>
    </row>
    <row r="10" spans="1:46" x14ac:dyDescent="0.25">
      <c r="A10" s="9">
        <v>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0</v>
      </c>
      <c r="I10">
        <v>2</v>
      </c>
      <c r="J10">
        <v>2</v>
      </c>
      <c r="K10">
        <v>2</v>
      </c>
      <c r="L10">
        <v>1</v>
      </c>
      <c r="M10">
        <v>2</v>
      </c>
      <c r="N10">
        <v>2</v>
      </c>
      <c r="O10">
        <v>1</v>
      </c>
      <c r="P10">
        <v>1</v>
      </c>
      <c r="Q10">
        <v>1</v>
      </c>
      <c r="R10">
        <v>2</v>
      </c>
      <c r="S10">
        <v>1</v>
      </c>
      <c r="T10">
        <v>2</v>
      </c>
      <c r="U10">
        <v>2</v>
      </c>
      <c r="V10">
        <v>2</v>
      </c>
      <c r="W10">
        <v>2</v>
      </c>
      <c r="X10">
        <v>1</v>
      </c>
      <c r="Y10">
        <v>2</v>
      </c>
      <c r="Z10">
        <v>2</v>
      </c>
      <c r="AA10">
        <v>3</v>
      </c>
      <c r="AB10">
        <v>2</v>
      </c>
      <c r="AC10">
        <v>3</v>
      </c>
      <c r="AD10">
        <v>3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2</v>
      </c>
      <c r="AK10">
        <v>3</v>
      </c>
      <c r="AL10">
        <v>2</v>
      </c>
      <c r="AM10">
        <v>1</v>
      </c>
      <c r="AN10">
        <v>2</v>
      </c>
      <c r="AO10">
        <v>2</v>
      </c>
      <c r="AP10">
        <v>3</v>
      </c>
      <c r="AQ10">
        <v>3</v>
      </c>
      <c r="AR10">
        <v>3</v>
      </c>
      <c r="AS10">
        <v>2</v>
      </c>
      <c r="AT10">
        <f t="shared" si="0"/>
        <v>82</v>
      </c>
    </row>
    <row r="11" spans="1:46" x14ac:dyDescent="0.25">
      <c r="A11" s="9">
        <v>8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0</v>
      </c>
      <c r="J11">
        <v>2</v>
      </c>
      <c r="K11">
        <v>2</v>
      </c>
      <c r="L11">
        <v>2</v>
      </c>
      <c r="M11">
        <v>2</v>
      </c>
      <c r="N11">
        <v>1</v>
      </c>
      <c r="O11">
        <v>2</v>
      </c>
      <c r="P11">
        <v>1</v>
      </c>
      <c r="Q11">
        <v>2</v>
      </c>
      <c r="R11">
        <v>2</v>
      </c>
      <c r="S11">
        <v>2</v>
      </c>
      <c r="T11">
        <v>2</v>
      </c>
      <c r="U11">
        <v>3</v>
      </c>
      <c r="V11">
        <v>2</v>
      </c>
      <c r="W11">
        <v>2</v>
      </c>
      <c r="X11">
        <v>2</v>
      </c>
      <c r="Y11">
        <v>2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1</v>
      </c>
      <c r="AF11">
        <v>1</v>
      </c>
      <c r="AG11">
        <v>2</v>
      </c>
      <c r="AH11">
        <v>3</v>
      </c>
      <c r="AI11">
        <v>3</v>
      </c>
      <c r="AJ11">
        <v>2</v>
      </c>
      <c r="AK11">
        <v>3</v>
      </c>
      <c r="AL11">
        <v>2</v>
      </c>
      <c r="AM11">
        <v>1</v>
      </c>
      <c r="AN11">
        <v>3</v>
      </c>
      <c r="AO11">
        <v>1</v>
      </c>
      <c r="AP11">
        <v>3</v>
      </c>
      <c r="AQ11">
        <v>3</v>
      </c>
      <c r="AR11">
        <v>3</v>
      </c>
      <c r="AS11">
        <v>2</v>
      </c>
      <c r="AT11">
        <f t="shared" si="0"/>
        <v>90</v>
      </c>
    </row>
    <row r="12" spans="1:46" x14ac:dyDescent="0.25">
      <c r="A12" s="9">
        <v>9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0</v>
      </c>
      <c r="K12">
        <v>2</v>
      </c>
      <c r="L12">
        <v>2</v>
      </c>
      <c r="M12">
        <v>2</v>
      </c>
      <c r="N12">
        <v>3</v>
      </c>
      <c r="O12">
        <v>2</v>
      </c>
      <c r="P12">
        <v>2</v>
      </c>
      <c r="Q12">
        <v>1</v>
      </c>
      <c r="R12">
        <v>3</v>
      </c>
      <c r="S12">
        <v>2</v>
      </c>
      <c r="T12">
        <v>3</v>
      </c>
      <c r="U12">
        <v>1</v>
      </c>
      <c r="V12">
        <v>2</v>
      </c>
      <c r="W12">
        <v>2</v>
      </c>
      <c r="X12">
        <v>1</v>
      </c>
      <c r="Y12">
        <v>3</v>
      </c>
      <c r="Z12">
        <v>3</v>
      </c>
      <c r="AA12">
        <v>3</v>
      </c>
      <c r="AB12">
        <v>2</v>
      </c>
      <c r="AC12">
        <v>3</v>
      </c>
      <c r="AD12">
        <v>2</v>
      </c>
      <c r="AE12">
        <v>1</v>
      </c>
      <c r="AF12">
        <v>1</v>
      </c>
      <c r="AG12">
        <v>1</v>
      </c>
      <c r="AH12">
        <v>1</v>
      </c>
      <c r="AI12">
        <v>3</v>
      </c>
      <c r="AJ12">
        <v>3</v>
      </c>
      <c r="AK12">
        <v>3</v>
      </c>
      <c r="AL12">
        <v>2</v>
      </c>
      <c r="AM12">
        <v>2</v>
      </c>
      <c r="AN12">
        <v>1</v>
      </c>
      <c r="AO12">
        <v>1</v>
      </c>
      <c r="AP12">
        <v>3</v>
      </c>
      <c r="AQ12">
        <v>3</v>
      </c>
      <c r="AR12">
        <v>3</v>
      </c>
      <c r="AS12">
        <v>2</v>
      </c>
      <c r="AT12">
        <f t="shared" si="0"/>
        <v>90</v>
      </c>
    </row>
    <row r="13" spans="1:46" x14ac:dyDescent="0.25">
      <c r="A13" s="9">
        <v>10</v>
      </c>
      <c r="B13">
        <v>1</v>
      </c>
      <c r="C13">
        <v>2</v>
      </c>
      <c r="D13">
        <v>2</v>
      </c>
      <c r="E13">
        <v>1</v>
      </c>
      <c r="F13">
        <v>1</v>
      </c>
      <c r="G13">
        <v>3</v>
      </c>
      <c r="H13">
        <v>2</v>
      </c>
      <c r="I13">
        <v>2</v>
      </c>
      <c r="J13">
        <v>2</v>
      </c>
      <c r="K13">
        <v>0</v>
      </c>
      <c r="L13">
        <v>3</v>
      </c>
      <c r="M13">
        <v>2</v>
      </c>
      <c r="N13">
        <v>1</v>
      </c>
      <c r="O13">
        <v>2</v>
      </c>
      <c r="P13">
        <v>2</v>
      </c>
      <c r="Q13">
        <v>2</v>
      </c>
      <c r="R13">
        <v>1</v>
      </c>
      <c r="S13">
        <v>1</v>
      </c>
      <c r="T13">
        <v>1</v>
      </c>
      <c r="U13">
        <v>2</v>
      </c>
      <c r="V13">
        <v>1</v>
      </c>
      <c r="W13">
        <v>1</v>
      </c>
      <c r="X13">
        <v>2</v>
      </c>
      <c r="Y13">
        <v>1</v>
      </c>
      <c r="Z13">
        <v>1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1</v>
      </c>
      <c r="AP13">
        <v>2</v>
      </c>
      <c r="AQ13">
        <v>2</v>
      </c>
      <c r="AR13">
        <v>2</v>
      </c>
      <c r="AS13">
        <v>1</v>
      </c>
      <c r="AT13">
        <f t="shared" si="0"/>
        <v>75</v>
      </c>
    </row>
    <row r="14" spans="1:46" x14ac:dyDescent="0.25">
      <c r="A14" s="9">
        <v>11</v>
      </c>
      <c r="B14">
        <v>2</v>
      </c>
      <c r="C14">
        <v>1</v>
      </c>
      <c r="D14">
        <v>1</v>
      </c>
      <c r="E14">
        <v>2</v>
      </c>
      <c r="F14">
        <v>2</v>
      </c>
      <c r="G14">
        <v>1</v>
      </c>
      <c r="H14">
        <v>1</v>
      </c>
      <c r="I14">
        <v>2</v>
      </c>
      <c r="J14">
        <v>2</v>
      </c>
      <c r="K14">
        <v>3</v>
      </c>
      <c r="L14">
        <v>0</v>
      </c>
      <c r="M14">
        <v>3</v>
      </c>
      <c r="N14">
        <v>3</v>
      </c>
      <c r="O14">
        <v>2</v>
      </c>
      <c r="P14">
        <v>2</v>
      </c>
      <c r="Q14">
        <v>1</v>
      </c>
      <c r="R14">
        <v>3</v>
      </c>
      <c r="S14">
        <v>2</v>
      </c>
      <c r="T14">
        <v>3</v>
      </c>
      <c r="U14">
        <v>1</v>
      </c>
      <c r="V14">
        <v>2</v>
      </c>
      <c r="W14">
        <v>2</v>
      </c>
      <c r="X14">
        <v>1</v>
      </c>
      <c r="Y14">
        <v>3</v>
      </c>
      <c r="Z14">
        <v>3</v>
      </c>
      <c r="AA14">
        <v>3</v>
      </c>
      <c r="AB14">
        <v>2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1</v>
      </c>
      <c r="AI14">
        <v>3</v>
      </c>
      <c r="AJ14">
        <v>3</v>
      </c>
      <c r="AK14">
        <v>4</v>
      </c>
      <c r="AL14">
        <v>2</v>
      </c>
      <c r="AM14">
        <v>2</v>
      </c>
      <c r="AN14">
        <v>2</v>
      </c>
      <c r="AO14">
        <v>2</v>
      </c>
      <c r="AP14">
        <v>3</v>
      </c>
      <c r="AQ14">
        <v>3</v>
      </c>
      <c r="AR14">
        <v>3</v>
      </c>
      <c r="AS14">
        <v>2</v>
      </c>
      <c r="AT14">
        <f t="shared" si="0"/>
        <v>92</v>
      </c>
    </row>
    <row r="15" spans="1:46" x14ac:dyDescent="0.25">
      <c r="A15" s="9">
        <v>12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3</v>
      </c>
      <c r="M15">
        <v>0</v>
      </c>
      <c r="N15">
        <v>2</v>
      </c>
      <c r="O15">
        <v>2</v>
      </c>
      <c r="P15">
        <v>2</v>
      </c>
      <c r="Q15">
        <v>3</v>
      </c>
      <c r="R15">
        <v>1</v>
      </c>
      <c r="S15">
        <v>1</v>
      </c>
      <c r="T15">
        <v>1</v>
      </c>
      <c r="U15">
        <v>3</v>
      </c>
      <c r="V15">
        <v>2</v>
      </c>
      <c r="W15">
        <v>2</v>
      </c>
      <c r="X15">
        <v>3</v>
      </c>
      <c r="Y15">
        <v>1</v>
      </c>
      <c r="Z15">
        <v>1</v>
      </c>
      <c r="AA15">
        <v>3</v>
      </c>
      <c r="AB15">
        <v>2</v>
      </c>
      <c r="AC15">
        <v>3</v>
      </c>
      <c r="AD15">
        <v>2</v>
      </c>
      <c r="AE15">
        <v>3</v>
      </c>
      <c r="AF15">
        <v>3</v>
      </c>
      <c r="AG15">
        <v>2</v>
      </c>
      <c r="AH15">
        <v>3</v>
      </c>
      <c r="AI15">
        <v>2</v>
      </c>
      <c r="AJ15">
        <v>2</v>
      </c>
      <c r="AK15">
        <v>2</v>
      </c>
      <c r="AL15">
        <v>2</v>
      </c>
      <c r="AM15">
        <v>1</v>
      </c>
      <c r="AN15">
        <v>2</v>
      </c>
      <c r="AO15">
        <v>1</v>
      </c>
      <c r="AP15">
        <v>3</v>
      </c>
      <c r="AQ15">
        <v>3</v>
      </c>
      <c r="AR15">
        <v>3</v>
      </c>
      <c r="AS15">
        <v>2</v>
      </c>
      <c r="AT15">
        <f t="shared" si="0"/>
        <v>91</v>
      </c>
    </row>
    <row r="16" spans="1:46" x14ac:dyDescent="0.25">
      <c r="A16" s="9">
        <v>13</v>
      </c>
      <c r="B16">
        <v>1</v>
      </c>
      <c r="C16">
        <v>2</v>
      </c>
      <c r="D16">
        <v>3</v>
      </c>
      <c r="E16">
        <v>1</v>
      </c>
      <c r="F16">
        <v>2</v>
      </c>
      <c r="G16">
        <v>3</v>
      </c>
      <c r="H16">
        <v>2</v>
      </c>
      <c r="I16">
        <v>1</v>
      </c>
      <c r="J16">
        <v>3</v>
      </c>
      <c r="K16">
        <v>1</v>
      </c>
      <c r="L16">
        <v>3</v>
      </c>
      <c r="M16">
        <v>2</v>
      </c>
      <c r="N16">
        <v>0</v>
      </c>
      <c r="O16">
        <v>2</v>
      </c>
      <c r="P16">
        <v>2</v>
      </c>
      <c r="Q16">
        <v>2</v>
      </c>
      <c r="R16">
        <v>2</v>
      </c>
      <c r="S16">
        <v>1</v>
      </c>
      <c r="T16">
        <v>2</v>
      </c>
      <c r="U16">
        <v>2</v>
      </c>
      <c r="V16">
        <v>1</v>
      </c>
      <c r="W16">
        <v>1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3</v>
      </c>
      <c r="AJ16">
        <v>2</v>
      </c>
      <c r="AK16">
        <v>3</v>
      </c>
      <c r="AL16">
        <v>3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f t="shared" si="0"/>
        <v>86</v>
      </c>
    </row>
    <row r="17" spans="1:46" x14ac:dyDescent="0.25">
      <c r="A17" s="9">
        <v>14</v>
      </c>
      <c r="B17">
        <v>1</v>
      </c>
      <c r="C17">
        <v>1</v>
      </c>
      <c r="D17">
        <v>1</v>
      </c>
      <c r="E17">
        <v>1</v>
      </c>
      <c r="F17">
        <v>2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0</v>
      </c>
      <c r="P17">
        <v>2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1</v>
      </c>
      <c r="X17">
        <v>2</v>
      </c>
      <c r="Y17">
        <v>1</v>
      </c>
      <c r="Z17">
        <v>1</v>
      </c>
      <c r="AA17">
        <v>2</v>
      </c>
      <c r="AB17">
        <v>1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1</v>
      </c>
      <c r="AJ17">
        <v>1</v>
      </c>
      <c r="AK17">
        <v>2</v>
      </c>
      <c r="AL17">
        <v>1</v>
      </c>
      <c r="AM17">
        <v>2</v>
      </c>
      <c r="AN17">
        <v>1</v>
      </c>
      <c r="AO17">
        <v>1</v>
      </c>
      <c r="AP17">
        <v>2</v>
      </c>
      <c r="AQ17">
        <v>2</v>
      </c>
      <c r="AR17">
        <v>2</v>
      </c>
      <c r="AS17">
        <v>1</v>
      </c>
      <c r="AT17">
        <f t="shared" si="0"/>
        <v>67</v>
      </c>
    </row>
    <row r="18" spans="1:46" x14ac:dyDescent="0.25">
      <c r="A18" s="9">
        <v>15</v>
      </c>
      <c r="B18">
        <v>1</v>
      </c>
      <c r="C18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0</v>
      </c>
      <c r="Q18">
        <v>2</v>
      </c>
      <c r="R18">
        <v>1</v>
      </c>
      <c r="S18">
        <v>1</v>
      </c>
      <c r="T18">
        <v>1</v>
      </c>
      <c r="U18">
        <v>2</v>
      </c>
      <c r="V18">
        <v>1</v>
      </c>
      <c r="W18">
        <v>1</v>
      </c>
      <c r="X18">
        <v>2</v>
      </c>
      <c r="Y18">
        <v>1</v>
      </c>
      <c r="Z18">
        <v>1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1</v>
      </c>
      <c r="AG18">
        <v>2</v>
      </c>
      <c r="AH18">
        <v>2</v>
      </c>
      <c r="AI18">
        <v>2</v>
      </c>
      <c r="AJ18">
        <v>1</v>
      </c>
      <c r="AK18">
        <v>2</v>
      </c>
      <c r="AL18">
        <v>1</v>
      </c>
      <c r="AM18">
        <v>2</v>
      </c>
      <c r="AN18">
        <v>2</v>
      </c>
      <c r="AO18">
        <v>1</v>
      </c>
      <c r="AP18">
        <v>2</v>
      </c>
      <c r="AQ18">
        <v>2</v>
      </c>
      <c r="AR18">
        <v>2</v>
      </c>
      <c r="AS18">
        <v>1</v>
      </c>
      <c r="AT18">
        <f t="shared" si="0"/>
        <v>68</v>
      </c>
    </row>
    <row r="19" spans="1:46" x14ac:dyDescent="0.25">
      <c r="A19" s="9">
        <v>16</v>
      </c>
      <c r="B19">
        <v>1</v>
      </c>
      <c r="C19">
        <v>2</v>
      </c>
      <c r="D19">
        <v>1</v>
      </c>
      <c r="E19">
        <v>1</v>
      </c>
      <c r="F19">
        <v>2</v>
      </c>
      <c r="G19">
        <v>1</v>
      </c>
      <c r="H19">
        <v>1</v>
      </c>
      <c r="I19">
        <v>2</v>
      </c>
      <c r="J19">
        <v>1</v>
      </c>
      <c r="K19">
        <v>2</v>
      </c>
      <c r="L19">
        <v>1</v>
      </c>
      <c r="M19">
        <v>3</v>
      </c>
      <c r="N19">
        <v>2</v>
      </c>
      <c r="O19">
        <v>2</v>
      </c>
      <c r="P19">
        <v>2</v>
      </c>
      <c r="Q19">
        <v>0</v>
      </c>
      <c r="R19">
        <v>2</v>
      </c>
      <c r="S19">
        <v>2</v>
      </c>
      <c r="T19">
        <v>2</v>
      </c>
      <c r="U19">
        <v>1</v>
      </c>
      <c r="V19">
        <v>2</v>
      </c>
      <c r="W19">
        <v>2</v>
      </c>
      <c r="X19">
        <v>1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1</v>
      </c>
      <c r="AF19">
        <v>1</v>
      </c>
      <c r="AG19">
        <v>1</v>
      </c>
      <c r="AH19">
        <v>1</v>
      </c>
      <c r="AI19">
        <v>3</v>
      </c>
      <c r="AJ19">
        <v>3</v>
      </c>
      <c r="AK19">
        <v>3</v>
      </c>
      <c r="AL19">
        <v>1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1</v>
      </c>
      <c r="AT19">
        <f t="shared" si="0"/>
        <v>75</v>
      </c>
    </row>
    <row r="20" spans="1:46" x14ac:dyDescent="0.25">
      <c r="A20" s="9">
        <v>17</v>
      </c>
      <c r="B20">
        <v>1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2</v>
      </c>
      <c r="J20">
        <v>3</v>
      </c>
      <c r="K20">
        <v>1</v>
      </c>
      <c r="L20">
        <v>3</v>
      </c>
      <c r="M20">
        <v>1</v>
      </c>
      <c r="N20">
        <v>2</v>
      </c>
      <c r="O20">
        <v>1</v>
      </c>
      <c r="P20">
        <v>1</v>
      </c>
      <c r="Q20">
        <v>2</v>
      </c>
      <c r="R20">
        <v>0</v>
      </c>
      <c r="S20">
        <v>2</v>
      </c>
      <c r="T20">
        <v>2</v>
      </c>
      <c r="U20">
        <v>2</v>
      </c>
      <c r="V20">
        <v>1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1</v>
      </c>
      <c r="AJ20">
        <v>1</v>
      </c>
      <c r="AK20">
        <v>1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f t="shared" si="0"/>
        <v>77</v>
      </c>
    </row>
    <row r="21" spans="1:46" x14ac:dyDescent="0.25">
      <c r="A21" s="9">
        <v>18</v>
      </c>
      <c r="B21">
        <v>1</v>
      </c>
      <c r="C21">
        <v>1</v>
      </c>
      <c r="D21">
        <v>2</v>
      </c>
      <c r="E21">
        <v>1</v>
      </c>
      <c r="F21">
        <v>2</v>
      </c>
      <c r="G21">
        <v>2</v>
      </c>
      <c r="H21">
        <v>1</v>
      </c>
      <c r="I21">
        <v>2</v>
      </c>
      <c r="J21">
        <v>2</v>
      </c>
      <c r="K21">
        <v>1</v>
      </c>
      <c r="L21">
        <v>2</v>
      </c>
      <c r="M21">
        <v>1</v>
      </c>
      <c r="N21">
        <v>1</v>
      </c>
      <c r="O21">
        <v>2</v>
      </c>
      <c r="P21">
        <v>1</v>
      </c>
      <c r="Q21">
        <v>2</v>
      </c>
      <c r="R21">
        <v>2</v>
      </c>
      <c r="S21">
        <v>0</v>
      </c>
      <c r="T21">
        <v>2</v>
      </c>
      <c r="U21">
        <v>2</v>
      </c>
      <c r="V21">
        <v>1</v>
      </c>
      <c r="W21">
        <v>1</v>
      </c>
      <c r="X21">
        <v>2</v>
      </c>
      <c r="Y21">
        <v>2</v>
      </c>
      <c r="Z21">
        <v>2</v>
      </c>
      <c r="AA21">
        <v>2</v>
      </c>
      <c r="AB21">
        <v>1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3</v>
      </c>
      <c r="AJ21">
        <v>2</v>
      </c>
      <c r="AK21">
        <v>3</v>
      </c>
      <c r="AL21">
        <v>2</v>
      </c>
      <c r="AM21">
        <v>1</v>
      </c>
      <c r="AN21">
        <v>1</v>
      </c>
      <c r="AO21">
        <v>2</v>
      </c>
      <c r="AP21">
        <v>2</v>
      </c>
      <c r="AQ21">
        <v>2</v>
      </c>
      <c r="AR21">
        <v>2</v>
      </c>
      <c r="AS21">
        <v>1</v>
      </c>
      <c r="AT21">
        <f t="shared" si="0"/>
        <v>74</v>
      </c>
    </row>
    <row r="22" spans="1:46" x14ac:dyDescent="0.25">
      <c r="A22" s="9">
        <v>19</v>
      </c>
      <c r="B22">
        <v>1</v>
      </c>
      <c r="C22">
        <v>2</v>
      </c>
      <c r="D22">
        <v>2</v>
      </c>
      <c r="E22">
        <v>1</v>
      </c>
      <c r="F22">
        <v>2</v>
      </c>
      <c r="G22">
        <v>2</v>
      </c>
      <c r="H22">
        <v>2</v>
      </c>
      <c r="I22">
        <v>2</v>
      </c>
      <c r="J22">
        <v>3</v>
      </c>
      <c r="K22">
        <v>1</v>
      </c>
      <c r="L22">
        <v>3</v>
      </c>
      <c r="M22">
        <v>1</v>
      </c>
      <c r="N22">
        <v>2</v>
      </c>
      <c r="O22">
        <v>1</v>
      </c>
      <c r="P22">
        <v>1</v>
      </c>
      <c r="Q22">
        <v>2</v>
      </c>
      <c r="R22">
        <v>2</v>
      </c>
      <c r="S22">
        <v>2</v>
      </c>
      <c r="T22">
        <v>0</v>
      </c>
      <c r="U22">
        <v>2</v>
      </c>
      <c r="V22">
        <v>1</v>
      </c>
      <c r="W22">
        <v>1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1</v>
      </c>
      <c r="AK22">
        <v>3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f t="shared" si="0"/>
        <v>79</v>
      </c>
    </row>
    <row r="23" spans="1:46" x14ac:dyDescent="0.25">
      <c r="A23" s="9">
        <v>20</v>
      </c>
      <c r="B23">
        <v>1</v>
      </c>
      <c r="C23">
        <v>2</v>
      </c>
      <c r="D23">
        <v>2</v>
      </c>
      <c r="E23">
        <v>1</v>
      </c>
      <c r="F23">
        <v>2</v>
      </c>
      <c r="G23">
        <v>2</v>
      </c>
      <c r="H23">
        <v>2</v>
      </c>
      <c r="I23">
        <v>3</v>
      </c>
      <c r="J23">
        <v>1</v>
      </c>
      <c r="K23">
        <v>2</v>
      </c>
      <c r="L23">
        <v>1</v>
      </c>
      <c r="M23">
        <v>3</v>
      </c>
      <c r="N23">
        <v>2</v>
      </c>
      <c r="O23">
        <v>2</v>
      </c>
      <c r="P23">
        <v>2</v>
      </c>
      <c r="Q23">
        <v>1</v>
      </c>
      <c r="R23">
        <v>2</v>
      </c>
      <c r="S23">
        <v>2</v>
      </c>
      <c r="T23">
        <v>2</v>
      </c>
      <c r="U23">
        <v>0</v>
      </c>
      <c r="V23">
        <v>1</v>
      </c>
      <c r="W23">
        <v>1</v>
      </c>
      <c r="X23">
        <v>2</v>
      </c>
      <c r="Y23">
        <v>2</v>
      </c>
      <c r="Z23">
        <v>2</v>
      </c>
      <c r="AA23">
        <v>2</v>
      </c>
      <c r="AB23">
        <v>1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3</v>
      </c>
      <c r="AJ23">
        <v>2</v>
      </c>
      <c r="AK23">
        <v>3</v>
      </c>
      <c r="AL23">
        <v>1</v>
      </c>
      <c r="AM23">
        <v>2</v>
      </c>
      <c r="AN23">
        <v>1</v>
      </c>
      <c r="AO23">
        <v>2</v>
      </c>
      <c r="AP23">
        <v>2</v>
      </c>
      <c r="AQ23">
        <v>2</v>
      </c>
      <c r="AR23">
        <v>2</v>
      </c>
      <c r="AS23">
        <v>2</v>
      </c>
      <c r="AT23">
        <f t="shared" si="0"/>
        <v>80</v>
      </c>
    </row>
    <row r="24" spans="1:46" x14ac:dyDescent="0.25">
      <c r="A24" s="9">
        <v>21</v>
      </c>
      <c r="B24">
        <v>1</v>
      </c>
      <c r="C24">
        <v>2</v>
      </c>
      <c r="D24">
        <v>2</v>
      </c>
      <c r="E24">
        <v>1</v>
      </c>
      <c r="F24">
        <v>2</v>
      </c>
      <c r="G24">
        <v>2</v>
      </c>
      <c r="H24">
        <v>2</v>
      </c>
      <c r="I24">
        <v>2</v>
      </c>
      <c r="J24">
        <v>2</v>
      </c>
      <c r="K24">
        <v>1</v>
      </c>
      <c r="L24">
        <v>2</v>
      </c>
      <c r="M24">
        <v>2</v>
      </c>
      <c r="N24">
        <v>1</v>
      </c>
      <c r="O24">
        <v>1</v>
      </c>
      <c r="P24">
        <v>1</v>
      </c>
      <c r="Q24">
        <v>2</v>
      </c>
      <c r="R24">
        <v>1</v>
      </c>
      <c r="S24">
        <v>1</v>
      </c>
      <c r="T24">
        <v>1</v>
      </c>
      <c r="U24">
        <v>1</v>
      </c>
      <c r="V24">
        <v>0</v>
      </c>
      <c r="W24">
        <v>2</v>
      </c>
      <c r="X24">
        <v>2</v>
      </c>
      <c r="Y24">
        <v>2</v>
      </c>
      <c r="Z24">
        <v>2</v>
      </c>
      <c r="AA24">
        <v>2</v>
      </c>
      <c r="AB24">
        <v>1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1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f t="shared" si="0"/>
        <v>74</v>
      </c>
    </row>
    <row r="25" spans="1:46" x14ac:dyDescent="0.25">
      <c r="A25" s="9">
        <v>22</v>
      </c>
      <c r="B25">
        <v>1</v>
      </c>
      <c r="C25">
        <v>2</v>
      </c>
      <c r="D25">
        <v>2</v>
      </c>
      <c r="E25">
        <v>1</v>
      </c>
      <c r="F25">
        <v>2</v>
      </c>
      <c r="G25">
        <v>2</v>
      </c>
      <c r="H25">
        <v>2</v>
      </c>
      <c r="I25">
        <v>2</v>
      </c>
      <c r="J25">
        <v>2</v>
      </c>
      <c r="K25">
        <v>1</v>
      </c>
      <c r="L25">
        <v>2</v>
      </c>
      <c r="M25">
        <v>2</v>
      </c>
      <c r="N25">
        <v>1</v>
      </c>
      <c r="O25">
        <v>1</v>
      </c>
      <c r="P25">
        <v>1</v>
      </c>
      <c r="Q25">
        <v>2</v>
      </c>
      <c r="R25">
        <v>1</v>
      </c>
      <c r="S25">
        <v>1</v>
      </c>
      <c r="T25">
        <v>1</v>
      </c>
      <c r="U25">
        <v>1</v>
      </c>
      <c r="V25">
        <v>2</v>
      </c>
      <c r="W25">
        <v>0</v>
      </c>
      <c r="X25">
        <v>2</v>
      </c>
      <c r="Y25">
        <v>2</v>
      </c>
      <c r="Z25">
        <v>2</v>
      </c>
      <c r="AA25">
        <v>2</v>
      </c>
      <c r="AB25">
        <v>1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1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f t="shared" si="0"/>
        <v>74</v>
      </c>
    </row>
    <row r="26" spans="1:46" x14ac:dyDescent="0.25">
      <c r="A26" s="9">
        <v>23</v>
      </c>
      <c r="B26">
        <v>1</v>
      </c>
      <c r="C26">
        <v>1</v>
      </c>
      <c r="D26">
        <v>2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2</v>
      </c>
      <c r="L26">
        <v>1</v>
      </c>
      <c r="M26">
        <v>3</v>
      </c>
      <c r="N26">
        <v>2</v>
      </c>
      <c r="O26">
        <v>2</v>
      </c>
      <c r="P26">
        <v>2</v>
      </c>
      <c r="Q26">
        <v>1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0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1</v>
      </c>
      <c r="AF26">
        <v>1</v>
      </c>
      <c r="AG26">
        <v>2</v>
      </c>
      <c r="AH26">
        <v>2</v>
      </c>
      <c r="AI26">
        <v>3</v>
      </c>
      <c r="AJ26">
        <v>3</v>
      </c>
      <c r="AK26">
        <v>3</v>
      </c>
      <c r="AL26">
        <v>1</v>
      </c>
      <c r="AM26">
        <v>2</v>
      </c>
      <c r="AN26">
        <v>1</v>
      </c>
      <c r="AO26">
        <v>2</v>
      </c>
      <c r="AP26">
        <v>2</v>
      </c>
      <c r="AQ26">
        <v>2</v>
      </c>
      <c r="AR26">
        <v>2</v>
      </c>
      <c r="AS26">
        <v>1</v>
      </c>
      <c r="AT26">
        <f t="shared" si="0"/>
        <v>76</v>
      </c>
    </row>
    <row r="27" spans="1:46" x14ac:dyDescent="0.25">
      <c r="A27" s="9">
        <v>24</v>
      </c>
      <c r="B27">
        <v>1</v>
      </c>
      <c r="C27">
        <v>2</v>
      </c>
      <c r="D27">
        <v>2</v>
      </c>
      <c r="E27">
        <v>1</v>
      </c>
      <c r="F27">
        <v>2</v>
      </c>
      <c r="G27">
        <v>2</v>
      </c>
      <c r="H27">
        <v>2</v>
      </c>
      <c r="I27">
        <v>2</v>
      </c>
      <c r="J27">
        <v>3</v>
      </c>
      <c r="K27">
        <v>1</v>
      </c>
      <c r="L27">
        <v>3</v>
      </c>
      <c r="M27">
        <v>1</v>
      </c>
      <c r="N27">
        <v>2</v>
      </c>
      <c r="O27">
        <v>1</v>
      </c>
      <c r="P27">
        <v>1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0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1</v>
      </c>
      <c r="AJ27">
        <v>1</v>
      </c>
      <c r="AK27">
        <v>3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f t="shared" si="0"/>
        <v>81</v>
      </c>
    </row>
    <row r="28" spans="1:46" x14ac:dyDescent="0.25">
      <c r="A28" s="9">
        <v>25</v>
      </c>
      <c r="B28">
        <v>1</v>
      </c>
      <c r="C28">
        <v>2</v>
      </c>
      <c r="D28">
        <v>2</v>
      </c>
      <c r="E28">
        <v>1</v>
      </c>
      <c r="F28">
        <v>2</v>
      </c>
      <c r="G28">
        <v>2</v>
      </c>
      <c r="H28">
        <v>2</v>
      </c>
      <c r="I28">
        <v>2</v>
      </c>
      <c r="J28">
        <v>3</v>
      </c>
      <c r="K28">
        <v>1</v>
      </c>
      <c r="L28">
        <v>3</v>
      </c>
      <c r="M28">
        <v>1</v>
      </c>
      <c r="N28">
        <v>2</v>
      </c>
      <c r="O28">
        <v>1</v>
      </c>
      <c r="P28">
        <v>1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0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1</v>
      </c>
      <c r="AK28">
        <v>3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f t="shared" si="0"/>
        <v>82</v>
      </c>
    </row>
    <row r="29" spans="1:46" x14ac:dyDescent="0.25">
      <c r="A29" s="9">
        <v>26</v>
      </c>
      <c r="B29">
        <v>1</v>
      </c>
      <c r="C29">
        <v>3</v>
      </c>
      <c r="D29">
        <v>3</v>
      </c>
      <c r="E29">
        <v>2</v>
      </c>
      <c r="F29">
        <v>3</v>
      </c>
      <c r="G29">
        <v>3</v>
      </c>
      <c r="H29">
        <v>3</v>
      </c>
      <c r="I29">
        <v>3</v>
      </c>
      <c r="J29">
        <v>3</v>
      </c>
      <c r="K29">
        <v>2</v>
      </c>
      <c r="L29">
        <v>3</v>
      </c>
      <c r="M29">
        <v>3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0</v>
      </c>
      <c r="AB29">
        <v>3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3</v>
      </c>
      <c r="AJ29">
        <v>1</v>
      </c>
      <c r="AK29">
        <v>3</v>
      </c>
      <c r="AL29">
        <v>3</v>
      </c>
      <c r="AM29">
        <v>3</v>
      </c>
      <c r="AN29">
        <v>3</v>
      </c>
      <c r="AO29">
        <v>2</v>
      </c>
      <c r="AP29">
        <v>2</v>
      </c>
      <c r="AQ29">
        <v>2</v>
      </c>
      <c r="AR29">
        <v>2</v>
      </c>
      <c r="AS29">
        <v>2</v>
      </c>
      <c r="AT29">
        <f t="shared" si="0"/>
        <v>99</v>
      </c>
    </row>
    <row r="30" spans="1:46" x14ac:dyDescent="0.25">
      <c r="A30" s="9">
        <v>27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1</v>
      </c>
      <c r="P30">
        <v>2</v>
      </c>
      <c r="Q30">
        <v>2</v>
      </c>
      <c r="R30">
        <v>2</v>
      </c>
      <c r="S30">
        <v>1</v>
      </c>
      <c r="T30">
        <v>2</v>
      </c>
      <c r="U30">
        <v>1</v>
      </c>
      <c r="V30">
        <v>1</v>
      </c>
      <c r="W30">
        <v>1</v>
      </c>
      <c r="X30">
        <v>2</v>
      </c>
      <c r="Y30">
        <v>2</v>
      </c>
      <c r="Z30">
        <v>2</v>
      </c>
      <c r="AA30">
        <v>3</v>
      </c>
      <c r="AB30">
        <v>0</v>
      </c>
      <c r="AC30">
        <v>2</v>
      </c>
      <c r="AD30">
        <v>3</v>
      </c>
      <c r="AE30">
        <v>2</v>
      </c>
      <c r="AF30">
        <v>2</v>
      </c>
      <c r="AG30">
        <v>2</v>
      </c>
      <c r="AH30">
        <v>3</v>
      </c>
      <c r="AI30">
        <v>2</v>
      </c>
      <c r="AJ30">
        <v>2</v>
      </c>
      <c r="AK30">
        <v>3</v>
      </c>
      <c r="AL30">
        <v>1</v>
      </c>
      <c r="AM30">
        <v>1</v>
      </c>
      <c r="AN30">
        <v>2</v>
      </c>
      <c r="AO30">
        <v>2</v>
      </c>
      <c r="AP30">
        <v>3</v>
      </c>
      <c r="AQ30">
        <v>3</v>
      </c>
      <c r="AR30">
        <v>3</v>
      </c>
      <c r="AS30">
        <v>2</v>
      </c>
      <c r="AT30">
        <f t="shared" si="0"/>
        <v>86</v>
      </c>
    </row>
    <row r="31" spans="1:46" x14ac:dyDescent="0.25">
      <c r="A31" s="9">
        <v>28</v>
      </c>
      <c r="B31">
        <v>1</v>
      </c>
      <c r="C31">
        <v>3</v>
      </c>
      <c r="D31">
        <v>3</v>
      </c>
      <c r="E31">
        <v>1</v>
      </c>
      <c r="F31">
        <v>1</v>
      </c>
      <c r="G31">
        <v>3</v>
      </c>
      <c r="H31">
        <v>3</v>
      </c>
      <c r="I31">
        <v>3</v>
      </c>
      <c r="J31">
        <v>3</v>
      </c>
      <c r="K31">
        <v>2</v>
      </c>
      <c r="L31">
        <v>3</v>
      </c>
      <c r="M31">
        <v>3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0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3</v>
      </c>
      <c r="AJ31">
        <v>1</v>
      </c>
      <c r="AK31">
        <v>3</v>
      </c>
      <c r="AL31">
        <v>1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1</v>
      </c>
      <c r="AT31">
        <f t="shared" si="0"/>
        <v>90</v>
      </c>
    </row>
    <row r="32" spans="1:46" x14ac:dyDescent="0.25">
      <c r="A32" s="9">
        <v>29</v>
      </c>
      <c r="B32">
        <v>1</v>
      </c>
      <c r="C32">
        <v>2</v>
      </c>
      <c r="D32">
        <v>2</v>
      </c>
      <c r="E32">
        <v>2</v>
      </c>
      <c r="F32">
        <v>3</v>
      </c>
      <c r="G32">
        <v>3</v>
      </c>
      <c r="H32">
        <v>3</v>
      </c>
      <c r="I32">
        <v>2</v>
      </c>
      <c r="J32">
        <v>2</v>
      </c>
      <c r="K32">
        <v>2</v>
      </c>
      <c r="L32">
        <v>3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3</v>
      </c>
      <c r="AC32">
        <v>2</v>
      </c>
      <c r="AD32">
        <v>0</v>
      </c>
      <c r="AE32">
        <v>2</v>
      </c>
      <c r="AF32">
        <v>2</v>
      </c>
      <c r="AG32">
        <v>2</v>
      </c>
      <c r="AH32">
        <v>2</v>
      </c>
      <c r="AI32">
        <v>3</v>
      </c>
      <c r="AJ32">
        <v>1</v>
      </c>
      <c r="AK32">
        <v>1</v>
      </c>
      <c r="AL32">
        <v>2</v>
      </c>
      <c r="AM32">
        <v>2</v>
      </c>
      <c r="AN32">
        <v>3</v>
      </c>
      <c r="AO32">
        <v>1</v>
      </c>
      <c r="AP32">
        <v>2</v>
      </c>
      <c r="AQ32">
        <v>2</v>
      </c>
      <c r="AR32">
        <v>2</v>
      </c>
      <c r="AS32">
        <v>1</v>
      </c>
      <c r="AT32">
        <f t="shared" si="0"/>
        <v>88</v>
      </c>
    </row>
    <row r="33" spans="1:46" x14ac:dyDescent="0.25">
      <c r="A33" s="9">
        <v>30</v>
      </c>
      <c r="B33">
        <v>1</v>
      </c>
      <c r="C33">
        <v>2</v>
      </c>
      <c r="D33">
        <v>2</v>
      </c>
      <c r="E33">
        <v>1</v>
      </c>
      <c r="F33">
        <v>2</v>
      </c>
      <c r="G33">
        <v>1</v>
      </c>
      <c r="H33">
        <v>1</v>
      </c>
      <c r="I33">
        <v>1</v>
      </c>
      <c r="J33">
        <v>1</v>
      </c>
      <c r="K33">
        <v>2</v>
      </c>
      <c r="L33">
        <v>1</v>
      </c>
      <c r="M33">
        <v>3</v>
      </c>
      <c r="N33">
        <v>2</v>
      </c>
      <c r="O33">
        <v>2</v>
      </c>
      <c r="P33">
        <v>2</v>
      </c>
      <c r="Q33">
        <v>1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1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0</v>
      </c>
      <c r="AF33">
        <v>2</v>
      </c>
      <c r="AG33">
        <v>2</v>
      </c>
      <c r="AH33">
        <v>2</v>
      </c>
      <c r="AI33">
        <v>3</v>
      </c>
      <c r="AJ33">
        <v>3</v>
      </c>
      <c r="AK33">
        <v>3</v>
      </c>
      <c r="AL33">
        <v>1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1</v>
      </c>
      <c r="AT33">
        <f t="shared" si="0"/>
        <v>79</v>
      </c>
    </row>
    <row r="34" spans="1:46" x14ac:dyDescent="0.25">
      <c r="A34" s="9">
        <v>31</v>
      </c>
      <c r="B34">
        <v>1</v>
      </c>
      <c r="C34">
        <v>1</v>
      </c>
      <c r="D34">
        <v>2</v>
      </c>
      <c r="E34">
        <v>1</v>
      </c>
      <c r="F34">
        <v>2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3</v>
      </c>
      <c r="N34">
        <v>2</v>
      </c>
      <c r="O34">
        <v>2</v>
      </c>
      <c r="P34">
        <v>1</v>
      </c>
      <c r="Q34">
        <v>1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1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0</v>
      </c>
      <c r="AG34">
        <v>2</v>
      </c>
      <c r="AH34">
        <v>2</v>
      </c>
      <c r="AI34">
        <v>3</v>
      </c>
      <c r="AJ34">
        <v>2</v>
      </c>
      <c r="AK34">
        <v>3</v>
      </c>
      <c r="AL34">
        <v>1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f t="shared" si="0"/>
        <v>77</v>
      </c>
    </row>
    <row r="35" spans="1:46" x14ac:dyDescent="0.25">
      <c r="A35" s="9">
        <v>32</v>
      </c>
      <c r="B35">
        <v>1</v>
      </c>
      <c r="C35">
        <v>1</v>
      </c>
      <c r="D35">
        <v>2</v>
      </c>
      <c r="E35">
        <v>1</v>
      </c>
      <c r="F35">
        <v>2</v>
      </c>
      <c r="G35">
        <v>1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2</v>
      </c>
      <c r="O35">
        <v>2</v>
      </c>
      <c r="P35">
        <v>2</v>
      </c>
      <c r="Q35">
        <v>1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0</v>
      </c>
      <c r="AH35">
        <v>2</v>
      </c>
      <c r="AI35">
        <v>3</v>
      </c>
      <c r="AJ35">
        <v>3</v>
      </c>
      <c r="AK35">
        <v>3</v>
      </c>
      <c r="AL35">
        <v>2</v>
      </c>
      <c r="AM35">
        <v>1</v>
      </c>
      <c r="AN35">
        <v>1</v>
      </c>
      <c r="AO35">
        <v>2</v>
      </c>
      <c r="AP35">
        <v>2</v>
      </c>
      <c r="AQ35">
        <v>2</v>
      </c>
      <c r="AR35">
        <v>2</v>
      </c>
      <c r="AS35">
        <v>1</v>
      </c>
      <c r="AT35">
        <f t="shared" si="0"/>
        <v>78</v>
      </c>
    </row>
    <row r="36" spans="1:46" x14ac:dyDescent="0.25">
      <c r="A36" s="9">
        <v>33</v>
      </c>
      <c r="B36">
        <v>1</v>
      </c>
      <c r="C36">
        <v>2</v>
      </c>
      <c r="D36">
        <v>1</v>
      </c>
      <c r="E36">
        <v>1</v>
      </c>
      <c r="F36">
        <v>2</v>
      </c>
      <c r="G36">
        <v>1</v>
      </c>
      <c r="H36">
        <v>1</v>
      </c>
      <c r="I36">
        <v>3</v>
      </c>
      <c r="J36">
        <v>1</v>
      </c>
      <c r="K36">
        <v>2</v>
      </c>
      <c r="L36">
        <v>1</v>
      </c>
      <c r="M36">
        <v>3</v>
      </c>
      <c r="N36">
        <v>2</v>
      </c>
      <c r="O36">
        <v>2</v>
      </c>
      <c r="P36">
        <v>2</v>
      </c>
      <c r="Q36">
        <v>1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3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0</v>
      </c>
      <c r="AI36">
        <v>3</v>
      </c>
      <c r="AJ36">
        <v>3</v>
      </c>
      <c r="AK36">
        <v>3</v>
      </c>
      <c r="AL36">
        <v>2</v>
      </c>
      <c r="AM36">
        <v>2</v>
      </c>
      <c r="AN36">
        <v>1</v>
      </c>
      <c r="AO36">
        <v>2</v>
      </c>
      <c r="AP36">
        <v>2</v>
      </c>
      <c r="AQ36">
        <v>2</v>
      </c>
      <c r="AR36">
        <v>2</v>
      </c>
      <c r="AS36">
        <v>1</v>
      </c>
      <c r="AT36">
        <f t="shared" si="0"/>
        <v>82</v>
      </c>
    </row>
    <row r="37" spans="1:46" x14ac:dyDescent="0.25">
      <c r="A37" s="9">
        <v>34</v>
      </c>
      <c r="B37">
        <v>2</v>
      </c>
      <c r="C37">
        <v>2</v>
      </c>
      <c r="D37">
        <v>2</v>
      </c>
      <c r="E37">
        <v>2</v>
      </c>
      <c r="F37">
        <v>3</v>
      </c>
      <c r="G37">
        <v>2</v>
      </c>
      <c r="H37">
        <v>2</v>
      </c>
      <c r="I37">
        <v>3</v>
      </c>
      <c r="J37">
        <v>3</v>
      </c>
      <c r="K37">
        <v>2</v>
      </c>
      <c r="L37">
        <v>3</v>
      </c>
      <c r="M37">
        <v>2</v>
      </c>
      <c r="N37">
        <v>3</v>
      </c>
      <c r="O37">
        <v>1</v>
      </c>
      <c r="P37">
        <v>2</v>
      </c>
      <c r="Q37">
        <v>3</v>
      </c>
      <c r="R37">
        <v>1</v>
      </c>
      <c r="S37">
        <v>3</v>
      </c>
      <c r="T37">
        <v>2</v>
      </c>
      <c r="U37">
        <v>3</v>
      </c>
      <c r="V37">
        <v>2</v>
      </c>
      <c r="W37">
        <v>2</v>
      </c>
      <c r="X37">
        <v>3</v>
      </c>
      <c r="Y37">
        <v>1</v>
      </c>
      <c r="Z37">
        <v>2</v>
      </c>
      <c r="AA37">
        <v>3</v>
      </c>
      <c r="AB37">
        <v>2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0</v>
      </c>
      <c r="AJ37">
        <v>2</v>
      </c>
      <c r="AK37">
        <v>2</v>
      </c>
      <c r="AL37">
        <v>2</v>
      </c>
      <c r="AM37">
        <v>3</v>
      </c>
      <c r="AN37">
        <v>2</v>
      </c>
      <c r="AO37">
        <v>2</v>
      </c>
      <c r="AP37">
        <v>3</v>
      </c>
      <c r="AQ37">
        <v>3</v>
      </c>
      <c r="AR37">
        <v>3</v>
      </c>
      <c r="AS37">
        <v>2</v>
      </c>
      <c r="AT37">
        <f t="shared" si="0"/>
        <v>103</v>
      </c>
    </row>
    <row r="38" spans="1:46" x14ac:dyDescent="0.25">
      <c r="A38" s="9">
        <v>35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3</v>
      </c>
      <c r="K38">
        <v>2</v>
      </c>
      <c r="L38">
        <v>3</v>
      </c>
      <c r="M38">
        <v>2</v>
      </c>
      <c r="N38">
        <v>2</v>
      </c>
      <c r="O38">
        <v>1</v>
      </c>
      <c r="P38">
        <v>1</v>
      </c>
      <c r="Q38">
        <v>3</v>
      </c>
      <c r="R38">
        <v>1</v>
      </c>
      <c r="S38">
        <v>2</v>
      </c>
      <c r="T38">
        <v>1</v>
      </c>
      <c r="U38">
        <v>2</v>
      </c>
      <c r="V38">
        <v>1</v>
      </c>
      <c r="W38">
        <v>1</v>
      </c>
      <c r="X38">
        <v>3</v>
      </c>
      <c r="Y38">
        <v>1</v>
      </c>
      <c r="Z38">
        <v>1</v>
      </c>
      <c r="AA38">
        <v>1</v>
      </c>
      <c r="AB38">
        <v>2</v>
      </c>
      <c r="AC38">
        <v>1</v>
      </c>
      <c r="AD38">
        <v>1</v>
      </c>
      <c r="AE38">
        <v>3</v>
      </c>
      <c r="AF38">
        <v>2</v>
      </c>
      <c r="AG38">
        <v>3</v>
      </c>
      <c r="AH38">
        <v>3</v>
      </c>
      <c r="AI38">
        <v>2</v>
      </c>
      <c r="AJ38">
        <v>0</v>
      </c>
      <c r="AK38">
        <v>2</v>
      </c>
      <c r="AL38">
        <v>2</v>
      </c>
      <c r="AM38">
        <v>3</v>
      </c>
      <c r="AN38">
        <v>2</v>
      </c>
      <c r="AO38">
        <v>2</v>
      </c>
      <c r="AP38">
        <v>3</v>
      </c>
      <c r="AQ38">
        <v>3</v>
      </c>
      <c r="AR38">
        <v>3</v>
      </c>
      <c r="AS38">
        <v>2</v>
      </c>
      <c r="AT38">
        <f t="shared" si="0"/>
        <v>86</v>
      </c>
    </row>
    <row r="39" spans="1:46" x14ac:dyDescent="0.25">
      <c r="A39" s="9">
        <v>36</v>
      </c>
      <c r="B39">
        <v>2</v>
      </c>
      <c r="C39">
        <v>3</v>
      </c>
      <c r="D39">
        <v>3</v>
      </c>
      <c r="E39">
        <v>2</v>
      </c>
      <c r="F39">
        <v>3</v>
      </c>
      <c r="G39">
        <v>3</v>
      </c>
      <c r="H39">
        <v>3</v>
      </c>
      <c r="I39">
        <v>3</v>
      </c>
      <c r="J39">
        <v>3</v>
      </c>
      <c r="K39">
        <v>2</v>
      </c>
      <c r="L39">
        <v>4</v>
      </c>
      <c r="M39">
        <v>2</v>
      </c>
      <c r="N39">
        <v>3</v>
      </c>
      <c r="O39">
        <v>2</v>
      </c>
      <c r="P39">
        <v>2</v>
      </c>
      <c r="Q39">
        <v>3</v>
      </c>
      <c r="R39">
        <v>1</v>
      </c>
      <c r="S39">
        <v>3</v>
      </c>
      <c r="T39">
        <v>3</v>
      </c>
      <c r="U39">
        <v>3</v>
      </c>
      <c r="V39">
        <v>2</v>
      </c>
      <c r="W39">
        <v>2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1</v>
      </c>
      <c r="AE39">
        <v>3</v>
      </c>
      <c r="AF39">
        <v>3</v>
      </c>
      <c r="AG39">
        <v>3</v>
      </c>
      <c r="AH39">
        <v>3</v>
      </c>
      <c r="AI39">
        <v>2</v>
      </c>
      <c r="AJ39">
        <v>2</v>
      </c>
      <c r="AK39">
        <v>0</v>
      </c>
      <c r="AL39">
        <v>3</v>
      </c>
      <c r="AM39">
        <v>3</v>
      </c>
      <c r="AN39">
        <v>3</v>
      </c>
      <c r="AO39">
        <v>2</v>
      </c>
      <c r="AP39">
        <v>3</v>
      </c>
      <c r="AQ39">
        <v>3</v>
      </c>
      <c r="AR39">
        <v>3</v>
      </c>
      <c r="AS39">
        <v>2</v>
      </c>
      <c r="AT39">
        <f t="shared" si="0"/>
        <v>114</v>
      </c>
    </row>
    <row r="40" spans="1:46" x14ac:dyDescent="0.25">
      <c r="A40" s="9">
        <v>37</v>
      </c>
      <c r="B40">
        <v>2</v>
      </c>
      <c r="C40">
        <v>2</v>
      </c>
      <c r="D40">
        <v>2</v>
      </c>
      <c r="E40">
        <v>2</v>
      </c>
      <c r="F40">
        <v>1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3</v>
      </c>
      <c r="O40">
        <v>1</v>
      </c>
      <c r="P40">
        <v>1</v>
      </c>
      <c r="Q40">
        <v>1</v>
      </c>
      <c r="R40">
        <v>2</v>
      </c>
      <c r="S40">
        <v>2</v>
      </c>
      <c r="T40">
        <v>1</v>
      </c>
      <c r="U40">
        <v>1</v>
      </c>
      <c r="V40">
        <v>2</v>
      </c>
      <c r="W40">
        <v>2</v>
      </c>
      <c r="X40">
        <v>1</v>
      </c>
      <c r="Y40">
        <v>2</v>
      </c>
      <c r="Z40">
        <v>2</v>
      </c>
      <c r="AA40">
        <v>3</v>
      </c>
      <c r="AB40">
        <v>1</v>
      </c>
      <c r="AC40">
        <v>1</v>
      </c>
      <c r="AD40">
        <v>2</v>
      </c>
      <c r="AE40">
        <v>1</v>
      </c>
      <c r="AF40">
        <v>1</v>
      </c>
      <c r="AG40">
        <v>2</v>
      </c>
      <c r="AH40">
        <v>2</v>
      </c>
      <c r="AI40">
        <v>2</v>
      </c>
      <c r="AJ40">
        <v>2</v>
      </c>
      <c r="AK40">
        <v>3</v>
      </c>
      <c r="AL40">
        <v>0</v>
      </c>
      <c r="AM40">
        <v>2</v>
      </c>
      <c r="AN40">
        <v>2</v>
      </c>
      <c r="AO40">
        <v>2</v>
      </c>
      <c r="AP40">
        <v>3</v>
      </c>
      <c r="AQ40">
        <v>3</v>
      </c>
      <c r="AR40">
        <v>3</v>
      </c>
      <c r="AS40">
        <v>1</v>
      </c>
      <c r="AT40">
        <f t="shared" si="0"/>
        <v>80</v>
      </c>
    </row>
    <row r="41" spans="1:46" x14ac:dyDescent="0.25">
      <c r="A41" s="9">
        <v>38</v>
      </c>
      <c r="B41">
        <v>2</v>
      </c>
      <c r="C41">
        <v>2</v>
      </c>
      <c r="D41">
        <v>1</v>
      </c>
      <c r="E41">
        <v>2</v>
      </c>
      <c r="F41">
        <v>1</v>
      </c>
      <c r="G41">
        <v>1</v>
      </c>
      <c r="H41">
        <v>1</v>
      </c>
      <c r="I41">
        <v>1</v>
      </c>
      <c r="J41">
        <v>2</v>
      </c>
      <c r="K41">
        <v>2</v>
      </c>
      <c r="L41">
        <v>2</v>
      </c>
      <c r="M41">
        <v>1</v>
      </c>
      <c r="N41">
        <v>2</v>
      </c>
      <c r="O41">
        <v>2</v>
      </c>
      <c r="P41">
        <v>2</v>
      </c>
      <c r="Q41">
        <v>2</v>
      </c>
      <c r="R41">
        <v>2</v>
      </c>
      <c r="S41">
        <v>1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3</v>
      </c>
      <c r="AB41">
        <v>1</v>
      </c>
      <c r="AC41">
        <v>2</v>
      </c>
      <c r="AD41">
        <v>2</v>
      </c>
      <c r="AE41">
        <v>2</v>
      </c>
      <c r="AF41">
        <v>2</v>
      </c>
      <c r="AG41">
        <v>1</v>
      </c>
      <c r="AH41">
        <v>2</v>
      </c>
      <c r="AI41">
        <v>3</v>
      </c>
      <c r="AJ41">
        <v>3</v>
      </c>
      <c r="AK41">
        <v>3</v>
      </c>
      <c r="AL41">
        <v>2</v>
      </c>
      <c r="AM41">
        <v>0</v>
      </c>
      <c r="AN41">
        <v>2</v>
      </c>
      <c r="AO41">
        <v>2</v>
      </c>
      <c r="AP41">
        <v>3</v>
      </c>
      <c r="AQ41">
        <v>3</v>
      </c>
      <c r="AR41">
        <v>3</v>
      </c>
      <c r="AS41">
        <v>1</v>
      </c>
      <c r="AT41">
        <f t="shared" si="0"/>
        <v>83</v>
      </c>
    </row>
    <row r="42" spans="1:46" x14ac:dyDescent="0.25">
      <c r="A42" s="9">
        <v>39</v>
      </c>
      <c r="B42">
        <v>2</v>
      </c>
      <c r="C42">
        <v>1</v>
      </c>
      <c r="D42">
        <v>2</v>
      </c>
      <c r="E42">
        <v>2</v>
      </c>
      <c r="F42">
        <v>1</v>
      </c>
      <c r="G42">
        <v>2</v>
      </c>
      <c r="H42">
        <v>2</v>
      </c>
      <c r="I42">
        <v>3</v>
      </c>
      <c r="J42">
        <v>1</v>
      </c>
      <c r="K42">
        <v>2</v>
      </c>
      <c r="L42">
        <v>2</v>
      </c>
      <c r="M42">
        <v>2</v>
      </c>
      <c r="N42">
        <v>2</v>
      </c>
      <c r="O42">
        <v>1</v>
      </c>
      <c r="P42">
        <v>2</v>
      </c>
      <c r="Q42">
        <v>2</v>
      </c>
      <c r="R42">
        <v>2</v>
      </c>
      <c r="S42">
        <v>1</v>
      </c>
      <c r="T42">
        <v>2</v>
      </c>
      <c r="U42">
        <v>1</v>
      </c>
      <c r="V42">
        <v>2</v>
      </c>
      <c r="W42">
        <v>2</v>
      </c>
      <c r="X42">
        <v>1</v>
      </c>
      <c r="Y42">
        <v>2</v>
      </c>
      <c r="Z42">
        <v>2</v>
      </c>
      <c r="AA42">
        <v>3</v>
      </c>
      <c r="AB42">
        <v>2</v>
      </c>
      <c r="AC42">
        <v>2</v>
      </c>
      <c r="AD42">
        <v>3</v>
      </c>
      <c r="AE42">
        <v>2</v>
      </c>
      <c r="AF42">
        <v>2</v>
      </c>
      <c r="AG42">
        <v>1</v>
      </c>
      <c r="AH42">
        <v>1</v>
      </c>
      <c r="AI42">
        <v>2</v>
      </c>
      <c r="AJ42">
        <v>2</v>
      </c>
      <c r="AK42">
        <v>3</v>
      </c>
      <c r="AL42">
        <v>2</v>
      </c>
      <c r="AM42">
        <v>2</v>
      </c>
      <c r="AN42">
        <v>0</v>
      </c>
      <c r="AO42">
        <v>2</v>
      </c>
      <c r="AP42">
        <v>3</v>
      </c>
      <c r="AQ42">
        <v>3</v>
      </c>
      <c r="AR42">
        <v>3</v>
      </c>
      <c r="AS42">
        <v>2</v>
      </c>
      <c r="AT42">
        <f t="shared" si="0"/>
        <v>84</v>
      </c>
    </row>
    <row r="43" spans="1:46" x14ac:dyDescent="0.25">
      <c r="A43" s="9">
        <v>40</v>
      </c>
      <c r="B43">
        <v>1</v>
      </c>
      <c r="C43">
        <v>1</v>
      </c>
      <c r="D43">
        <v>1</v>
      </c>
      <c r="E43">
        <v>1</v>
      </c>
      <c r="F43">
        <v>2</v>
      </c>
      <c r="G43">
        <v>2</v>
      </c>
      <c r="H43">
        <v>2</v>
      </c>
      <c r="I43">
        <v>1</v>
      </c>
      <c r="J43">
        <v>1</v>
      </c>
      <c r="K43">
        <v>1</v>
      </c>
      <c r="L43">
        <v>2</v>
      </c>
      <c r="M43">
        <v>1</v>
      </c>
      <c r="N43">
        <v>2</v>
      </c>
      <c r="O43">
        <v>1</v>
      </c>
      <c r="P43">
        <v>1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1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0</v>
      </c>
      <c r="AP43">
        <v>2</v>
      </c>
      <c r="AQ43">
        <v>2</v>
      </c>
      <c r="AR43">
        <v>2</v>
      </c>
      <c r="AS43">
        <v>2</v>
      </c>
      <c r="AT43">
        <f t="shared" si="0"/>
        <v>75</v>
      </c>
    </row>
    <row r="44" spans="1:46" x14ac:dyDescent="0.25">
      <c r="A44" s="9">
        <v>41</v>
      </c>
      <c r="B44">
        <v>1</v>
      </c>
      <c r="C44">
        <v>3</v>
      </c>
      <c r="D44">
        <v>3</v>
      </c>
      <c r="E44">
        <v>2</v>
      </c>
      <c r="F44">
        <v>3</v>
      </c>
      <c r="G44">
        <v>3</v>
      </c>
      <c r="H44">
        <v>3</v>
      </c>
      <c r="I44">
        <v>3</v>
      </c>
      <c r="J44">
        <v>3</v>
      </c>
      <c r="K44">
        <v>2</v>
      </c>
      <c r="L44">
        <v>3</v>
      </c>
      <c r="M44">
        <v>3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3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2</v>
      </c>
      <c r="AP44">
        <v>0</v>
      </c>
      <c r="AQ44">
        <v>2</v>
      </c>
      <c r="AR44">
        <v>2</v>
      </c>
      <c r="AS44">
        <v>2</v>
      </c>
      <c r="AT44">
        <f t="shared" si="0"/>
        <v>101</v>
      </c>
    </row>
    <row r="45" spans="1:46" x14ac:dyDescent="0.25">
      <c r="A45" s="9">
        <v>42</v>
      </c>
      <c r="B45">
        <v>1</v>
      </c>
      <c r="C45">
        <v>3</v>
      </c>
      <c r="D45">
        <v>3</v>
      </c>
      <c r="E45">
        <v>2</v>
      </c>
      <c r="F45">
        <v>3</v>
      </c>
      <c r="G45">
        <v>3</v>
      </c>
      <c r="H45">
        <v>3</v>
      </c>
      <c r="I45">
        <v>3</v>
      </c>
      <c r="J45">
        <v>3</v>
      </c>
      <c r="K45">
        <v>2</v>
      </c>
      <c r="L45">
        <v>3</v>
      </c>
      <c r="M45">
        <v>3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3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2</v>
      </c>
      <c r="AP45">
        <v>2</v>
      </c>
      <c r="AQ45">
        <v>0</v>
      </c>
      <c r="AR45">
        <v>2</v>
      </c>
      <c r="AS45">
        <v>2</v>
      </c>
      <c r="AT45">
        <f t="shared" si="0"/>
        <v>101</v>
      </c>
    </row>
    <row r="46" spans="1:46" x14ac:dyDescent="0.25">
      <c r="A46" s="9">
        <v>43</v>
      </c>
      <c r="B46">
        <v>1</v>
      </c>
      <c r="C46">
        <v>3</v>
      </c>
      <c r="D46">
        <v>3</v>
      </c>
      <c r="E46">
        <v>1</v>
      </c>
      <c r="F46">
        <v>3</v>
      </c>
      <c r="G46">
        <v>3</v>
      </c>
      <c r="H46">
        <v>3</v>
      </c>
      <c r="I46">
        <v>3</v>
      </c>
      <c r="J46">
        <v>3</v>
      </c>
      <c r="K46">
        <v>2</v>
      </c>
      <c r="L46">
        <v>3</v>
      </c>
      <c r="M46">
        <v>3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3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2</v>
      </c>
      <c r="AP46">
        <v>2</v>
      </c>
      <c r="AQ46">
        <v>2</v>
      </c>
      <c r="AR46">
        <v>0</v>
      </c>
      <c r="AS46">
        <v>2</v>
      </c>
      <c r="AT46">
        <f t="shared" si="0"/>
        <v>100</v>
      </c>
    </row>
    <row r="47" spans="1:46" x14ac:dyDescent="0.25">
      <c r="A47" s="9">
        <v>44</v>
      </c>
      <c r="B47">
        <v>1</v>
      </c>
      <c r="C47">
        <v>2</v>
      </c>
      <c r="D47">
        <v>2</v>
      </c>
      <c r="E47">
        <v>1</v>
      </c>
      <c r="F47">
        <v>2</v>
      </c>
      <c r="G47">
        <v>2</v>
      </c>
      <c r="H47">
        <v>2</v>
      </c>
      <c r="I47">
        <v>2</v>
      </c>
      <c r="J47">
        <v>2</v>
      </c>
      <c r="K47">
        <v>1</v>
      </c>
      <c r="L47">
        <v>2</v>
      </c>
      <c r="M47">
        <v>2</v>
      </c>
      <c r="N47">
        <v>2</v>
      </c>
      <c r="O47">
        <v>1</v>
      </c>
      <c r="P47">
        <v>1</v>
      </c>
      <c r="Q47">
        <v>1</v>
      </c>
      <c r="R47">
        <v>2</v>
      </c>
      <c r="S47">
        <v>1</v>
      </c>
      <c r="T47">
        <v>2</v>
      </c>
      <c r="U47">
        <v>2</v>
      </c>
      <c r="V47">
        <v>2</v>
      </c>
      <c r="W47">
        <v>2</v>
      </c>
      <c r="X47">
        <v>1</v>
      </c>
      <c r="Y47">
        <v>2</v>
      </c>
      <c r="Z47">
        <v>2</v>
      </c>
      <c r="AA47">
        <v>2</v>
      </c>
      <c r="AB47">
        <v>2</v>
      </c>
      <c r="AC47">
        <v>1</v>
      </c>
      <c r="AD47">
        <v>1</v>
      </c>
      <c r="AE47">
        <v>1</v>
      </c>
      <c r="AF47">
        <v>2</v>
      </c>
      <c r="AG47">
        <v>1</v>
      </c>
      <c r="AH47">
        <v>1</v>
      </c>
      <c r="AI47">
        <v>2</v>
      </c>
      <c r="AJ47">
        <v>2</v>
      </c>
      <c r="AK47">
        <v>2</v>
      </c>
      <c r="AL47">
        <v>1</v>
      </c>
      <c r="AM47">
        <v>1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0</v>
      </c>
      <c r="AT47">
        <f t="shared" si="0"/>
        <v>71</v>
      </c>
    </row>
    <row r="48" spans="1:46" x14ac:dyDescent="0.25">
      <c r="A48" s="9" t="s">
        <v>24</v>
      </c>
      <c r="B48">
        <f>SUM(B4:B47)</f>
        <v>59</v>
      </c>
      <c r="C48">
        <f t="shared" ref="C48:AS48" si="1">SUM(C4:C47)</f>
        <v>84</v>
      </c>
      <c r="D48">
        <f t="shared" si="1"/>
        <v>87</v>
      </c>
      <c r="E48">
        <f t="shared" si="1"/>
        <v>63</v>
      </c>
      <c r="F48">
        <f t="shared" si="1"/>
        <v>86</v>
      </c>
      <c r="G48">
        <f t="shared" si="1"/>
        <v>85</v>
      </c>
      <c r="H48">
        <f t="shared" si="1"/>
        <v>82</v>
      </c>
      <c r="I48">
        <f t="shared" si="1"/>
        <v>90</v>
      </c>
      <c r="J48">
        <f t="shared" si="1"/>
        <v>90</v>
      </c>
      <c r="K48">
        <f t="shared" si="1"/>
        <v>75</v>
      </c>
      <c r="L48">
        <f t="shared" si="1"/>
        <v>92</v>
      </c>
      <c r="M48">
        <f t="shared" si="1"/>
        <v>91</v>
      </c>
      <c r="N48">
        <f t="shared" si="1"/>
        <v>86</v>
      </c>
      <c r="O48">
        <f t="shared" si="1"/>
        <v>67</v>
      </c>
      <c r="P48">
        <f t="shared" si="1"/>
        <v>68</v>
      </c>
      <c r="Q48">
        <f t="shared" si="1"/>
        <v>75</v>
      </c>
      <c r="R48">
        <f t="shared" si="1"/>
        <v>77</v>
      </c>
      <c r="S48">
        <f t="shared" si="1"/>
        <v>74</v>
      </c>
      <c r="T48">
        <f t="shared" si="1"/>
        <v>79</v>
      </c>
      <c r="U48">
        <f t="shared" si="1"/>
        <v>80</v>
      </c>
      <c r="V48">
        <f t="shared" si="1"/>
        <v>74</v>
      </c>
      <c r="W48">
        <f t="shared" si="1"/>
        <v>74</v>
      </c>
      <c r="X48">
        <f t="shared" si="1"/>
        <v>76</v>
      </c>
      <c r="Y48">
        <f t="shared" si="1"/>
        <v>81</v>
      </c>
      <c r="Z48">
        <f t="shared" si="1"/>
        <v>82</v>
      </c>
      <c r="AA48">
        <f t="shared" si="1"/>
        <v>99</v>
      </c>
      <c r="AB48">
        <f t="shared" si="1"/>
        <v>86</v>
      </c>
      <c r="AC48">
        <f t="shared" si="1"/>
        <v>90</v>
      </c>
      <c r="AD48">
        <f t="shared" si="1"/>
        <v>88</v>
      </c>
      <c r="AE48">
        <f t="shared" si="1"/>
        <v>79</v>
      </c>
      <c r="AF48">
        <f t="shared" si="1"/>
        <v>77</v>
      </c>
      <c r="AG48">
        <f t="shared" si="1"/>
        <v>78</v>
      </c>
      <c r="AH48">
        <f t="shared" si="1"/>
        <v>82</v>
      </c>
      <c r="AI48">
        <f t="shared" si="1"/>
        <v>103</v>
      </c>
      <c r="AJ48">
        <f t="shared" si="1"/>
        <v>86</v>
      </c>
      <c r="AK48">
        <f t="shared" si="1"/>
        <v>114</v>
      </c>
      <c r="AL48">
        <f t="shared" si="1"/>
        <v>80</v>
      </c>
      <c r="AM48">
        <f t="shared" si="1"/>
        <v>83</v>
      </c>
      <c r="AN48">
        <f t="shared" si="1"/>
        <v>84</v>
      </c>
      <c r="AO48">
        <f t="shared" si="1"/>
        <v>75</v>
      </c>
      <c r="AP48">
        <f t="shared" si="1"/>
        <v>101</v>
      </c>
      <c r="AQ48">
        <f t="shared" si="1"/>
        <v>101</v>
      </c>
      <c r="AR48">
        <f t="shared" si="1"/>
        <v>100</v>
      </c>
      <c r="AS48">
        <f t="shared" si="1"/>
        <v>71</v>
      </c>
    </row>
  </sheetData>
  <conditionalFormatting sqref="AA5">
    <cfRule type="cellIs" dxfId="2" priority="3" operator="equal">
      <formula>3</formula>
    </cfRule>
  </conditionalFormatting>
  <conditionalFormatting sqref="B4:AT48">
    <cfRule type="cellIs" dxfId="1" priority="2" operator="equal">
      <formula>3</formula>
    </cfRule>
    <cfRule type="cellIs" dxfId="0" priority="1" operator="equal">
      <formula>1</formula>
    </cfRule>
  </conditionalFormatting>
  <pageMargins left="0.25" right="0.25" top="0.75" bottom="0.75" header="0.3" footer="0.3"/>
  <pageSetup scale="3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06A0-D9B5-45DF-A7DF-C2B3CE3D2C1E}">
  <dimension ref="A1:B45"/>
  <sheetViews>
    <sheetView workbookViewId="0">
      <selection activeCell="A2" sqref="A2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41</v>
      </c>
      <c r="B2">
        <v>1</v>
      </c>
    </row>
    <row r="3" spans="1:2" x14ac:dyDescent="0.25">
      <c r="A3">
        <v>42</v>
      </c>
      <c r="B3">
        <v>1</v>
      </c>
    </row>
    <row r="4" spans="1:2" x14ac:dyDescent="0.25">
      <c r="A4">
        <v>26</v>
      </c>
      <c r="B4">
        <v>2</v>
      </c>
    </row>
    <row r="5" spans="1:2" x14ac:dyDescent="0.25">
      <c r="A5">
        <v>36</v>
      </c>
      <c r="B5">
        <v>2</v>
      </c>
    </row>
    <row r="6" spans="1:2" x14ac:dyDescent="0.25">
      <c r="A6">
        <v>43</v>
      </c>
      <c r="B6">
        <v>2</v>
      </c>
    </row>
    <row r="7" spans="1:2" x14ac:dyDescent="0.25">
      <c r="A7">
        <v>34</v>
      </c>
      <c r="B7">
        <v>3</v>
      </c>
    </row>
    <row r="8" spans="1:2" x14ac:dyDescent="0.25">
      <c r="A8">
        <v>29</v>
      </c>
      <c r="B8">
        <v>5</v>
      </c>
    </row>
    <row r="9" spans="1:2" x14ac:dyDescent="0.25">
      <c r="A9">
        <v>3</v>
      </c>
      <c r="B9">
        <v>6</v>
      </c>
    </row>
    <row r="10" spans="1:2" x14ac:dyDescent="0.25">
      <c r="A10">
        <v>8</v>
      </c>
      <c r="B10">
        <v>6</v>
      </c>
    </row>
    <row r="11" spans="1:2" x14ac:dyDescent="0.25">
      <c r="A11">
        <v>28</v>
      </c>
      <c r="B11">
        <v>6</v>
      </c>
    </row>
    <row r="12" spans="1:2" x14ac:dyDescent="0.25">
      <c r="A12">
        <v>5</v>
      </c>
      <c r="B12">
        <v>7</v>
      </c>
    </row>
    <row r="13" spans="1:2" x14ac:dyDescent="0.25">
      <c r="A13">
        <v>12</v>
      </c>
      <c r="B13">
        <v>7</v>
      </c>
    </row>
    <row r="14" spans="1:2" x14ac:dyDescent="0.25">
      <c r="A14">
        <v>13</v>
      </c>
      <c r="B14">
        <v>7</v>
      </c>
    </row>
    <row r="15" spans="1:2" x14ac:dyDescent="0.25">
      <c r="A15">
        <v>25</v>
      </c>
      <c r="B15">
        <v>7</v>
      </c>
    </row>
    <row r="16" spans="1:2" x14ac:dyDescent="0.25">
      <c r="A16">
        <v>27</v>
      </c>
      <c r="B16">
        <v>7</v>
      </c>
    </row>
    <row r="17" spans="1:2" x14ac:dyDescent="0.25">
      <c r="A17">
        <v>2</v>
      </c>
      <c r="B17">
        <v>8</v>
      </c>
    </row>
    <row r="18" spans="1:2" x14ac:dyDescent="0.25">
      <c r="A18">
        <v>24</v>
      </c>
      <c r="B18">
        <v>8</v>
      </c>
    </row>
    <row r="19" spans="1:2" x14ac:dyDescent="0.25">
      <c r="A19">
        <v>9</v>
      </c>
      <c r="B19">
        <v>9</v>
      </c>
    </row>
    <row r="20" spans="1:2" x14ac:dyDescent="0.25">
      <c r="A20">
        <v>39</v>
      </c>
      <c r="B20">
        <v>9</v>
      </c>
    </row>
    <row r="21" spans="1:2" x14ac:dyDescent="0.25">
      <c r="A21">
        <v>6</v>
      </c>
      <c r="B21">
        <v>10</v>
      </c>
    </row>
    <row r="22" spans="1:2" x14ac:dyDescent="0.25">
      <c r="A22">
        <v>19</v>
      </c>
      <c r="B22">
        <v>10</v>
      </c>
    </row>
    <row r="23" spans="1:2" x14ac:dyDescent="0.25">
      <c r="A23">
        <v>20</v>
      </c>
      <c r="B23">
        <v>10</v>
      </c>
    </row>
    <row r="24" spans="1:2" x14ac:dyDescent="0.25">
      <c r="A24">
        <v>33</v>
      </c>
      <c r="B24">
        <v>10</v>
      </c>
    </row>
    <row r="25" spans="1:2" x14ac:dyDescent="0.25">
      <c r="A25">
        <v>38</v>
      </c>
      <c r="B25">
        <v>10</v>
      </c>
    </row>
    <row r="26" spans="1:2" x14ac:dyDescent="0.25">
      <c r="A26">
        <v>7</v>
      </c>
      <c r="B26">
        <v>11</v>
      </c>
    </row>
    <row r="27" spans="1:2" x14ac:dyDescent="0.25">
      <c r="A27">
        <v>11</v>
      </c>
      <c r="B27">
        <v>11</v>
      </c>
    </row>
    <row r="28" spans="1:2" x14ac:dyDescent="0.25">
      <c r="A28">
        <v>17</v>
      </c>
      <c r="B28">
        <v>11</v>
      </c>
    </row>
    <row r="29" spans="1:2" x14ac:dyDescent="0.25">
      <c r="A29">
        <v>30</v>
      </c>
      <c r="B29">
        <v>11</v>
      </c>
    </row>
    <row r="30" spans="1:2" x14ac:dyDescent="0.25">
      <c r="A30">
        <v>32</v>
      </c>
      <c r="B30">
        <v>11</v>
      </c>
    </row>
    <row r="31" spans="1:2" x14ac:dyDescent="0.25">
      <c r="A31">
        <v>35</v>
      </c>
      <c r="B31">
        <v>11</v>
      </c>
    </row>
    <row r="32" spans="1:2" x14ac:dyDescent="0.25">
      <c r="A32">
        <v>40</v>
      </c>
      <c r="B32">
        <v>11</v>
      </c>
    </row>
    <row r="33" spans="1:2" x14ac:dyDescent="0.25">
      <c r="A33">
        <v>21</v>
      </c>
      <c r="B33">
        <v>12</v>
      </c>
    </row>
    <row r="34" spans="1:2" x14ac:dyDescent="0.25">
      <c r="A34">
        <v>22</v>
      </c>
      <c r="B34">
        <v>12</v>
      </c>
    </row>
    <row r="35" spans="1:2" x14ac:dyDescent="0.25">
      <c r="A35">
        <v>31</v>
      </c>
      <c r="B35">
        <v>12</v>
      </c>
    </row>
    <row r="36" spans="1:2" x14ac:dyDescent="0.25">
      <c r="A36">
        <v>37</v>
      </c>
      <c r="B36">
        <v>12</v>
      </c>
    </row>
    <row r="37" spans="1:2" x14ac:dyDescent="0.25">
      <c r="A37">
        <v>10</v>
      </c>
      <c r="B37">
        <v>13</v>
      </c>
    </row>
    <row r="38" spans="1:2" x14ac:dyDescent="0.25">
      <c r="A38">
        <v>18</v>
      </c>
      <c r="B38">
        <v>14</v>
      </c>
    </row>
    <row r="39" spans="1:2" x14ac:dyDescent="0.25">
      <c r="A39">
        <v>23</v>
      </c>
      <c r="B39">
        <v>14</v>
      </c>
    </row>
    <row r="40" spans="1:2" x14ac:dyDescent="0.25">
      <c r="A40">
        <v>16</v>
      </c>
      <c r="B40">
        <v>15</v>
      </c>
    </row>
    <row r="41" spans="1:2" x14ac:dyDescent="0.25">
      <c r="A41">
        <v>44</v>
      </c>
      <c r="B41">
        <v>15</v>
      </c>
    </row>
    <row r="42" spans="1:2" x14ac:dyDescent="0.25">
      <c r="A42">
        <v>15</v>
      </c>
      <c r="B42">
        <v>18</v>
      </c>
    </row>
    <row r="43" spans="1:2" x14ac:dyDescent="0.25">
      <c r="A43">
        <v>14</v>
      </c>
      <c r="B43">
        <v>19</v>
      </c>
    </row>
    <row r="44" spans="1:2" x14ac:dyDescent="0.25">
      <c r="A44">
        <v>4</v>
      </c>
      <c r="B44">
        <v>23</v>
      </c>
    </row>
    <row r="45" spans="1:2" x14ac:dyDescent="0.25">
      <c r="A45">
        <v>1</v>
      </c>
      <c r="B45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004D-96E7-497A-9527-E7D91DF8A573}">
  <dimension ref="A1:B45"/>
  <sheetViews>
    <sheetView workbookViewId="0">
      <selection activeCell="B1" sqref="B1:B104857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36</v>
      </c>
      <c r="B2">
        <v>0.37719298245614002</v>
      </c>
    </row>
    <row r="3" spans="1:2" x14ac:dyDescent="0.25">
      <c r="A3">
        <v>34</v>
      </c>
      <c r="B3">
        <v>0.41747572815533901</v>
      </c>
    </row>
    <row r="4" spans="1:2" x14ac:dyDescent="0.25">
      <c r="A4">
        <v>41</v>
      </c>
      <c r="B4">
        <v>0.42574257425742501</v>
      </c>
    </row>
    <row r="5" spans="1:2" x14ac:dyDescent="0.25">
      <c r="A5">
        <v>42</v>
      </c>
      <c r="B5">
        <v>0.42574257425742501</v>
      </c>
    </row>
    <row r="6" spans="1:2" x14ac:dyDescent="0.25">
      <c r="A6">
        <v>43</v>
      </c>
      <c r="B6">
        <v>0.43</v>
      </c>
    </row>
    <row r="7" spans="1:2" x14ac:dyDescent="0.25">
      <c r="A7">
        <v>26</v>
      </c>
      <c r="B7">
        <v>0.43434343434343398</v>
      </c>
    </row>
    <row r="8" spans="1:2" x14ac:dyDescent="0.25">
      <c r="A8">
        <v>11</v>
      </c>
      <c r="B8">
        <v>0.467391304347826</v>
      </c>
    </row>
    <row r="9" spans="1:2" x14ac:dyDescent="0.25">
      <c r="A9">
        <v>12</v>
      </c>
      <c r="B9">
        <v>0.47252747252747201</v>
      </c>
    </row>
    <row r="10" spans="1:2" x14ac:dyDescent="0.25">
      <c r="A10">
        <v>28</v>
      </c>
      <c r="B10">
        <v>0.47777777777777702</v>
      </c>
    </row>
    <row r="11" spans="1:2" x14ac:dyDescent="0.25">
      <c r="A11">
        <v>8</v>
      </c>
      <c r="B11">
        <v>0.4777777777777778</v>
      </c>
    </row>
    <row r="12" spans="1:2" x14ac:dyDescent="0.25">
      <c r="A12">
        <v>9</v>
      </c>
      <c r="B12">
        <v>0.4777777777777778</v>
      </c>
    </row>
    <row r="13" spans="1:2" x14ac:dyDescent="0.25">
      <c r="A13">
        <v>29</v>
      </c>
      <c r="B13">
        <v>0.48863636363636298</v>
      </c>
    </row>
    <row r="14" spans="1:2" x14ac:dyDescent="0.25">
      <c r="A14">
        <v>3</v>
      </c>
      <c r="B14">
        <v>0.4942528735632184</v>
      </c>
    </row>
    <row r="15" spans="1:2" x14ac:dyDescent="0.25">
      <c r="A15">
        <v>5</v>
      </c>
      <c r="B15">
        <v>0.5</v>
      </c>
    </row>
    <row r="16" spans="1:2" x14ac:dyDescent="0.25">
      <c r="A16">
        <v>13</v>
      </c>
      <c r="B16">
        <v>0.5</v>
      </c>
    </row>
    <row r="17" spans="1:2" x14ac:dyDescent="0.25">
      <c r="A17">
        <v>27</v>
      </c>
      <c r="B17">
        <v>0.5</v>
      </c>
    </row>
    <row r="18" spans="1:2" x14ac:dyDescent="0.25">
      <c r="A18">
        <v>35</v>
      </c>
      <c r="B18">
        <v>0.5</v>
      </c>
    </row>
    <row r="19" spans="1:2" x14ac:dyDescent="0.25">
      <c r="A19">
        <v>6</v>
      </c>
      <c r="B19">
        <v>0.50588235294117645</v>
      </c>
    </row>
    <row r="20" spans="1:2" x14ac:dyDescent="0.25">
      <c r="A20">
        <v>39</v>
      </c>
      <c r="B20">
        <v>0.51190476190476097</v>
      </c>
    </row>
    <row r="21" spans="1:2" x14ac:dyDescent="0.25">
      <c r="A21">
        <v>2</v>
      </c>
      <c r="B21">
        <v>0.51190476190476186</v>
      </c>
    </row>
    <row r="22" spans="1:2" x14ac:dyDescent="0.25">
      <c r="A22">
        <v>38</v>
      </c>
      <c r="B22">
        <v>0.51807228915662595</v>
      </c>
    </row>
    <row r="23" spans="1:2" x14ac:dyDescent="0.25">
      <c r="A23">
        <v>7</v>
      </c>
      <c r="B23">
        <v>0.52439024390243905</v>
      </c>
    </row>
    <row r="24" spans="1:2" x14ac:dyDescent="0.25">
      <c r="A24">
        <v>25</v>
      </c>
      <c r="B24">
        <v>0.52439024390243905</v>
      </c>
    </row>
    <row r="25" spans="1:2" x14ac:dyDescent="0.25">
      <c r="A25">
        <v>33</v>
      </c>
      <c r="B25">
        <v>0.52439024390243905</v>
      </c>
    </row>
    <row r="26" spans="1:2" x14ac:dyDescent="0.25">
      <c r="A26">
        <v>24</v>
      </c>
      <c r="B26">
        <v>0.530864197530864</v>
      </c>
    </row>
    <row r="27" spans="1:2" x14ac:dyDescent="0.25">
      <c r="A27">
        <v>20</v>
      </c>
      <c r="B27">
        <v>0.53749999999999998</v>
      </c>
    </row>
    <row r="28" spans="1:2" x14ac:dyDescent="0.25">
      <c r="A28">
        <v>37</v>
      </c>
      <c r="B28">
        <v>0.53749999999999998</v>
      </c>
    </row>
    <row r="29" spans="1:2" x14ac:dyDescent="0.25">
      <c r="A29">
        <v>19</v>
      </c>
      <c r="B29">
        <v>0.544303797468354</v>
      </c>
    </row>
    <row r="30" spans="1:2" x14ac:dyDescent="0.25">
      <c r="A30">
        <v>30</v>
      </c>
      <c r="B30">
        <v>0.544303797468354</v>
      </c>
    </row>
    <row r="31" spans="1:2" x14ac:dyDescent="0.25">
      <c r="A31">
        <v>32</v>
      </c>
      <c r="B31">
        <v>0.55128205128205099</v>
      </c>
    </row>
    <row r="32" spans="1:2" x14ac:dyDescent="0.25">
      <c r="A32">
        <v>17</v>
      </c>
      <c r="B32">
        <v>0.55844155844155796</v>
      </c>
    </row>
    <row r="33" spans="1:2" x14ac:dyDescent="0.25">
      <c r="A33">
        <v>31</v>
      </c>
      <c r="B33">
        <v>0.55844155844155796</v>
      </c>
    </row>
    <row r="34" spans="1:2" x14ac:dyDescent="0.25">
      <c r="A34">
        <v>23</v>
      </c>
      <c r="B34">
        <v>0.56578947368420995</v>
      </c>
    </row>
    <row r="35" spans="1:2" x14ac:dyDescent="0.25">
      <c r="A35">
        <v>16</v>
      </c>
      <c r="B35">
        <v>0.57333333333333303</v>
      </c>
    </row>
    <row r="36" spans="1:2" x14ac:dyDescent="0.25">
      <c r="A36">
        <v>40</v>
      </c>
      <c r="B36">
        <v>0.57333333333333303</v>
      </c>
    </row>
    <row r="37" spans="1:2" x14ac:dyDescent="0.25">
      <c r="A37">
        <v>10</v>
      </c>
      <c r="B37">
        <v>0.57333333333333336</v>
      </c>
    </row>
    <row r="38" spans="1:2" x14ac:dyDescent="0.25">
      <c r="A38">
        <v>18</v>
      </c>
      <c r="B38">
        <v>0.58108108108108103</v>
      </c>
    </row>
    <row r="39" spans="1:2" x14ac:dyDescent="0.25">
      <c r="A39">
        <v>21</v>
      </c>
      <c r="B39">
        <v>0.58108108108108103</v>
      </c>
    </row>
    <row r="40" spans="1:2" x14ac:dyDescent="0.25">
      <c r="A40">
        <v>22</v>
      </c>
      <c r="B40">
        <v>0.58108108108108103</v>
      </c>
    </row>
    <row r="41" spans="1:2" x14ac:dyDescent="0.25">
      <c r="A41">
        <v>44</v>
      </c>
      <c r="B41">
        <v>0.60563380281690105</v>
      </c>
    </row>
    <row r="42" spans="1:2" x14ac:dyDescent="0.25">
      <c r="A42">
        <v>15</v>
      </c>
      <c r="B42">
        <v>0.63235294117647001</v>
      </c>
    </row>
    <row r="43" spans="1:2" x14ac:dyDescent="0.25">
      <c r="A43">
        <v>14</v>
      </c>
      <c r="B43">
        <v>0.64179104477611904</v>
      </c>
    </row>
    <row r="44" spans="1:2" x14ac:dyDescent="0.25">
      <c r="A44">
        <v>4</v>
      </c>
      <c r="B44">
        <v>0.68253968253968256</v>
      </c>
    </row>
    <row r="45" spans="1:2" x14ac:dyDescent="0.25">
      <c r="A45">
        <v>1</v>
      </c>
      <c r="B45">
        <v>0.72881355932203384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E5E5-9574-4BE0-A8CD-6C85B8FFA322}">
  <dimension ref="A1:B45"/>
  <sheetViews>
    <sheetView workbookViewId="0">
      <selection activeCell="G11" sqref="G11"/>
    </sheetView>
  </sheetViews>
  <sheetFormatPr defaultRowHeight="15" x14ac:dyDescent="0.25"/>
  <cols>
    <col min="1" max="1" width="11.140625" bestFit="1" customWidth="1"/>
    <col min="2" max="2" width="18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41</v>
      </c>
      <c r="B2">
        <v>0</v>
      </c>
    </row>
    <row r="3" spans="1:2" x14ac:dyDescent="0.25">
      <c r="A3">
        <v>42</v>
      </c>
      <c r="B3">
        <v>0</v>
      </c>
    </row>
    <row r="4" spans="1:2" x14ac:dyDescent="0.25">
      <c r="A4">
        <v>43</v>
      </c>
      <c r="B4" s="11">
        <v>0</v>
      </c>
    </row>
    <row r="5" spans="1:2" x14ac:dyDescent="0.25">
      <c r="A5">
        <v>34</v>
      </c>
      <c r="B5">
        <v>2.49169435215946E-4</v>
      </c>
    </row>
    <row r="6" spans="1:2" x14ac:dyDescent="0.25">
      <c r="A6">
        <v>36</v>
      </c>
      <c r="B6">
        <v>4.9218653869816597E-4</v>
      </c>
    </row>
    <row r="7" spans="1:2" x14ac:dyDescent="0.25">
      <c r="A7">
        <v>26</v>
      </c>
      <c r="B7">
        <v>5.2547261849587401E-4</v>
      </c>
    </row>
    <row r="8" spans="1:2" x14ac:dyDescent="0.25">
      <c r="A8">
        <v>13</v>
      </c>
      <c r="B8">
        <v>3.8612311509671178E-3</v>
      </c>
    </row>
    <row r="9" spans="1:2" x14ac:dyDescent="0.25">
      <c r="A9">
        <v>25</v>
      </c>
      <c r="B9">
        <v>4.245690182523589E-3</v>
      </c>
    </row>
    <row r="10" spans="1:2" x14ac:dyDescent="0.25">
      <c r="A10">
        <v>8</v>
      </c>
      <c r="B10">
        <v>4.623833197669203E-3</v>
      </c>
    </row>
    <row r="11" spans="1:2" x14ac:dyDescent="0.25">
      <c r="A11">
        <v>27</v>
      </c>
      <c r="B11">
        <v>4.8485907232115521E-3</v>
      </c>
    </row>
    <row r="12" spans="1:2" x14ac:dyDescent="0.25">
      <c r="A12">
        <v>3</v>
      </c>
      <c r="B12">
        <v>4.9546145530545349E-3</v>
      </c>
    </row>
    <row r="13" spans="1:2" x14ac:dyDescent="0.25">
      <c r="A13">
        <v>28</v>
      </c>
      <c r="B13">
        <v>5.3163131236220931E-3</v>
      </c>
    </row>
    <row r="14" spans="1:2" x14ac:dyDescent="0.25">
      <c r="A14">
        <v>9</v>
      </c>
      <c r="B14">
        <v>6.276437106761147E-3</v>
      </c>
    </row>
    <row r="15" spans="1:2" x14ac:dyDescent="0.25">
      <c r="A15">
        <v>2</v>
      </c>
      <c r="B15">
        <v>6.6491868841524575E-3</v>
      </c>
    </row>
    <row r="16" spans="1:2" x14ac:dyDescent="0.25">
      <c r="A16">
        <v>5</v>
      </c>
      <c r="B16">
        <v>7.3365792126474103E-3</v>
      </c>
    </row>
    <row r="17" spans="1:2" x14ac:dyDescent="0.25">
      <c r="A17">
        <v>6</v>
      </c>
      <c r="B17">
        <v>8.5219013260806296E-3</v>
      </c>
    </row>
    <row r="18" spans="1:2" x14ac:dyDescent="0.25">
      <c r="A18">
        <v>19</v>
      </c>
      <c r="B18">
        <v>8.612829842647985E-3</v>
      </c>
    </row>
    <row r="19" spans="1:2" x14ac:dyDescent="0.25">
      <c r="A19">
        <v>11</v>
      </c>
      <c r="B19">
        <v>9.0978044964755943E-3</v>
      </c>
    </row>
    <row r="20" spans="1:2" x14ac:dyDescent="0.25">
      <c r="A20">
        <v>12</v>
      </c>
      <c r="B20">
        <v>9.1947741163000626E-3</v>
      </c>
    </row>
    <row r="21" spans="1:2" x14ac:dyDescent="0.25">
      <c r="A21">
        <v>7</v>
      </c>
      <c r="B21">
        <v>1.1111754848814888E-2</v>
      </c>
    </row>
    <row r="22" spans="1:2" x14ac:dyDescent="0.25">
      <c r="A22">
        <v>39</v>
      </c>
      <c r="B22">
        <v>1.1534463889183539E-2</v>
      </c>
    </row>
    <row r="23" spans="1:2" x14ac:dyDescent="0.25">
      <c r="A23">
        <v>24</v>
      </c>
      <c r="B23">
        <v>1.1933253019588086E-2</v>
      </c>
    </row>
    <row r="24" spans="1:2" x14ac:dyDescent="0.25">
      <c r="A24">
        <v>21</v>
      </c>
      <c r="B24">
        <v>1.2373336169005936E-2</v>
      </c>
    </row>
    <row r="25" spans="1:2" x14ac:dyDescent="0.25">
      <c r="A25">
        <v>22</v>
      </c>
      <c r="B25">
        <v>1.2373336169005936E-2</v>
      </c>
    </row>
    <row r="26" spans="1:2" x14ac:dyDescent="0.25">
      <c r="A26">
        <v>33</v>
      </c>
      <c r="B26">
        <v>1.2823712294263552E-2</v>
      </c>
    </row>
    <row r="27" spans="1:2" x14ac:dyDescent="0.25">
      <c r="A27">
        <v>30</v>
      </c>
      <c r="B27">
        <v>1.4283209343406544E-2</v>
      </c>
    </row>
    <row r="28" spans="1:2" x14ac:dyDescent="0.25">
      <c r="A28">
        <v>29</v>
      </c>
      <c r="B28">
        <v>1.611579435499701E-2</v>
      </c>
    </row>
    <row r="29" spans="1:2" x14ac:dyDescent="0.25">
      <c r="A29">
        <v>10</v>
      </c>
      <c r="B29">
        <v>1.6306531025832505E-2</v>
      </c>
    </row>
    <row r="30" spans="1:2" x14ac:dyDescent="0.25">
      <c r="A30">
        <v>32</v>
      </c>
      <c r="B30">
        <v>1.6634063073052867E-2</v>
      </c>
    </row>
    <row r="31" spans="1:2" x14ac:dyDescent="0.25">
      <c r="A31">
        <v>31</v>
      </c>
      <c r="B31">
        <v>1.8163782300787787E-2</v>
      </c>
    </row>
    <row r="32" spans="1:2" x14ac:dyDescent="0.25">
      <c r="A32">
        <v>20</v>
      </c>
      <c r="B32">
        <v>1.9016473684048532E-2</v>
      </c>
    </row>
    <row r="33" spans="1:2" x14ac:dyDescent="0.25">
      <c r="A33">
        <v>37</v>
      </c>
      <c r="B33">
        <v>1.9623336199600869E-2</v>
      </c>
    </row>
    <row r="34" spans="1:2" x14ac:dyDescent="0.25">
      <c r="A34">
        <v>16</v>
      </c>
      <c r="B34">
        <v>1.9664816510556946E-2</v>
      </c>
    </row>
    <row r="35" spans="1:2" x14ac:dyDescent="0.25">
      <c r="A35">
        <v>35</v>
      </c>
      <c r="B35">
        <v>2.0655827289417079E-2</v>
      </c>
    </row>
    <row r="36" spans="1:2" x14ac:dyDescent="0.25">
      <c r="A36">
        <v>23</v>
      </c>
      <c r="B36">
        <v>2.2577844859748716E-2</v>
      </c>
    </row>
    <row r="37" spans="1:2" x14ac:dyDescent="0.25">
      <c r="A37">
        <v>38</v>
      </c>
      <c r="B37">
        <v>2.3517419805345514E-2</v>
      </c>
    </row>
    <row r="38" spans="1:2" x14ac:dyDescent="0.25">
      <c r="A38">
        <v>44</v>
      </c>
      <c r="B38">
        <v>3.2774491033330924E-2</v>
      </c>
    </row>
    <row r="39" spans="1:2" x14ac:dyDescent="0.25">
      <c r="A39">
        <v>18</v>
      </c>
      <c r="B39">
        <v>3.3407617595830212E-2</v>
      </c>
    </row>
    <row r="40" spans="1:2" x14ac:dyDescent="0.25">
      <c r="A40">
        <v>40</v>
      </c>
      <c r="B40">
        <v>3.524903178852111E-2</v>
      </c>
    </row>
    <row r="41" spans="1:2" x14ac:dyDescent="0.25">
      <c r="A41">
        <v>17</v>
      </c>
      <c r="B41">
        <v>4.5572061669230189E-2</v>
      </c>
    </row>
    <row r="42" spans="1:2" x14ac:dyDescent="0.25">
      <c r="A42">
        <v>15</v>
      </c>
      <c r="B42">
        <v>5.4859276842293414E-2</v>
      </c>
    </row>
    <row r="43" spans="1:2" x14ac:dyDescent="0.25">
      <c r="A43">
        <v>4</v>
      </c>
      <c r="B43">
        <v>8.4960126718986145E-2</v>
      </c>
    </row>
    <row r="44" spans="1:2" x14ac:dyDescent="0.25">
      <c r="A44">
        <v>14</v>
      </c>
      <c r="B44">
        <v>9.5277139411256054E-2</v>
      </c>
    </row>
    <row r="45" spans="1:2" x14ac:dyDescent="0.25">
      <c r="A45">
        <v>1</v>
      </c>
      <c r="B45">
        <v>0.23002145192981305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3670-DD9A-4469-8E22-0F27AD866359}">
  <dimension ref="A1:B45"/>
  <sheetViews>
    <sheetView workbookViewId="0"/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36</v>
      </c>
      <c r="B2">
        <v>1.74072898401448E-2</v>
      </c>
    </row>
    <row r="3" spans="1:2" x14ac:dyDescent="0.25">
      <c r="A3">
        <v>41</v>
      </c>
      <c r="B3">
        <v>2.5516912167655201E-2</v>
      </c>
    </row>
    <row r="4" spans="1:2" x14ac:dyDescent="0.25">
      <c r="A4">
        <v>42</v>
      </c>
      <c r="B4">
        <v>2.5516912167655201E-2</v>
      </c>
    </row>
    <row r="5" spans="1:2" x14ac:dyDescent="0.25">
      <c r="A5">
        <v>26</v>
      </c>
      <c r="B5">
        <v>3.56108736585906E-2</v>
      </c>
    </row>
    <row r="6" spans="1:2" x14ac:dyDescent="0.25">
      <c r="A6">
        <v>34</v>
      </c>
      <c r="B6">
        <v>4.0381334534998897E-2</v>
      </c>
    </row>
    <row r="7" spans="1:2" x14ac:dyDescent="0.25">
      <c r="A7">
        <v>43</v>
      </c>
      <c r="B7">
        <v>5.0134109312269699E-2</v>
      </c>
    </row>
    <row r="8" spans="1:2" x14ac:dyDescent="0.25">
      <c r="A8">
        <v>29</v>
      </c>
      <c r="B8">
        <v>6.5908428564086602E-2</v>
      </c>
    </row>
    <row r="9" spans="1:2" x14ac:dyDescent="0.25">
      <c r="A9">
        <v>8</v>
      </c>
      <c r="B9">
        <v>7.4106401205114442E-2</v>
      </c>
    </row>
    <row r="10" spans="1:2" x14ac:dyDescent="0.25">
      <c r="A10">
        <v>3</v>
      </c>
      <c r="B10">
        <v>7.5996432711867512E-2</v>
      </c>
    </row>
    <row r="11" spans="1:2" x14ac:dyDescent="0.25">
      <c r="A11">
        <v>12</v>
      </c>
      <c r="B11">
        <v>7.8805882394058904E-2</v>
      </c>
    </row>
    <row r="12" spans="1:2" x14ac:dyDescent="0.25">
      <c r="A12">
        <v>5</v>
      </c>
      <c r="B12">
        <v>8.5976512430043991E-2</v>
      </c>
    </row>
    <row r="13" spans="1:2" x14ac:dyDescent="0.25">
      <c r="A13">
        <v>27</v>
      </c>
      <c r="B13">
        <v>9.4756624697045599E-2</v>
      </c>
    </row>
    <row r="14" spans="1:2" x14ac:dyDescent="0.25">
      <c r="A14">
        <v>28</v>
      </c>
      <c r="B14">
        <v>9.7285407565307097E-2</v>
      </c>
    </row>
    <row r="15" spans="1:2" x14ac:dyDescent="0.25">
      <c r="A15">
        <v>38</v>
      </c>
      <c r="B15">
        <v>0.10056981080758499</v>
      </c>
    </row>
    <row r="16" spans="1:2" x14ac:dyDescent="0.25">
      <c r="A16">
        <v>2</v>
      </c>
      <c r="B16">
        <v>0.10492421521737356</v>
      </c>
    </row>
    <row r="17" spans="1:2" x14ac:dyDescent="0.25">
      <c r="A17">
        <v>39</v>
      </c>
      <c r="B17">
        <v>0.1078612033758283</v>
      </c>
    </row>
    <row r="18" spans="1:2" x14ac:dyDescent="0.25">
      <c r="A18">
        <v>9</v>
      </c>
      <c r="B18">
        <v>0.11273259429426366</v>
      </c>
    </row>
    <row r="19" spans="1:2" x14ac:dyDescent="0.25">
      <c r="A19">
        <v>13</v>
      </c>
      <c r="B19">
        <v>0.1147192154141821</v>
      </c>
    </row>
    <row r="20" spans="1:2" x14ac:dyDescent="0.25">
      <c r="A20">
        <v>25</v>
      </c>
      <c r="B20">
        <v>0.1187568695443041</v>
      </c>
    </row>
    <row r="21" spans="1:2" x14ac:dyDescent="0.25">
      <c r="A21">
        <v>24</v>
      </c>
      <c r="B21">
        <v>0.1219793656054674</v>
      </c>
    </row>
    <row r="22" spans="1:2" x14ac:dyDescent="0.25">
      <c r="A22">
        <v>35</v>
      </c>
      <c r="B22">
        <v>0.12648811227059389</v>
      </c>
    </row>
    <row r="23" spans="1:2" x14ac:dyDescent="0.25">
      <c r="A23">
        <v>11</v>
      </c>
      <c r="B23">
        <v>0.13025027153661589</v>
      </c>
    </row>
    <row r="24" spans="1:2" x14ac:dyDescent="0.25">
      <c r="A24">
        <v>6</v>
      </c>
      <c r="B24">
        <v>0.13726385320206094</v>
      </c>
    </row>
    <row r="25" spans="1:2" x14ac:dyDescent="0.25">
      <c r="A25">
        <v>33</v>
      </c>
      <c r="B25">
        <v>0.1411705714375967</v>
      </c>
    </row>
    <row r="26" spans="1:2" x14ac:dyDescent="0.25">
      <c r="A26">
        <v>40</v>
      </c>
      <c r="B26">
        <v>0.14327098144685879</v>
      </c>
    </row>
    <row r="27" spans="1:2" x14ac:dyDescent="0.25">
      <c r="A27">
        <v>20</v>
      </c>
      <c r="B27">
        <v>0.14364679785074261</v>
      </c>
    </row>
    <row r="28" spans="1:2" x14ac:dyDescent="0.25">
      <c r="A28">
        <v>32</v>
      </c>
      <c r="B28">
        <v>0.1515048883372857</v>
      </c>
    </row>
    <row r="29" spans="1:2" x14ac:dyDescent="0.25">
      <c r="A29">
        <v>17</v>
      </c>
      <c r="B29">
        <v>0.1522222774061491</v>
      </c>
    </row>
    <row r="30" spans="1:2" x14ac:dyDescent="0.25">
      <c r="A30">
        <v>7</v>
      </c>
      <c r="B30">
        <v>0.15245682900214408</v>
      </c>
    </row>
    <row r="31" spans="1:2" x14ac:dyDescent="0.25">
      <c r="A31">
        <v>37</v>
      </c>
      <c r="B31">
        <v>0.15940691723740361</v>
      </c>
    </row>
    <row r="32" spans="1:2" x14ac:dyDescent="0.25">
      <c r="A32">
        <v>30</v>
      </c>
      <c r="B32">
        <v>0.160250974564427</v>
      </c>
    </row>
    <row r="33" spans="1:2" x14ac:dyDescent="0.25">
      <c r="A33">
        <v>19</v>
      </c>
      <c r="B33">
        <v>0.16033179064374919</v>
      </c>
    </row>
    <row r="34" spans="1:2" x14ac:dyDescent="0.25">
      <c r="A34">
        <v>31</v>
      </c>
      <c r="B34">
        <v>0.1702652434522671</v>
      </c>
    </row>
    <row r="35" spans="1:2" x14ac:dyDescent="0.25">
      <c r="A35">
        <v>21</v>
      </c>
      <c r="B35">
        <v>0.180783527804556</v>
      </c>
    </row>
    <row r="36" spans="1:2" x14ac:dyDescent="0.25">
      <c r="A36">
        <v>22</v>
      </c>
      <c r="B36">
        <v>0.180783527804556</v>
      </c>
    </row>
    <row r="37" spans="1:2" x14ac:dyDescent="0.25">
      <c r="A37">
        <v>10</v>
      </c>
      <c r="B37">
        <v>0.18325902437097805</v>
      </c>
    </row>
    <row r="38" spans="1:2" x14ac:dyDescent="0.25">
      <c r="A38">
        <v>23</v>
      </c>
      <c r="B38">
        <v>0.18943775330970941</v>
      </c>
    </row>
    <row r="39" spans="1:2" x14ac:dyDescent="0.25">
      <c r="A39">
        <v>18</v>
      </c>
      <c r="B39">
        <v>0.19038219202996881</v>
      </c>
    </row>
    <row r="40" spans="1:2" x14ac:dyDescent="0.25">
      <c r="A40">
        <v>16</v>
      </c>
      <c r="B40">
        <v>0.20522085105763591</v>
      </c>
    </row>
    <row r="41" spans="1:2" x14ac:dyDescent="0.25">
      <c r="A41">
        <v>44</v>
      </c>
      <c r="B41">
        <v>0.21897757255637579</v>
      </c>
    </row>
    <row r="42" spans="1:2" x14ac:dyDescent="0.25">
      <c r="A42">
        <v>14</v>
      </c>
      <c r="B42">
        <v>0.23181584424038251</v>
      </c>
    </row>
    <row r="43" spans="1:2" x14ac:dyDescent="0.25">
      <c r="A43">
        <v>15</v>
      </c>
      <c r="B43">
        <v>0.2395416212643256</v>
      </c>
    </row>
    <row r="44" spans="1:2" x14ac:dyDescent="0.25">
      <c r="A44">
        <v>4</v>
      </c>
      <c r="B44">
        <v>0.30847659871349442</v>
      </c>
    </row>
    <row r="45" spans="1:2" x14ac:dyDescent="0.25">
      <c r="A45">
        <v>1</v>
      </c>
      <c r="B45">
        <v>0.3197509913031934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461C-4449-4836-B537-11720F5646D0}">
  <dimension ref="A1:B45"/>
  <sheetViews>
    <sheetView workbookViewId="0">
      <selection activeCell="B2" sqref="B2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36</v>
      </c>
      <c r="B2">
        <v>87.56062461601185</v>
      </c>
    </row>
    <row r="3" spans="1:2" x14ac:dyDescent="0.25">
      <c r="A3">
        <v>41</v>
      </c>
      <c r="B3">
        <v>181.9237131726147</v>
      </c>
    </row>
    <row r="4" spans="1:2" x14ac:dyDescent="0.25">
      <c r="A4">
        <v>42</v>
      </c>
      <c r="B4">
        <v>181.9237131726147</v>
      </c>
    </row>
    <row r="5" spans="1:2" x14ac:dyDescent="0.25">
      <c r="A5">
        <v>26</v>
      </c>
      <c r="B5">
        <v>355.06829978892199</v>
      </c>
    </row>
    <row r="6" spans="1:2" x14ac:dyDescent="0.25">
      <c r="A6">
        <v>34</v>
      </c>
      <c r="B6">
        <v>459.49917416926326</v>
      </c>
    </row>
    <row r="7" spans="1:2" x14ac:dyDescent="0.25">
      <c r="A7">
        <v>43</v>
      </c>
      <c r="B7">
        <v>698.37076449175288</v>
      </c>
    </row>
    <row r="8" spans="1:2" x14ac:dyDescent="0.25">
      <c r="A8">
        <v>29</v>
      </c>
      <c r="B8">
        <v>1208.3895074393422</v>
      </c>
    </row>
    <row r="9" spans="1:2" x14ac:dyDescent="0.25">
      <c r="A9">
        <v>8</v>
      </c>
      <c r="B9">
        <v>1525.046180859872</v>
      </c>
    </row>
    <row r="10" spans="1:2" x14ac:dyDescent="0.25">
      <c r="A10">
        <v>3</v>
      </c>
      <c r="B10">
        <v>1612.339344616523</v>
      </c>
    </row>
    <row r="11" spans="1:2" x14ac:dyDescent="0.25">
      <c r="A11">
        <v>12</v>
      </c>
      <c r="B11">
        <v>1735.9205114594699</v>
      </c>
    </row>
    <row r="12" spans="1:2" x14ac:dyDescent="0.25">
      <c r="A12">
        <v>5</v>
      </c>
      <c r="B12">
        <v>2051.5678054878454</v>
      </c>
    </row>
    <row r="13" spans="1:2" x14ac:dyDescent="0.25">
      <c r="A13">
        <v>27</v>
      </c>
      <c r="B13">
        <v>2495.7105976341381</v>
      </c>
    </row>
    <row r="14" spans="1:2" x14ac:dyDescent="0.25">
      <c r="A14">
        <v>28</v>
      </c>
      <c r="B14">
        <v>2624.7415380714351</v>
      </c>
    </row>
    <row r="15" spans="1:2" x14ac:dyDescent="0.25">
      <c r="A15">
        <v>38</v>
      </c>
      <c r="B15">
        <v>2813.7815946088681</v>
      </c>
    </row>
    <row r="16" spans="1:2" x14ac:dyDescent="0.25">
      <c r="A16">
        <v>2</v>
      </c>
      <c r="B16">
        <v>3065.1829782674622</v>
      </c>
    </row>
    <row r="17" spans="1:2" x14ac:dyDescent="0.25">
      <c r="A17">
        <v>39</v>
      </c>
      <c r="B17">
        <v>3239.7961824709278</v>
      </c>
    </row>
    <row r="18" spans="1:2" x14ac:dyDescent="0.25">
      <c r="A18">
        <v>9</v>
      </c>
      <c r="B18">
        <v>3566.2740755593659</v>
      </c>
    </row>
    <row r="19" spans="1:2" x14ac:dyDescent="0.25">
      <c r="A19">
        <v>13</v>
      </c>
      <c r="B19">
        <v>3664.7085380539829</v>
      </c>
    </row>
    <row r="20" spans="1:2" x14ac:dyDescent="0.25">
      <c r="A20">
        <v>25</v>
      </c>
      <c r="B20">
        <v>3926.1411688308262</v>
      </c>
    </row>
    <row r="21" spans="1:2" x14ac:dyDescent="0.25">
      <c r="A21">
        <v>24</v>
      </c>
      <c r="B21">
        <v>4144.6027621006215</v>
      </c>
    </row>
    <row r="22" spans="1:2" x14ac:dyDescent="0.25">
      <c r="A22">
        <v>35</v>
      </c>
      <c r="B22">
        <v>4482.0427000383243</v>
      </c>
    </row>
    <row r="23" spans="1:2" x14ac:dyDescent="0.25">
      <c r="A23">
        <v>11</v>
      </c>
      <c r="B23">
        <v>4785.3403193998165</v>
      </c>
    </row>
    <row r="24" spans="1:2" x14ac:dyDescent="0.25">
      <c r="A24">
        <v>6</v>
      </c>
      <c r="B24">
        <v>5263.6779248312396</v>
      </c>
    </row>
    <row r="25" spans="1:2" x14ac:dyDescent="0.25">
      <c r="A25">
        <v>33</v>
      </c>
      <c r="B25">
        <v>5555.0223755905963</v>
      </c>
    </row>
    <row r="26" spans="1:2" x14ac:dyDescent="0.25">
      <c r="A26">
        <v>40</v>
      </c>
      <c r="B26">
        <v>5688.9543622112624</v>
      </c>
    </row>
    <row r="27" spans="1:2" x14ac:dyDescent="0.25">
      <c r="A27">
        <v>20</v>
      </c>
      <c r="B27">
        <v>5718.3299455278093</v>
      </c>
    </row>
    <row r="28" spans="1:2" x14ac:dyDescent="0.25">
      <c r="A28">
        <v>32</v>
      </c>
      <c r="B28">
        <v>6397.4997593863163</v>
      </c>
    </row>
    <row r="29" spans="1:2" x14ac:dyDescent="0.25">
      <c r="A29">
        <v>17</v>
      </c>
      <c r="B29">
        <v>6466.045038965176</v>
      </c>
    </row>
    <row r="30" spans="1:2" x14ac:dyDescent="0.25">
      <c r="A30">
        <v>7</v>
      </c>
      <c r="B30">
        <v>6475.9606260570999</v>
      </c>
    </row>
    <row r="31" spans="1:2" x14ac:dyDescent="0.25">
      <c r="A31">
        <v>37</v>
      </c>
      <c r="B31">
        <v>7046.108389600673</v>
      </c>
    </row>
    <row r="32" spans="1:2" x14ac:dyDescent="0.25">
      <c r="A32">
        <v>19</v>
      </c>
      <c r="B32">
        <v>7155.2305353257343</v>
      </c>
    </row>
    <row r="33" spans="1:2" x14ac:dyDescent="0.25">
      <c r="A33">
        <v>30</v>
      </c>
      <c r="B33">
        <v>7155.6662000963879</v>
      </c>
    </row>
    <row r="34" spans="1:2" x14ac:dyDescent="0.25">
      <c r="A34">
        <v>31</v>
      </c>
      <c r="B34">
        <v>8067.0409770239239</v>
      </c>
    </row>
    <row r="35" spans="1:2" x14ac:dyDescent="0.25">
      <c r="A35">
        <v>21</v>
      </c>
      <c r="B35">
        <v>9098.7173186482069</v>
      </c>
    </row>
    <row r="36" spans="1:2" x14ac:dyDescent="0.25">
      <c r="A36">
        <v>22</v>
      </c>
      <c r="B36">
        <v>9098.7173186482069</v>
      </c>
    </row>
    <row r="37" spans="1:2" x14ac:dyDescent="0.25">
      <c r="A37">
        <v>10</v>
      </c>
      <c r="B37">
        <v>9347.1302325920678</v>
      </c>
    </row>
    <row r="38" spans="1:2" x14ac:dyDescent="0.25">
      <c r="A38">
        <v>23</v>
      </c>
      <c r="B38">
        <v>10006.404375273607</v>
      </c>
    </row>
    <row r="39" spans="1:2" x14ac:dyDescent="0.25">
      <c r="A39">
        <v>18</v>
      </c>
      <c r="B39">
        <v>10048.563628058031</v>
      </c>
    </row>
    <row r="40" spans="1:2" x14ac:dyDescent="0.25">
      <c r="A40">
        <v>16</v>
      </c>
      <c r="B40">
        <v>11750.527935226477</v>
      </c>
    </row>
    <row r="41" spans="1:2" x14ac:dyDescent="0.25">
      <c r="A41">
        <v>44</v>
      </c>
      <c r="B41">
        <v>13279.797379562071</v>
      </c>
    </row>
    <row r="42" spans="1:2" x14ac:dyDescent="0.25">
      <c r="A42">
        <v>14</v>
      </c>
      <c r="B42">
        <v>14893.243737422177</v>
      </c>
    </row>
    <row r="43" spans="1:2" x14ac:dyDescent="0.25">
      <c r="A43">
        <v>15</v>
      </c>
      <c r="B43">
        <v>15901.405727628106</v>
      </c>
    </row>
    <row r="44" spans="1:2" x14ac:dyDescent="0.25">
      <c r="A44">
        <v>4</v>
      </c>
      <c r="B44">
        <v>26345.479734254492</v>
      </c>
    </row>
    <row r="45" spans="1:2" x14ac:dyDescent="0.25">
      <c r="A45">
        <v>1</v>
      </c>
      <c r="B45">
        <v>28310.097711502738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0 3 5 N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N N + T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f k 1 W y T r 7 O G M C A A A / E g A A E w A c A E Z v c m 1 1 b G F z L 1 N l Y 3 R p b 2 4 x L m 0 g o h g A K K A U A A A A A A A A A A A A A A A A A A A A A A A A A A A A 3 Z Z f b 9 o w F M X f k f g O V n g B K Y o W J + 3 + i Z c B W 3 l o 1 S 2 w l 2 W q j L l N r C Y 2 s p 0 W V P H d 5 y z r x l D u N P V h I u M l x C f K v e d 3 d B 0 b 4 F Y o S Z L m G r 7 t 9 / o 9 k z M N a z L w V m A f A C Q Y Q z h I q 1 k h 7 M 4 j Y 1 K A 7 f e I + y W q 0 h z c y s T c B 1 P F q 9 I 9 N 3 w v C g g m S l p 3 Y 4 b e 5 E 2 6 N K B N e n G d T s H c W b V J k 6 t l u m D y H o B c Q q 6 V e / n N J b M 5 l M w K b s j w E x h g m u e j m 3 f M 8 p x G 6 f I D W V z M k n m S P i h 9 J 2 R G e K W 1 K 1 H s U s P K T Q G k F l L O t B Y r w e S t U u u 0 1 U N g t 9 Y b + V + m U I h S W N B j j 3 g + m a i i K q U Z U 5 / M J F d r V 2 M c 0 j P 6 d e Q 3 d g f e J G c y c 3 A W u w 3 U J B Z s 5 b w u N J P m V u m y e U M t m m H D x n 9 8 9 J r V 0 F W Y S 3 s e B 7 W + 9 8 m T Q J 1 g 3 R K R V b k C v d + P + j 0 h W y v + n g 8 v l O l 4 P G 0 W / o t 0 e F E Z 1 3 r N o W O B P P X 9 I w b q e 5 4 / 2 7 q C n 1 l R g Q n m m V Q a / B r 9 S Z J f Q 6 Y B u k W 9 6 f k k i B 8 I f w k c + P f Z F d z N b r e w H 3 b e U f g D D 0 Q G j h W 3 S n f 3 O 9 B u 4 i Q y e d a n 2 V S r T L N N 3 t 1 E W h x 0 N Q 4 3 4 U 4 p w H Q r g Z 9 t n w T 3 5 2 x N a 2 E s k 4 6 y Q 6 P F t m M T c N R 9 y 7 H U P z i W x v H R u d Q n H y t l I b G 7 A s a / / g Z X S s I / O L O 2 C h E m x J h w h g n n m P A S E 1 5 h w m t M C F + g C u o 9 R M 2 H q P s Q t R + i / k M U Q I g S C F E E I c q A o g w o n j / K g K I M K M q A o g w o y o C i D C j K g K I M I p R B h D K I 8 C F A G U Q o g w h l E K E M I p R B h D K I U A Y x y i B G G c Q o g x j f C Y 4 Y / G m z / w Z Q S w E C L Q A U A A I A C A D T f k 1 W c / t S h 6 U A A A D 2 A A A A E g A A A A A A A A A A A A A A A A A A A A A A Q 2 9 u Z m l n L 1 B h Y 2 t h Z 2 U u e G 1 s U E s B A i 0 A F A A C A A g A 0 3 5 N V g / K 6 a u k A A A A 6 Q A A A B M A A A A A A A A A A A A A A A A A 8 Q A A A F t D b 2 5 0 Z W 5 0 X 1 R 5 c G V z X S 5 4 b W x Q S w E C L Q A U A A I A C A D T f k 1 W y T r 7 O G M C A A A / E g A A E w A A A A A A A A A A A A A A A A D i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W Q A A A A A A A C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d 2 V l b m V z c y U y M G N l b n R y Y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R 3 Z W V u Z X N z X 2 N l b n R y Y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J U M T g 6 N D g 6 M T g u M D U y N j g 2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d H d l Z W 5 l c 3 M g Y 2 V u d H J h b G l 0 e S 9 D a G F u Z 2 V k I F R 5 c G U u e 0 N v b H V t b j E s M H 0 m c X V v d D s s J n F 1 b 3 Q 7 U 2 V j d G l v b j E v Y m V 0 d 2 V l b m V z c y B j Z W 5 0 c m F s a X R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X R 3 Z W V u Z X N z I G N l b n R y Y W x p d H k v Q 2 h h b m d l Z C B U e X B l L n t D b 2 x 1 b W 4 x L D B 9 J n F 1 b 3 Q 7 L C Z x d W 9 0 O 1 N l Y 3 R p b 2 4 x L 2 J l d H d l Z W 5 l c 3 M g Y 2 V u d H J h b G l 0 e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d H d l Z W 5 l c 3 M l M j B j Z W 5 0 c m F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H d l Z W 5 l c 3 M l M j B j Z W 5 0 c m F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V u Z X N z J T I w Y 2 V u d H J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b 3 N l b m V z c 1 9 j Z W 5 0 c m F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Q 4 O j M 5 L j U 1 M T U y M j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W 5 l c 3 M g Y 2 V u d H J h b G l 0 e S 9 D a G F u Z 2 V k I F R 5 c G U u e 0 N v b H V t b j E s M H 0 m c X V v d D s s J n F 1 b 3 Q 7 U 2 V j d G l v b j E v Y 2 x v c 2 V u Z X N z I G N l b n R y Y W x p d H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b m V z c y B j Z W 5 0 c m F s a X R 5 L 0 N o Y W 5 n Z W Q g V H l w Z S 5 7 Q 2 9 s d W 1 u M S w w f S Z x d W 9 0 O y w m c X V v d D t T Z W N 0 a W 9 u M S 9 j b G 9 z Z W 5 l c 3 M g Y 2 V u d H J h b G l 0 e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b m V z c y U y M G N l b n R y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V u Z X N z J T I w Y 2 V u d H J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H V z d G V y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Q 4 O j U 1 L j Q y O T U 1 N z d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H V z d G V y a W 5 n L 0 N o Y W 5 n Z W Q g V H l w Z S 5 7 Q 2 9 s d W 1 u M S w w f S Z x d W 9 0 O y w m c X V v d D t T Z W N 0 a W 9 u M S 9 j b H V z d G V y a W 5 n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H V z d G V y a W 5 n L 0 N o Y W 5 n Z W Q g V H l w Z S 5 7 Q 2 9 s d W 1 u M S w w f S Z x d W 9 0 O y w m c X V v d D t T Z W N 0 a W 9 u M S 9 j b H V z d G V y a W 5 n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1 c 3 R l c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n c m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Q 5 O j A 3 L j g y N z M x O T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d y Z W U v Q 2 h h b m d l Z C B U e X B l L n t D b 2 x 1 b W 4 x L D B 9 J n F 1 b 3 Q 7 L C Z x d W 9 0 O 1 N l Y 3 R p b 2 4 x L 2 R l Z 3 J l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n c m V l L 0 N o Y W 5 n Z W Q g V H l w Z S 5 7 Q 2 9 s d W 1 u M S w w f S Z x d W 9 0 O y w m c X V v d D t T Z W N 0 a W 9 u M S 9 k Z W d y Z W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d y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j Z W 5 0 c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N j Z W 5 0 c m l j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Q 5 O j I w L j c 0 N j U 5 M j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2 N l b n R y a W N p d H k v Q 2 h h b m d l Z C B U e X B l L n t D b 2 x 1 b W 4 x L D B 9 J n F 1 b 3 Q 7 L C Z x d W 9 0 O 1 N l Y 3 R p b 2 4 x L 2 V j Y 2 V u d H J p Y 2 l 0 e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N j Z W 5 0 c m l j a X R 5 L 0 N o Y W 5 n Z W Q g V H l w Z S 5 7 Q 2 9 s d W 1 u M S w w f S Z x d W 9 0 O y w m c X V v d D t T Z W N 0 a W 9 u M S 9 l Y 2 N l b n R y a W N p d H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2 N l b n R y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j Z W 5 0 c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Z W 5 2 Z W N 0 b 3 I l M j B j Z W 5 0 c m F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l n Z W 5 2 Z W N 0 b 3 J f Y 2 V u d H J h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x O D o 1 M D o w O C 4 0 O T I 2 N z E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n Z W 5 2 Z W N 0 b 3 I g Y 2 V u d H J h b G l 0 e S 9 D a G F u Z 2 V k I F R 5 c G U u e 0 N v b H V t b j E s M H 0 m c X V v d D s s J n F 1 b 3 Q 7 U 2 V j d G l v b j E v Z W l n Z W 5 2 Z W N 0 b 3 I g Y 2 V u d H J h b G l 0 e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l n Z W 5 2 Z W N 0 b 3 I g Y 2 V u d H J h b G l 0 e S 9 D a G F u Z 2 V k I F R 5 c G U u e 0 N v b H V t b j E s M H 0 m c X V v d D s s J n F 1 b 3 Q 7 U 2 V j d G l v b j E v Z W l n Z W 5 2 Z W N 0 b 3 I g Y 2 V u d H J h b G l 0 e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p Z 2 V u d m V j d G 9 y J T I w Y 2 V u d H J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d l b n Z l Y 3 R v c i U y M G N l b n R y Y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G N l b n R y Y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W J n c m F w a F 9 j Z W 5 0 c m F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U w O j E 4 L j k z M T c 4 N T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n c m F w a C B j Z W 5 0 c m F s a X R 5 L 0 N o Y W 5 n Z W Q g V H l w Z S 5 7 Q 2 9 s d W 1 u M S w w f S Z x d W 9 0 O y w m c X V v d D t T Z W N 0 a W 9 u M S 9 z d W J n c m F w a C B j Z W 5 0 c m F s a X R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W J n c m F w a C B j Z W 5 0 c m F s a X R 5 L 0 N o Y W 5 n Z W Q g V H l w Z S 5 7 Q 2 9 s d W 1 u M S w w f S Z x d W 9 0 O y w m c X V v d D t T Z W N 0 a W 9 u M S 9 z d W J n c m F w a C B j Z W 5 0 c m F s a X R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Z 3 J h c G g l M j B j Z W 5 0 c m F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Y 2 V u d H J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u Z 2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u Z 2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x O D o 1 M D o z M y 4 x M z E z N z Q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p Y W 5 n b G V z L 0 N o Y W 5 n Z W Q g V H l w Z S 5 7 Q 2 9 s d W 1 u M S w w f S Z x d W 9 0 O y w m c X V v d D t T Z W N 0 a W 9 u M S 9 0 c m l h b m d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a W F u Z 2 x l c y 9 D a G F u Z 2 V k I F R 5 c G U u e 0 N v b H V t b j E s M H 0 m c X V v d D s s J n F 1 b 3 Q 7 U 2 V j d G l v b j E v d H J p Y W 5 n b G V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5 n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u Z 2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h b m N l J T I w b W F 0 c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T A 6 M T M 6 M j E u O D I 5 O T U 5 M F o i I C 8 + P E V u d H J 5 I F R 5 c G U 9 I k Z p b G x D b 2 x 1 b W 5 U e X B l c y I g V m F s d W U 9 I n N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G F u Y 2 U g b W F 0 c m l 4 L 0 N o Y W 5 n Z W Q g V H l w Z S 5 7 Q 2 9 s d W 1 u M S w w f S Z x d W 9 0 O y w m c X V v d D t T Z W N 0 a W 9 u M S 9 k a X N 0 Y W 5 j Z S B t Y X R y a X g v Q 2 h h b m d l Z C B U e X B l L n t D b 2 x 1 b W 4 y L D F 9 J n F 1 b 3 Q 7 L C Z x d W 9 0 O 1 N l Y 3 R p b 2 4 x L 2 R p c 3 R h b m N l I G 1 h d H J p e C 9 D a G F u Z 2 V k I F R 5 c G U u e 0 N v b H V t b j M s M n 0 m c X V v d D s s J n F 1 b 3 Q 7 U 2 V j d G l v b j E v Z G l z d G F u Y 2 U g b W F 0 c m l 4 L 0 N o Y W 5 n Z W Q g V H l w Z S 5 7 Q 2 9 s d W 1 u N C w z f S Z x d W 9 0 O y w m c X V v d D t T Z W N 0 a W 9 u M S 9 k a X N 0 Y W 5 j Z S B t Y X R y a X g v Q 2 h h b m d l Z C B U e X B l L n t D b 2 x 1 b W 4 1 L D R 9 J n F 1 b 3 Q 7 L C Z x d W 9 0 O 1 N l Y 3 R p b 2 4 x L 2 R p c 3 R h b m N l I G 1 h d H J p e C 9 D a G F u Z 2 V k I F R 5 c G U u e 0 N v b H V t b j Y s N X 0 m c X V v d D s s J n F 1 b 3 Q 7 U 2 V j d G l v b j E v Z G l z d G F u Y 2 U g b W F 0 c m l 4 L 0 N o Y W 5 n Z W Q g V H l w Z S 5 7 Q 2 9 s d W 1 u N y w 2 f S Z x d W 9 0 O y w m c X V v d D t T Z W N 0 a W 9 u M S 9 k a X N 0 Y W 5 j Z S B t Y X R y a X g v Q 2 h h b m d l Z C B U e X B l L n t D b 2 x 1 b W 4 4 L D d 9 J n F 1 b 3 Q 7 L C Z x d W 9 0 O 1 N l Y 3 R p b 2 4 x L 2 R p c 3 R h b m N l I G 1 h d H J p e C 9 D a G F u Z 2 V k I F R 5 c G U u e 0 N v b H V t b j k s O H 0 m c X V v d D s s J n F 1 b 3 Q 7 U 2 V j d G l v b j E v Z G l z d G F u Y 2 U g b W F 0 c m l 4 L 0 N o Y W 5 n Z W Q g V H l w Z S 5 7 Q 2 9 s d W 1 u M T A s O X 0 m c X V v d D s s J n F 1 b 3 Q 7 U 2 V j d G l v b j E v Z G l z d G F u Y 2 U g b W F 0 c m l 4 L 0 N o Y W 5 n Z W Q g V H l w Z S 5 7 Q 2 9 s d W 1 u M T E s M T B 9 J n F 1 b 3 Q 7 L C Z x d W 9 0 O 1 N l Y 3 R p b 2 4 x L 2 R p c 3 R h b m N l I G 1 h d H J p e C 9 D a G F u Z 2 V k I F R 5 c G U u e 0 N v b H V t b j E y L D E x f S Z x d W 9 0 O y w m c X V v d D t T Z W N 0 a W 9 u M S 9 k a X N 0 Y W 5 j Z S B t Y X R y a X g v Q 2 h h b m d l Z C B U e X B l L n t D b 2 x 1 b W 4 x M y w x M n 0 m c X V v d D s s J n F 1 b 3 Q 7 U 2 V j d G l v b j E v Z G l z d G F u Y 2 U g b W F 0 c m l 4 L 0 N o Y W 5 n Z W Q g V H l w Z S 5 7 Q 2 9 s d W 1 u M T Q s M T N 9 J n F 1 b 3 Q 7 L C Z x d W 9 0 O 1 N l Y 3 R p b 2 4 x L 2 R p c 3 R h b m N l I G 1 h d H J p e C 9 D a G F u Z 2 V k I F R 5 c G U u e 0 N v b H V t b j E 1 L D E 0 f S Z x d W 9 0 O y w m c X V v d D t T Z W N 0 a W 9 u M S 9 k a X N 0 Y W 5 j Z S B t Y X R y a X g v Q 2 h h b m d l Z C B U e X B l L n t D b 2 x 1 b W 4 x N i w x N X 0 m c X V v d D s s J n F 1 b 3 Q 7 U 2 V j d G l v b j E v Z G l z d G F u Y 2 U g b W F 0 c m l 4 L 0 N o Y W 5 n Z W Q g V H l w Z S 5 7 Q 2 9 s d W 1 u M T c s M T Z 9 J n F 1 b 3 Q 7 L C Z x d W 9 0 O 1 N l Y 3 R p b 2 4 x L 2 R p c 3 R h b m N l I G 1 h d H J p e C 9 D a G F u Z 2 V k I F R 5 c G U u e 0 N v b H V t b j E 4 L D E 3 f S Z x d W 9 0 O y w m c X V v d D t T Z W N 0 a W 9 u M S 9 k a X N 0 Y W 5 j Z S B t Y X R y a X g v Q 2 h h b m d l Z C B U e X B l L n t D b 2 x 1 b W 4 x O S w x O H 0 m c X V v d D s s J n F 1 b 3 Q 7 U 2 V j d G l v b j E v Z G l z d G F u Y 2 U g b W F 0 c m l 4 L 0 N o Y W 5 n Z W Q g V H l w Z S 5 7 Q 2 9 s d W 1 u M j A s M T l 9 J n F 1 b 3 Q 7 L C Z x d W 9 0 O 1 N l Y 3 R p b 2 4 x L 2 R p c 3 R h b m N l I G 1 h d H J p e C 9 D a G F u Z 2 V k I F R 5 c G U u e 0 N v b H V t b j I x L D I w f S Z x d W 9 0 O y w m c X V v d D t T Z W N 0 a W 9 u M S 9 k a X N 0 Y W 5 j Z S B t Y X R y a X g v Q 2 h h b m d l Z C B U e X B l L n t D b 2 x 1 b W 4 y M i w y M X 0 m c X V v d D s s J n F 1 b 3 Q 7 U 2 V j d G l v b j E v Z G l z d G F u Y 2 U g b W F 0 c m l 4 L 0 N o Y W 5 n Z W Q g V H l w Z S 5 7 Q 2 9 s d W 1 u M j M s M j J 9 J n F 1 b 3 Q 7 L C Z x d W 9 0 O 1 N l Y 3 R p b 2 4 x L 2 R p c 3 R h b m N l I G 1 h d H J p e C 9 D a G F u Z 2 V k I F R 5 c G U u e 0 N v b H V t b j I 0 L D I z f S Z x d W 9 0 O y w m c X V v d D t T Z W N 0 a W 9 u M S 9 k a X N 0 Y W 5 j Z S B t Y X R y a X g v Q 2 h h b m d l Z C B U e X B l L n t D b 2 x 1 b W 4 y N S w y N H 0 m c X V v d D s s J n F 1 b 3 Q 7 U 2 V j d G l v b j E v Z G l z d G F u Y 2 U g b W F 0 c m l 4 L 0 N o Y W 5 n Z W Q g V H l w Z S 5 7 Q 2 9 s d W 1 u M j Y s M j V 9 J n F 1 b 3 Q 7 L C Z x d W 9 0 O 1 N l Y 3 R p b 2 4 x L 2 R p c 3 R h b m N l I G 1 h d H J p e C 9 D a G F u Z 2 V k I F R 5 c G U u e 0 N v b H V t b j I 3 L D I 2 f S Z x d W 9 0 O y w m c X V v d D t T Z W N 0 a W 9 u M S 9 k a X N 0 Y W 5 j Z S B t Y X R y a X g v Q 2 h h b m d l Z C B U e X B l L n t D b 2 x 1 b W 4 y O C w y N 3 0 m c X V v d D s s J n F 1 b 3 Q 7 U 2 V j d G l v b j E v Z G l z d G F u Y 2 U g b W F 0 c m l 4 L 0 N o Y W 5 n Z W Q g V H l w Z S 5 7 Q 2 9 s d W 1 u M j k s M j h 9 J n F 1 b 3 Q 7 L C Z x d W 9 0 O 1 N l Y 3 R p b 2 4 x L 2 R p c 3 R h b m N l I G 1 h d H J p e C 9 D a G F u Z 2 V k I F R 5 c G U u e 0 N v b H V t b j M w L D I 5 f S Z x d W 9 0 O y w m c X V v d D t T Z W N 0 a W 9 u M S 9 k a X N 0 Y W 5 j Z S B t Y X R y a X g v Q 2 h h b m d l Z C B U e X B l L n t D b 2 x 1 b W 4 z M S w z M H 0 m c X V v d D s s J n F 1 b 3 Q 7 U 2 V j d G l v b j E v Z G l z d G F u Y 2 U g b W F 0 c m l 4 L 0 N o Y W 5 n Z W Q g V H l w Z S 5 7 Q 2 9 s d W 1 u M z I s M z F 9 J n F 1 b 3 Q 7 L C Z x d W 9 0 O 1 N l Y 3 R p b 2 4 x L 2 R p c 3 R h b m N l I G 1 h d H J p e C 9 D a G F u Z 2 V k I F R 5 c G U u e 0 N v b H V t b j M z L D M y f S Z x d W 9 0 O y w m c X V v d D t T Z W N 0 a W 9 u M S 9 k a X N 0 Y W 5 j Z S B t Y X R y a X g v Q 2 h h b m d l Z C B U e X B l L n t D b 2 x 1 b W 4 z N C w z M 3 0 m c X V v d D s s J n F 1 b 3 Q 7 U 2 V j d G l v b j E v Z G l z d G F u Y 2 U g b W F 0 c m l 4 L 0 N o Y W 5 n Z W Q g V H l w Z S 5 7 Q 2 9 s d W 1 u M z U s M z R 9 J n F 1 b 3 Q 7 L C Z x d W 9 0 O 1 N l Y 3 R p b 2 4 x L 2 R p c 3 R h b m N l I G 1 h d H J p e C 9 D a G F u Z 2 V k I F R 5 c G U u e 0 N v b H V t b j M 2 L D M 1 f S Z x d W 9 0 O y w m c X V v d D t T Z W N 0 a W 9 u M S 9 k a X N 0 Y W 5 j Z S B t Y X R y a X g v Q 2 h h b m d l Z C B U e X B l L n t D b 2 x 1 b W 4 z N y w z N n 0 m c X V v d D s s J n F 1 b 3 Q 7 U 2 V j d G l v b j E v Z G l z d G F u Y 2 U g b W F 0 c m l 4 L 0 N o Y W 5 n Z W Q g V H l w Z S 5 7 Q 2 9 s d W 1 u M z g s M z d 9 J n F 1 b 3 Q 7 L C Z x d W 9 0 O 1 N l Y 3 R p b 2 4 x L 2 R p c 3 R h b m N l I G 1 h d H J p e C 9 D a G F u Z 2 V k I F R 5 c G U u e 0 N v b H V t b j M 5 L D M 4 f S Z x d W 9 0 O y w m c X V v d D t T Z W N 0 a W 9 u M S 9 k a X N 0 Y W 5 j Z S B t Y X R y a X g v Q 2 h h b m d l Z C B U e X B l L n t D b 2 x 1 b W 4 0 M C w z O X 0 m c X V v d D s s J n F 1 b 3 Q 7 U 2 V j d G l v b j E v Z G l z d G F u Y 2 U g b W F 0 c m l 4 L 0 N o Y W 5 n Z W Q g V H l w Z S 5 7 Q 2 9 s d W 1 u N D E s N D B 9 J n F 1 b 3 Q 7 L C Z x d W 9 0 O 1 N l Y 3 R p b 2 4 x L 2 R p c 3 R h b m N l I G 1 h d H J p e C 9 D a G F u Z 2 V k I F R 5 c G U u e 0 N v b H V t b j Q y L D Q x f S Z x d W 9 0 O y w m c X V v d D t T Z W N 0 a W 9 u M S 9 k a X N 0 Y W 5 j Z S B t Y X R y a X g v Q 2 h h b m d l Z C B U e X B l L n t D b 2 x 1 b W 4 0 M y w 0 M n 0 m c X V v d D s s J n F 1 b 3 Q 7 U 2 V j d G l v b j E v Z G l z d G F u Y 2 U g b W F 0 c m l 4 L 0 N o Y W 5 n Z W Q g V H l w Z S 5 7 Q 2 9 s d W 1 u N D Q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k a X N 0 Y W 5 j Z S B t Y X R y a X g v Q 2 h h b m d l Z C B U e X B l L n t D b 2 x 1 b W 4 x L D B 9 J n F 1 b 3 Q 7 L C Z x d W 9 0 O 1 N l Y 3 R p b 2 4 x L 2 R p c 3 R h b m N l I G 1 h d H J p e C 9 D a G F u Z 2 V k I F R 5 c G U u e 0 N v b H V t b j I s M X 0 m c X V v d D s s J n F 1 b 3 Q 7 U 2 V j d G l v b j E v Z G l z d G F u Y 2 U g b W F 0 c m l 4 L 0 N o Y W 5 n Z W Q g V H l w Z S 5 7 Q 2 9 s d W 1 u M y w y f S Z x d W 9 0 O y w m c X V v d D t T Z W N 0 a W 9 u M S 9 k a X N 0 Y W 5 j Z S B t Y X R y a X g v Q 2 h h b m d l Z C B U e X B l L n t D b 2 x 1 b W 4 0 L D N 9 J n F 1 b 3 Q 7 L C Z x d W 9 0 O 1 N l Y 3 R p b 2 4 x L 2 R p c 3 R h b m N l I G 1 h d H J p e C 9 D a G F u Z 2 V k I F R 5 c G U u e 0 N v b H V t b j U s N H 0 m c X V v d D s s J n F 1 b 3 Q 7 U 2 V j d G l v b j E v Z G l z d G F u Y 2 U g b W F 0 c m l 4 L 0 N o Y W 5 n Z W Q g V H l w Z S 5 7 Q 2 9 s d W 1 u N i w 1 f S Z x d W 9 0 O y w m c X V v d D t T Z W N 0 a W 9 u M S 9 k a X N 0 Y W 5 j Z S B t Y X R y a X g v Q 2 h h b m d l Z C B U e X B l L n t D b 2 x 1 b W 4 3 L D Z 9 J n F 1 b 3 Q 7 L C Z x d W 9 0 O 1 N l Y 3 R p b 2 4 x L 2 R p c 3 R h b m N l I G 1 h d H J p e C 9 D a G F u Z 2 V k I F R 5 c G U u e 0 N v b H V t b j g s N 3 0 m c X V v d D s s J n F 1 b 3 Q 7 U 2 V j d G l v b j E v Z G l z d G F u Y 2 U g b W F 0 c m l 4 L 0 N o Y W 5 n Z W Q g V H l w Z S 5 7 Q 2 9 s d W 1 u O S w 4 f S Z x d W 9 0 O y w m c X V v d D t T Z W N 0 a W 9 u M S 9 k a X N 0 Y W 5 j Z S B t Y X R y a X g v Q 2 h h b m d l Z C B U e X B l L n t D b 2 x 1 b W 4 x M C w 5 f S Z x d W 9 0 O y w m c X V v d D t T Z W N 0 a W 9 u M S 9 k a X N 0 Y W 5 j Z S B t Y X R y a X g v Q 2 h h b m d l Z C B U e X B l L n t D b 2 x 1 b W 4 x M S w x M H 0 m c X V v d D s s J n F 1 b 3 Q 7 U 2 V j d G l v b j E v Z G l z d G F u Y 2 U g b W F 0 c m l 4 L 0 N o Y W 5 n Z W Q g V H l w Z S 5 7 Q 2 9 s d W 1 u M T I s M T F 9 J n F 1 b 3 Q 7 L C Z x d W 9 0 O 1 N l Y 3 R p b 2 4 x L 2 R p c 3 R h b m N l I G 1 h d H J p e C 9 D a G F u Z 2 V k I F R 5 c G U u e 0 N v b H V t b j E z L D E y f S Z x d W 9 0 O y w m c X V v d D t T Z W N 0 a W 9 u M S 9 k a X N 0 Y W 5 j Z S B t Y X R y a X g v Q 2 h h b m d l Z C B U e X B l L n t D b 2 x 1 b W 4 x N C w x M 3 0 m c X V v d D s s J n F 1 b 3 Q 7 U 2 V j d G l v b j E v Z G l z d G F u Y 2 U g b W F 0 c m l 4 L 0 N o Y W 5 n Z W Q g V H l w Z S 5 7 Q 2 9 s d W 1 u M T U s M T R 9 J n F 1 b 3 Q 7 L C Z x d W 9 0 O 1 N l Y 3 R p b 2 4 x L 2 R p c 3 R h b m N l I G 1 h d H J p e C 9 D a G F u Z 2 V k I F R 5 c G U u e 0 N v b H V t b j E 2 L D E 1 f S Z x d W 9 0 O y w m c X V v d D t T Z W N 0 a W 9 u M S 9 k a X N 0 Y W 5 j Z S B t Y X R y a X g v Q 2 h h b m d l Z C B U e X B l L n t D b 2 x 1 b W 4 x N y w x N n 0 m c X V v d D s s J n F 1 b 3 Q 7 U 2 V j d G l v b j E v Z G l z d G F u Y 2 U g b W F 0 c m l 4 L 0 N o Y W 5 n Z W Q g V H l w Z S 5 7 Q 2 9 s d W 1 u M T g s M T d 9 J n F 1 b 3 Q 7 L C Z x d W 9 0 O 1 N l Y 3 R p b 2 4 x L 2 R p c 3 R h b m N l I G 1 h d H J p e C 9 D a G F u Z 2 V k I F R 5 c G U u e 0 N v b H V t b j E 5 L D E 4 f S Z x d W 9 0 O y w m c X V v d D t T Z W N 0 a W 9 u M S 9 k a X N 0 Y W 5 j Z S B t Y X R y a X g v Q 2 h h b m d l Z C B U e X B l L n t D b 2 x 1 b W 4 y M C w x O X 0 m c X V v d D s s J n F 1 b 3 Q 7 U 2 V j d G l v b j E v Z G l z d G F u Y 2 U g b W F 0 c m l 4 L 0 N o Y W 5 n Z W Q g V H l w Z S 5 7 Q 2 9 s d W 1 u M j E s M j B 9 J n F 1 b 3 Q 7 L C Z x d W 9 0 O 1 N l Y 3 R p b 2 4 x L 2 R p c 3 R h b m N l I G 1 h d H J p e C 9 D a G F u Z 2 V k I F R 5 c G U u e 0 N v b H V t b j I y L D I x f S Z x d W 9 0 O y w m c X V v d D t T Z W N 0 a W 9 u M S 9 k a X N 0 Y W 5 j Z S B t Y X R y a X g v Q 2 h h b m d l Z C B U e X B l L n t D b 2 x 1 b W 4 y M y w y M n 0 m c X V v d D s s J n F 1 b 3 Q 7 U 2 V j d G l v b j E v Z G l z d G F u Y 2 U g b W F 0 c m l 4 L 0 N o Y W 5 n Z W Q g V H l w Z S 5 7 Q 2 9 s d W 1 u M j Q s M j N 9 J n F 1 b 3 Q 7 L C Z x d W 9 0 O 1 N l Y 3 R p b 2 4 x L 2 R p c 3 R h b m N l I G 1 h d H J p e C 9 D a G F u Z 2 V k I F R 5 c G U u e 0 N v b H V t b j I 1 L D I 0 f S Z x d W 9 0 O y w m c X V v d D t T Z W N 0 a W 9 u M S 9 k a X N 0 Y W 5 j Z S B t Y X R y a X g v Q 2 h h b m d l Z C B U e X B l L n t D b 2 x 1 b W 4 y N i w y N X 0 m c X V v d D s s J n F 1 b 3 Q 7 U 2 V j d G l v b j E v Z G l z d G F u Y 2 U g b W F 0 c m l 4 L 0 N o Y W 5 n Z W Q g V H l w Z S 5 7 Q 2 9 s d W 1 u M j c s M j Z 9 J n F 1 b 3 Q 7 L C Z x d W 9 0 O 1 N l Y 3 R p b 2 4 x L 2 R p c 3 R h b m N l I G 1 h d H J p e C 9 D a G F u Z 2 V k I F R 5 c G U u e 0 N v b H V t b j I 4 L D I 3 f S Z x d W 9 0 O y w m c X V v d D t T Z W N 0 a W 9 u M S 9 k a X N 0 Y W 5 j Z S B t Y X R y a X g v Q 2 h h b m d l Z C B U e X B l L n t D b 2 x 1 b W 4 y O S w y O H 0 m c X V v d D s s J n F 1 b 3 Q 7 U 2 V j d G l v b j E v Z G l z d G F u Y 2 U g b W F 0 c m l 4 L 0 N o Y W 5 n Z W Q g V H l w Z S 5 7 Q 2 9 s d W 1 u M z A s M j l 9 J n F 1 b 3 Q 7 L C Z x d W 9 0 O 1 N l Y 3 R p b 2 4 x L 2 R p c 3 R h b m N l I G 1 h d H J p e C 9 D a G F u Z 2 V k I F R 5 c G U u e 0 N v b H V t b j M x L D M w f S Z x d W 9 0 O y w m c X V v d D t T Z W N 0 a W 9 u M S 9 k a X N 0 Y W 5 j Z S B t Y X R y a X g v Q 2 h h b m d l Z C B U e X B l L n t D b 2 x 1 b W 4 z M i w z M X 0 m c X V v d D s s J n F 1 b 3 Q 7 U 2 V j d G l v b j E v Z G l z d G F u Y 2 U g b W F 0 c m l 4 L 0 N o Y W 5 n Z W Q g V H l w Z S 5 7 Q 2 9 s d W 1 u M z M s M z J 9 J n F 1 b 3 Q 7 L C Z x d W 9 0 O 1 N l Y 3 R p b 2 4 x L 2 R p c 3 R h b m N l I G 1 h d H J p e C 9 D a G F u Z 2 V k I F R 5 c G U u e 0 N v b H V t b j M 0 L D M z f S Z x d W 9 0 O y w m c X V v d D t T Z W N 0 a W 9 u M S 9 k a X N 0 Y W 5 j Z S B t Y X R y a X g v Q 2 h h b m d l Z C B U e X B l L n t D b 2 x 1 b W 4 z N S w z N H 0 m c X V v d D s s J n F 1 b 3 Q 7 U 2 V j d G l v b j E v Z G l z d G F u Y 2 U g b W F 0 c m l 4 L 0 N o Y W 5 n Z W Q g V H l w Z S 5 7 Q 2 9 s d W 1 u M z Y s M z V 9 J n F 1 b 3 Q 7 L C Z x d W 9 0 O 1 N l Y 3 R p b 2 4 x L 2 R p c 3 R h b m N l I G 1 h d H J p e C 9 D a G F u Z 2 V k I F R 5 c G U u e 0 N v b H V t b j M 3 L D M 2 f S Z x d W 9 0 O y w m c X V v d D t T Z W N 0 a W 9 u M S 9 k a X N 0 Y W 5 j Z S B t Y X R y a X g v Q 2 h h b m d l Z C B U e X B l L n t D b 2 x 1 b W 4 z O C w z N 3 0 m c X V v d D s s J n F 1 b 3 Q 7 U 2 V j d G l v b j E v Z G l z d G F u Y 2 U g b W F 0 c m l 4 L 0 N o Y W 5 n Z W Q g V H l w Z S 5 7 Q 2 9 s d W 1 u M z k s M z h 9 J n F 1 b 3 Q 7 L C Z x d W 9 0 O 1 N l Y 3 R p b 2 4 x L 2 R p c 3 R h b m N l I G 1 h d H J p e C 9 D a G F u Z 2 V k I F R 5 c G U u e 0 N v b H V t b j Q w L D M 5 f S Z x d W 9 0 O y w m c X V v d D t T Z W N 0 a W 9 u M S 9 k a X N 0 Y W 5 j Z S B t Y X R y a X g v Q 2 h h b m d l Z C B U e X B l L n t D b 2 x 1 b W 4 0 M S w 0 M H 0 m c X V v d D s s J n F 1 b 3 Q 7 U 2 V j d G l v b j E v Z G l z d G F u Y 2 U g b W F 0 c m l 4 L 0 N o Y W 5 n Z W Q g V H l w Z S 5 7 Q 2 9 s d W 1 u N D I s N D F 9 J n F 1 b 3 Q 7 L C Z x d W 9 0 O 1 N l Y 3 R p b 2 4 x L 2 R p c 3 R h b m N l I G 1 h d H J p e C 9 D a G F u Z 2 V k I F R 5 c G U u e 0 N v b H V t b j Q z L D Q y f S Z x d W 9 0 O y w m c X V v d D t T Z W N 0 a W 9 u M S 9 k a X N 0 Y W 5 j Z S B t Y X R y a X g v Q 2 h h b m d l Z C B U e X B l L n t D b 2 x 1 b W 4 0 N C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h b m N l J T I w b W F 0 c m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h b m N l J T I w b W F 0 c m l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H k L J A C Y 1 H t L 7 K z / t V j 8 U A A A A A A g A A A A A A E G Y A A A A B A A A g A A A A Z d v T L m X C y p 8 5 d p J I D M E 3 5 J K W R 3 y V d Y H 4 3 S 5 U X 5 / H G J g A A A A A D o A A A A A C A A A g A A A A U s c y Q 6 L J 7 J H + V + / S N X 5 H r 7 Q D + L v J 2 i 3 0 y 5 F H Y 8 Z D B W 9 Q A A A A U 8 T Q Q 7 g 2 P M Z N Z R 2 z u L 6 N d l 8 v O w f 9 J v t 6 w U B 8 e z h V + + R Y T Z 3 J m E 7 B p 5 8 l b X 2 W 2 7 6 d P s H 5 T M / 2 b r 6 X p C 6 4 Z + 7 z L 0 b 9 f L T w j Y I K W x N D s 4 B x A I R A A A A A / R k + o C X q 8 e V + P l y Z 6 S P c t n x H I q B Q L Y 8 m 1 H h m K 4 m / G x h 5 Q R Q L B 8 8 K o n X u 4 N f H d a Z 8 l c 2 4 T m s j a B R j A Y M m N b B 9 3 A = = < / D a t a M a s h u p > 
</file>

<file path=customXml/itemProps1.xml><?xml version="1.0" encoding="utf-8"?>
<ds:datastoreItem xmlns:ds="http://schemas.openxmlformats.org/officeDocument/2006/customXml" ds:itemID="{C4521DFB-0A36-4E08-9038-BC8ACBE2D6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</vt:lpstr>
      <vt:lpstr>stats</vt:lpstr>
      <vt:lpstr>katz centrality</vt:lpstr>
      <vt:lpstr>distance_matrix</vt:lpstr>
      <vt:lpstr>degree</vt:lpstr>
      <vt:lpstr>closeness centrality</vt:lpstr>
      <vt:lpstr>betweeness centrality</vt:lpstr>
      <vt:lpstr>eigenvector centrality</vt:lpstr>
      <vt:lpstr>subgraph centrality</vt:lpstr>
      <vt:lpstr>triangles</vt:lpstr>
      <vt:lpstr>eccentricity</vt:lpstr>
      <vt:lpstr>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 Mehrotra</dc:creator>
  <cp:lastModifiedBy>HP</cp:lastModifiedBy>
  <cp:lastPrinted>2023-02-13T10:23:27Z</cp:lastPrinted>
  <dcterms:created xsi:type="dcterms:W3CDTF">2015-06-05T18:17:20Z</dcterms:created>
  <dcterms:modified xsi:type="dcterms:W3CDTF">2023-05-07T13:31:42Z</dcterms:modified>
</cp:coreProperties>
</file>