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ae94d89904496/Documents/"/>
    </mc:Choice>
  </mc:AlternateContent>
  <xr:revisionPtr revIDLastSave="349" documentId="8_{E745071B-A66F-4A2E-B022-53479D4CE649}" xr6:coauthVersionLast="47" xr6:coauthVersionMax="47" xr10:uidLastSave="{58AA7823-DAD3-4EE7-A4EB-788DAA592261}"/>
  <bookViews>
    <workbookView xWindow="-110" yWindow="-110" windowWidth="19420" windowHeight="11500" firstSheet="2" activeTab="3" xr2:uid="{0D289DB9-0CD0-45F1-8475-A33CABAC0B1B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7" l="1"/>
  <c r="E7" i="7"/>
  <c r="E3" i="7"/>
  <c r="E4" i="7"/>
  <c r="E5" i="7"/>
  <c r="E6" i="7"/>
  <c r="E2" i="7"/>
  <c r="D3" i="7"/>
  <c r="D4" i="7"/>
  <c r="D5" i="7"/>
  <c r="D6" i="7"/>
  <c r="D2" i="7"/>
  <c r="E10" i="6"/>
  <c r="E6" i="6"/>
  <c r="E3" i="6"/>
  <c r="E4" i="6"/>
  <c r="E5" i="6"/>
  <c r="E2" i="6"/>
  <c r="D3" i="6"/>
  <c r="D4" i="6"/>
  <c r="D5" i="6"/>
  <c r="D2" i="6"/>
  <c r="E24" i="4"/>
  <c r="E22" i="4"/>
  <c r="C20" i="4"/>
  <c r="D20" i="4"/>
  <c r="E20" i="4"/>
  <c r="F20" i="4"/>
  <c r="F4" i="4"/>
  <c r="F5" i="4"/>
  <c r="F3" i="4"/>
  <c r="F6" i="4" s="1"/>
  <c r="C6" i="4"/>
  <c r="D6" i="4"/>
  <c r="D12" i="4" s="1"/>
  <c r="D19" i="4" s="1"/>
  <c r="E6" i="4"/>
  <c r="E12" i="4" s="1"/>
  <c r="E19" i="4" s="1"/>
  <c r="B6" i="4"/>
  <c r="D26" i="3"/>
  <c r="D24" i="3"/>
  <c r="E22" i="3"/>
  <c r="C22" i="3"/>
  <c r="D22" i="3"/>
  <c r="B22" i="3"/>
  <c r="E21" i="3"/>
  <c r="E20" i="3"/>
  <c r="E19" i="3"/>
  <c r="D21" i="3"/>
  <c r="D20" i="3"/>
  <c r="D19" i="3"/>
  <c r="C21" i="3"/>
  <c r="C20" i="3"/>
  <c r="C19" i="3"/>
  <c r="B21" i="3"/>
  <c r="B20" i="3"/>
  <c r="B19" i="3"/>
  <c r="C14" i="3"/>
  <c r="D14" i="3"/>
  <c r="E14" i="3"/>
  <c r="B14" i="3"/>
  <c r="E12" i="3"/>
  <c r="E13" i="3"/>
  <c r="E11" i="3"/>
  <c r="D13" i="3"/>
  <c r="D6" i="3"/>
  <c r="D12" i="3" s="1"/>
  <c r="C13" i="3"/>
  <c r="C12" i="3"/>
  <c r="C11" i="3"/>
  <c r="B13" i="3"/>
  <c r="B12" i="3"/>
  <c r="B11" i="3"/>
  <c r="C6" i="3"/>
  <c r="B6" i="3"/>
  <c r="E6" i="3"/>
  <c r="E4" i="3"/>
  <c r="E5" i="3"/>
  <c r="E3" i="3"/>
  <c r="D22" i="2"/>
  <c r="D20" i="2"/>
  <c r="D15" i="2"/>
  <c r="C16" i="2"/>
  <c r="C15" i="2"/>
  <c r="B16" i="2"/>
  <c r="B15" i="2"/>
  <c r="D11" i="2"/>
  <c r="C11" i="2"/>
  <c r="B11" i="2"/>
  <c r="D10" i="2"/>
  <c r="D9" i="2"/>
  <c r="C10" i="2"/>
  <c r="C9" i="2"/>
  <c r="B10" i="2"/>
  <c r="B9" i="2"/>
  <c r="D5" i="2"/>
  <c r="E14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  <c r="C12" i="4" l="1"/>
  <c r="C19" i="4" s="1"/>
  <c r="C11" i="4"/>
  <c r="C18" i="4" s="1"/>
  <c r="C10" i="4"/>
  <c r="B11" i="4"/>
  <c r="B10" i="4"/>
  <c r="B12" i="4"/>
  <c r="D10" i="4"/>
  <c r="D11" i="4"/>
  <c r="D18" i="4" s="1"/>
  <c r="E10" i="4"/>
  <c r="E11" i="4"/>
  <c r="E18" i="4" s="1"/>
  <c r="D11" i="3"/>
  <c r="D16" i="2"/>
  <c r="C17" i="2"/>
  <c r="B17" i="2"/>
  <c r="D17" i="2"/>
  <c r="E9" i="1"/>
  <c r="B19" i="4" l="1"/>
  <c r="F19" i="4" s="1"/>
  <c r="F12" i="4"/>
  <c r="E13" i="4"/>
  <c r="E17" i="4"/>
  <c r="D13" i="4"/>
  <c r="D17" i="4"/>
  <c r="B17" i="4"/>
  <c r="F10" i="4"/>
  <c r="B13" i="4"/>
  <c r="B18" i="4"/>
  <c r="F18" i="4" s="1"/>
  <c r="F11" i="4"/>
  <c r="C17" i="4"/>
  <c r="C13" i="4"/>
  <c r="F13" i="4" l="1"/>
  <c r="B20" i="4"/>
  <c r="F17" i="4"/>
</calcChain>
</file>

<file path=xl/sharedStrings.xml><?xml version="1.0" encoding="utf-8"?>
<sst xmlns="http://schemas.openxmlformats.org/spreadsheetml/2006/main" count="127" uniqueCount="51">
  <si>
    <t>Days of the week</t>
  </si>
  <si>
    <t xml:space="preserve">Monday </t>
  </si>
  <si>
    <t>Tuesday</t>
  </si>
  <si>
    <t>Wednesday</t>
  </si>
  <si>
    <t>Thursday</t>
  </si>
  <si>
    <t>Friday</t>
  </si>
  <si>
    <t>Saturday</t>
  </si>
  <si>
    <t>Sunday</t>
  </si>
  <si>
    <t>Observed</t>
  </si>
  <si>
    <t>E</t>
  </si>
  <si>
    <t>(O-E)^2</t>
  </si>
  <si>
    <t>D1/E</t>
  </si>
  <si>
    <t>X^2</t>
  </si>
  <si>
    <t>df</t>
  </si>
  <si>
    <t>significance</t>
  </si>
  <si>
    <t>critical value</t>
  </si>
  <si>
    <t>we fail to reject the null hypothesis because the critical value is greater than the chi square</t>
  </si>
  <si>
    <t>Boys</t>
  </si>
  <si>
    <t>Girls</t>
  </si>
  <si>
    <t>Got In Trouble</t>
  </si>
  <si>
    <t>Did Not Get In Trouble</t>
  </si>
  <si>
    <t>Total</t>
  </si>
  <si>
    <t>Expected</t>
  </si>
  <si>
    <t>CV</t>
  </si>
  <si>
    <t>Low</t>
  </si>
  <si>
    <t>Medium</t>
  </si>
  <si>
    <t>High</t>
  </si>
  <si>
    <t>Excellent</t>
  </si>
  <si>
    <t>Good</t>
  </si>
  <si>
    <t>Poor</t>
  </si>
  <si>
    <t>We reject the null hypothesis because the chi squared is greater than the critical value</t>
  </si>
  <si>
    <t>the qualityof services is dependant on the salary of the customers waiting to be served</t>
  </si>
  <si>
    <t>Observation</t>
  </si>
  <si>
    <t>Hall A</t>
  </si>
  <si>
    <t>Hall D</t>
  </si>
  <si>
    <t>Hall C</t>
  </si>
  <si>
    <t>Hall B</t>
  </si>
  <si>
    <t>Chairs</t>
  </si>
  <si>
    <t>Tables</t>
  </si>
  <si>
    <t>Stools</t>
  </si>
  <si>
    <t>There is a relationship between the hall and type of furniture</t>
  </si>
  <si>
    <t>Football</t>
  </si>
  <si>
    <t>Basketball</t>
  </si>
  <si>
    <t>Baseball</t>
  </si>
  <si>
    <t>Other</t>
  </si>
  <si>
    <t>the chi squared value is greater than the critical value</t>
  </si>
  <si>
    <t xml:space="preserve">fail to reject the null hypothesis cause the cv is greater than the chi squared </t>
  </si>
  <si>
    <t>Monday</t>
  </si>
  <si>
    <t>Frirday</t>
  </si>
  <si>
    <t>The true distribution if the customers is different from the shop ownwers claims because the chi squared value is greater than cv thus rejecting the null hypothesis</t>
  </si>
  <si>
    <t xml:space="preserve"> thus rejecting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</si>
</sst>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6</xdr:row>
      <xdr:rowOff>31750</xdr:rowOff>
    </xdr:from>
    <xdr:to>
      <xdr:col>13</xdr:col>
      <xdr:colOff>561436</xdr:colOff>
      <xdr:row>15</xdr:row>
      <xdr:rowOff>145829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239831-D95D-2677-4524-7A3DC7C2C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9150" y="1136650"/>
          <a:ext cx="4314286" cy="1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8</xdr:row>
      <xdr:rowOff>76200</xdr:rowOff>
    </xdr:from>
    <xdr:to>
      <xdr:col>14</xdr:col>
      <xdr:colOff>59786</xdr:colOff>
      <xdr:row>18</xdr:row>
      <xdr:rowOff>6129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B6D41-1B18-435A-D486-E424AC18B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365250"/>
          <a:ext cx="4314286" cy="1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</xdr:row>
      <xdr:rowOff>0</xdr:rowOff>
    </xdr:from>
    <xdr:to>
      <xdr:col>15</xdr:col>
      <xdr:colOff>47086</xdr:colOff>
      <xdr:row>17</xdr:row>
      <xdr:rowOff>114079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840F0E-B89B-42F4-AE1F-4301B7883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7650" y="1473200"/>
          <a:ext cx="4314286" cy="17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577850</xdr:colOff>
      <xdr:row>1</xdr:row>
      <xdr:rowOff>171450</xdr:rowOff>
    </xdr:from>
    <xdr:to>
      <xdr:col>15</xdr:col>
      <xdr:colOff>15336</xdr:colOff>
      <xdr:row>11</xdr:row>
      <xdr:rowOff>101379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AF4D9-8AE1-4544-AC3E-1EAB04B53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355600"/>
          <a:ext cx="4314286" cy="17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9C1A-6323-49B8-A789-5F0AFCC30A41}">
  <dimension ref="A1:E16"/>
  <sheetViews>
    <sheetView workbookViewId="0">
      <selection activeCell="B9" sqref="B9"/>
    </sheetView>
  </sheetViews>
  <sheetFormatPr defaultRowHeight="14.5" x14ac:dyDescent="0.35"/>
  <cols>
    <col min="1" max="1" width="17.1796875" customWidth="1"/>
    <col min="2" max="2" width="15.08984375" customWidth="1"/>
    <col min="3" max="3" width="10.7265625" customWidth="1"/>
    <col min="4" max="4" width="12.08984375" customWidth="1"/>
    <col min="5" max="5" width="13.26953125" customWidth="1"/>
    <col min="6" max="6" width="8.7265625" customWidth="1"/>
  </cols>
  <sheetData>
    <row r="1" spans="1:5" x14ac:dyDescent="0.3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5">
      <c r="A2" t="s">
        <v>7</v>
      </c>
      <c r="B2">
        <v>11</v>
      </c>
      <c r="C2">
        <v>8</v>
      </c>
      <c r="D2">
        <f>(B2-C2)^2</f>
        <v>9</v>
      </c>
      <c r="E2">
        <f>D2/C2</f>
        <v>1.125</v>
      </c>
    </row>
    <row r="3" spans="1:5" x14ac:dyDescent="0.35">
      <c r="A3" t="s">
        <v>1</v>
      </c>
      <c r="B3">
        <v>8</v>
      </c>
      <c r="C3">
        <v>8</v>
      </c>
      <c r="D3">
        <f t="shared" ref="D3:D8" si="0">(B3-C3)^2</f>
        <v>0</v>
      </c>
      <c r="E3">
        <f t="shared" ref="E3:E7" si="1">D3/C3</f>
        <v>0</v>
      </c>
    </row>
    <row r="4" spans="1:5" x14ac:dyDescent="0.35">
      <c r="A4" t="s">
        <v>2</v>
      </c>
      <c r="B4">
        <v>10</v>
      </c>
      <c r="C4">
        <v>8</v>
      </c>
      <c r="D4">
        <f t="shared" si="0"/>
        <v>4</v>
      </c>
      <c r="E4">
        <f t="shared" si="1"/>
        <v>0.5</v>
      </c>
    </row>
    <row r="5" spans="1:5" x14ac:dyDescent="0.35">
      <c r="A5" t="s">
        <v>3</v>
      </c>
      <c r="B5">
        <v>7</v>
      </c>
      <c r="C5">
        <v>8</v>
      </c>
      <c r="D5">
        <f t="shared" si="0"/>
        <v>1</v>
      </c>
      <c r="E5">
        <f t="shared" si="1"/>
        <v>0.125</v>
      </c>
    </row>
    <row r="6" spans="1:5" x14ac:dyDescent="0.35">
      <c r="A6" t="s">
        <v>4</v>
      </c>
      <c r="B6">
        <v>10</v>
      </c>
      <c r="C6">
        <v>8</v>
      </c>
      <c r="D6">
        <f t="shared" si="0"/>
        <v>4</v>
      </c>
      <c r="E6">
        <f t="shared" si="1"/>
        <v>0.5</v>
      </c>
    </row>
    <row r="7" spans="1:5" x14ac:dyDescent="0.35">
      <c r="A7" t="s">
        <v>5</v>
      </c>
      <c r="B7">
        <v>5</v>
      </c>
      <c r="C7">
        <v>8</v>
      </c>
      <c r="D7">
        <f t="shared" si="0"/>
        <v>9</v>
      </c>
      <c r="E7">
        <f t="shared" si="1"/>
        <v>1.125</v>
      </c>
    </row>
    <row r="8" spans="1:5" x14ac:dyDescent="0.35">
      <c r="A8" t="s">
        <v>6</v>
      </c>
      <c r="B8">
        <v>5</v>
      </c>
      <c r="C8">
        <v>8</v>
      </c>
      <c r="D8">
        <f t="shared" si="0"/>
        <v>9</v>
      </c>
      <c r="E8">
        <f>D8/C8</f>
        <v>1.125</v>
      </c>
    </row>
    <row r="9" spans="1:5" x14ac:dyDescent="0.35">
      <c r="D9" t="s">
        <v>12</v>
      </c>
      <c r="E9">
        <f>SUM(E2:E8)</f>
        <v>4.5</v>
      </c>
    </row>
    <row r="11" spans="1:5" x14ac:dyDescent="0.35">
      <c r="D11" t="s">
        <v>13</v>
      </c>
      <c r="E11" s="2">
        <v>6</v>
      </c>
    </row>
    <row r="12" spans="1:5" x14ac:dyDescent="0.35">
      <c r="D12" t="s">
        <v>14</v>
      </c>
      <c r="E12">
        <v>0.05</v>
      </c>
    </row>
    <row r="14" spans="1:5" x14ac:dyDescent="0.35">
      <c r="D14" t="s">
        <v>15</v>
      </c>
      <c r="E14">
        <f>_xlfn.CHISQ.INV.RT(E12,E11)</f>
        <v>12.591587243743978</v>
      </c>
    </row>
    <row r="16" spans="1:5" x14ac:dyDescent="0.35">
      <c r="A16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7CB7-5837-4E2E-94F1-866C8BA1753E}">
  <dimension ref="A1:D22"/>
  <sheetViews>
    <sheetView topLeftCell="A16" workbookViewId="0">
      <selection activeCell="D22" sqref="D22"/>
    </sheetView>
  </sheetViews>
  <sheetFormatPr defaultRowHeight="14.5" x14ac:dyDescent="0.35"/>
  <cols>
    <col min="2" max="2" width="16.1796875" customWidth="1"/>
    <col min="3" max="3" width="23.90625" customWidth="1"/>
    <col min="4" max="4" width="14.81640625" customWidth="1"/>
  </cols>
  <sheetData>
    <row r="1" spans="1:4" x14ac:dyDescent="0.35">
      <c r="B1" t="s">
        <v>8</v>
      </c>
    </row>
    <row r="2" spans="1:4" x14ac:dyDescent="0.35">
      <c r="B2" t="s">
        <v>19</v>
      </c>
      <c r="C2" t="s">
        <v>20</v>
      </c>
      <c r="D2" t="s">
        <v>21</v>
      </c>
    </row>
    <row r="3" spans="1:4" x14ac:dyDescent="0.35">
      <c r="A3" t="s">
        <v>17</v>
      </c>
      <c r="B3">
        <v>35</v>
      </c>
      <c r="C3">
        <v>55</v>
      </c>
      <c r="D3">
        <v>90</v>
      </c>
    </row>
    <row r="4" spans="1:4" x14ac:dyDescent="0.35">
      <c r="A4" t="s">
        <v>18</v>
      </c>
      <c r="B4">
        <v>27</v>
      </c>
      <c r="C4">
        <v>67</v>
      </c>
      <c r="D4">
        <v>94</v>
      </c>
    </row>
    <row r="5" spans="1:4" x14ac:dyDescent="0.35">
      <c r="B5">
        <v>62</v>
      </c>
      <c r="C5">
        <v>122</v>
      </c>
      <c r="D5">
        <f>SUM(D3:D4)</f>
        <v>184</v>
      </c>
    </row>
    <row r="7" spans="1:4" x14ac:dyDescent="0.35">
      <c r="B7" t="s">
        <v>22</v>
      </c>
    </row>
    <row r="8" spans="1:4" x14ac:dyDescent="0.35">
      <c r="B8" t="s">
        <v>19</v>
      </c>
      <c r="C8" t="s">
        <v>20</v>
      </c>
      <c r="D8" t="s">
        <v>21</v>
      </c>
    </row>
    <row r="9" spans="1:4" x14ac:dyDescent="0.35">
      <c r="A9" t="s">
        <v>17</v>
      </c>
      <c r="B9">
        <f>(B5*D3)/D5</f>
        <v>30.326086956521738</v>
      </c>
      <c r="C9" s="2">
        <f>(C5*D3)/D5</f>
        <v>59.673913043478258</v>
      </c>
      <c r="D9" s="2">
        <f>B9+C9</f>
        <v>90</v>
      </c>
    </row>
    <row r="10" spans="1:4" x14ac:dyDescent="0.35">
      <c r="A10" t="s">
        <v>18</v>
      </c>
      <c r="B10">
        <f>(B5*D4)/D5</f>
        <v>31.673913043478262</v>
      </c>
      <c r="C10" s="3">
        <f>(C5*D4)/D5</f>
        <v>62.326086956521742</v>
      </c>
      <c r="D10" s="2">
        <f>B10+C10</f>
        <v>94</v>
      </c>
    </row>
    <row r="11" spans="1:4" x14ac:dyDescent="0.35">
      <c r="B11">
        <f>B9+B10</f>
        <v>62</v>
      </c>
      <c r="C11">
        <f>C9+C10</f>
        <v>122</v>
      </c>
      <c r="D11" s="2">
        <f>D9+D10</f>
        <v>184</v>
      </c>
    </row>
    <row r="13" spans="1:4" x14ac:dyDescent="0.35">
      <c r="B13" t="s">
        <v>12</v>
      </c>
    </row>
    <row r="14" spans="1:4" x14ac:dyDescent="0.35">
      <c r="B14" t="s">
        <v>19</v>
      </c>
      <c r="C14" t="s">
        <v>20</v>
      </c>
      <c r="D14" t="s">
        <v>21</v>
      </c>
    </row>
    <row r="15" spans="1:4" x14ac:dyDescent="0.35">
      <c r="A15" t="s">
        <v>17</v>
      </c>
      <c r="B15">
        <f>((B3-B9)^2)/B9</f>
        <v>0.72035218949664981</v>
      </c>
      <c r="C15" s="3">
        <f>((C3-C9)^2)/C9</f>
        <v>0.36608062089173954</v>
      </c>
      <c r="D15" s="3">
        <f>B15+C15</f>
        <v>1.0864328103883893</v>
      </c>
    </row>
    <row r="16" spans="1:4" x14ac:dyDescent="0.35">
      <c r="A16" t="s">
        <v>18</v>
      </c>
      <c r="B16">
        <f>((B4-B10)^2)/B10</f>
        <v>0.68969890483721785</v>
      </c>
      <c r="C16" s="3">
        <f>((C4-C10)^2)/C10</f>
        <v>0.35050272213038886</v>
      </c>
      <c r="D16" s="3">
        <f>B16+C16</f>
        <v>1.0402016269676067</v>
      </c>
    </row>
    <row r="17" spans="2:4" x14ac:dyDescent="0.35">
      <c r="B17">
        <f>B15+B16</f>
        <v>1.4100510943338675</v>
      </c>
      <c r="C17">
        <f>C15+C16</f>
        <v>0.71658334302212845</v>
      </c>
      <c r="D17" s="3">
        <f>D15+D16</f>
        <v>2.126634437355996</v>
      </c>
    </row>
    <row r="20" spans="2:4" x14ac:dyDescent="0.35">
      <c r="C20" t="s">
        <v>13</v>
      </c>
      <c r="D20">
        <f>(2-1)*(2-1)</f>
        <v>1</v>
      </c>
    </row>
    <row r="21" spans="2:4" x14ac:dyDescent="0.35">
      <c r="C21" t="s">
        <v>14</v>
      </c>
      <c r="D21">
        <v>0.05</v>
      </c>
    </row>
    <row r="22" spans="2:4" x14ac:dyDescent="0.35">
      <c r="C22" t="s">
        <v>23</v>
      </c>
      <c r="D22">
        <f>_xlfn.CHISQ.INV.RT(D21,D20)</f>
        <v>3.8414588206941236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90A2-422F-40A7-A44A-B1BBC46CF8DC}">
  <dimension ref="A1:E29"/>
  <sheetViews>
    <sheetView topLeftCell="A7" workbookViewId="0">
      <selection activeCell="B19" sqref="B19"/>
    </sheetView>
  </sheetViews>
  <sheetFormatPr defaultRowHeight="14.5" x14ac:dyDescent="0.35"/>
  <cols>
    <col min="2" max="2" width="10.26953125" customWidth="1"/>
    <col min="3" max="3" width="10.90625" customWidth="1"/>
    <col min="4" max="4" width="10.81640625" customWidth="1"/>
    <col min="5" max="5" width="9.36328125" bestFit="1" customWidth="1"/>
  </cols>
  <sheetData>
    <row r="1" spans="1:5" x14ac:dyDescent="0.35">
      <c r="B1" t="s">
        <v>8</v>
      </c>
    </row>
    <row r="2" spans="1:5" x14ac:dyDescent="0.35">
      <c r="B2" t="s">
        <v>24</v>
      </c>
      <c r="C2" t="s">
        <v>25</v>
      </c>
      <c r="D2" t="s">
        <v>26</v>
      </c>
      <c r="E2" t="s">
        <v>21</v>
      </c>
    </row>
    <row r="3" spans="1:5" x14ac:dyDescent="0.35">
      <c r="A3" t="s">
        <v>27</v>
      </c>
      <c r="B3">
        <v>19</v>
      </c>
      <c r="C3">
        <v>20</v>
      </c>
      <c r="D3">
        <v>17</v>
      </c>
      <c r="E3">
        <f>B3+C3+D3</f>
        <v>56</v>
      </c>
    </row>
    <row r="4" spans="1:5" x14ac:dyDescent="0.35">
      <c r="A4" t="s">
        <v>28</v>
      </c>
      <c r="B4">
        <v>17</v>
      </c>
      <c r="C4">
        <v>9</v>
      </c>
      <c r="D4">
        <v>41</v>
      </c>
      <c r="E4">
        <f t="shared" ref="E4:E5" si="0">B4+C4+D4</f>
        <v>67</v>
      </c>
    </row>
    <row r="5" spans="1:5" x14ac:dyDescent="0.35">
      <c r="A5" t="s">
        <v>29</v>
      </c>
      <c r="B5">
        <v>12</v>
      </c>
      <c r="C5">
        <v>28</v>
      </c>
      <c r="D5">
        <v>33</v>
      </c>
      <c r="E5">
        <f t="shared" si="0"/>
        <v>73</v>
      </c>
    </row>
    <row r="6" spans="1:5" x14ac:dyDescent="0.35">
      <c r="B6">
        <f>B3+B4+B5</f>
        <v>48</v>
      </c>
      <c r="C6">
        <f>C3+C4+C5</f>
        <v>57</v>
      </c>
      <c r="D6">
        <f>D3+D4+Sheet3!D5</f>
        <v>91</v>
      </c>
      <c r="E6">
        <f>E3+E4+Sheet3!E5</f>
        <v>196</v>
      </c>
    </row>
    <row r="9" spans="1:5" x14ac:dyDescent="0.35">
      <c r="B9" t="s">
        <v>22</v>
      </c>
    </row>
    <row r="10" spans="1:5" x14ac:dyDescent="0.35">
      <c r="B10" t="s">
        <v>24</v>
      </c>
      <c r="C10" t="s">
        <v>25</v>
      </c>
      <c r="D10" t="s">
        <v>26</v>
      </c>
      <c r="E10" t="s">
        <v>21</v>
      </c>
    </row>
    <row r="11" spans="1:5" x14ac:dyDescent="0.35">
      <c r="A11" t="s">
        <v>27</v>
      </c>
      <c r="B11">
        <f>(B6*E3)/E6</f>
        <v>13.714285714285714</v>
      </c>
      <c r="C11" s="4">
        <f>(C6*E3)/E6</f>
        <v>16.285714285714285</v>
      </c>
      <c r="D11">
        <f>(D6*E3)/E6</f>
        <v>26</v>
      </c>
      <c r="E11" s="2">
        <f>B11+C11+D11</f>
        <v>56</v>
      </c>
    </row>
    <row r="12" spans="1:5" x14ac:dyDescent="0.35">
      <c r="A12" t="s">
        <v>28</v>
      </c>
      <c r="B12">
        <f>(B6*E4)/E6</f>
        <v>16.408163265306122</v>
      </c>
      <c r="C12" s="4">
        <f>(C6*E4)/E6</f>
        <v>19.48469387755102</v>
      </c>
      <c r="D12" s="4">
        <f>(D6*E4)/E6</f>
        <v>31.107142857142858</v>
      </c>
      <c r="E12" s="2">
        <f t="shared" ref="E12:E13" si="1">B12+C12+D12</f>
        <v>67</v>
      </c>
    </row>
    <row r="13" spans="1:5" x14ac:dyDescent="0.35">
      <c r="A13" t="s">
        <v>29</v>
      </c>
      <c r="B13">
        <f>(B6*E5)/E6</f>
        <v>17.877551020408163</v>
      </c>
      <c r="C13" s="4">
        <f>(C6*E5)/E6</f>
        <v>21.229591836734695</v>
      </c>
      <c r="D13" s="4">
        <f>(D6*E5)/E6</f>
        <v>33.892857142857146</v>
      </c>
      <c r="E13" s="2">
        <f t="shared" si="1"/>
        <v>73</v>
      </c>
    </row>
    <row r="14" spans="1:5" x14ac:dyDescent="0.35">
      <c r="B14">
        <f>B11+B12+B13</f>
        <v>48</v>
      </c>
      <c r="C14">
        <f t="shared" ref="C14:E14" si="2">C11+C12+C13</f>
        <v>57</v>
      </c>
      <c r="D14">
        <f t="shared" si="2"/>
        <v>91</v>
      </c>
      <c r="E14">
        <f t="shared" si="2"/>
        <v>196</v>
      </c>
    </row>
    <row r="17" spans="1:5" x14ac:dyDescent="0.35">
      <c r="B17" t="s">
        <v>12</v>
      </c>
    </row>
    <row r="18" spans="1:5" x14ac:dyDescent="0.35">
      <c r="B18" t="s">
        <v>24</v>
      </c>
      <c r="C18" t="s">
        <v>25</v>
      </c>
      <c r="D18" t="s">
        <v>26</v>
      </c>
      <c r="E18" t="s">
        <v>21</v>
      </c>
    </row>
    <row r="19" spans="1:5" x14ac:dyDescent="0.35">
      <c r="A19" t="s">
        <v>27</v>
      </c>
      <c r="B19">
        <f t="shared" ref="B19:D21" si="3">((B3-B11)^2)/B11</f>
        <v>2.0372023809523814</v>
      </c>
      <c r="C19" s="4">
        <f t="shared" si="3"/>
        <v>0.84711779448621605</v>
      </c>
      <c r="D19" s="4">
        <f t="shared" si="3"/>
        <v>3.1153846153846154</v>
      </c>
      <c r="E19" s="2">
        <f>B19+C19+D19</f>
        <v>5.9997047908232126</v>
      </c>
    </row>
    <row r="20" spans="1:5" x14ac:dyDescent="0.35">
      <c r="A20" t="s">
        <v>28</v>
      </c>
      <c r="B20">
        <f t="shared" si="3"/>
        <v>2.134734490811253E-2</v>
      </c>
      <c r="C20" s="4">
        <f t="shared" si="3"/>
        <v>5.6418030684386871</v>
      </c>
      <c r="D20" s="4">
        <f t="shared" si="3"/>
        <v>3.1461784484172539</v>
      </c>
      <c r="E20" s="2">
        <f>B20+C20+D20</f>
        <v>8.8093288617640528</v>
      </c>
    </row>
    <row r="21" spans="1:5" x14ac:dyDescent="0.35">
      <c r="A21" t="s">
        <v>29</v>
      </c>
      <c r="B21">
        <f t="shared" si="3"/>
        <v>1.9323455409561081</v>
      </c>
      <c r="C21" s="4">
        <f t="shared" si="3"/>
        <v>2.1591760712936932</v>
      </c>
      <c r="D21" s="4">
        <f t="shared" si="3"/>
        <v>2.3520999548396967E-2</v>
      </c>
      <c r="E21" s="2">
        <f>B21+C21+D21</f>
        <v>4.1150426117981986</v>
      </c>
    </row>
    <row r="22" spans="1:5" x14ac:dyDescent="0.35">
      <c r="B22">
        <f>B19+B20+B21</f>
        <v>3.9908952668166022</v>
      </c>
      <c r="C22">
        <f t="shared" ref="C22:D22" si="4">C19+C20+C21</f>
        <v>8.6480969342185965</v>
      </c>
      <c r="D22">
        <f t="shared" si="4"/>
        <v>6.2850840633502667</v>
      </c>
      <c r="E22" s="2">
        <f>E19+E20+E21</f>
        <v>18.924076264385462</v>
      </c>
    </row>
    <row r="24" spans="1:5" x14ac:dyDescent="0.35">
      <c r="C24" t="s">
        <v>13</v>
      </c>
      <c r="D24">
        <f>(3-1)*(3-1)</f>
        <v>4</v>
      </c>
    </row>
    <row r="25" spans="1:5" x14ac:dyDescent="0.35">
      <c r="C25" t="s">
        <v>14</v>
      </c>
      <c r="D25">
        <v>0.05</v>
      </c>
    </row>
    <row r="26" spans="1:5" x14ac:dyDescent="0.35">
      <c r="C26" t="s">
        <v>23</v>
      </c>
      <c r="D26">
        <f>_xlfn.CHISQ.INV.RT(D25,D24)</f>
        <v>9.4877290367811575</v>
      </c>
    </row>
    <row r="28" spans="1:5" x14ac:dyDescent="0.35">
      <c r="A28" t="s">
        <v>30</v>
      </c>
    </row>
    <row r="29" spans="1:5" x14ac:dyDescent="0.35">
      <c r="A29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6DC3-280B-4EE1-9BD3-B8C98CADF83F}">
  <dimension ref="A1:F27"/>
  <sheetViews>
    <sheetView tabSelected="1" topLeftCell="A5" workbookViewId="0">
      <selection activeCell="E28" sqref="E28"/>
    </sheetView>
  </sheetViews>
  <sheetFormatPr defaultRowHeight="14.5" x14ac:dyDescent="0.35"/>
  <cols>
    <col min="2" max="2" width="13.54296875" customWidth="1"/>
    <col min="3" max="3" width="11.90625" customWidth="1"/>
    <col min="4" max="4" width="11.08984375" customWidth="1"/>
    <col min="5" max="5" width="11" customWidth="1"/>
  </cols>
  <sheetData>
    <row r="1" spans="1:6" x14ac:dyDescent="0.35">
      <c r="B1" t="s">
        <v>32</v>
      </c>
    </row>
    <row r="2" spans="1:6" x14ac:dyDescent="0.35">
      <c r="B2" t="s">
        <v>33</v>
      </c>
      <c r="C2" t="s">
        <v>36</v>
      </c>
      <c r="D2" t="s">
        <v>35</v>
      </c>
      <c r="E2" t="s">
        <v>34</v>
      </c>
      <c r="F2" t="s">
        <v>21</v>
      </c>
    </row>
    <row r="3" spans="1:6" x14ac:dyDescent="0.35">
      <c r="A3" t="s">
        <v>37</v>
      </c>
      <c r="B3">
        <v>70</v>
      </c>
      <c r="C3">
        <v>85</v>
      </c>
      <c r="D3">
        <v>89</v>
      </c>
      <c r="E3">
        <v>59</v>
      </c>
      <c r="F3">
        <f>B3+C3+D3+E3</f>
        <v>303</v>
      </c>
    </row>
    <row r="4" spans="1:6" x14ac:dyDescent="0.35">
      <c r="A4" t="s">
        <v>38</v>
      </c>
      <c r="B4">
        <v>90</v>
      </c>
      <c r="C4">
        <v>77</v>
      </c>
      <c r="D4">
        <v>65</v>
      </c>
      <c r="E4">
        <v>85</v>
      </c>
      <c r="F4">
        <f t="shared" ref="F4:F5" si="0">B4+C4+D4+E4</f>
        <v>317</v>
      </c>
    </row>
    <row r="5" spans="1:6" x14ac:dyDescent="0.35">
      <c r="A5" t="s">
        <v>39</v>
      </c>
      <c r="B5">
        <v>65</v>
      </c>
      <c r="C5">
        <v>70</v>
      </c>
      <c r="D5">
        <v>69</v>
      </c>
      <c r="E5">
        <v>76</v>
      </c>
      <c r="F5">
        <f t="shared" si="0"/>
        <v>280</v>
      </c>
    </row>
    <row r="6" spans="1:6" x14ac:dyDescent="0.35">
      <c r="B6">
        <f>B3+B4+B5</f>
        <v>225</v>
      </c>
      <c r="C6">
        <f t="shared" ref="C6:E6" si="1">C3+C4+C5</f>
        <v>232</v>
      </c>
      <c r="D6">
        <f t="shared" si="1"/>
        <v>223</v>
      </c>
      <c r="E6">
        <f t="shared" si="1"/>
        <v>220</v>
      </c>
      <c r="F6">
        <f>F3+F4+F5</f>
        <v>900</v>
      </c>
    </row>
    <row r="8" spans="1:6" x14ac:dyDescent="0.35">
      <c r="B8" t="s">
        <v>22</v>
      </c>
    </row>
    <row r="9" spans="1:6" x14ac:dyDescent="0.35">
      <c r="B9" t="s">
        <v>33</v>
      </c>
      <c r="C9" t="s">
        <v>36</v>
      </c>
      <c r="D9" t="s">
        <v>35</v>
      </c>
      <c r="E9" t="s">
        <v>34</v>
      </c>
      <c r="F9" t="s">
        <v>21</v>
      </c>
    </row>
    <row r="10" spans="1:6" x14ac:dyDescent="0.35">
      <c r="A10" t="s">
        <v>37</v>
      </c>
      <c r="B10">
        <f>(B6*F3)/F6</f>
        <v>75.75</v>
      </c>
      <c r="C10">
        <f>(C6*F3)/F6</f>
        <v>78.106666666666669</v>
      </c>
      <c r="D10">
        <f>(D6*F3)/F6</f>
        <v>75.076666666666668</v>
      </c>
      <c r="E10">
        <f>(E6*F3)/F6</f>
        <v>74.066666666666663</v>
      </c>
      <c r="F10">
        <f>B10+C10+D10+E10</f>
        <v>303</v>
      </c>
    </row>
    <row r="11" spans="1:6" x14ac:dyDescent="0.35">
      <c r="A11" t="s">
        <v>38</v>
      </c>
      <c r="B11">
        <f>(B6*F4)/F6</f>
        <v>79.25</v>
      </c>
      <c r="C11">
        <f>(C6*F4)/F6</f>
        <v>81.715555555555554</v>
      </c>
      <c r="D11">
        <f>(D6*F4)/F6</f>
        <v>78.545555555555552</v>
      </c>
      <c r="E11">
        <f>(E6*F4)/F6</f>
        <v>77.488888888888894</v>
      </c>
      <c r="F11">
        <f t="shared" ref="F11:F12" si="2">B11+C11+D11+E11</f>
        <v>317</v>
      </c>
    </row>
    <row r="12" spans="1:6" x14ac:dyDescent="0.35">
      <c r="A12" t="s">
        <v>39</v>
      </c>
      <c r="B12">
        <f>(B6*F5)/F6</f>
        <v>70</v>
      </c>
      <c r="C12">
        <f>(C6*F5)/F6</f>
        <v>72.177777777777777</v>
      </c>
      <c r="D12">
        <f>(D6*F5)/F6</f>
        <v>69.37777777777778</v>
      </c>
      <c r="E12">
        <f>(E6*F5)/F6</f>
        <v>68.444444444444443</v>
      </c>
      <c r="F12">
        <f t="shared" si="2"/>
        <v>280</v>
      </c>
    </row>
    <row r="13" spans="1:6" x14ac:dyDescent="0.35">
      <c r="B13">
        <f>B10+B11+B12</f>
        <v>225</v>
      </c>
      <c r="C13">
        <f t="shared" ref="C13:F13" si="3">C10+C11+C12</f>
        <v>232</v>
      </c>
      <c r="D13">
        <f t="shared" si="3"/>
        <v>223</v>
      </c>
      <c r="E13">
        <f t="shared" si="3"/>
        <v>220</v>
      </c>
      <c r="F13">
        <f t="shared" si="3"/>
        <v>900</v>
      </c>
    </row>
    <row r="15" spans="1:6" x14ac:dyDescent="0.35">
      <c r="B15" t="s">
        <v>12</v>
      </c>
    </row>
    <row r="16" spans="1:6" x14ac:dyDescent="0.35">
      <c r="B16" t="s">
        <v>33</v>
      </c>
      <c r="C16" t="s">
        <v>36</v>
      </c>
      <c r="D16" t="s">
        <v>35</v>
      </c>
      <c r="E16" t="s">
        <v>34</v>
      </c>
      <c r="F16" t="s">
        <v>21</v>
      </c>
    </row>
    <row r="17" spans="1:6" x14ac:dyDescent="0.35">
      <c r="A17" t="s">
        <v>37</v>
      </c>
      <c r="B17">
        <f>((B3-B10)^2)/B10</f>
        <v>0.43646864686468645</v>
      </c>
      <c r="C17">
        <f>((C3-C10)^2)/C10</f>
        <v>0.60837373392511629</v>
      </c>
      <c r="D17">
        <f>((D3-D10)^2)/D10</f>
        <v>2.5821499504210506</v>
      </c>
      <c r="E17">
        <f>((E3-E10)^2)/E10</f>
        <v>3.0648664866486635</v>
      </c>
      <c r="F17">
        <f>B17+C17+D17+E17</f>
        <v>6.6918588178595169</v>
      </c>
    </row>
    <row r="18" spans="1:6" x14ac:dyDescent="0.35">
      <c r="A18" t="s">
        <v>38</v>
      </c>
      <c r="B18">
        <f>((B4-B11)^2)/B11</f>
        <v>1.4582018927444795</v>
      </c>
      <c r="C18">
        <f t="shared" ref="C18:E19" si="4">((C4-C11)^2)/C11</f>
        <v>0.27212033310368977</v>
      </c>
      <c r="D18">
        <f t="shared" si="4"/>
        <v>2.3359956398661454</v>
      </c>
      <c r="E18">
        <f t="shared" si="4"/>
        <v>0.72806296402510806</v>
      </c>
      <c r="F18">
        <f t="shared" ref="F18:F19" si="5">B18+C18+D18+E18</f>
        <v>4.7943808297394224</v>
      </c>
    </row>
    <row r="19" spans="1:6" x14ac:dyDescent="0.35">
      <c r="A19" t="s">
        <v>39</v>
      </c>
      <c r="B19">
        <f>((B5-B12)^2)/B12</f>
        <v>0.35714285714285715</v>
      </c>
      <c r="C19">
        <f t="shared" si="4"/>
        <v>6.5708812260536362E-2</v>
      </c>
      <c r="D19">
        <f t="shared" si="4"/>
        <v>2.0570859135881801E-3</v>
      </c>
      <c r="E19">
        <f t="shared" si="4"/>
        <v>0.83405483405483449</v>
      </c>
      <c r="F19">
        <f t="shared" si="5"/>
        <v>1.2589635893718163</v>
      </c>
    </row>
    <row r="20" spans="1:6" x14ac:dyDescent="0.35">
      <c r="B20">
        <f>B17+B18+B19</f>
        <v>2.2518133967520231</v>
      </c>
      <c r="C20">
        <f t="shared" ref="C20:F20" si="6">C17+C18+C19</f>
        <v>0.94620287928934244</v>
      </c>
      <c r="D20">
        <f t="shared" si="6"/>
        <v>4.920202676200784</v>
      </c>
      <c r="E20">
        <f t="shared" si="6"/>
        <v>4.6269842847286062</v>
      </c>
      <c r="F20">
        <f t="shared" si="6"/>
        <v>12.745203236970756</v>
      </c>
    </row>
    <row r="22" spans="1:6" x14ac:dyDescent="0.35">
      <c r="D22" t="s">
        <v>13</v>
      </c>
      <c r="E22">
        <f>(3-1)*(4-1)</f>
        <v>6</v>
      </c>
    </row>
    <row r="23" spans="1:6" x14ac:dyDescent="0.35">
      <c r="D23" t="s">
        <v>14</v>
      </c>
      <c r="E23">
        <v>0.05</v>
      </c>
    </row>
    <row r="24" spans="1:6" x14ac:dyDescent="0.35">
      <c r="D24" t="s">
        <v>23</v>
      </c>
      <c r="E24" s="3">
        <f>_xlfn.CHISQ.INV.RT(E23,E22)</f>
        <v>12.591587243743978</v>
      </c>
    </row>
    <row r="26" spans="1:6" x14ac:dyDescent="0.35">
      <c r="A26" t="s">
        <v>40</v>
      </c>
    </row>
    <row r="27" spans="1:6" x14ac:dyDescent="0.35">
      <c r="A27" t="s">
        <v>45</v>
      </c>
      <c r="E27" t="s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EB55-8865-47CA-94D6-EBA0E3797E45}">
  <dimension ref="A1:E12"/>
  <sheetViews>
    <sheetView workbookViewId="0">
      <selection activeCell="D1" sqref="D1"/>
    </sheetView>
  </sheetViews>
  <sheetFormatPr defaultRowHeight="14.5" x14ac:dyDescent="0.35"/>
  <cols>
    <col min="1" max="1" width="11" customWidth="1"/>
    <col min="2" max="2" width="10.54296875" customWidth="1"/>
    <col min="3" max="3" width="11.1796875" customWidth="1"/>
    <col min="4" max="4" width="11.81640625" customWidth="1"/>
    <col min="5" max="5" width="10.26953125" customWidth="1"/>
  </cols>
  <sheetData>
    <row r="1" spans="1:5" x14ac:dyDescent="0.35">
      <c r="B1" t="s">
        <v>22</v>
      </c>
      <c r="C1" t="s">
        <v>8</v>
      </c>
      <c r="D1" s="1" t="s">
        <v>10</v>
      </c>
      <c r="E1" s="1" t="s">
        <v>11</v>
      </c>
    </row>
    <row r="2" spans="1:5" x14ac:dyDescent="0.35">
      <c r="A2" t="s">
        <v>41</v>
      </c>
      <c r="B2">
        <v>53</v>
      </c>
      <c r="C2">
        <v>49</v>
      </c>
      <c r="D2">
        <f>(C2-B2)^2</f>
        <v>16</v>
      </c>
      <c r="E2">
        <f>D2/B2</f>
        <v>0.30188679245283018</v>
      </c>
    </row>
    <row r="3" spans="1:5" x14ac:dyDescent="0.35">
      <c r="A3" t="s">
        <v>42</v>
      </c>
      <c r="B3">
        <v>49</v>
      </c>
      <c r="C3">
        <v>51</v>
      </c>
      <c r="D3">
        <f t="shared" ref="D3:D5" si="0">(C3-B3)^2</f>
        <v>4</v>
      </c>
      <c r="E3">
        <f t="shared" ref="E3:E5" si="1">D3/B3</f>
        <v>8.1632653061224483E-2</v>
      </c>
    </row>
    <row r="4" spans="1:5" x14ac:dyDescent="0.35">
      <c r="A4" t="s">
        <v>43</v>
      </c>
      <c r="B4">
        <v>37</v>
      </c>
      <c r="C4">
        <v>40</v>
      </c>
      <c r="D4">
        <f t="shared" si="0"/>
        <v>9</v>
      </c>
      <c r="E4">
        <f t="shared" si="1"/>
        <v>0.24324324324324326</v>
      </c>
    </row>
    <row r="5" spans="1:5" x14ac:dyDescent="0.35">
      <c r="A5" t="s">
        <v>44</v>
      </c>
      <c r="B5">
        <v>5</v>
      </c>
      <c r="C5">
        <v>4</v>
      </c>
      <c r="D5">
        <f t="shared" si="0"/>
        <v>1</v>
      </c>
      <c r="E5">
        <f t="shared" si="1"/>
        <v>0.2</v>
      </c>
    </row>
    <row r="6" spans="1:5" x14ac:dyDescent="0.35">
      <c r="D6" t="s">
        <v>12</v>
      </c>
      <c r="E6">
        <f>E2+E3+E4+E5</f>
        <v>0.82676268875729786</v>
      </c>
    </row>
    <row r="8" spans="1:5" x14ac:dyDescent="0.35">
      <c r="D8" t="s">
        <v>13</v>
      </c>
      <c r="E8">
        <v>3</v>
      </c>
    </row>
    <row r="9" spans="1:5" x14ac:dyDescent="0.35">
      <c r="D9" t="s">
        <v>14</v>
      </c>
      <c r="E9">
        <v>0.05</v>
      </c>
    </row>
    <row r="10" spans="1:5" x14ac:dyDescent="0.35">
      <c r="D10" t="s">
        <v>23</v>
      </c>
      <c r="E10">
        <f>_xlfn.CHISQ.INV.RT(E9,E8)</f>
        <v>7.8147279032511792</v>
      </c>
    </row>
    <row r="12" spans="1:5" x14ac:dyDescent="0.35">
      <c r="A1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191E-F9B0-4F5D-856E-A0E19EF3195F}">
  <dimension ref="A1:E13"/>
  <sheetViews>
    <sheetView workbookViewId="0">
      <selection activeCell="A13" sqref="A13"/>
    </sheetView>
  </sheetViews>
  <sheetFormatPr defaultRowHeight="14.5" x14ac:dyDescent="0.35"/>
  <cols>
    <col min="1" max="1" width="11.08984375" customWidth="1"/>
    <col min="2" max="2" width="10.54296875" customWidth="1"/>
    <col min="3" max="3" width="10" customWidth="1"/>
  </cols>
  <sheetData>
    <row r="1" spans="1:5" x14ac:dyDescent="0.35">
      <c r="B1" t="s">
        <v>8</v>
      </c>
      <c r="C1" t="s">
        <v>22</v>
      </c>
      <c r="D1" s="1" t="s">
        <v>10</v>
      </c>
      <c r="E1" t="s">
        <v>11</v>
      </c>
    </row>
    <row r="2" spans="1:5" x14ac:dyDescent="0.35">
      <c r="A2" t="s">
        <v>47</v>
      </c>
      <c r="B2">
        <v>150</v>
      </c>
      <c r="C2">
        <v>106</v>
      </c>
      <c r="D2">
        <f>(B2-C2)^2</f>
        <v>1936</v>
      </c>
      <c r="E2">
        <f>D2/C2</f>
        <v>18.264150943396228</v>
      </c>
    </row>
    <row r="3" spans="1:5" x14ac:dyDescent="0.35">
      <c r="A3" t="s">
        <v>2</v>
      </c>
      <c r="B3">
        <v>160</v>
      </c>
      <c r="C3">
        <v>106</v>
      </c>
      <c r="D3">
        <f t="shared" ref="D3:D6" si="0">(B3-C3)^2</f>
        <v>2916</v>
      </c>
      <c r="E3">
        <f t="shared" ref="E3:E6" si="1">D3/C3</f>
        <v>27.509433962264151</v>
      </c>
    </row>
    <row r="4" spans="1:5" x14ac:dyDescent="0.35">
      <c r="A4" t="s">
        <v>3</v>
      </c>
      <c r="B4">
        <v>40</v>
      </c>
      <c r="C4">
        <v>106</v>
      </c>
      <c r="D4">
        <f t="shared" si="0"/>
        <v>4356</v>
      </c>
      <c r="E4">
        <f t="shared" si="1"/>
        <v>41.094339622641506</v>
      </c>
    </row>
    <row r="5" spans="1:5" x14ac:dyDescent="0.35">
      <c r="A5" t="s">
        <v>4</v>
      </c>
      <c r="B5">
        <v>87</v>
      </c>
      <c r="C5">
        <v>106</v>
      </c>
      <c r="D5">
        <f t="shared" si="0"/>
        <v>361</v>
      </c>
      <c r="E5">
        <f t="shared" si="1"/>
        <v>3.4056603773584904</v>
      </c>
    </row>
    <row r="6" spans="1:5" x14ac:dyDescent="0.35">
      <c r="A6" t="s">
        <v>48</v>
      </c>
      <c r="B6">
        <v>93</v>
      </c>
      <c r="C6">
        <v>106</v>
      </c>
      <c r="D6">
        <f t="shared" si="0"/>
        <v>169</v>
      </c>
      <c r="E6">
        <f t="shared" si="1"/>
        <v>1.5943396226415094</v>
      </c>
    </row>
    <row r="7" spans="1:5" x14ac:dyDescent="0.35">
      <c r="D7" t="s">
        <v>12</v>
      </c>
      <c r="E7">
        <f>SUM(E2:E6)</f>
        <v>91.867924528301884</v>
      </c>
    </row>
    <row r="9" spans="1:5" x14ac:dyDescent="0.35">
      <c r="B9" t="s">
        <v>13</v>
      </c>
      <c r="C9">
        <v>4</v>
      </c>
    </row>
    <row r="10" spans="1:5" x14ac:dyDescent="0.35">
      <c r="B10" t="s">
        <v>14</v>
      </c>
      <c r="C10">
        <v>0.05</v>
      </c>
    </row>
    <row r="11" spans="1:5" x14ac:dyDescent="0.35">
      <c r="B11" t="s">
        <v>23</v>
      </c>
      <c r="C11">
        <f>_xlfn.CHISQ.INV.RT(C10,C9)</f>
        <v>9.4877290367811575</v>
      </c>
    </row>
    <row r="13" spans="1:5" x14ac:dyDescent="0.35">
      <c r="A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Awuor</dc:creator>
  <cp:lastModifiedBy>Tanya Awuor</cp:lastModifiedBy>
  <dcterms:created xsi:type="dcterms:W3CDTF">2023-11-28T05:28:47Z</dcterms:created>
  <dcterms:modified xsi:type="dcterms:W3CDTF">2023-12-28T03:42:23Z</dcterms:modified>
</cp:coreProperties>
</file>