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-105" windowWidth="12255" windowHeight="7620" tabRatio="771" activeTab="1"/>
  </bookViews>
  <sheets>
    <sheet name="验收标准" sheetId="15" r:id="rId1"/>
    <sheet name="验收结果" sheetId="16" r:id="rId2"/>
    <sheet name="测试数据CSV" sheetId="19" r:id="rId3"/>
    <sheet name="工参" sheetId="20" r:id="rId4"/>
    <sheet name="RRU位置和CQT情况" sheetId="17" r:id="rId5"/>
    <sheet name="性能验收覆盖效果图" sheetId="18" r:id="rId6"/>
    <sheet name="遗留问题汇总" sheetId="6" r:id="rId7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xlnm._FilterDatabase" localSheetId="3" hidden="1">工参!$A$1:$AV$2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62913" forceFullCalc="1"/>
</workbook>
</file>

<file path=xl/calcChain.xml><?xml version="1.0" encoding="utf-8"?>
<calcChain xmlns="http://schemas.openxmlformats.org/spreadsheetml/2006/main">
  <c r="K16" i="16" l="1"/>
  <c r="E40" i="16" l="1"/>
  <c r="E39" i="16" l="1"/>
  <c r="E38" i="16"/>
  <c r="E37" i="16" s="1"/>
  <c r="E36" i="16"/>
  <c r="H26" i="16"/>
  <c r="E26" i="16"/>
  <c r="H25" i="16"/>
  <c r="E25" i="16"/>
  <c r="H24" i="16"/>
  <c r="H23" i="16"/>
  <c r="E24" i="16"/>
  <c r="E23" i="16"/>
  <c r="H22" i="16"/>
  <c r="E22" i="16"/>
  <c r="H16" i="16"/>
  <c r="H17" i="16"/>
  <c r="E17" i="16"/>
  <c r="E16" i="16"/>
  <c r="K18" i="16" l="1"/>
  <c r="K25" i="16"/>
  <c r="K27" i="16"/>
  <c r="K26" i="16"/>
  <c r="K24" i="16"/>
  <c r="K23" i="16"/>
  <c r="K22" i="16"/>
  <c r="K17" i="16"/>
</calcChain>
</file>

<file path=xl/sharedStrings.xml><?xml version="1.0" encoding="utf-8"?>
<sst xmlns="http://schemas.openxmlformats.org/spreadsheetml/2006/main" count="377" uniqueCount="258">
  <si>
    <t>序号</t>
  </si>
  <si>
    <t>问题类别</t>
  </si>
  <si>
    <t>问题描述与分析</t>
  </si>
  <si>
    <t>S3</t>
  </si>
  <si>
    <t>S2</t>
  </si>
  <si>
    <t>S1</t>
  </si>
  <si>
    <t>实测值</t>
  </si>
  <si>
    <t>设计值</t>
  </si>
  <si>
    <t>检测项</t>
  </si>
  <si>
    <t>工程单位</t>
    <phoneticPr fontId="21" type="noConversion"/>
  </si>
  <si>
    <t>解决期限</t>
    <phoneticPr fontId="21" type="noConversion"/>
  </si>
  <si>
    <t>验收标准定义：</t>
    <phoneticPr fontId="19" type="noConversion"/>
  </si>
  <si>
    <t>1）无异常告警</t>
    <phoneticPr fontId="19" type="noConversion"/>
  </si>
  <si>
    <t>测试工具：</t>
    <phoneticPr fontId="19" type="noConversion"/>
  </si>
  <si>
    <t>测试用例说明：</t>
    <phoneticPr fontId="19" type="noConversion"/>
  </si>
  <si>
    <t>基础数据核查</t>
    <phoneticPr fontId="19" type="noConversion"/>
  </si>
  <si>
    <t>测试方法</t>
    <phoneticPr fontId="19" type="noConversion"/>
  </si>
  <si>
    <t>指标要求</t>
    <phoneticPr fontId="19" type="noConversion"/>
  </si>
  <si>
    <t>测试验收指标：</t>
    <phoneticPr fontId="19" type="noConversion"/>
  </si>
  <si>
    <t>切换成功率100%</t>
    <phoneticPr fontId="19" type="noConversion"/>
  </si>
  <si>
    <t>2）数据配置正确 （基站ID、CGI、BCCH、BSIC等）</t>
    <phoneticPr fontId="19" type="noConversion"/>
  </si>
  <si>
    <t>3）小区覆盖模型与替换前一致</t>
    <phoneticPr fontId="19" type="noConversion"/>
  </si>
  <si>
    <t>4）CQT语音和数据业务测试指标满足标准</t>
    <phoneticPr fontId="19" type="noConversion"/>
  </si>
  <si>
    <t>1）测试前，检查实际配置的数据与规划数据是否一致</t>
    <phoneticPr fontId="19" type="noConversion"/>
  </si>
  <si>
    <t>2）确认是否存在告警、小区状态是否正常</t>
    <phoneticPr fontId="19" type="noConversion"/>
  </si>
  <si>
    <t>语音业务测试</t>
    <phoneticPr fontId="28" type="noConversion"/>
  </si>
  <si>
    <t>数据业务测试</t>
    <phoneticPr fontId="28" type="noConversion"/>
  </si>
  <si>
    <t>4）围绕站点进行DT覆盖业务测试</t>
    <phoneticPr fontId="19" type="noConversion"/>
  </si>
  <si>
    <t>3）下行峰值速率定点测试，选择平均电平大于或等于-75dBm的好点进行测试，要求下载速率不低于130kbps</t>
    <phoneticPr fontId="19" type="noConversion"/>
  </si>
  <si>
    <t>1）CQT语音和数据业务满足验收标准</t>
    <phoneticPr fontId="19" type="noConversion"/>
  </si>
  <si>
    <t>2）DT测试：确认是否存在天馈连接异常、确认周围环境发生变化导致建筑物阻挡、确认UE接收的电平和质量是否明显异常、确认小区覆盖区域是否与规划的一致</t>
    <phoneticPr fontId="19" type="noConversion"/>
  </si>
  <si>
    <t>无线接通率100%</t>
    <phoneticPr fontId="28" type="noConversion"/>
  </si>
  <si>
    <t>2）小区间至少测试5次语音呼叫切换（通话时长30s，呼叫间隔10s），成功率100%</t>
    <phoneticPr fontId="19" type="noConversion"/>
  </si>
  <si>
    <t>1）每个小区至少测试10次语音呼叫（通话时长30s，呼叫间隔10s），成功率100%</t>
    <phoneticPr fontId="19" type="noConversion"/>
  </si>
  <si>
    <t>无线掉话率0%</t>
    <phoneticPr fontId="28" type="noConversion"/>
  </si>
  <si>
    <t>测试人员信息</t>
  </si>
  <si>
    <t>测试工程师</t>
  </si>
  <si>
    <t>电话：</t>
  </si>
  <si>
    <t>Email:</t>
  </si>
  <si>
    <t>测试负责人</t>
  </si>
  <si>
    <t>电话：</t>
    <phoneticPr fontId="28" type="noConversion"/>
  </si>
  <si>
    <t>查勘日期（年/月/日）</t>
  </si>
  <si>
    <t>终端：</t>
    <phoneticPr fontId="28" type="noConversion"/>
  </si>
  <si>
    <t>单站整体考核是否通过</t>
    <phoneticPr fontId="28" type="noConversion"/>
  </si>
  <si>
    <t>速率是否通过</t>
    <phoneticPr fontId="28" type="noConversion"/>
  </si>
  <si>
    <t>小区覆盖是否正常</t>
    <phoneticPr fontId="28" type="noConversion"/>
  </si>
  <si>
    <t>核查测试内容</t>
  </si>
  <si>
    <t>No.1</t>
  </si>
  <si>
    <t>确认被测站点的基本物理配置是否和规划配置一致</t>
  </si>
  <si>
    <t>结论</t>
    <phoneticPr fontId="28" type="noConversion"/>
  </si>
  <si>
    <t>备注</t>
  </si>
  <si>
    <t>经度</t>
  </si>
  <si>
    <t>纬度</t>
  </si>
  <si>
    <t>No.2</t>
  </si>
  <si>
    <t>基本配置参数检查</t>
    <phoneticPr fontId="28" type="noConversion"/>
  </si>
  <si>
    <t>配置数据</t>
    <phoneticPr fontId="19" type="noConversion"/>
  </si>
  <si>
    <t>NO.3</t>
    <phoneticPr fontId="19" type="noConversion"/>
  </si>
  <si>
    <t>站点状态核查</t>
    <phoneticPr fontId="19" type="noConversion"/>
  </si>
  <si>
    <t>站点状态</t>
    <phoneticPr fontId="19" type="noConversion"/>
  </si>
  <si>
    <t>是否有告警</t>
    <phoneticPr fontId="19" type="noConversion"/>
  </si>
  <si>
    <t>No.4</t>
    <phoneticPr fontId="19" type="noConversion"/>
  </si>
  <si>
    <t>基站后台工程师</t>
    <phoneticPr fontId="28" type="noConversion"/>
  </si>
  <si>
    <t>基站版本：</t>
    <phoneticPr fontId="28" type="noConversion"/>
  </si>
  <si>
    <t>语音是否通过</t>
    <phoneticPr fontId="28" type="noConversion"/>
  </si>
  <si>
    <t>CGI</t>
    <phoneticPr fontId="28" type="noConversion"/>
  </si>
  <si>
    <t>BCCH</t>
    <phoneticPr fontId="28" type="noConversion"/>
  </si>
  <si>
    <t>BSIC</t>
    <phoneticPr fontId="28" type="noConversion"/>
  </si>
  <si>
    <t>归属LAC</t>
    <phoneticPr fontId="28" type="noConversion"/>
  </si>
  <si>
    <t>业务验证</t>
    <phoneticPr fontId="21" type="noConversion"/>
  </si>
  <si>
    <t>单用户下行峰值吞吐率（空载，选择平均电平大于或等于-75dBm的好点，速率≥130kbps认为达标）</t>
    <phoneticPr fontId="28" type="noConversion"/>
  </si>
  <si>
    <t>单用户下行峰值吞吐率（kpbs）</t>
    <phoneticPr fontId="28" type="noConversion"/>
  </si>
  <si>
    <t>KPI验收指标：</t>
    <phoneticPr fontId="19" type="noConversion"/>
  </si>
  <si>
    <t>语音RxQuality质量0-4级（%）</t>
    <phoneticPr fontId="28" type="noConversion"/>
  </si>
  <si>
    <t>语音RxQuality质量0-4级占比大于等于95%</t>
    <phoneticPr fontId="21" type="noConversion"/>
  </si>
  <si>
    <t>TCH掉话率（含切换）</t>
    <phoneticPr fontId="21" type="noConversion"/>
  </si>
  <si>
    <t>SDCCH掉话率</t>
    <phoneticPr fontId="21" type="noConversion"/>
  </si>
  <si>
    <t>切换成功率</t>
    <phoneticPr fontId="21" type="noConversion"/>
  </si>
  <si>
    <t>无线接入性(呼叫)</t>
    <phoneticPr fontId="21" type="noConversion"/>
  </si>
  <si>
    <t>上行TBF建立成功率</t>
    <phoneticPr fontId="21" type="noConversion"/>
  </si>
  <si>
    <t>下行TBF建立成功率</t>
    <phoneticPr fontId="21" type="noConversion"/>
  </si>
  <si>
    <t>大于99%</t>
    <phoneticPr fontId="21" type="noConversion"/>
  </si>
  <si>
    <t>小于0.5%</t>
    <phoneticPr fontId="21" type="noConversion"/>
  </si>
  <si>
    <t>大于98%</t>
    <phoneticPr fontId="21" type="noConversion"/>
  </si>
  <si>
    <t>采购Probe+Mate8，可以兼顾2/4G业务测试。</t>
    <phoneticPr fontId="19" type="noConversion"/>
  </si>
  <si>
    <t>5）室分小区天线无错层接反现象</t>
    <phoneticPr fontId="19" type="noConversion"/>
  </si>
  <si>
    <t>6）DT电梯和大楼出入口的进出的切换正常</t>
    <phoneticPr fontId="19" type="noConversion"/>
  </si>
  <si>
    <t>下载速率</t>
  </si>
  <si>
    <t>CQT测试位置</t>
  </si>
  <si>
    <t>平均电平</t>
    <phoneticPr fontId="21" type="noConversion"/>
  </si>
  <si>
    <t>0%</t>
    <phoneticPr fontId="21" type="noConversion"/>
  </si>
  <si>
    <t>站点地址</t>
    <phoneticPr fontId="19" type="noConversion"/>
  </si>
  <si>
    <t>BBU安装位置</t>
    <phoneticPr fontId="19" type="noConversion"/>
  </si>
  <si>
    <t>RRU编号</t>
    <phoneticPr fontId="19" type="noConversion"/>
  </si>
  <si>
    <t>RRU安装位置</t>
    <phoneticPr fontId="19" type="noConversion"/>
  </si>
  <si>
    <t>覆盖区域</t>
    <phoneticPr fontId="19" type="noConversion"/>
  </si>
  <si>
    <t>站名：</t>
  </si>
  <si>
    <t>日期：</t>
  </si>
  <si>
    <r>
      <rPr>
        <sz val="12"/>
        <rFont val="宋体"/>
        <family val="3"/>
        <charset val="134"/>
      </rPr>
      <t>测试位置</t>
    </r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：</t>
    </r>
  </si>
  <si>
    <t>测试位置2：</t>
  </si>
  <si>
    <t>备注：</t>
    <phoneticPr fontId="21" type="noConversion"/>
  </si>
  <si>
    <t>覆盖质量</t>
    <phoneticPr fontId="21" type="noConversion"/>
  </si>
  <si>
    <t>GSM站点</t>
    <phoneticPr fontId="28" type="noConversion"/>
  </si>
  <si>
    <t>基站ID</t>
    <phoneticPr fontId="28" type="noConversion"/>
  </si>
  <si>
    <t>室分覆盖场景（如商场、写字楼、公寓等）</t>
    <phoneticPr fontId="28" type="noConversion"/>
  </si>
  <si>
    <t>连接模式下基本业务功能检查(CQT测试点电平质量要求：大于等于-75dBm )</t>
    <phoneticPr fontId="28" type="noConversion"/>
  </si>
  <si>
    <t>无线掉话率（%）</t>
    <phoneticPr fontId="28" type="noConversion"/>
  </si>
  <si>
    <t>无线掉话率（%）</t>
    <phoneticPr fontId="21" type="noConversion"/>
  </si>
  <si>
    <t>无线接通率（%）</t>
    <phoneticPr fontId="28" type="noConversion"/>
  </si>
  <si>
    <t>无线接通率（%）</t>
    <phoneticPr fontId="21" type="noConversion"/>
  </si>
  <si>
    <t>No.5</t>
  </si>
  <si>
    <t>后台KPI指标监控</t>
  </si>
  <si>
    <t>小区</t>
  </si>
  <si>
    <t>上行TBF建立成功率 (%)</t>
  </si>
  <si>
    <t>下行TBF建立成功率 (%)</t>
  </si>
  <si>
    <t>整站指标</t>
    <phoneticPr fontId="19" type="noConversion"/>
  </si>
  <si>
    <t>备注</t>
    <phoneticPr fontId="19" type="noConversion"/>
  </si>
  <si>
    <t>RRU1</t>
    <phoneticPr fontId="21" type="noConversion"/>
  </si>
  <si>
    <t>单载波发射功率（W）</t>
    <phoneticPr fontId="28" type="noConversion"/>
  </si>
  <si>
    <t>是否有驻波比告警</t>
    <phoneticPr fontId="45" type="noConversion"/>
  </si>
  <si>
    <t>基站名称</t>
    <phoneticPr fontId="19" type="noConversion"/>
  </si>
  <si>
    <t>小区名称</t>
    <phoneticPr fontId="19" type="noConversion"/>
  </si>
  <si>
    <t>备注（总结）</t>
    <phoneticPr fontId="21" type="noConversion"/>
  </si>
  <si>
    <t>覆盖效果图（遍历每个小区，平均电平、覆盖质量和室分泄漏）：</t>
    <phoneticPr fontId="21" type="noConversion"/>
  </si>
  <si>
    <t>室分泄漏</t>
    <phoneticPr fontId="21" type="noConversion"/>
  </si>
  <si>
    <t>无线掉话率(%)</t>
    <phoneticPr fontId="19" type="noConversion"/>
  </si>
  <si>
    <t>无线接入性(%)</t>
    <phoneticPr fontId="19" type="noConversion"/>
  </si>
  <si>
    <t>切换成功率(%)</t>
    <phoneticPr fontId="19" type="noConversion"/>
  </si>
  <si>
    <t xml:space="preserve">测试位置2: </t>
    <phoneticPr fontId="21" type="noConversion"/>
  </si>
  <si>
    <t>覆盖质量</t>
    <phoneticPr fontId="21" type="noConversion"/>
  </si>
  <si>
    <t>覆盖质量</t>
    <phoneticPr fontId="21" type="noConversion"/>
  </si>
  <si>
    <t>宝山区长江西路1999号</t>
    <phoneticPr fontId="21" type="noConversion"/>
  </si>
  <si>
    <t>-58.09</t>
    <phoneticPr fontId="21" type="noConversion"/>
  </si>
  <si>
    <t>医院</t>
    <phoneticPr fontId="21" type="noConversion"/>
  </si>
  <si>
    <t>备注：</t>
    <phoneticPr fontId="21" type="noConversion"/>
  </si>
  <si>
    <t>测试位置3：</t>
    <phoneticPr fontId="21" type="noConversion"/>
  </si>
  <si>
    <t>V100R012C10SP150</t>
    <phoneticPr fontId="21" type="noConversion"/>
  </si>
  <si>
    <t>否</t>
    <phoneticPr fontId="21" type="noConversion"/>
  </si>
  <si>
    <t>否</t>
    <phoneticPr fontId="21" type="noConversion"/>
  </si>
  <si>
    <t>住院部5F</t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</si>
  <si>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弱电井</t>
    </r>
    <phoneticPr fontId="21" type="noConversion"/>
  </si>
  <si>
    <t>2017.06.21</t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</si>
  <si>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</si>
  <si>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rPr>
        <sz val="12"/>
        <rFont val="宋体"/>
        <family val="3"/>
        <charset val="134"/>
      </rPr>
      <t>急诊部</t>
    </r>
    <r>
      <rPr>
        <sz val="12"/>
        <rFont val="FrutigerNext LT Regular"/>
        <family val="1"/>
      </rPr>
      <t>1F</t>
    </r>
    <r>
      <rPr>
        <sz val="12"/>
        <rFont val="宋体"/>
        <family val="3"/>
        <charset val="134"/>
      </rPr>
      <t>（低层）</t>
    </r>
    <phoneticPr fontId="21" type="noConversion"/>
  </si>
  <si>
    <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</si>
  <si>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5F</t>
    </r>
    <r>
      <rPr>
        <sz val="12"/>
        <rFont val="宋体"/>
        <family val="3"/>
        <charset val="134"/>
      </rPr>
      <t>（中层）</t>
    </r>
    <phoneticPr fontId="21" type="noConversion"/>
  </si>
  <si>
    <r>
      <rPr>
        <sz val="12"/>
        <rFont val="宋体"/>
        <family val="3"/>
        <charset val="134"/>
      </rPr>
      <t>住院部</t>
    </r>
    <r>
      <rPr>
        <sz val="12"/>
        <rFont val="FrutigerNext LT Regular"/>
        <family val="1"/>
      </rPr>
      <t>10F</t>
    </r>
    <r>
      <rPr>
        <sz val="12"/>
        <rFont val="宋体"/>
        <family val="3"/>
        <charset val="134"/>
      </rPr>
      <t>（高层）</t>
    </r>
    <phoneticPr fontId="21" type="noConversion"/>
  </si>
  <si>
    <r>
      <t>覆盖住院部</t>
    </r>
    <r>
      <rPr>
        <sz val="10.5"/>
        <rFont val="Times New Roman"/>
        <family val="1"/>
      </rPr>
      <t>B1F-12F</t>
    </r>
    <r>
      <rPr>
        <sz val="10.5"/>
        <rFont val="宋体"/>
        <family val="3"/>
        <charset val="134"/>
      </rPr>
      <t>、门急诊，医技楼</t>
    </r>
    <r>
      <rPr>
        <sz val="10.5"/>
        <rFont val="Times New Roman"/>
        <family val="1"/>
      </rPr>
      <t>1-3F</t>
    </r>
    <phoneticPr fontId="21" type="noConversion"/>
  </si>
  <si>
    <r>
      <t>住院部</t>
    </r>
    <r>
      <rPr>
        <sz val="10.5"/>
        <rFont val="Times New Roman"/>
        <family val="1"/>
      </rPr>
      <t>12F</t>
    </r>
    <r>
      <rPr>
        <sz val="10.5"/>
        <rFont val="宋体"/>
        <family val="3"/>
        <charset val="134"/>
      </rPr>
      <t>弱电间</t>
    </r>
    <phoneticPr fontId="21" type="noConversion"/>
  </si>
  <si>
    <t>室分无泄漏，室内外切换正常。</t>
    <phoneticPr fontId="21" type="noConversion"/>
  </si>
  <si>
    <t>宝山区仁和医院HG1</t>
    <phoneticPr fontId="21" type="noConversion"/>
  </si>
  <si>
    <t>宝山区仁和医院HG1</t>
    <phoneticPr fontId="21" type="noConversion"/>
  </si>
  <si>
    <t>S1</t>
    <phoneticPr fontId="21" type="noConversion"/>
  </si>
  <si>
    <t>测试点平均电平（dBm）</t>
  </si>
  <si>
    <t>S2</t>
    <phoneticPr fontId="21" type="noConversion"/>
  </si>
  <si>
    <t>S3</t>
    <phoneticPr fontId="21" type="noConversion"/>
  </si>
  <si>
    <t>要求无影响业务的告警</t>
    <phoneticPr fontId="21" type="noConversion"/>
  </si>
  <si>
    <t>要求无驻波告警</t>
    <phoneticPr fontId="21" type="noConversion"/>
  </si>
  <si>
    <t>NA</t>
    <phoneticPr fontId="21" type="noConversion"/>
  </si>
  <si>
    <t>NA</t>
    <phoneticPr fontId="21" type="noConversion"/>
  </si>
  <si>
    <t>NA</t>
    <phoneticPr fontId="21" type="noConversion"/>
  </si>
  <si>
    <t>覆盖电平</t>
    <phoneticPr fontId="21" type="noConversion"/>
  </si>
  <si>
    <t>Index</t>
  </si>
  <si>
    <t>Device</t>
  </si>
  <si>
    <t>Time</t>
  </si>
  <si>
    <t>Lon</t>
  </si>
  <si>
    <t>Lat</t>
  </si>
  <si>
    <t>Events</t>
  </si>
  <si>
    <t>Extra Info</t>
  </si>
  <si>
    <t>Latitude</t>
  </si>
  <si>
    <t>Lontitude</t>
  </si>
  <si>
    <t>LAC</t>
  </si>
  <si>
    <t>Cell ID(16bits)</t>
  </si>
  <si>
    <t>SCell BCCH</t>
  </si>
  <si>
    <t>SCell BSIC</t>
  </si>
  <si>
    <t>SCell Latitude</t>
  </si>
  <si>
    <t>SCell Longitude</t>
  </si>
  <si>
    <t>RxLevel Sub</t>
  </si>
  <si>
    <t>RxQual Sub</t>
  </si>
  <si>
    <t>App Layer Ave Thr'put (DL)(kb/s)</t>
  </si>
  <si>
    <t>App Layer Inst Thr'put (DL)(kb/s)</t>
  </si>
  <si>
    <t>UE1</t>
  </si>
  <si>
    <t>Call attempt</t>
  </si>
  <si>
    <t xml:space="preserve"> </t>
  </si>
  <si>
    <t>Call connected</t>
  </si>
  <si>
    <t xml:space="preserve"> 3.263s</t>
  </si>
  <si>
    <t xml:space="preserve"> 3.082s</t>
  </si>
  <si>
    <t xml:space="preserve"> 3.097s</t>
  </si>
  <si>
    <t xml:space="preserve"> 2.890s</t>
  </si>
  <si>
    <t xml:space="preserve"> 2.968s</t>
  </si>
  <si>
    <t xml:space="preserve"> 2.896s</t>
  </si>
  <si>
    <t xml:space="preserve"> 2.881s</t>
  </si>
  <si>
    <t xml:space="preserve"> 3.192s</t>
  </si>
  <si>
    <t xml:space="preserve"> 2.809s</t>
  </si>
  <si>
    <t xml:space="preserve"> 3.123s</t>
  </si>
  <si>
    <t>时间</t>
  </si>
  <si>
    <t>小区中文名</t>
  </si>
  <si>
    <t>地市</t>
  </si>
  <si>
    <t>CI</t>
  </si>
  <si>
    <t>CGI</t>
  </si>
  <si>
    <t>站号</t>
  </si>
  <si>
    <t>覆盖室内</t>
  </si>
  <si>
    <t>1800载频数量</t>
  </si>
  <si>
    <t>900载频数量</t>
  </si>
  <si>
    <t>AMR是否开通</t>
  </si>
  <si>
    <t>BCC</t>
  </si>
  <si>
    <t>BCCH频点</t>
  </si>
  <si>
    <t>TCH频点</t>
  </si>
  <si>
    <t>TCH总数</t>
  </si>
  <si>
    <t>SDCCH信道数</t>
  </si>
  <si>
    <t>GPRS静态信道数</t>
  </si>
  <si>
    <t>GPRS下行功控是否开通</t>
  </si>
  <si>
    <t>IRC是否开通</t>
  </si>
  <si>
    <t>MCCCH是否开通</t>
  </si>
  <si>
    <t>NCC</t>
  </si>
  <si>
    <t>PDCH静态信道配置数</t>
  </si>
  <si>
    <t>开通EDGE载频数</t>
  </si>
  <si>
    <t>联合寻呼是否开通</t>
  </si>
  <si>
    <t>配置的GSM邻区个数</t>
  </si>
  <si>
    <t>配置的TD邻区个数</t>
  </si>
  <si>
    <t>设备厂商</t>
  </si>
  <si>
    <t>所属BSC</t>
  </si>
  <si>
    <t>所属BTS</t>
  </si>
  <si>
    <t>所属MSC</t>
  </si>
  <si>
    <t>所用频段</t>
  </si>
  <si>
    <t>跳频类型</t>
  </si>
  <si>
    <t>载频数量</t>
  </si>
  <si>
    <t>支持EGPRS</t>
  </si>
  <si>
    <t>CCCH信道数</t>
  </si>
  <si>
    <t>GPRS动态信道数</t>
  </si>
  <si>
    <t>发射功率</t>
  </si>
  <si>
    <t>区县</t>
  </si>
  <si>
    <t>是否在TD覆盖区内</t>
  </si>
  <si>
    <t>所属网格编号</t>
  </si>
  <si>
    <t>天线挂高</t>
  </si>
  <si>
    <t>方位角</t>
  </si>
  <si>
    <t>天线下倾角</t>
  </si>
  <si>
    <t>电调下倾角</t>
  </si>
  <si>
    <t>机械下倾角</t>
  </si>
  <si>
    <t>区域维护部</t>
  </si>
  <si>
    <t>否</t>
  </si>
  <si>
    <t>是</t>
  </si>
  <si>
    <t>基带跳频</t>
  </si>
  <si>
    <t>900M</t>
  </si>
  <si>
    <t>爱立信</t>
  </si>
  <si>
    <t>浦东地区</t>
  </si>
  <si>
    <t>BSC7813</t>
  </si>
  <si>
    <t>E-G78</t>
  </si>
  <si>
    <t>浦东新区</t>
  </si>
  <si>
    <t>维护优化东部</t>
  </si>
  <si>
    <t>不在TD覆盖区内</t>
  </si>
  <si>
    <t>G78D97</t>
  </si>
  <si>
    <t>460-00-6184-55666</t>
  </si>
  <si>
    <t>G78D972</t>
  </si>
  <si>
    <t>40,43,83,38,88_x000D_</t>
  </si>
  <si>
    <r>
      <t>GSM</t>
    </r>
    <r>
      <rPr>
        <b/>
        <sz val="18"/>
        <color rgb="FFFF0000"/>
        <rFont val="宋体"/>
        <family val="3"/>
        <charset val="134"/>
      </rPr>
      <t>演艺中心西-30-32轴EG1</t>
    </r>
    <r>
      <rPr>
        <b/>
        <sz val="18"/>
        <rFont val="宋体"/>
        <family val="3"/>
        <charset val="134"/>
      </rPr>
      <t>单站核查优化测试报告</t>
    </r>
    <phoneticPr fontId="19" type="noConversion"/>
  </si>
  <si>
    <t>演艺中心西-30-32轴EG1_2</t>
    <phoneticPr fontId="21" type="noConversion"/>
  </si>
  <si>
    <t>Rxlev</t>
    <phoneticPr fontId="21" type="noConversion"/>
  </si>
  <si>
    <t>Call attempt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</si>
</sst>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5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4"/>
      <name val="Cordia New"/>
      <family val="2"/>
      <charset val="222"/>
    </font>
    <font>
      <b/>
      <sz val="14"/>
      <name val="宋体"/>
      <family val="3"/>
      <charset val="134"/>
      <scheme val="minor"/>
    </font>
    <font>
      <sz val="8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0.5"/>
      <name val="宋体"/>
      <family val="3"/>
      <charset val="134"/>
      <scheme val="minor"/>
    </font>
    <font>
      <sz val="12"/>
      <name val="Arial"/>
      <family val="2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CC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FrutigerNext LT Regular"/>
      <family val="1"/>
    </font>
    <font>
      <b/>
      <sz val="14"/>
      <name val="黑体"/>
      <family val="3"/>
      <charset val="134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name val="FrutigerNext LT Regular"/>
      <family val="1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FrutigerNext LT Regular"/>
      <family val="3"/>
      <charset val="134"/>
    </font>
    <font>
      <i/>
      <sz val="1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9"/>
      <color rgb="FFFF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4" fillId="0" borderId="0"/>
    <xf numFmtId="0" fontId="26" fillId="0" borderId="0"/>
    <xf numFmtId="0" fontId="29" fillId="0" borderId="0"/>
    <xf numFmtId="0" fontId="30" fillId="0" borderId="0">
      <alignment vertical="center"/>
    </xf>
    <xf numFmtId="0" fontId="23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7" fillId="0" borderId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240">
    <xf numFmtId="0" fontId="0" fillId="0" borderId="0" xfId="0">
      <alignment vertical="center"/>
    </xf>
    <xf numFmtId="0" fontId="23" fillId="34" borderId="0" xfId="42" applyFont="1" applyFill="1">
      <alignment vertical="center"/>
    </xf>
    <xf numFmtId="0" fontId="18" fillId="34" borderId="0" xfId="42" applyFont="1" applyFill="1">
      <alignment vertical="center"/>
    </xf>
    <xf numFmtId="0" fontId="22" fillId="0" borderId="0" xfId="42" applyFont="1">
      <alignment vertical="center"/>
    </xf>
    <xf numFmtId="0" fontId="22" fillId="0" borderId="10" xfId="42" applyFont="1" applyBorder="1">
      <alignment vertical="center"/>
    </xf>
    <xf numFmtId="0" fontId="23" fillId="0" borderId="10" xfId="42" applyFont="1" applyBorder="1">
      <alignment vertical="center"/>
    </xf>
    <xf numFmtId="0" fontId="23" fillId="0" borderId="0" xfId="47">
      <alignment vertical="center"/>
    </xf>
    <xf numFmtId="0" fontId="0" fillId="0" borderId="0" xfId="0" applyBorder="1" applyAlignment="1"/>
    <xf numFmtId="0" fontId="31" fillId="36" borderId="10" xfId="43" applyFont="1" applyFill="1" applyBorder="1" applyAlignment="1">
      <alignment horizontal="center" vertical="top" wrapText="1"/>
    </xf>
    <xf numFmtId="0" fontId="20" fillId="0" borderId="0" xfId="0" applyFont="1" applyBorder="1" applyAlignment="1"/>
    <xf numFmtId="0" fontId="0" fillId="0" borderId="0" xfId="0" applyAlignment="1"/>
    <xf numFmtId="0" fontId="23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27" fillId="0" borderId="10" xfId="0" applyFont="1" applyBorder="1" applyAlignment="1"/>
    <xf numFmtId="0" fontId="33" fillId="0" borderId="35" xfId="0" applyFont="1" applyBorder="1" applyAlignment="1">
      <alignment horizontal="center" vertical="center" wrapText="1"/>
    </xf>
    <xf numFmtId="0" fontId="33" fillId="0" borderId="41" xfId="0" applyFont="1" applyBorder="1" applyAlignment="1">
      <alignment vertical="top" wrapText="1"/>
    </xf>
    <xf numFmtId="0" fontId="33" fillId="0" borderId="15" xfId="0" applyFont="1" applyBorder="1" applyAlignment="1">
      <alignment vertical="top" wrapText="1"/>
    </xf>
    <xf numFmtId="0" fontId="33" fillId="0" borderId="0" xfId="0" applyFont="1" applyBorder="1" applyAlignment="1">
      <alignment horizontal="left"/>
    </xf>
    <xf numFmtId="0" fontId="33" fillId="0" borderId="10" xfId="0" applyFont="1" applyBorder="1" applyAlignment="1">
      <alignment horizontal="left"/>
    </xf>
    <xf numFmtId="0" fontId="33" fillId="0" borderId="10" xfId="0" applyFont="1" applyFill="1" applyBorder="1" applyAlignment="1">
      <alignment horizontal="left"/>
    </xf>
    <xf numFmtId="0" fontId="33" fillId="0" borderId="10" xfId="0" applyFont="1" applyBorder="1" applyAlignment="1">
      <alignment horizontal="left" wrapText="1"/>
    </xf>
    <xf numFmtId="0" fontId="33" fillId="0" borderId="10" xfId="0" applyFont="1" applyBorder="1" applyAlignment="1">
      <alignment vertical="top" wrapText="1"/>
    </xf>
    <xf numFmtId="0" fontId="33" fillId="0" borderId="10" xfId="0" applyFont="1" applyFill="1" applyBorder="1" applyAlignment="1">
      <alignment vertical="top" wrapText="1"/>
    </xf>
    <xf numFmtId="0" fontId="35" fillId="34" borderId="0" xfId="44" applyFont="1" applyFill="1" applyBorder="1" applyAlignment="1">
      <alignment horizontal="center" vertical="center"/>
    </xf>
    <xf numFmtId="0" fontId="0" fillId="0" borderId="10" xfId="0" applyBorder="1" applyAlignment="1"/>
    <xf numFmtId="0" fontId="0" fillId="0" borderId="10" xfId="0" applyFill="1" applyBorder="1" applyAlignment="1"/>
    <xf numFmtId="0" fontId="39" fillId="34" borderId="0" xfId="42" applyFont="1" applyFill="1">
      <alignment vertical="center"/>
    </xf>
    <xf numFmtId="0" fontId="39" fillId="35" borderId="0" xfId="42" applyFont="1" applyFill="1">
      <alignment vertical="center"/>
    </xf>
    <xf numFmtId="0" fontId="40" fillId="34" borderId="0" xfId="42" applyFont="1" applyFill="1">
      <alignment vertical="center"/>
    </xf>
    <xf numFmtId="0" fontId="42" fillId="0" borderId="0" xfId="51" applyFont="1" applyFill="1" applyAlignment="1" applyProtection="1">
      <alignment vertical="center"/>
    </xf>
    <xf numFmtId="0" fontId="23" fillId="34" borderId="0" xfId="42" applyFont="1" applyFill="1" applyAlignment="1" applyProtection="1">
      <alignment horizontal="center" vertical="center"/>
      <protection locked="0"/>
    </xf>
    <xf numFmtId="0" fontId="39" fillId="34" borderId="0" xfId="42" applyFont="1" applyFill="1" applyAlignment="1" applyProtection="1">
      <alignment vertical="center"/>
      <protection locked="0"/>
    </xf>
    <xf numFmtId="14" fontId="39" fillId="34" borderId="0" xfId="42" applyNumberFormat="1" applyFont="1" applyFill="1" applyAlignment="1">
      <alignment horizontal="center" vertical="center"/>
    </xf>
    <xf numFmtId="0" fontId="39" fillId="0" borderId="0" xfId="42" applyFont="1" applyFill="1">
      <alignment vertical="center"/>
    </xf>
    <xf numFmtId="0" fontId="23" fillId="0" borderId="0" xfId="42" applyFont="1" applyFill="1" applyAlignment="1">
      <alignment vertical="center"/>
    </xf>
    <xf numFmtId="0" fontId="43" fillId="35" borderId="0" xfId="42" applyFont="1" applyFill="1">
      <alignment vertical="center"/>
    </xf>
    <xf numFmtId="0" fontId="39" fillId="34" borderId="0" xfId="42" applyFont="1" applyFill="1" applyBorder="1">
      <alignment vertical="center"/>
    </xf>
    <xf numFmtId="0" fontId="3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35" xfId="0" applyFont="1" applyFill="1" applyBorder="1" applyAlignment="1">
      <alignment vertical="center"/>
    </xf>
    <xf numFmtId="0" fontId="19" fillId="0" borderId="36" xfId="0" applyFont="1" applyFill="1" applyBorder="1" applyAlignment="1">
      <alignment vertical="center"/>
    </xf>
    <xf numFmtId="0" fontId="35" fillId="0" borderId="10" xfId="0" applyFont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5" xfId="0" applyFont="1" applyFill="1" applyBorder="1" applyAlignment="1">
      <alignment vertical="center"/>
    </xf>
    <xf numFmtId="0" fontId="35" fillId="0" borderId="15" xfId="0" applyFont="1" applyBorder="1" applyAlignment="1">
      <alignment horizontal="center" vertical="center"/>
    </xf>
    <xf numFmtId="0" fontId="18" fillId="38" borderId="14" xfId="0" applyFont="1" applyFill="1" applyBorder="1" applyAlignment="1">
      <alignment horizontal="center" vertical="center"/>
    </xf>
    <xf numFmtId="0" fontId="46" fillId="33" borderId="14" xfId="0" applyFont="1" applyFill="1" applyBorder="1" applyAlignment="1">
      <alignment horizontal="center" vertical="center"/>
    </xf>
    <xf numFmtId="0" fontId="46" fillId="33" borderId="15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3" fillId="34" borderId="0" xfId="42" applyFont="1" applyFill="1" applyAlignment="1">
      <alignment horizontal="center" vertical="center"/>
    </xf>
    <xf numFmtId="0" fontId="23" fillId="0" borderId="0" xfId="47" applyBorder="1">
      <alignment vertical="center"/>
    </xf>
    <xf numFmtId="0" fontId="38" fillId="0" borderId="0" xfId="47" applyFont="1" applyFill="1" applyBorder="1" applyAlignment="1">
      <alignment horizontal="center" vertical="center"/>
    </xf>
    <xf numFmtId="49" fontId="37" fillId="0" borderId="0" xfId="49" applyNumberFormat="1" applyFont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23" fillId="0" borderId="0" xfId="47" applyBorder="1" applyAlignment="1">
      <alignment vertical="center" wrapText="1"/>
    </xf>
    <xf numFmtId="0" fontId="47" fillId="0" borderId="0" xfId="0" applyFont="1" applyFill="1" applyBorder="1" applyAlignment="1">
      <alignment horizontal="left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0" xfId="47" applyFont="1" applyFill="1" applyBorder="1" applyAlignment="1">
      <alignment horizontal="center" vertical="center" wrapText="1"/>
    </xf>
    <xf numFmtId="0" fontId="50" fillId="0" borderId="0" xfId="0" applyFont="1" applyFill="1" applyBorder="1">
      <alignment vertical="center"/>
    </xf>
    <xf numFmtId="49" fontId="51" fillId="0" borderId="0" xfId="49" applyNumberFormat="1" applyFont="1" applyFill="1" applyBorder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0" fontId="23" fillId="0" borderId="0" xfId="47" applyFont="1" applyFill="1" applyBorder="1" applyAlignment="1">
      <alignment horizontal="center" vertical="center"/>
    </xf>
    <xf numFmtId="177" fontId="18" fillId="0" borderId="0" xfId="50" applyNumberFormat="1" applyFont="1" applyFill="1" applyBorder="1" applyAlignment="1">
      <alignment horizontal="center" vertical="center" wrapText="1"/>
    </xf>
    <xf numFmtId="0" fontId="18" fillId="0" borderId="0" xfId="5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52" fillId="34" borderId="0" xfId="42" applyFont="1" applyFill="1" applyAlignment="1">
      <alignment horizontal="center" vertical="center"/>
    </xf>
    <xf numFmtId="0" fontId="51" fillId="0" borderId="0" xfId="49" applyFont="1" applyFill="1" applyBorder="1" applyAlignment="1">
      <alignment horizontal="center" vertical="center"/>
    </xf>
    <xf numFmtId="9" fontId="51" fillId="0" borderId="0" xfId="49" applyNumberFormat="1" applyFont="1" applyFill="1" applyBorder="1" applyAlignment="1">
      <alignment horizontal="center" vertical="center" wrapText="1"/>
    </xf>
    <xf numFmtId="49" fontId="51" fillId="0" borderId="0" xfId="49" applyNumberFormat="1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center"/>
    </xf>
    <xf numFmtId="0" fontId="53" fillId="33" borderId="14" xfId="0" applyFont="1" applyFill="1" applyBorder="1" applyAlignment="1">
      <alignment horizontal="center" vertical="top"/>
    </xf>
    <xf numFmtId="0" fontId="53" fillId="33" borderId="14" xfId="0" applyFont="1" applyFill="1" applyBorder="1" applyAlignment="1">
      <alignment horizontal="left" vertical="center"/>
    </xf>
    <xf numFmtId="0" fontId="53" fillId="33" borderId="14" xfId="0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47" fontId="0" fillId="0" borderId="0" xfId="0" applyNumberFormat="1">
      <alignment vertical="center"/>
    </xf>
    <xf numFmtId="22" fontId="0" fillId="39" borderId="0" xfId="0" applyNumberFormat="1" applyFill="1">
      <alignment vertical="center"/>
    </xf>
    <xf numFmtId="0" fontId="0" fillId="39" borderId="0" xfId="0" applyFill="1">
      <alignment vertical="center"/>
    </xf>
    <xf numFmtId="0" fontId="23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9" fontId="44" fillId="38" borderId="16" xfId="0" applyNumberFormat="1" applyFont="1" applyFill="1" applyBorder="1" applyAlignment="1">
      <alignment horizontal="center" vertical="center"/>
    </xf>
    <xf numFmtId="0" fontId="44" fillId="38" borderId="14" xfId="0" applyFont="1" applyFill="1" applyBorder="1" applyAlignment="1">
      <alignment horizontal="center" vertical="center"/>
    </xf>
    <xf numFmtId="0" fontId="44" fillId="38" borderId="15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 wrapText="1"/>
    </xf>
    <xf numFmtId="9" fontId="44" fillId="38" borderId="10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44" fillId="0" borderId="10" xfId="0" applyFont="1" applyFill="1" applyBorder="1" applyAlignment="1">
      <alignment horizontal="center" vertical="center" wrapText="1"/>
    </xf>
    <xf numFmtId="10" fontId="44" fillId="38" borderId="10" xfId="0" applyNumberFormat="1" applyFont="1" applyFill="1" applyBorder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45" fillId="0" borderId="16" xfId="0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left" vertical="center"/>
    </xf>
    <xf numFmtId="0" fontId="25" fillId="0" borderId="15" xfId="0" applyFont="1" applyFill="1" applyBorder="1" applyAlignment="1">
      <alignment horizontal="left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35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8" borderId="16" xfId="0" applyFont="1" applyFill="1" applyBorder="1" applyAlignment="1">
      <alignment horizontal="center" vertical="center"/>
    </xf>
    <xf numFmtId="0" fontId="19" fillId="38" borderId="14" xfId="0" applyFont="1" applyFill="1" applyBorder="1" applyAlignment="1">
      <alignment horizontal="center" vertical="center"/>
    </xf>
    <xf numFmtId="0" fontId="19" fillId="38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39" xfId="0" applyFont="1" applyFill="1" applyBorder="1" applyAlignment="1">
      <alignment horizontal="center" vertical="center"/>
    </xf>
    <xf numFmtId="0" fontId="18" fillId="33" borderId="40" xfId="0" applyFont="1" applyFill="1" applyBorder="1" applyAlignment="1">
      <alignment horizontal="center" vertical="center"/>
    </xf>
    <xf numFmtId="0" fontId="18" fillId="33" borderId="41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 vertical="center"/>
    </xf>
    <xf numFmtId="0" fontId="25" fillId="33" borderId="14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/>
    </xf>
    <xf numFmtId="0" fontId="25" fillId="37" borderId="21" xfId="0" applyFont="1" applyFill="1" applyBorder="1" applyAlignment="1">
      <alignment horizontal="center" vertical="center"/>
    </xf>
    <xf numFmtId="0" fontId="25" fillId="37" borderId="22" xfId="0" applyFont="1" applyFill="1" applyBorder="1" applyAlignment="1">
      <alignment horizontal="center" vertical="center"/>
    </xf>
    <xf numFmtId="0" fontId="25" fillId="37" borderId="38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left" vertical="center"/>
    </xf>
    <xf numFmtId="0" fontId="25" fillId="0" borderId="4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41" fillId="38" borderId="16" xfId="51" applyFill="1" applyBorder="1" applyAlignment="1" applyProtection="1">
      <alignment horizontal="center" vertical="center"/>
    </xf>
    <xf numFmtId="0" fontId="19" fillId="0" borderId="18" xfId="0" applyFont="1" applyBorder="1" applyAlignment="1">
      <alignment horizontal="left" vertical="center"/>
    </xf>
    <xf numFmtId="14" fontId="19" fillId="38" borderId="36" xfId="0" applyNumberFormat="1" applyFont="1" applyFill="1" applyBorder="1" applyAlignment="1">
      <alignment horizontal="center" vertical="center"/>
    </xf>
    <xf numFmtId="14" fontId="19" fillId="38" borderId="19" xfId="0" applyNumberFormat="1" applyFont="1" applyFill="1" applyBorder="1" applyAlignment="1">
      <alignment horizontal="center" vertical="center"/>
    </xf>
    <xf numFmtId="0" fontId="19" fillId="38" borderId="19" xfId="0" applyFont="1" applyFill="1" applyBorder="1" applyAlignment="1">
      <alignment horizontal="center" vertical="center"/>
    </xf>
    <xf numFmtId="0" fontId="19" fillId="38" borderId="20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6" fillId="0" borderId="16" xfId="0" applyFont="1" applyFill="1" applyBorder="1" applyAlignment="1">
      <alignment horizontal="left" vertical="center"/>
    </xf>
    <xf numFmtId="0" fontId="36" fillId="0" borderId="14" xfId="0" applyFont="1" applyFill="1" applyBorder="1" applyAlignment="1">
      <alignment horizontal="left" vertical="center"/>
    </xf>
    <xf numFmtId="0" fontId="36" fillId="0" borderId="15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horizontal="center" vertical="center"/>
    </xf>
    <xf numFmtId="0" fontId="36" fillId="0" borderId="15" xfId="0" applyFont="1" applyFill="1" applyBorder="1" applyAlignment="1">
      <alignment horizontal="center" vertical="center"/>
    </xf>
    <xf numFmtId="0" fontId="39" fillId="34" borderId="23" xfId="42" applyFont="1" applyFill="1" applyBorder="1" applyAlignment="1" applyProtection="1">
      <alignment horizontal="center" vertical="center"/>
      <protection locked="0"/>
    </xf>
    <xf numFmtId="0" fontId="39" fillId="34" borderId="24" xfId="42" applyFont="1" applyFill="1" applyBorder="1" applyAlignment="1" applyProtection="1">
      <alignment horizontal="center" vertical="center"/>
      <protection locked="0"/>
    </xf>
    <xf numFmtId="0" fontId="39" fillId="34" borderId="25" xfId="42" applyFont="1" applyFill="1" applyBorder="1" applyAlignment="1" applyProtection="1">
      <alignment horizontal="center" vertical="center"/>
      <protection locked="0"/>
    </xf>
    <xf numFmtId="0" fontId="39" fillId="34" borderId="12" xfId="42" applyFont="1" applyFill="1" applyBorder="1" applyAlignment="1" applyProtection="1">
      <alignment horizontal="center" vertical="center"/>
      <protection locked="0"/>
    </xf>
    <xf numFmtId="0" fontId="39" fillId="34" borderId="0" xfId="42" applyFont="1" applyFill="1" applyBorder="1" applyAlignment="1" applyProtection="1">
      <alignment horizontal="center" vertical="center"/>
      <protection locked="0"/>
    </xf>
    <xf numFmtId="0" fontId="39" fillId="34" borderId="13" xfId="42" applyFont="1" applyFill="1" applyBorder="1" applyAlignment="1" applyProtection="1">
      <alignment horizontal="center" vertical="center"/>
      <protection locked="0"/>
    </xf>
    <xf numFmtId="0" fontId="39" fillId="34" borderId="26" xfId="42" applyFont="1" applyFill="1" applyBorder="1" applyAlignment="1" applyProtection="1">
      <alignment horizontal="center" vertical="center"/>
      <protection locked="0"/>
    </xf>
    <xf numFmtId="0" fontId="39" fillId="34" borderId="27" xfId="42" applyFont="1" applyFill="1" applyBorder="1" applyAlignment="1" applyProtection="1">
      <alignment horizontal="center" vertical="center"/>
      <protection locked="0"/>
    </xf>
    <xf numFmtId="0" fontId="39" fillId="34" borderId="28" xfId="42" applyFont="1" applyFill="1" applyBorder="1" applyAlignment="1" applyProtection="1">
      <alignment horizontal="center" vertical="center"/>
      <protection locked="0"/>
    </xf>
    <xf numFmtId="0" fontId="23" fillId="34" borderId="0" xfId="42" applyFont="1" applyFill="1" applyAlignment="1">
      <alignment horizontal="center" vertical="center"/>
    </xf>
    <xf numFmtId="14" fontId="39" fillId="34" borderId="0" xfId="42" applyNumberFormat="1" applyFont="1" applyFill="1" applyBorder="1" applyAlignment="1" applyProtection="1">
      <alignment horizontal="center" vertical="center"/>
      <protection locked="0"/>
    </xf>
    <xf numFmtId="0" fontId="39" fillId="34" borderId="29" xfId="42" applyFont="1" applyFill="1" applyBorder="1" applyAlignment="1" applyProtection="1">
      <alignment horizontal="center" vertical="center"/>
      <protection locked="0"/>
    </xf>
    <xf numFmtId="0" fontId="39" fillId="34" borderId="30" xfId="42" applyFont="1" applyFill="1" applyBorder="1" applyAlignment="1" applyProtection="1">
      <alignment horizontal="center" vertical="center"/>
      <protection locked="0"/>
    </xf>
    <xf numFmtId="0" fontId="39" fillId="34" borderId="31" xfId="42" applyFont="1" applyFill="1" applyBorder="1" applyAlignment="1" applyProtection="1">
      <alignment horizontal="center" vertical="center"/>
      <protection locked="0"/>
    </xf>
    <xf numFmtId="0" fontId="39" fillId="34" borderId="32" xfId="42" applyFont="1" applyFill="1" applyBorder="1" applyAlignment="1" applyProtection="1">
      <alignment horizontal="center" vertical="center"/>
      <protection locked="0"/>
    </xf>
    <xf numFmtId="0" fontId="39" fillId="34" borderId="33" xfId="42" applyFont="1" applyFill="1" applyBorder="1" applyAlignment="1" applyProtection="1">
      <alignment horizontal="center" vertical="center"/>
      <protection locked="0"/>
    </xf>
    <xf numFmtId="0" fontId="39" fillId="34" borderId="34" xfId="42" applyFont="1" applyFill="1" applyBorder="1" applyAlignment="1" applyProtection="1">
      <alignment horizontal="center" vertical="center"/>
      <protection locked="0"/>
    </xf>
    <xf numFmtId="176" fontId="55" fillId="38" borderId="36" xfId="0" applyNumberFormat="1" applyFont="1" applyFill="1" applyBorder="1" applyAlignment="1">
      <alignment horizontal="center" vertical="center"/>
    </xf>
    <xf numFmtId="176" fontId="55" fillId="38" borderId="19" xfId="0" applyNumberFormat="1" applyFont="1" applyFill="1" applyBorder="1" applyAlignment="1">
      <alignment horizontal="center" vertical="center"/>
    </xf>
    <xf numFmtId="176" fontId="55" fillId="38" borderId="37" xfId="0" applyNumberFormat="1" applyFont="1" applyFill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/>
    </xf>
    <xf numFmtId="0" fontId="55" fillId="38" borderId="14" xfId="0" applyFont="1" applyFill="1" applyBorder="1" applyAlignment="1">
      <alignment horizontal="center" vertical="center"/>
    </xf>
    <xf numFmtId="0" fontId="55" fillId="38" borderId="15" xfId="0" applyFont="1" applyFill="1" applyBorder="1" applyAlignment="1">
      <alignment horizontal="center" vertical="center"/>
    </xf>
    <xf numFmtId="10" fontId="55" fillId="38" borderId="16" xfId="48" applyNumberFormat="1" applyFont="1" applyFill="1" applyBorder="1" applyAlignment="1">
      <alignment horizontal="center" vertical="center"/>
    </xf>
    <xf numFmtId="10" fontId="55" fillId="38" borderId="14" xfId="48" applyNumberFormat="1" applyFont="1" applyFill="1" applyBorder="1" applyAlignment="1">
      <alignment horizontal="center" vertical="center"/>
    </xf>
    <xf numFmtId="10" fontId="55" fillId="38" borderId="15" xfId="48" applyNumberFormat="1" applyFont="1" applyFill="1" applyBorder="1" applyAlignment="1">
      <alignment horizontal="center" vertical="center"/>
    </xf>
    <xf numFmtId="176" fontId="55" fillId="38" borderId="16" xfId="0" applyNumberFormat="1" applyFont="1" applyFill="1" applyBorder="1" applyAlignment="1">
      <alignment horizontal="center" vertical="center"/>
    </xf>
    <xf numFmtId="176" fontId="55" fillId="38" borderId="14" xfId="0" applyNumberFormat="1" applyFont="1" applyFill="1" applyBorder="1" applyAlignment="1">
      <alignment horizontal="center" vertical="center"/>
    </xf>
    <xf numFmtId="176" fontId="55" fillId="38" borderId="15" xfId="0" applyNumberFormat="1" applyFont="1" applyFill="1" applyBorder="1" applyAlignment="1">
      <alignment horizontal="center" vertical="center"/>
    </xf>
    <xf numFmtId="0" fontId="55" fillId="38" borderId="10" xfId="0" applyFont="1" applyFill="1" applyBorder="1" applyAlignment="1">
      <alignment horizontal="center" vertical="center"/>
    </xf>
    <xf numFmtId="0" fontId="55" fillId="38" borderId="10" xfId="0" applyFont="1" applyFill="1" applyBorder="1" applyAlignment="1">
      <alignment horizontal="center" vertical="center"/>
    </xf>
    <xf numFmtId="0" fontId="55" fillId="38" borderId="16" xfId="0" applyFont="1" applyFill="1" applyBorder="1" applyAlignment="1">
      <alignment horizontal="center" vertical="center" wrapText="1"/>
    </xf>
  </cellXfs>
  <cellStyles count="52">
    <cellStyle name="0,0_x000d__x000a_NA_x000d__x000a_" xfId="4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8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49"/>
    <cellStyle name="常规 2" xfId="47"/>
    <cellStyle name="常规 2 2" xfId="46"/>
    <cellStyle name="常规 22" xfId="50"/>
    <cellStyle name="常规 5" xfId="45"/>
    <cellStyle name="常规_sheet" xfId="42"/>
    <cellStyle name="常规_Site Folder_BTS_SNI0518" xfId="44"/>
    <cellStyle name="超链接" xfId="51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32</xdr:row>
      <xdr:rowOff>38100</xdr:rowOff>
    </xdr:from>
    <xdr:to>
      <xdr:col>4</xdr:col>
      <xdr:colOff>0</xdr:colOff>
      <xdr:row>35</xdr:row>
      <xdr:rowOff>0</xdr:rowOff>
    </xdr:to>
    <xdr:sp macro="" textlink="">
      <xdr:nvSpPr>
        <xdr:cNvPr id="3" name="Line 7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676275" y="7191375"/>
          <a:ext cx="2057400" cy="723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104775</xdr:colOff>
      <xdr:row>32</xdr:row>
      <xdr:rowOff>76200</xdr:rowOff>
    </xdr:from>
    <xdr:to>
      <xdr:col>2</xdr:col>
      <xdr:colOff>392369</xdr:colOff>
      <xdr:row>33</xdr:row>
      <xdr:rowOff>133350</xdr:rowOff>
    </xdr:to>
    <xdr:sp macro="" textlink="">
      <xdr:nvSpPr>
        <xdr:cNvPr id="4" name="Text Box 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62100" y="7229475"/>
          <a:ext cx="287594" cy="2286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小区信息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30480</xdr:rowOff>
    </xdr:from>
    <xdr:to>
      <xdr:col>2</xdr:col>
      <xdr:colOff>247769</xdr:colOff>
      <xdr:row>25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278255"/>
          <a:ext cx="2409944" cy="4284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9</xdr:row>
      <xdr:rowOff>13138</xdr:rowOff>
    </xdr:from>
    <xdr:to>
      <xdr:col>17</xdr:col>
      <xdr:colOff>256190</xdr:colOff>
      <xdr:row>28</xdr:row>
      <xdr:rowOff>131379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1839310"/>
          <a:ext cx="7685690" cy="38756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31</xdr:row>
      <xdr:rowOff>29472</xdr:rowOff>
    </xdr:from>
    <xdr:to>
      <xdr:col>17</xdr:col>
      <xdr:colOff>275896</xdr:colOff>
      <xdr:row>49</xdr:row>
      <xdr:rowOff>170792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07" y="6013800"/>
          <a:ext cx="7705396" cy="35768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107</xdr:row>
      <xdr:rowOff>26276</xdr:rowOff>
    </xdr:from>
    <xdr:to>
      <xdr:col>17</xdr:col>
      <xdr:colOff>295603</xdr:colOff>
      <xdr:row>126</xdr:row>
      <xdr:rowOff>170793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0541155"/>
          <a:ext cx="7744810" cy="37705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19707</xdr:colOff>
      <xdr:row>83</xdr:row>
      <xdr:rowOff>13137</xdr:rowOff>
    </xdr:from>
    <xdr:to>
      <xdr:col>17</xdr:col>
      <xdr:colOff>302171</xdr:colOff>
      <xdr:row>103</xdr:row>
      <xdr:rowOff>6568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7" y="15929740"/>
          <a:ext cx="7731671" cy="381656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131</xdr:row>
      <xdr:rowOff>68541</xdr:rowOff>
    </xdr:from>
    <xdr:ext cx="7744810" cy="3748027"/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81696"/>
          <a:ext cx="7744810" cy="3748027"/>
        </a:xfrm>
        <a:prstGeom prst="rect">
          <a:avLst/>
        </a:prstGeom>
      </xdr:spPr>
    </xdr:pic>
    <xdr:clientData/>
  </xdr:oneCellAnchor>
  <xdr:oneCellAnchor>
    <xdr:from>
      <xdr:col>0</xdr:col>
      <xdr:colOff>59120</xdr:colOff>
      <xdr:row>155</xdr:row>
      <xdr:rowOff>147161</xdr:rowOff>
    </xdr:from>
    <xdr:ext cx="7685689" cy="3656269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20" y="29858592"/>
          <a:ext cx="7685689" cy="3656269"/>
        </a:xfrm>
        <a:prstGeom prst="rect">
          <a:avLst/>
        </a:prstGeom>
      </xdr:spPr>
    </xdr:pic>
    <xdr:clientData/>
  </xdr:oneCellAnchor>
  <xdr:twoCellAnchor editAs="oneCell">
    <xdr:from>
      <xdr:col>0</xdr:col>
      <xdr:colOff>17421</xdr:colOff>
      <xdr:row>59</xdr:row>
      <xdr:rowOff>26276</xdr:rowOff>
    </xdr:from>
    <xdr:to>
      <xdr:col>17</xdr:col>
      <xdr:colOff>291319</xdr:colOff>
      <xdr:row>79</xdr:row>
      <xdr:rowOff>19708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" y="11364310"/>
          <a:ext cx="7723105" cy="3803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B27" sqref="B27"/>
    </sheetView>
  </sheetViews>
  <sheetFormatPr defaultRowHeight="13.5"/>
  <cols>
    <col min="1" max="1" width="21" style="10" bestFit="1" customWidth="1"/>
    <col min="2" max="2" width="133.75" style="10" customWidth="1"/>
    <col min="3" max="256" width="9" style="10"/>
    <col min="257" max="257" width="21" style="10" bestFit="1" customWidth="1"/>
    <col min="258" max="258" width="133.75" style="10" customWidth="1"/>
    <col min="259" max="512" width="9" style="10"/>
    <col min="513" max="513" width="21" style="10" bestFit="1" customWidth="1"/>
    <col min="514" max="514" width="133.75" style="10" customWidth="1"/>
    <col min="515" max="768" width="9" style="10"/>
    <col min="769" max="769" width="21" style="10" bestFit="1" customWidth="1"/>
    <col min="770" max="770" width="133.75" style="10" customWidth="1"/>
    <col min="771" max="1024" width="9" style="10"/>
    <col min="1025" max="1025" width="21" style="10" bestFit="1" customWidth="1"/>
    <col min="1026" max="1026" width="133.75" style="10" customWidth="1"/>
    <col min="1027" max="1280" width="9" style="10"/>
    <col min="1281" max="1281" width="21" style="10" bestFit="1" customWidth="1"/>
    <col min="1282" max="1282" width="133.75" style="10" customWidth="1"/>
    <col min="1283" max="1536" width="9" style="10"/>
    <col min="1537" max="1537" width="21" style="10" bestFit="1" customWidth="1"/>
    <col min="1538" max="1538" width="133.75" style="10" customWidth="1"/>
    <col min="1539" max="1792" width="9" style="10"/>
    <col min="1793" max="1793" width="21" style="10" bestFit="1" customWidth="1"/>
    <col min="1794" max="1794" width="133.75" style="10" customWidth="1"/>
    <col min="1795" max="2048" width="9" style="10"/>
    <col min="2049" max="2049" width="21" style="10" bestFit="1" customWidth="1"/>
    <col min="2050" max="2050" width="133.75" style="10" customWidth="1"/>
    <col min="2051" max="2304" width="9" style="10"/>
    <col min="2305" max="2305" width="21" style="10" bestFit="1" customWidth="1"/>
    <col min="2306" max="2306" width="133.75" style="10" customWidth="1"/>
    <col min="2307" max="2560" width="9" style="10"/>
    <col min="2561" max="2561" width="21" style="10" bestFit="1" customWidth="1"/>
    <col min="2562" max="2562" width="133.75" style="10" customWidth="1"/>
    <col min="2563" max="2816" width="9" style="10"/>
    <col min="2817" max="2817" width="21" style="10" bestFit="1" customWidth="1"/>
    <col min="2818" max="2818" width="133.75" style="10" customWidth="1"/>
    <col min="2819" max="3072" width="9" style="10"/>
    <col min="3073" max="3073" width="21" style="10" bestFit="1" customWidth="1"/>
    <col min="3074" max="3074" width="133.75" style="10" customWidth="1"/>
    <col min="3075" max="3328" width="9" style="10"/>
    <col min="3329" max="3329" width="21" style="10" bestFit="1" customWidth="1"/>
    <col min="3330" max="3330" width="133.75" style="10" customWidth="1"/>
    <col min="3331" max="3584" width="9" style="10"/>
    <col min="3585" max="3585" width="21" style="10" bestFit="1" customWidth="1"/>
    <col min="3586" max="3586" width="133.75" style="10" customWidth="1"/>
    <col min="3587" max="3840" width="9" style="10"/>
    <col min="3841" max="3841" width="21" style="10" bestFit="1" customWidth="1"/>
    <col min="3842" max="3842" width="133.75" style="10" customWidth="1"/>
    <col min="3843" max="4096" width="9" style="10"/>
    <col min="4097" max="4097" width="21" style="10" bestFit="1" customWidth="1"/>
    <col min="4098" max="4098" width="133.75" style="10" customWidth="1"/>
    <col min="4099" max="4352" width="9" style="10"/>
    <col min="4353" max="4353" width="21" style="10" bestFit="1" customWidth="1"/>
    <col min="4354" max="4354" width="133.75" style="10" customWidth="1"/>
    <col min="4355" max="4608" width="9" style="10"/>
    <col min="4609" max="4609" width="21" style="10" bestFit="1" customWidth="1"/>
    <col min="4610" max="4610" width="133.75" style="10" customWidth="1"/>
    <col min="4611" max="4864" width="9" style="10"/>
    <col min="4865" max="4865" width="21" style="10" bestFit="1" customWidth="1"/>
    <col min="4866" max="4866" width="133.75" style="10" customWidth="1"/>
    <col min="4867" max="5120" width="9" style="10"/>
    <col min="5121" max="5121" width="21" style="10" bestFit="1" customWidth="1"/>
    <col min="5122" max="5122" width="133.75" style="10" customWidth="1"/>
    <col min="5123" max="5376" width="9" style="10"/>
    <col min="5377" max="5377" width="21" style="10" bestFit="1" customWidth="1"/>
    <col min="5378" max="5378" width="133.75" style="10" customWidth="1"/>
    <col min="5379" max="5632" width="9" style="10"/>
    <col min="5633" max="5633" width="21" style="10" bestFit="1" customWidth="1"/>
    <col min="5634" max="5634" width="133.75" style="10" customWidth="1"/>
    <col min="5635" max="5888" width="9" style="10"/>
    <col min="5889" max="5889" width="21" style="10" bestFit="1" customWidth="1"/>
    <col min="5890" max="5890" width="133.75" style="10" customWidth="1"/>
    <col min="5891" max="6144" width="9" style="10"/>
    <col min="6145" max="6145" width="21" style="10" bestFit="1" customWidth="1"/>
    <col min="6146" max="6146" width="133.75" style="10" customWidth="1"/>
    <col min="6147" max="6400" width="9" style="10"/>
    <col min="6401" max="6401" width="21" style="10" bestFit="1" customWidth="1"/>
    <col min="6402" max="6402" width="133.75" style="10" customWidth="1"/>
    <col min="6403" max="6656" width="9" style="10"/>
    <col min="6657" max="6657" width="21" style="10" bestFit="1" customWidth="1"/>
    <col min="6658" max="6658" width="133.75" style="10" customWidth="1"/>
    <col min="6659" max="6912" width="9" style="10"/>
    <col min="6913" max="6913" width="21" style="10" bestFit="1" customWidth="1"/>
    <col min="6914" max="6914" width="133.75" style="10" customWidth="1"/>
    <col min="6915" max="7168" width="9" style="10"/>
    <col min="7169" max="7169" width="21" style="10" bestFit="1" customWidth="1"/>
    <col min="7170" max="7170" width="133.75" style="10" customWidth="1"/>
    <col min="7171" max="7424" width="9" style="10"/>
    <col min="7425" max="7425" width="21" style="10" bestFit="1" customWidth="1"/>
    <col min="7426" max="7426" width="133.75" style="10" customWidth="1"/>
    <col min="7427" max="7680" width="9" style="10"/>
    <col min="7681" max="7681" width="21" style="10" bestFit="1" customWidth="1"/>
    <col min="7682" max="7682" width="133.75" style="10" customWidth="1"/>
    <col min="7683" max="7936" width="9" style="10"/>
    <col min="7937" max="7937" width="21" style="10" bestFit="1" customWidth="1"/>
    <col min="7938" max="7938" width="133.75" style="10" customWidth="1"/>
    <col min="7939" max="8192" width="9" style="10"/>
    <col min="8193" max="8193" width="21" style="10" bestFit="1" customWidth="1"/>
    <col min="8194" max="8194" width="133.75" style="10" customWidth="1"/>
    <col min="8195" max="8448" width="9" style="10"/>
    <col min="8449" max="8449" width="21" style="10" bestFit="1" customWidth="1"/>
    <col min="8450" max="8450" width="133.75" style="10" customWidth="1"/>
    <col min="8451" max="8704" width="9" style="10"/>
    <col min="8705" max="8705" width="21" style="10" bestFit="1" customWidth="1"/>
    <col min="8706" max="8706" width="133.75" style="10" customWidth="1"/>
    <col min="8707" max="8960" width="9" style="10"/>
    <col min="8961" max="8961" width="21" style="10" bestFit="1" customWidth="1"/>
    <col min="8962" max="8962" width="133.75" style="10" customWidth="1"/>
    <col min="8963" max="9216" width="9" style="10"/>
    <col min="9217" max="9217" width="21" style="10" bestFit="1" customWidth="1"/>
    <col min="9218" max="9218" width="133.75" style="10" customWidth="1"/>
    <col min="9219" max="9472" width="9" style="10"/>
    <col min="9473" max="9473" width="21" style="10" bestFit="1" customWidth="1"/>
    <col min="9474" max="9474" width="133.75" style="10" customWidth="1"/>
    <col min="9475" max="9728" width="9" style="10"/>
    <col min="9729" max="9729" width="21" style="10" bestFit="1" customWidth="1"/>
    <col min="9730" max="9730" width="133.75" style="10" customWidth="1"/>
    <col min="9731" max="9984" width="9" style="10"/>
    <col min="9985" max="9985" width="21" style="10" bestFit="1" customWidth="1"/>
    <col min="9986" max="9986" width="133.75" style="10" customWidth="1"/>
    <col min="9987" max="10240" width="9" style="10"/>
    <col min="10241" max="10241" width="21" style="10" bestFit="1" customWidth="1"/>
    <col min="10242" max="10242" width="133.75" style="10" customWidth="1"/>
    <col min="10243" max="10496" width="9" style="10"/>
    <col min="10497" max="10497" width="21" style="10" bestFit="1" customWidth="1"/>
    <col min="10498" max="10498" width="133.75" style="10" customWidth="1"/>
    <col min="10499" max="10752" width="9" style="10"/>
    <col min="10753" max="10753" width="21" style="10" bestFit="1" customWidth="1"/>
    <col min="10754" max="10754" width="133.75" style="10" customWidth="1"/>
    <col min="10755" max="11008" width="9" style="10"/>
    <col min="11009" max="11009" width="21" style="10" bestFit="1" customWidth="1"/>
    <col min="11010" max="11010" width="133.75" style="10" customWidth="1"/>
    <col min="11011" max="11264" width="9" style="10"/>
    <col min="11265" max="11265" width="21" style="10" bestFit="1" customWidth="1"/>
    <col min="11266" max="11266" width="133.75" style="10" customWidth="1"/>
    <col min="11267" max="11520" width="9" style="10"/>
    <col min="11521" max="11521" width="21" style="10" bestFit="1" customWidth="1"/>
    <col min="11522" max="11522" width="133.75" style="10" customWidth="1"/>
    <col min="11523" max="11776" width="9" style="10"/>
    <col min="11777" max="11777" width="21" style="10" bestFit="1" customWidth="1"/>
    <col min="11778" max="11778" width="133.75" style="10" customWidth="1"/>
    <col min="11779" max="12032" width="9" style="10"/>
    <col min="12033" max="12033" width="21" style="10" bestFit="1" customWidth="1"/>
    <col min="12034" max="12034" width="133.75" style="10" customWidth="1"/>
    <col min="12035" max="12288" width="9" style="10"/>
    <col min="12289" max="12289" width="21" style="10" bestFit="1" customWidth="1"/>
    <col min="12290" max="12290" width="133.75" style="10" customWidth="1"/>
    <col min="12291" max="12544" width="9" style="10"/>
    <col min="12545" max="12545" width="21" style="10" bestFit="1" customWidth="1"/>
    <col min="12546" max="12546" width="133.75" style="10" customWidth="1"/>
    <col min="12547" max="12800" width="9" style="10"/>
    <col min="12801" max="12801" width="21" style="10" bestFit="1" customWidth="1"/>
    <col min="12802" max="12802" width="133.75" style="10" customWidth="1"/>
    <col min="12803" max="13056" width="9" style="10"/>
    <col min="13057" max="13057" width="21" style="10" bestFit="1" customWidth="1"/>
    <col min="13058" max="13058" width="133.75" style="10" customWidth="1"/>
    <col min="13059" max="13312" width="9" style="10"/>
    <col min="13313" max="13313" width="21" style="10" bestFit="1" customWidth="1"/>
    <col min="13314" max="13314" width="133.75" style="10" customWidth="1"/>
    <col min="13315" max="13568" width="9" style="10"/>
    <col min="13569" max="13569" width="21" style="10" bestFit="1" customWidth="1"/>
    <col min="13570" max="13570" width="133.75" style="10" customWidth="1"/>
    <col min="13571" max="13824" width="9" style="10"/>
    <col min="13825" max="13825" width="21" style="10" bestFit="1" customWidth="1"/>
    <col min="13826" max="13826" width="133.75" style="10" customWidth="1"/>
    <col min="13827" max="14080" width="9" style="10"/>
    <col min="14081" max="14081" width="21" style="10" bestFit="1" customWidth="1"/>
    <col min="14082" max="14082" width="133.75" style="10" customWidth="1"/>
    <col min="14083" max="14336" width="9" style="10"/>
    <col min="14337" max="14337" width="21" style="10" bestFit="1" customWidth="1"/>
    <col min="14338" max="14338" width="133.75" style="10" customWidth="1"/>
    <col min="14339" max="14592" width="9" style="10"/>
    <col min="14593" max="14593" width="21" style="10" bestFit="1" customWidth="1"/>
    <col min="14594" max="14594" width="133.75" style="10" customWidth="1"/>
    <col min="14595" max="14848" width="9" style="10"/>
    <col min="14849" max="14849" width="21" style="10" bestFit="1" customWidth="1"/>
    <col min="14850" max="14850" width="133.75" style="10" customWidth="1"/>
    <col min="14851" max="15104" width="9" style="10"/>
    <col min="15105" max="15105" width="21" style="10" bestFit="1" customWidth="1"/>
    <col min="15106" max="15106" width="133.75" style="10" customWidth="1"/>
    <col min="15107" max="15360" width="9" style="10"/>
    <col min="15361" max="15361" width="21" style="10" bestFit="1" customWidth="1"/>
    <col min="15362" max="15362" width="133.75" style="10" customWidth="1"/>
    <col min="15363" max="15616" width="9" style="10"/>
    <col min="15617" max="15617" width="21" style="10" bestFit="1" customWidth="1"/>
    <col min="15618" max="15618" width="133.75" style="10" customWidth="1"/>
    <col min="15619" max="15872" width="9" style="10"/>
    <col min="15873" max="15873" width="21" style="10" bestFit="1" customWidth="1"/>
    <col min="15874" max="15874" width="133.75" style="10" customWidth="1"/>
    <col min="15875" max="16128" width="9" style="10"/>
    <col min="16129" max="16129" width="21" style="10" bestFit="1" customWidth="1"/>
    <col min="16130" max="16130" width="133.75" style="10" customWidth="1"/>
    <col min="16131" max="16384" width="9" style="10"/>
  </cols>
  <sheetData>
    <row r="1" spans="1:2" ht="18.75">
      <c r="A1" s="9" t="s">
        <v>11</v>
      </c>
      <c r="B1" s="7"/>
    </row>
    <row r="2" spans="1:2" ht="14.25">
      <c r="A2" s="19" t="s">
        <v>12</v>
      </c>
      <c r="B2" s="7"/>
    </row>
    <row r="3" spans="1:2" ht="14.25">
      <c r="A3" s="19" t="s">
        <v>20</v>
      </c>
      <c r="B3" s="7"/>
    </row>
    <row r="4" spans="1:2" ht="14.25">
      <c r="A4" s="19" t="s">
        <v>21</v>
      </c>
      <c r="B4" s="7"/>
    </row>
    <row r="5" spans="1:2" ht="14.25">
      <c r="A5" s="19" t="s">
        <v>22</v>
      </c>
      <c r="B5" s="7"/>
    </row>
    <row r="6" spans="1:2" ht="14.25">
      <c r="A6" s="19" t="s">
        <v>84</v>
      </c>
      <c r="B6" s="7"/>
    </row>
    <row r="7" spans="1:2" ht="14.25">
      <c r="A7" s="19" t="s">
        <v>85</v>
      </c>
      <c r="B7" s="7"/>
    </row>
    <row r="8" spans="1:2">
      <c r="A8" s="7"/>
      <c r="B8" s="7"/>
    </row>
    <row r="9" spans="1:2" ht="18.75">
      <c r="A9" s="9" t="s">
        <v>13</v>
      </c>
      <c r="B9" s="7"/>
    </row>
    <row r="10" spans="1:2" ht="18.75">
      <c r="A10" s="11" t="s">
        <v>83</v>
      </c>
      <c r="B10" s="12"/>
    </row>
    <row r="11" spans="1:2" ht="18.75">
      <c r="A11" s="12"/>
      <c r="B11" s="12"/>
    </row>
    <row r="12" spans="1:2" ht="18.75">
      <c r="A12" s="9" t="s">
        <v>14</v>
      </c>
      <c r="B12" s="12"/>
    </row>
    <row r="13" spans="1:2" ht="14.25">
      <c r="A13" s="90" t="s">
        <v>15</v>
      </c>
      <c r="B13" s="13" t="s">
        <v>23</v>
      </c>
    </row>
    <row r="14" spans="1:2" ht="14.25">
      <c r="A14" s="91"/>
      <c r="B14" s="13" t="s">
        <v>24</v>
      </c>
    </row>
    <row r="15" spans="1:2" ht="14.25">
      <c r="A15" s="92" t="s">
        <v>16</v>
      </c>
      <c r="B15" s="20" t="s">
        <v>33</v>
      </c>
    </row>
    <row r="16" spans="1:2" ht="14.25">
      <c r="A16" s="93"/>
      <c r="B16" s="20" t="s">
        <v>32</v>
      </c>
    </row>
    <row r="17" spans="1:2" ht="14.25">
      <c r="A17" s="93"/>
      <c r="B17" s="20" t="s">
        <v>28</v>
      </c>
    </row>
    <row r="18" spans="1:2" ht="14.25">
      <c r="A18" s="94"/>
      <c r="B18" s="20" t="s">
        <v>27</v>
      </c>
    </row>
    <row r="19" spans="1:2" ht="14.25">
      <c r="A19" s="90" t="s">
        <v>17</v>
      </c>
      <c r="B19" s="21" t="s">
        <v>29</v>
      </c>
    </row>
    <row r="20" spans="1:2" ht="28.5">
      <c r="A20" s="91"/>
      <c r="B20" s="22" t="s">
        <v>30</v>
      </c>
    </row>
    <row r="21" spans="1:2" ht="14.25">
      <c r="A21" s="14"/>
      <c r="B21" s="11"/>
    </row>
    <row r="22" spans="1:2" ht="18.75">
      <c r="A22" s="15" t="s">
        <v>18</v>
      </c>
      <c r="B22" s="15"/>
    </row>
    <row r="23" spans="1:2" ht="14.25">
      <c r="A23" s="95" t="s">
        <v>25</v>
      </c>
      <c r="B23" s="17" t="s">
        <v>31</v>
      </c>
    </row>
    <row r="24" spans="1:2" ht="14.25">
      <c r="A24" s="96"/>
      <c r="B24" s="18" t="s">
        <v>34</v>
      </c>
    </row>
    <row r="25" spans="1:2" ht="14.25">
      <c r="A25" s="96"/>
      <c r="B25" s="18" t="s">
        <v>19</v>
      </c>
    </row>
    <row r="26" spans="1:2" ht="14.25">
      <c r="A26" s="97"/>
      <c r="B26" s="24" t="s">
        <v>73</v>
      </c>
    </row>
    <row r="27" spans="1:2" ht="14.25">
      <c r="A27" s="16" t="s">
        <v>26</v>
      </c>
      <c r="B27" s="23" t="s">
        <v>69</v>
      </c>
    </row>
    <row r="29" spans="1:2" ht="18.75">
      <c r="A29" s="15" t="s">
        <v>71</v>
      </c>
      <c r="B29" s="26"/>
    </row>
    <row r="30" spans="1:2">
      <c r="A30" s="26" t="s">
        <v>77</v>
      </c>
      <c r="B30" s="26" t="s">
        <v>80</v>
      </c>
    </row>
    <row r="31" spans="1:2">
      <c r="A31" s="26" t="s">
        <v>76</v>
      </c>
      <c r="B31" s="26" t="s">
        <v>80</v>
      </c>
    </row>
    <row r="32" spans="1:2">
      <c r="A32" s="26" t="s">
        <v>75</v>
      </c>
      <c r="B32" s="26" t="s">
        <v>81</v>
      </c>
    </row>
    <row r="33" spans="1:2">
      <c r="A33" s="26" t="s">
        <v>74</v>
      </c>
      <c r="B33" s="26" t="s">
        <v>81</v>
      </c>
    </row>
    <row r="34" spans="1:2">
      <c r="A34" s="27" t="s">
        <v>78</v>
      </c>
      <c r="B34" s="26" t="s">
        <v>82</v>
      </c>
    </row>
    <row r="35" spans="1:2">
      <c r="A35" s="27" t="s">
        <v>79</v>
      </c>
      <c r="B35" s="26" t="s">
        <v>82</v>
      </c>
    </row>
  </sheetData>
  <mergeCells count="4">
    <mergeCell ref="A13:A14"/>
    <mergeCell ref="A15:A18"/>
    <mergeCell ref="A19:A20"/>
    <mergeCell ref="A23:A26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B20" sqref="B20:D21"/>
    </sheetView>
  </sheetViews>
  <sheetFormatPr defaultColWidth="4.75" defaultRowHeight="11.25"/>
  <cols>
    <col min="1" max="1" width="8.625" style="42" bestFit="1" customWidth="1"/>
    <col min="2" max="2" width="10.5" style="42" bestFit="1" customWidth="1"/>
    <col min="3" max="3" width="6.125" style="42" customWidth="1"/>
    <col min="4" max="4" width="10.625" style="42" customWidth="1"/>
    <col min="5" max="5" width="13.375" style="42" customWidth="1"/>
    <col min="6" max="6" width="8.625" style="42" bestFit="1" customWidth="1"/>
    <col min="7" max="7" width="13.75" style="42" customWidth="1"/>
    <col min="8" max="8" width="13.375" style="42" customWidth="1"/>
    <col min="9" max="9" width="8.875" style="42" customWidth="1"/>
    <col min="10" max="10" width="7.375" style="42" customWidth="1"/>
    <col min="11" max="11" width="9.375" style="42" customWidth="1"/>
    <col min="12" max="12" width="7.75" style="42" customWidth="1"/>
    <col min="13" max="14" width="7.125" style="42" customWidth="1"/>
    <col min="15" max="16" width="9.75" style="42" customWidth="1"/>
    <col min="17" max="20" width="4.75" style="42" customWidth="1"/>
    <col min="21" max="21" width="8.125" style="42" customWidth="1"/>
    <col min="22" max="256" width="4.75" style="42"/>
    <col min="257" max="257" width="8.625" style="42" bestFit="1" customWidth="1"/>
    <col min="258" max="258" width="10.5" style="42" bestFit="1" customWidth="1"/>
    <col min="259" max="259" width="6.125" style="42" customWidth="1"/>
    <col min="260" max="260" width="10.625" style="42" customWidth="1"/>
    <col min="261" max="261" width="13.375" style="42" customWidth="1"/>
    <col min="262" max="262" width="8.625" style="42" bestFit="1" customWidth="1"/>
    <col min="263" max="263" width="13.75" style="42" customWidth="1"/>
    <col min="264" max="264" width="12" style="42" customWidth="1"/>
    <col min="265" max="265" width="8.875" style="42" customWidth="1"/>
    <col min="266" max="266" width="7.375" style="42" customWidth="1"/>
    <col min="267" max="267" width="9.375" style="42" customWidth="1"/>
    <col min="268" max="268" width="7.75" style="42" customWidth="1"/>
    <col min="269" max="269" width="5.875" style="42" customWidth="1"/>
    <col min="270" max="276" width="4.75" style="42" customWidth="1"/>
    <col min="277" max="277" width="8.125" style="42" customWidth="1"/>
    <col min="278" max="512" width="4.75" style="42"/>
    <col min="513" max="513" width="8.625" style="42" bestFit="1" customWidth="1"/>
    <col min="514" max="514" width="10.5" style="42" bestFit="1" customWidth="1"/>
    <col min="515" max="515" width="6.125" style="42" customWidth="1"/>
    <col min="516" max="516" width="10.625" style="42" customWidth="1"/>
    <col min="517" max="517" width="13.375" style="42" customWidth="1"/>
    <col min="518" max="518" width="8.625" style="42" bestFit="1" customWidth="1"/>
    <col min="519" max="519" width="13.75" style="42" customWidth="1"/>
    <col min="520" max="520" width="12" style="42" customWidth="1"/>
    <col min="521" max="521" width="8.875" style="42" customWidth="1"/>
    <col min="522" max="522" width="7.375" style="42" customWidth="1"/>
    <col min="523" max="523" width="9.375" style="42" customWidth="1"/>
    <col min="524" max="524" width="7.75" style="42" customWidth="1"/>
    <col min="525" max="525" width="5.875" style="42" customWidth="1"/>
    <col min="526" max="532" width="4.75" style="42" customWidth="1"/>
    <col min="533" max="533" width="8.125" style="42" customWidth="1"/>
    <col min="534" max="768" width="4.75" style="42"/>
    <col min="769" max="769" width="8.625" style="42" bestFit="1" customWidth="1"/>
    <col min="770" max="770" width="10.5" style="42" bestFit="1" customWidth="1"/>
    <col min="771" max="771" width="6.125" style="42" customWidth="1"/>
    <col min="772" max="772" width="10.625" style="42" customWidth="1"/>
    <col min="773" max="773" width="13.375" style="42" customWidth="1"/>
    <col min="774" max="774" width="8.625" style="42" bestFit="1" customWidth="1"/>
    <col min="775" max="775" width="13.75" style="42" customWidth="1"/>
    <col min="776" max="776" width="12" style="42" customWidth="1"/>
    <col min="777" max="777" width="8.875" style="42" customWidth="1"/>
    <col min="778" max="778" width="7.375" style="42" customWidth="1"/>
    <col min="779" max="779" width="9.375" style="42" customWidth="1"/>
    <col min="780" max="780" width="7.75" style="42" customWidth="1"/>
    <col min="781" max="781" width="5.875" style="42" customWidth="1"/>
    <col min="782" max="788" width="4.75" style="42" customWidth="1"/>
    <col min="789" max="789" width="8.125" style="42" customWidth="1"/>
    <col min="790" max="1024" width="4.75" style="42"/>
    <col min="1025" max="1025" width="8.625" style="42" bestFit="1" customWidth="1"/>
    <col min="1026" max="1026" width="10.5" style="42" bestFit="1" customWidth="1"/>
    <col min="1027" max="1027" width="6.125" style="42" customWidth="1"/>
    <col min="1028" max="1028" width="10.625" style="42" customWidth="1"/>
    <col min="1029" max="1029" width="13.375" style="42" customWidth="1"/>
    <col min="1030" max="1030" width="8.625" style="42" bestFit="1" customWidth="1"/>
    <col min="1031" max="1031" width="13.75" style="42" customWidth="1"/>
    <col min="1032" max="1032" width="12" style="42" customWidth="1"/>
    <col min="1033" max="1033" width="8.875" style="42" customWidth="1"/>
    <col min="1034" max="1034" width="7.375" style="42" customWidth="1"/>
    <col min="1035" max="1035" width="9.375" style="42" customWidth="1"/>
    <col min="1036" max="1036" width="7.75" style="42" customWidth="1"/>
    <col min="1037" max="1037" width="5.875" style="42" customWidth="1"/>
    <col min="1038" max="1044" width="4.75" style="42" customWidth="1"/>
    <col min="1045" max="1045" width="8.125" style="42" customWidth="1"/>
    <col min="1046" max="1280" width="4.75" style="42"/>
    <col min="1281" max="1281" width="8.625" style="42" bestFit="1" customWidth="1"/>
    <col min="1282" max="1282" width="10.5" style="42" bestFit="1" customWidth="1"/>
    <col min="1283" max="1283" width="6.125" style="42" customWidth="1"/>
    <col min="1284" max="1284" width="10.625" style="42" customWidth="1"/>
    <col min="1285" max="1285" width="13.375" style="42" customWidth="1"/>
    <col min="1286" max="1286" width="8.625" style="42" bestFit="1" customWidth="1"/>
    <col min="1287" max="1287" width="13.75" style="42" customWidth="1"/>
    <col min="1288" max="1288" width="12" style="42" customWidth="1"/>
    <col min="1289" max="1289" width="8.875" style="42" customWidth="1"/>
    <col min="1290" max="1290" width="7.375" style="42" customWidth="1"/>
    <col min="1291" max="1291" width="9.375" style="42" customWidth="1"/>
    <col min="1292" max="1292" width="7.75" style="42" customWidth="1"/>
    <col min="1293" max="1293" width="5.875" style="42" customWidth="1"/>
    <col min="1294" max="1300" width="4.75" style="42" customWidth="1"/>
    <col min="1301" max="1301" width="8.125" style="42" customWidth="1"/>
    <col min="1302" max="1536" width="4.75" style="42"/>
    <col min="1537" max="1537" width="8.625" style="42" bestFit="1" customWidth="1"/>
    <col min="1538" max="1538" width="10.5" style="42" bestFit="1" customWidth="1"/>
    <col min="1539" max="1539" width="6.125" style="42" customWidth="1"/>
    <col min="1540" max="1540" width="10.625" style="42" customWidth="1"/>
    <col min="1541" max="1541" width="13.375" style="42" customWidth="1"/>
    <col min="1542" max="1542" width="8.625" style="42" bestFit="1" customWidth="1"/>
    <col min="1543" max="1543" width="13.75" style="42" customWidth="1"/>
    <col min="1544" max="1544" width="12" style="42" customWidth="1"/>
    <col min="1545" max="1545" width="8.875" style="42" customWidth="1"/>
    <col min="1546" max="1546" width="7.375" style="42" customWidth="1"/>
    <col min="1547" max="1547" width="9.375" style="42" customWidth="1"/>
    <col min="1548" max="1548" width="7.75" style="42" customWidth="1"/>
    <col min="1549" max="1549" width="5.875" style="42" customWidth="1"/>
    <col min="1550" max="1556" width="4.75" style="42" customWidth="1"/>
    <col min="1557" max="1557" width="8.125" style="42" customWidth="1"/>
    <col min="1558" max="1792" width="4.75" style="42"/>
    <col min="1793" max="1793" width="8.625" style="42" bestFit="1" customWidth="1"/>
    <col min="1794" max="1794" width="10.5" style="42" bestFit="1" customWidth="1"/>
    <col min="1795" max="1795" width="6.125" style="42" customWidth="1"/>
    <col min="1796" max="1796" width="10.625" style="42" customWidth="1"/>
    <col min="1797" max="1797" width="13.375" style="42" customWidth="1"/>
    <col min="1798" max="1798" width="8.625" style="42" bestFit="1" customWidth="1"/>
    <col min="1799" max="1799" width="13.75" style="42" customWidth="1"/>
    <col min="1800" max="1800" width="12" style="42" customWidth="1"/>
    <col min="1801" max="1801" width="8.875" style="42" customWidth="1"/>
    <col min="1802" max="1802" width="7.375" style="42" customWidth="1"/>
    <col min="1803" max="1803" width="9.375" style="42" customWidth="1"/>
    <col min="1804" max="1804" width="7.75" style="42" customWidth="1"/>
    <col min="1805" max="1805" width="5.875" style="42" customWidth="1"/>
    <col min="1806" max="1812" width="4.75" style="42" customWidth="1"/>
    <col min="1813" max="1813" width="8.125" style="42" customWidth="1"/>
    <col min="1814" max="2048" width="4.75" style="42"/>
    <col min="2049" max="2049" width="8.625" style="42" bestFit="1" customWidth="1"/>
    <col min="2050" max="2050" width="10.5" style="42" bestFit="1" customWidth="1"/>
    <col min="2051" max="2051" width="6.125" style="42" customWidth="1"/>
    <col min="2052" max="2052" width="10.625" style="42" customWidth="1"/>
    <col min="2053" max="2053" width="13.375" style="42" customWidth="1"/>
    <col min="2054" max="2054" width="8.625" style="42" bestFit="1" customWidth="1"/>
    <col min="2055" max="2055" width="13.75" style="42" customWidth="1"/>
    <col min="2056" max="2056" width="12" style="42" customWidth="1"/>
    <col min="2057" max="2057" width="8.875" style="42" customWidth="1"/>
    <col min="2058" max="2058" width="7.375" style="42" customWidth="1"/>
    <col min="2059" max="2059" width="9.375" style="42" customWidth="1"/>
    <col min="2060" max="2060" width="7.75" style="42" customWidth="1"/>
    <col min="2061" max="2061" width="5.875" style="42" customWidth="1"/>
    <col min="2062" max="2068" width="4.75" style="42" customWidth="1"/>
    <col min="2069" max="2069" width="8.125" style="42" customWidth="1"/>
    <col min="2070" max="2304" width="4.75" style="42"/>
    <col min="2305" max="2305" width="8.625" style="42" bestFit="1" customWidth="1"/>
    <col min="2306" max="2306" width="10.5" style="42" bestFit="1" customWidth="1"/>
    <col min="2307" max="2307" width="6.125" style="42" customWidth="1"/>
    <col min="2308" max="2308" width="10.625" style="42" customWidth="1"/>
    <col min="2309" max="2309" width="13.375" style="42" customWidth="1"/>
    <col min="2310" max="2310" width="8.625" style="42" bestFit="1" customWidth="1"/>
    <col min="2311" max="2311" width="13.75" style="42" customWidth="1"/>
    <col min="2312" max="2312" width="12" style="42" customWidth="1"/>
    <col min="2313" max="2313" width="8.875" style="42" customWidth="1"/>
    <col min="2314" max="2314" width="7.375" style="42" customWidth="1"/>
    <col min="2315" max="2315" width="9.375" style="42" customWidth="1"/>
    <col min="2316" max="2316" width="7.75" style="42" customWidth="1"/>
    <col min="2317" max="2317" width="5.875" style="42" customWidth="1"/>
    <col min="2318" max="2324" width="4.75" style="42" customWidth="1"/>
    <col min="2325" max="2325" width="8.125" style="42" customWidth="1"/>
    <col min="2326" max="2560" width="4.75" style="42"/>
    <col min="2561" max="2561" width="8.625" style="42" bestFit="1" customWidth="1"/>
    <col min="2562" max="2562" width="10.5" style="42" bestFit="1" customWidth="1"/>
    <col min="2563" max="2563" width="6.125" style="42" customWidth="1"/>
    <col min="2564" max="2564" width="10.625" style="42" customWidth="1"/>
    <col min="2565" max="2565" width="13.375" style="42" customWidth="1"/>
    <col min="2566" max="2566" width="8.625" style="42" bestFit="1" customWidth="1"/>
    <col min="2567" max="2567" width="13.75" style="42" customWidth="1"/>
    <col min="2568" max="2568" width="12" style="42" customWidth="1"/>
    <col min="2569" max="2569" width="8.875" style="42" customWidth="1"/>
    <col min="2570" max="2570" width="7.375" style="42" customWidth="1"/>
    <col min="2571" max="2571" width="9.375" style="42" customWidth="1"/>
    <col min="2572" max="2572" width="7.75" style="42" customWidth="1"/>
    <col min="2573" max="2573" width="5.875" style="42" customWidth="1"/>
    <col min="2574" max="2580" width="4.75" style="42" customWidth="1"/>
    <col min="2581" max="2581" width="8.125" style="42" customWidth="1"/>
    <col min="2582" max="2816" width="4.75" style="42"/>
    <col min="2817" max="2817" width="8.625" style="42" bestFit="1" customWidth="1"/>
    <col min="2818" max="2818" width="10.5" style="42" bestFit="1" customWidth="1"/>
    <col min="2819" max="2819" width="6.125" style="42" customWidth="1"/>
    <col min="2820" max="2820" width="10.625" style="42" customWidth="1"/>
    <col min="2821" max="2821" width="13.375" style="42" customWidth="1"/>
    <col min="2822" max="2822" width="8.625" style="42" bestFit="1" customWidth="1"/>
    <col min="2823" max="2823" width="13.75" style="42" customWidth="1"/>
    <col min="2824" max="2824" width="12" style="42" customWidth="1"/>
    <col min="2825" max="2825" width="8.875" style="42" customWidth="1"/>
    <col min="2826" max="2826" width="7.375" style="42" customWidth="1"/>
    <col min="2827" max="2827" width="9.375" style="42" customWidth="1"/>
    <col min="2828" max="2828" width="7.75" style="42" customWidth="1"/>
    <col min="2829" max="2829" width="5.875" style="42" customWidth="1"/>
    <col min="2830" max="2836" width="4.75" style="42" customWidth="1"/>
    <col min="2837" max="2837" width="8.125" style="42" customWidth="1"/>
    <col min="2838" max="3072" width="4.75" style="42"/>
    <col min="3073" max="3073" width="8.625" style="42" bestFit="1" customWidth="1"/>
    <col min="3074" max="3074" width="10.5" style="42" bestFit="1" customWidth="1"/>
    <col min="3075" max="3075" width="6.125" style="42" customWidth="1"/>
    <col min="3076" max="3076" width="10.625" style="42" customWidth="1"/>
    <col min="3077" max="3077" width="13.375" style="42" customWidth="1"/>
    <col min="3078" max="3078" width="8.625" style="42" bestFit="1" customWidth="1"/>
    <col min="3079" max="3079" width="13.75" style="42" customWidth="1"/>
    <col min="3080" max="3080" width="12" style="42" customWidth="1"/>
    <col min="3081" max="3081" width="8.875" style="42" customWidth="1"/>
    <col min="3082" max="3082" width="7.375" style="42" customWidth="1"/>
    <col min="3083" max="3083" width="9.375" style="42" customWidth="1"/>
    <col min="3084" max="3084" width="7.75" style="42" customWidth="1"/>
    <col min="3085" max="3085" width="5.875" style="42" customWidth="1"/>
    <col min="3086" max="3092" width="4.75" style="42" customWidth="1"/>
    <col min="3093" max="3093" width="8.125" style="42" customWidth="1"/>
    <col min="3094" max="3328" width="4.75" style="42"/>
    <col min="3329" max="3329" width="8.625" style="42" bestFit="1" customWidth="1"/>
    <col min="3330" max="3330" width="10.5" style="42" bestFit="1" customWidth="1"/>
    <col min="3331" max="3331" width="6.125" style="42" customWidth="1"/>
    <col min="3332" max="3332" width="10.625" style="42" customWidth="1"/>
    <col min="3333" max="3333" width="13.375" style="42" customWidth="1"/>
    <col min="3334" max="3334" width="8.625" style="42" bestFit="1" customWidth="1"/>
    <col min="3335" max="3335" width="13.75" style="42" customWidth="1"/>
    <col min="3336" max="3336" width="12" style="42" customWidth="1"/>
    <col min="3337" max="3337" width="8.875" style="42" customWidth="1"/>
    <col min="3338" max="3338" width="7.375" style="42" customWidth="1"/>
    <col min="3339" max="3339" width="9.375" style="42" customWidth="1"/>
    <col min="3340" max="3340" width="7.75" style="42" customWidth="1"/>
    <col min="3341" max="3341" width="5.875" style="42" customWidth="1"/>
    <col min="3342" max="3348" width="4.75" style="42" customWidth="1"/>
    <col min="3349" max="3349" width="8.125" style="42" customWidth="1"/>
    <col min="3350" max="3584" width="4.75" style="42"/>
    <col min="3585" max="3585" width="8.625" style="42" bestFit="1" customWidth="1"/>
    <col min="3586" max="3586" width="10.5" style="42" bestFit="1" customWidth="1"/>
    <col min="3587" max="3587" width="6.125" style="42" customWidth="1"/>
    <col min="3588" max="3588" width="10.625" style="42" customWidth="1"/>
    <col min="3589" max="3589" width="13.375" style="42" customWidth="1"/>
    <col min="3590" max="3590" width="8.625" style="42" bestFit="1" customWidth="1"/>
    <col min="3591" max="3591" width="13.75" style="42" customWidth="1"/>
    <col min="3592" max="3592" width="12" style="42" customWidth="1"/>
    <col min="3593" max="3593" width="8.875" style="42" customWidth="1"/>
    <col min="3594" max="3594" width="7.375" style="42" customWidth="1"/>
    <col min="3595" max="3595" width="9.375" style="42" customWidth="1"/>
    <col min="3596" max="3596" width="7.75" style="42" customWidth="1"/>
    <col min="3597" max="3597" width="5.875" style="42" customWidth="1"/>
    <col min="3598" max="3604" width="4.75" style="42" customWidth="1"/>
    <col min="3605" max="3605" width="8.125" style="42" customWidth="1"/>
    <col min="3606" max="3840" width="4.75" style="42"/>
    <col min="3841" max="3841" width="8.625" style="42" bestFit="1" customWidth="1"/>
    <col min="3842" max="3842" width="10.5" style="42" bestFit="1" customWidth="1"/>
    <col min="3843" max="3843" width="6.125" style="42" customWidth="1"/>
    <col min="3844" max="3844" width="10.625" style="42" customWidth="1"/>
    <col min="3845" max="3845" width="13.375" style="42" customWidth="1"/>
    <col min="3846" max="3846" width="8.625" style="42" bestFit="1" customWidth="1"/>
    <col min="3847" max="3847" width="13.75" style="42" customWidth="1"/>
    <col min="3848" max="3848" width="12" style="42" customWidth="1"/>
    <col min="3849" max="3849" width="8.875" style="42" customWidth="1"/>
    <col min="3850" max="3850" width="7.375" style="42" customWidth="1"/>
    <col min="3851" max="3851" width="9.375" style="42" customWidth="1"/>
    <col min="3852" max="3852" width="7.75" style="42" customWidth="1"/>
    <col min="3853" max="3853" width="5.875" style="42" customWidth="1"/>
    <col min="3854" max="3860" width="4.75" style="42" customWidth="1"/>
    <col min="3861" max="3861" width="8.125" style="42" customWidth="1"/>
    <col min="3862" max="4096" width="4.75" style="42"/>
    <col min="4097" max="4097" width="8.625" style="42" bestFit="1" customWidth="1"/>
    <col min="4098" max="4098" width="10.5" style="42" bestFit="1" customWidth="1"/>
    <col min="4099" max="4099" width="6.125" style="42" customWidth="1"/>
    <col min="4100" max="4100" width="10.625" style="42" customWidth="1"/>
    <col min="4101" max="4101" width="13.375" style="42" customWidth="1"/>
    <col min="4102" max="4102" width="8.625" style="42" bestFit="1" customWidth="1"/>
    <col min="4103" max="4103" width="13.75" style="42" customWidth="1"/>
    <col min="4104" max="4104" width="12" style="42" customWidth="1"/>
    <col min="4105" max="4105" width="8.875" style="42" customWidth="1"/>
    <col min="4106" max="4106" width="7.375" style="42" customWidth="1"/>
    <col min="4107" max="4107" width="9.375" style="42" customWidth="1"/>
    <col min="4108" max="4108" width="7.75" style="42" customWidth="1"/>
    <col min="4109" max="4109" width="5.875" style="42" customWidth="1"/>
    <col min="4110" max="4116" width="4.75" style="42" customWidth="1"/>
    <col min="4117" max="4117" width="8.125" style="42" customWidth="1"/>
    <col min="4118" max="4352" width="4.75" style="42"/>
    <col min="4353" max="4353" width="8.625" style="42" bestFit="1" customWidth="1"/>
    <col min="4354" max="4354" width="10.5" style="42" bestFit="1" customWidth="1"/>
    <col min="4355" max="4355" width="6.125" style="42" customWidth="1"/>
    <col min="4356" max="4356" width="10.625" style="42" customWidth="1"/>
    <col min="4357" max="4357" width="13.375" style="42" customWidth="1"/>
    <col min="4358" max="4358" width="8.625" style="42" bestFit="1" customWidth="1"/>
    <col min="4359" max="4359" width="13.75" style="42" customWidth="1"/>
    <col min="4360" max="4360" width="12" style="42" customWidth="1"/>
    <col min="4361" max="4361" width="8.875" style="42" customWidth="1"/>
    <col min="4362" max="4362" width="7.375" style="42" customWidth="1"/>
    <col min="4363" max="4363" width="9.375" style="42" customWidth="1"/>
    <col min="4364" max="4364" width="7.75" style="42" customWidth="1"/>
    <col min="4365" max="4365" width="5.875" style="42" customWidth="1"/>
    <col min="4366" max="4372" width="4.75" style="42" customWidth="1"/>
    <col min="4373" max="4373" width="8.125" style="42" customWidth="1"/>
    <col min="4374" max="4608" width="4.75" style="42"/>
    <col min="4609" max="4609" width="8.625" style="42" bestFit="1" customWidth="1"/>
    <col min="4610" max="4610" width="10.5" style="42" bestFit="1" customWidth="1"/>
    <col min="4611" max="4611" width="6.125" style="42" customWidth="1"/>
    <col min="4612" max="4612" width="10.625" style="42" customWidth="1"/>
    <col min="4613" max="4613" width="13.375" style="42" customWidth="1"/>
    <col min="4614" max="4614" width="8.625" style="42" bestFit="1" customWidth="1"/>
    <col min="4615" max="4615" width="13.75" style="42" customWidth="1"/>
    <col min="4616" max="4616" width="12" style="42" customWidth="1"/>
    <col min="4617" max="4617" width="8.875" style="42" customWidth="1"/>
    <col min="4618" max="4618" width="7.375" style="42" customWidth="1"/>
    <col min="4619" max="4619" width="9.375" style="42" customWidth="1"/>
    <col min="4620" max="4620" width="7.75" style="42" customWidth="1"/>
    <col min="4621" max="4621" width="5.875" style="42" customWidth="1"/>
    <col min="4622" max="4628" width="4.75" style="42" customWidth="1"/>
    <col min="4629" max="4629" width="8.125" style="42" customWidth="1"/>
    <col min="4630" max="4864" width="4.75" style="42"/>
    <col min="4865" max="4865" width="8.625" style="42" bestFit="1" customWidth="1"/>
    <col min="4866" max="4866" width="10.5" style="42" bestFit="1" customWidth="1"/>
    <col min="4867" max="4867" width="6.125" style="42" customWidth="1"/>
    <col min="4868" max="4868" width="10.625" style="42" customWidth="1"/>
    <col min="4869" max="4869" width="13.375" style="42" customWidth="1"/>
    <col min="4870" max="4870" width="8.625" style="42" bestFit="1" customWidth="1"/>
    <col min="4871" max="4871" width="13.75" style="42" customWidth="1"/>
    <col min="4872" max="4872" width="12" style="42" customWidth="1"/>
    <col min="4873" max="4873" width="8.875" style="42" customWidth="1"/>
    <col min="4874" max="4874" width="7.375" style="42" customWidth="1"/>
    <col min="4875" max="4875" width="9.375" style="42" customWidth="1"/>
    <col min="4876" max="4876" width="7.75" style="42" customWidth="1"/>
    <col min="4877" max="4877" width="5.875" style="42" customWidth="1"/>
    <col min="4878" max="4884" width="4.75" style="42" customWidth="1"/>
    <col min="4885" max="4885" width="8.125" style="42" customWidth="1"/>
    <col min="4886" max="5120" width="4.75" style="42"/>
    <col min="5121" max="5121" width="8.625" style="42" bestFit="1" customWidth="1"/>
    <col min="5122" max="5122" width="10.5" style="42" bestFit="1" customWidth="1"/>
    <col min="5123" max="5123" width="6.125" style="42" customWidth="1"/>
    <col min="5124" max="5124" width="10.625" style="42" customWidth="1"/>
    <col min="5125" max="5125" width="13.375" style="42" customWidth="1"/>
    <col min="5126" max="5126" width="8.625" style="42" bestFit="1" customWidth="1"/>
    <col min="5127" max="5127" width="13.75" style="42" customWidth="1"/>
    <col min="5128" max="5128" width="12" style="42" customWidth="1"/>
    <col min="5129" max="5129" width="8.875" style="42" customWidth="1"/>
    <col min="5130" max="5130" width="7.375" style="42" customWidth="1"/>
    <col min="5131" max="5131" width="9.375" style="42" customWidth="1"/>
    <col min="5132" max="5132" width="7.75" style="42" customWidth="1"/>
    <col min="5133" max="5133" width="5.875" style="42" customWidth="1"/>
    <col min="5134" max="5140" width="4.75" style="42" customWidth="1"/>
    <col min="5141" max="5141" width="8.125" style="42" customWidth="1"/>
    <col min="5142" max="5376" width="4.75" style="42"/>
    <col min="5377" max="5377" width="8.625" style="42" bestFit="1" customWidth="1"/>
    <col min="5378" max="5378" width="10.5" style="42" bestFit="1" customWidth="1"/>
    <col min="5379" max="5379" width="6.125" style="42" customWidth="1"/>
    <col min="5380" max="5380" width="10.625" style="42" customWidth="1"/>
    <col min="5381" max="5381" width="13.375" style="42" customWidth="1"/>
    <col min="5382" max="5382" width="8.625" style="42" bestFit="1" customWidth="1"/>
    <col min="5383" max="5383" width="13.75" style="42" customWidth="1"/>
    <col min="5384" max="5384" width="12" style="42" customWidth="1"/>
    <col min="5385" max="5385" width="8.875" style="42" customWidth="1"/>
    <col min="5386" max="5386" width="7.375" style="42" customWidth="1"/>
    <col min="5387" max="5387" width="9.375" style="42" customWidth="1"/>
    <col min="5388" max="5388" width="7.75" style="42" customWidth="1"/>
    <col min="5389" max="5389" width="5.875" style="42" customWidth="1"/>
    <col min="5390" max="5396" width="4.75" style="42" customWidth="1"/>
    <col min="5397" max="5397" width="8.125" style="42" customWidth="1"/>
    <col min="5398" max="5632" width="4.75" style="42"/>
    <col min="5633" max="5633" width="8.625" style="42" bestFit="1" customWidth="1"/>
    <col min="5634" max="5634" width="10.5" style="42" bestFit="1" customWidth="1"/>
    <col min="5635" max="5635" width="6.125" style="42" customWidth="1"/>
    <col min="5636" max="5636" width="10.625" style="42" customWidth="1"/>
    <col min="5637" max="5637" width="13.375" style="42" customWidth="1"/>
    <col min="5638" max="5638" width="8.625" style="42" bestFit="1" customWidth="1"/>
    <col min="5639" max="5639" width="13.75" style="42" customWidth="1"/>
    <col min="5640" max="5640" width="12" style="42" customWidth="1"/>
    <col min="5641" max="5641" width="8.875" style="42" customWidth="1"/>
    <col min="5642" max="5642" width="7.375" style="42" customWidth="1"/>
    <col min="5643" max="5643" width="9.375" style="42" customWidth="1"/>
    <col min="5644" max="5644" width="7.75" style="42" customWidth="1"/>
    <col min="5645" max="5645" width="5.875" style="42" customWidth="1"/>
    <col min="5646" max="5652" width="4.75" style="42" customWidth="1"/>
    <col min="5653" max="5653" width="8.125" style="42" customWidth="1"/>
    <col min="5654" max="5888" width="4.75" style="42"/>
    <col min="5889" max="5889" width="8.625" style="42" bestFit="1" customWidth="1"/>
    <col min="5890" max="5890" width="10.5" style="42" bestFit="1" customWidth="1"/>
    <col min="5891" max="5891" width="6.125" style="42" customWidth="1"/>
    <col min="5892" max="5892" width="10.625" style="42" customWidth="1"/>
    <col min="5893" max="5893" width="13.375" style="42" customWidth="1"/>
    <col min="5894" max="5894" width="8.625" style="42" bestFit="1" customWidth="1"/>
    <col min="5895" max="5895" width="13.75" style="42" customWidth="1"/>
    <col min="5896" max="5896" width="12" style="42" customWidth="1"/>
    <col min="5897" max="5897" width="8.875" style="42" customWidth="1"/>
    <col min="5898" max="5898" width="7.375" style="42" customWidth="1"/>
    <col min="5899" max="5899" width="9.375" style="42" customWidth="1"/>
    <col min="5900" max="5900" width="7.75" style="42" customWidth="1"/>
    <col min="5901" max="5901" width="5.875" style="42" customWidth="1"/>
    <col min="5902" max="5908" width="4.75" style="42" customWidth="1"/>
    <col min="5909" max="5909" width="8.125" style="42" customWidth="1"/>
    <col min="5910" max="6144" width="4.75" style="42"/>
    <col min="6145" max="6145" width="8.625" style="42" bestFit="1" customWidth="1"/>
    <col min="6146" max="6146" width="10.5" style="42" bestFit="1" customWidth="1"/>
    <col min="6147" max="6147" width="6.125" style="42" customWidth="1"/>
    <col min="6148" max="6148" width="10.625" style="42" customWidth="1"/>
    <col min="6149" max="6149" width="13.375" style="42" customWidth="1"/>
    <col min="6150" max="6150" width="8.625" style="42" bestFit="1" customWidth="1"/>
    <col min="6151" max="6151" width="13.75" style="42" customWidth="1"/>
    <col min="6152" max="6152" width="12" style="42" customWidth="1"/>
    <col min="6153" max="6153" width="8.875" style="42" customWidth="1"/>
    <col min="6154" max="6154" width="7.375" style="42" customWidth="1"/>
    <col min="6155" max="6155" width="9.375" style="42" customWidth="1"/>
    <col min="6156" max="6156" width="7.75" style="42" customWidth="1"/>
    <col min="6157" max="6157" width="5.875" style="42" customWidth="1"/>
    <col min="6158" max="6164" width="4.75" style="42" customWidth="1"/>
    <col min="6165" max="6165" width="8.125" style="42" customWidth="1"/>
    <col min="6166" max="6400" width="4.75" style="42"/>
    <col min="6401" max="6401" width="8.625" style="42" bestFit="1" customWidth="1"/>
    <col min="6402" max="6402" width="10.5" style="42" bestFit="1" customWidth="1"/>
    <col min="6403" max="6403" width="6.125" style="42" customWidth="1"/>
    <col min="6404" max="6404" width="10.625" style="42" customWidth="1"/>
    <col min="6405" max="6405" width="13.375" style="42" customWidth="1"/>
    <col min="6406" max="6406" width="8.625" style="42" bestFit="1" customWidth="1"/>
    <col min="6407" max="6407" width="13.75" style="42" customWidth="1"/>
    <col min="6408" max="6408" width="12" style="42" customWidth="1"/>
    <col min="6409" max="6409" width="8.875" style="42" customWidth="1"/>
    <col min="6410" max="6410" width="7.375" style="42" customWidth="1"/>
    <col min="6411" max="6411" width="9.375" style="42" customWidth="1"/>
    <col min="6412" max="6412" width="7.75" style="42" customWidth="1"/>
    <col min="6413" max="6413" width="5.875" style="42" customWidth="1"/>
    <col min="6414" max="6420" width="4.75" style="42" customWidth="1"/>
    <col min="6421" max="6421" width="8.125" style="42" customWidth="1"/>
    <col min="6422" max="6656" width="4.75" style="42"/>
    <col min="6657" max="6657" width="8.625" style="42" bestFit="1" customWidth="1"/>
    <col min="6658" max="6658" width="10.5" style="42" bestFit="1" customWidth="1"/>
    <col min="6659" max="6659" width="6.125" style="42" customWidth="1"/>
    <col min="6660" max="6660" width="10.625" style="42" customWidth="1"/>
    <col min="6661" max="6661" width="13.375" style="42" customWidth="1"/>
    <col min="6662" max="6662" width="8.625" style="42" bestFit="1" customWidth="1"/>
    <col min="6663" max="6663" width="13.75" style="42" customWidth="1"/>
    <col min="6664" max="6664" width="12" style="42" customWidth="1"/>
    <col min="6665" max="6665" width="8.875" style="42" customWidth="1"/>
    <col min="6666" max="6666" width="7.375" style="42" customWidth="1"/>
    <col min="6667" max="6667" width="9.375" style="42" customWidth="1"/>
    <col min="6668" max="6668" width="7.75" style="42" customWidth="1"/>
    <col min="6669" max="6669" width="5.875" style="42" customWidth="1"/>
    <col min="6670" max="6676" width="4.75" style="42" customWidth="1"/>
    <col min="6677" max="6677" width="8.125" style="42" customWidth="1"/>
    <col min="6678" max="6912" width="4.75" style="42"/>
    <col min="6913" max="6913" width="8.625" style="42" bestFit="1" customWidth="1"/>
    <col min="6914" max="6914" width="10.5" style="42" bestFit="1" customWidth="1"/>
    <col min="6915" max="6915" width="6.125" style="42" customWidth="1"/>
    <col min="6916" max="6916" width="10.625" style="42" customWidth="1"/>
    <col min="6917" max="6917" width="13.375" style="42" customWidth="1"/>
    <col min="6918" max="6918" width="8.625" style="42" bestFit="1" customWidth="1"/>
    <col min="6919" max="6919" width="13.75" style="42" customWidth="1"/>
    <col min="6920" max="6920" width="12" style="42" customWidth="1"/>
    <col min="6921" max="6921" width="8.875" style="42" customWidth="1"/>
    <col min="6922" max="6922" width="7.375" style="42" customWidth="1"/>
    <col min="6923" max="6923" width="9.375" style="42" customWidth="1"/>
    <col min="6924" max="6924" width="7.75" style="42" customWidth="1"/>
    <col min="6925" max="6925" width="5.875" style="42" customWidth="1"/>
    <col min="6926" max="6932" width="4.75" style="42" customWidth="1"/>
    <col min="6933" max="6933" width="8.125" style="42" customWidth="1"/>
    <col min="6934" max="7168" width="4.75" style="42"/>
    <col min="7169" max="7169" width="8.625" style="42" bestFit="1" customWidth="1"/>
    <col min="7170" max="7170" width="10.5" style="42" bestFit="1" customWidth="1"/>
    <col min="7171" max="7171" width="6.125" style="42" customWidth="1"/>
    <col min="7172" max="7172" width="10.625" style="42" customWidth="1"/>
    <col min="7173" max="7173" width="13.375" style="42" customWidth="1"/>
    <col min="7174" max="7174" width="8.625" style="42" bestFit="1" customWidth="1"/>
    <col min="7175" max="7175" width="13.75" style="42" customWidth="1"/>
    <col min="7176" max="7176" width="12" style="42" customWidth="1"/>
    <col min="7177" max="7177" width="8.875" style="42" customWidth="1"/>
    <col min="7178" max="7178" width="7.375" style="42" customWidth="1"/>
    <col min="7179" max="7179" width="9.375" style="42" customWidth="1"/>
    <col min="7180" max="7180" width="7.75" style="42" customWidth="1"/>
    <col min="7181" max="7181" width="5.875" style="42" customWidth="1"/>
    <col min="7182" max="7188" width="4.75" style="42" customWidth="1"/>
    <col min="7189" max="7189" width="8.125" style="42" customWidth="1"/>
    <col min="7190" max="7424" width="4.75" style="42"/>
    <col min="7425" max="7425" width="8.625" style="42" bestFit="1" customWidth="1"/>
    <col min="7426" max="7426" width="10.5" style="42" bestFit="1" customWidth="1"/>
    <col min="7427" max="7427" width="6.125" style="42" customWidth="1"/>
    <col min="7428" max="7428" width="10.625" style="42" customWidth="1"/>
    <col min="7429" max="7429" width="13.375" style="42" customWidth="1"/>
    <col min="7430" max="7430" width="8.625" style="42" bestFit="1" customWidth="1"/>
    <col min="7431" max="7431" width="13.75" style="42" customWidth="1"/>
    <col min="7432" max="7432" width="12" style="42" customWidth="1"/>
    <col min="7433" max="7433" width="8.875" style="42" customWidth="1"/>
    <col min="7434" max="7434" width="7.375" style="42" customWidth="1"/>
    <col min="7435" max="7435" width="9.375" style="42" customWidth="1"/>
    <col min="7436" max="7436" width="7.75" style="42" customWidth="1"/>
    <col min="7437" max="7437" width="5.875" style="42" customWidth="1"/>
    <col min="7438" max="7444" width="4.75" style="42" customWidth="1"/>
    <col min="7445" max="7445" width="8.125" style="42" customWidth="1"/>
    <col min="7446" max="7680" width="4.75" style="42"/>
    <col min="7681" max="7681" width="8.625" style="42" bestFit="1" customWidth="1"/>
    <col min="7682" max="7682" width="10.5" style="42" bestFit="1" customWidth="1"/>
    <col min="7683" max="7683" width="6.125" style="42" customWidth="1"/>
    <col min="7684" max="7684" width="10.625" style="42" customWidth="1"/>
    <col min="7685" max="7685" width="13.375" style="42" customWidth="1"/>
    <col min="7686" max="7686" width="8.625" style="42" bestFit="1" customWidth="1"/>
    <col min="7687" max="7687" width="13.75" style="42" customWidth="1"/>
    <col min="7688" max="7688" width="12" style="42" customWidth="1"/>
    <col min="7689" max="7689" width="8.875" style="42" customWidth="1"/>
    <col min="7690" max="7690" width="7.375" style="42" customWidth="1"/>
    <col min="7691" max="7691" width="9.375" style="42" customWidth="1"/>
    <col min="7692" max="7692" width="7.75" style="42" customWidth="1"/>
    <col min="7693" max="7693" width="5.875" style="42" customWidth="1"/>
    <col min="7694" max="7700" width="4.75" style="42" customWidth="1"/>
    <col min="7701" max="7701" width="8.125" style="42" customWidth="1"/>
    <col min="7702" max="7936" width="4.75" style="42"/>
    <col min="7937" max="7937" width="8.625" style="42" bestFit="1" customWidth="1"/>
    <col min="7938" max="7938" width="10.5" style="42" bestFit="1" customWidth="1"/>
    <col min="7939" max="7939" width="6.125" style="42" customWidth="1"/>
    <col min="7940" max="7940" width="10.625" style="42" customWidth="1"/>
    <col min="7941" max="7941" width="13.375" style="42" customWidth="1"/>
    <col min="7942" max="7942" width="8.625" style="42" bestFit="1" customWidth="1"/>
    <col min="7943" max="7943" width="13.75" style="42" customWidth="1"/>
    <col min="7944" max="7944" width="12" style="42" customWidth="1"/>
    <col min="7945" max="7945" width="8.875" style="42" customWidth="1"/>
    <col min="7946" max="7946" width="7.375" style="42" customWidth="1"/>
    <col min="7947" max="7947" width="9.375" style="42" customWidth="1"/>
    <col min="7948" max="7948" width="7.75" style="42" customWidth="1"/>
    <col min="7949" max="7949" width="5.875" style="42" customWidth="1"/>
    <col min="7950" max="7956" width="4.75" style="42" customWidth="1"/>
    <col min="7957" max="7957" width="8.125" style="42" customWidth="1"/>
    <col min="7958" max="8192" width="4.75" style="42"/>
    <col min="8193" max="8193" width="8.625" style="42" bestFit="1" customWidth="1"/>
    <col min="8194" max="8194" width="10.5" style="42" bestFit="1" customWidth="1"/>
    <col min="8195" max="8195" width="6.125" style="42" customWidth="1"/>
    <col min="8196" max="8196" width="10.625" style="42" customWidth="1"/>
    <col min="8197" max="8197" width="13.375" style="42" customWidth="1"/>
    <col min="8198" max="8198" width="8.625" style="42" bestFit="1" customWidth="1"/>
    <col min="8199" max="8199" width="13.75" style="42" customWidth="1"/>
    <col min="8200" max="8200" width="12" style="42" customWidth="1"/>
    <col min="8201" max="8201" width="8.875" style="42" customWidth="1"/>
    <col min="8202" max="8202" width="7.375" style="42" customWidth="1"/>
    <col min="8203" max="8203" width="9.375" style="42" customWidth="1"/>
    <col min="8204" max="8204" width="7.75" style="42" customWidth="1"/>
    <col min="8205" max="8205" width="5.875" style="42" customWidth="1"/>
    <col min="8206" max="8212" width="4.75" style="42" customWidth="1"/>
    <col min="8213" max="8213" width="8.125" style="42" customWidth="1"/>
    <col min="8214" max="8448" width="4.75" style="42"/>
    <col min="8449" max="8449" width="8.625" style="42" bestFit="1" customWidth="1"/>
    <col min="8450" max="8450" width="10.5" style="42" bestFit="1" customWidth="1"/>
    <col min="8451" max="8451" width="6.125" style="42" customWidth="1"/>
    <col min="8452" max="8452" width="10.625" style="42" customWidth="1"/>
    <col min="8453" max="8453" width="13.375" style="42" customWidth="1"/>
    <col min="8454" max="8454" width="8.625" style="42" bestFit="1" customWidth="1"/>
    <col min="8455" max="8455" width="13.75" style="42" customWidth="1"/>
    <col min="8456" max="8456" width="12" style="42" customWidth="1"/>
    <col min="8457" max="8457" width="8.875" style="42" customWidth="1"/>
    <col min="8458" max="8458" width="7.375" style="42" customWidth="1"/>
    <col min="8459" max="8459" width="9.375" style="42" customWidth="1"/>
    <col min="8460" max="8460" width="7.75" style="42" customWidth="1"/>
    <col min="8461" max="8461" width="5.875" style="42" customWidth="1"/>
    <col min="8462" max="8468" width="4.75" style="42" customWidth="1"/>
    <col min="8469" max="8469" width="8.125" style="42" customWidth="1"/>
    <col min="8470" max="8704" width="4.75" style="42"/>
    <col min="8705" max="8705" width="8.625" style="42" bestFit="1" customWidth="1"/>
    <col min="8706" max="8706" width="10.5" style="42" bestFit="1" customWidth="1"/>
    <col min="8707" max="8707" width="6.125" style="42" customWidth="1"/>
    <col min="8708" max="8708" width="10.625" style="42" customWidth="1"/>
    <col min="8709" max="8709" width="13.375" style="42" customWidth="1"/>
    <col min="8710" max="8710" width="8.625" style="42" bestFit="1" customWidth="1"/>
    <col min="8711" max="8711" width="13.75" style="42" customWidth="1"/>
    <col min="8712" max="8712" width="12" style="42" customWidth="1"/>
    <col min="8713" max="8713" width="8.875" style="42" customWidth="1"/>
    <col min="8714" max="8714" width="7.375" style="42" customWidth="1"/>
    <col min="8715" max="8715" width="9.375" style="42" customWidth="1"/>
    <col min="8716" max="8716" width="7.75" style="42" customWidth="1"/>
    <col min="8717" max="8717" width="5.875" style="42" customWidth="1"/>
    <col min="8718" max="8724" width="4.75" style="42" customWidth="1"/>
    <col min="8725" max="8725" width="8.125" style="42" customWidth="1"/>
    <col min="8726" max="8960" width="4.75" style="42"/>
    <col min="8961" max="8961" width="8.625" style="42" bestFit="1" customWidth="1"/>
    <col min="8962" max="8962" width="10.5" style="42" bestFit="1" customWidth="1"/>
    <col min="8963" max="8963" width="6.125" style="42" customWidth="1"/>
    <col min="8964" max="8964" width="10.625" style="42" customWidth="1"/>
    <col min="8965" max="8965" width="13.375" style="42" customWidth="1"/>
    <col min="8966" max="8966" width="8.625" style="42" bestFit="1" customWidth="1"/>
    <col min="8967" max="8967" width="13.75" style="42" customWidth="1"/>
    <col min="8968" max="8968" width="12" style="42" customWidth="1"/>
    <col min="8969" max="8969" width="8.875" style="42" customWidth="1"/>
    <col min="8970" max="8970" width="7.375" style="42" customWidth="1"/>
    <col min="8971" max="8971" width="9.375" style="42" customWidth="1"/>
    <col min="8972" max="8972" width="7.75" style="42" customWidth="1"/>
    <col min="8973" max="8973" width="5.875" style="42" customWidth="1"/>
    <col min="8974" max="8980" width="4.75" style="42" customWidth="1"/>
    <col min="8981" max="8981" width="8.125" style="42" customWidth="1"/>
    <col min="8982" max="9216" width="4.75" style="42"/>
    <col min="9217" max="9217" width="8.625" style="42" bestFit="1" customWidth="1"/>
    <col min="9218" max="9218" width="10.5" style="42" bestFit="1" customWidth="1"/>
    <col min="9219" max="9219" width="6.125" style="42" customWidth="1"/>
    <col min="9220" max="9220" width="10.625" style="42" customWidth="1"/>
    <col min="9221" max="9221" width="13.375" style="42" customWidth="1"/>
    <col min="9222" max="9222" width="8.625" style="42" bestFit="1" customWidth="1"/>
    <col min="9223" max="9223" width="13.75" style="42" customWidth="1"/>
    <col min="9224" max="9224" width="12" style="42" customWidth="1"/>
    <col min="9225" max="9225" width="8.875" style="42" customWidth="1"/>
    <col min="9226" max="9226" width="7.375" style="42" customWidth="1"/>
    <col min="9227" max="9227" width="9.375" style="42" customWidth="1"/>
    <col min="9228" max="9228" width="7.75" style="42" customWidth="1"/>
    <col min="9229" max="9229" width="5.875" style="42" customWidth="1"/>
    <col min="9230" max="9236" width="4.75" style="42" customWidth="1"/>
    <col min="9237" max="9237" width="8.125" style="42" customWidth="1"/>
    <col min="9238" max="9472" width="4.75" style="42"/>
    <col min="9473" max="9473" width="8.625" style="42" bestFit="1" customWidth="1"/>
    <col min="9474" max="9474" width="10.5" style="42" bestFit="1" customWidth="1"/>
    <col min="9475" max="9475" width="6.125" style="42" customWidth="1"/>
    <col min="9476" max="9476" width="10.625" style="42" customWidth="1"/>
    <col min="9477" max="9477" width="13.375" style="42" customWidth="1"/>
    <col min="9478" max="9478" width="8.625" style="42" bestFit="1" customWidth="1"/>
    <col min="9479" max="9479" width="13.75" style="42" customWidth="1"/>
    <col min="9480" max="9480" width="12" style="42" customWidth="1"/>
    <col min="9481" max="9481" width="8.875" style="42" customWidth="1"/>
    <col min="9482" max="9482" width="7.375" style="42" customWidth="1"/>
    <col min="9483" max="9483" width="9.375" style="42" customWidth="1"/>
    <col min="9484" max="9484" width="7.75" style="42" customWidth="1"/>
    <col min="9485" max="9485" width="5.875" style="42" customWidth="1"/>
    <col min="9486" max="9492" width="4.75" style="42" customWidth="1"/>
    <col min="9493" max="9493" width="8.125" style="42" customWidth="1"/>
    <col min="9494" max="9728" width="4.75" style="42"/>
    <col min="9729" max="9729" width="8.625" style="42" bestFit="1" customWidth="1"/>
    <col min="9730" max="9730" width="10.5" style="42" bestFit="1" customWidth="1"/>
    <col min="9731" max="9731" width="6.125" style="42" customWidth="1"/>
    <col min="9732" max="9732" width="10.625" style="42" customWidth="1"/>
    <col min="9733" max="9733" width="13.375" style="42" customWidth="1"/>
    <col min="9734" max="9734" width="8.625" style="42" bestFit="1" customWidth="1"/>
    <col min="9735" max="9735" width="13.75" style="42" customWidth="1"/>
    <col min="9736" max="9736" width="12" style="42" customWidth="1"/>
    <col min="9737" max="9737" width="8.875" style="42" customWidth="1"/>
    <col min="9738" max="9738" width="7.375" style="42" customWidth="1"/>
    <col min="9739" max="9739" width="9.375" style="42" customWidth="1"/>
    <col min="9740" max="9740" width="7.75" style="42" customWidth="1"/>
    <col min="9741" max="9741" width="5.875" style="42" customWidth="1"/>
    <col min="9742" max="9748" width="4.75" style="42" customWidth="1"/>
    <col min="9749" max="9749" width="8.125" style="42" customWidth="1"/>
    <col min="9750" max="9984" width="4.75" style="42"/>
    <col min="9985" max="9985" width="8.625" style="42" bestFit="1" customWidth="1"/>
    <col min="9986" max="9986" width="10.5" style="42" bestFit="1" customWidth="1"/>
    <col min="9987" max="9987" width="6.125" style="42" customWidth="1"/>
    <col min="9988" max="9988" width="10.625" style="42" customWidth="1"/>
    <col min="9989" max="9989" width="13.375" style="42" customWidth="1"/>
    <col min="9990" max="9990" width="8.625" style="42" bestFit="1" customWidth="1"/>
    <col min="9991" max="9991" width="13.75" style="42" customWidth="1"/>
    <col min="9992" max="9992" width="12" style="42" customWidth="1"/>
    <col min="9993" max="9993" width="8.875" style="42" customWidth="1"/>
    <col min="9994" max="9994" width="7.375" style="42" customWidth="1"/>
    <col min="9995" max="9995" width="9.375" style="42" customWidth="1"/>
    <col min="9996" max="9996" width="7.75" style="42" customWidth="1"/>
    <col min="9997" max="9997" width="5.875" style="42" customWidth="1"/>
    <col min="9998" max="10004" width="4.75" style="42" customWidth="1"/>
    <col min="10005" max="10005" width="8.125" style="42" customWidth="1"/>
    <col min="10006" max="10240" width="4.75" style="42"/>
    <col min="10241" max="10241" width="8.625" style="42" bestFit="1" customWidth="1"/>
    <col min="10242" max="10242" width="10.5" style="42" bestFit="1" customWidth="1"/>
    <col min="10243" max="10243" width="6.125" style="42" customWidth="1"/>
    <col min="10244" max="10244" width="10.625" style="42" customWidth="1"/>
    <col min="10245" max="10245" width="13.375" style="42" customWidth="1"/>
    <col min="10246" max="10246" width="8.625" style="42" bestFit="1" customWidth="1"/>
    <col min="10247" max="10247" width="13.75" style="42" customWidth="1"/>
    <col min="10248" max="10248" width="12" style="42" customWidth="1"/>
    <col min="10249" max="10249" width="8.875" style="42" customWidth="1"/>
    <col min="10250" max="10250" width="7.375" style="42" customWidth="1"/>
    <col min="10251" max="10251" width="9.375" style="42" customWidth="1"/>
    <col min="10252" max="10252" width="7.75" style="42" customWidth="1"/>
    <col min="10253" max="10253" width="5.875" style="42" customWidth="1"/>
    <col min="10254" max="10260" width="4.75" style="42" customWidth="1"/>
    <col min="10261" max="10261" width="8.125" style="42" customWidth="1"/>
    <col min="10262" max="10496" width="4.75" style="42"/>
    <col min="10497" max="10497" width="8.625" style="42" bestFit="1" customWidth="1"/>
    <col min="10498" max="10498" width="10.5" style="42" bestFit="1" customWidth="1"/>
    <col min="10499" max="10499" width="6.125" style="42" customWidth="1"/>
    <col min="10500" max="10500" width="10.625" style="42" customWidth="1"/>
    <col min="10501" max="10501" width="13.375" style="42" customWidth="1"/>
    <col min="10502" max="10502" width="8.625" style="42" bestFit="1" customWidth="1"/>
    <col min="10503" max="10503" width="13.75" style="42" customWidth="1"/>
    <col min="10504" max="10504" width="12" style="42" customWidth="1"/>
    <col min="10505" max="10505" width="8.875" style="42" customWidth="1"/>
    <col min="10506" max="10506" width="7.375" style="42" customWidth="1"/>
    <col min="10507" max="10507" width="9.375" style="42" customWidth="1"/>
    <col min="10508" max="10508" width="7.75" style="42" customWidth="1"/>
    <col min="10509" max="10509" width="5.875" style="42" customWidth="1"/>
    <col min="10510" max="10516" width="4.75" style="42" customWidth="1"/>
    <col min="10517" max="10517" width="8.125" style="42" customWidth="1"/>
    <col min="10518" max="10752" width="4.75" style="42"/>
    <col min="10753" max="10753" width="8.625" style="42" bestFit="1" customWidth="1"/>
    <col min="10754" max="10754" width="10.5" style="42" bestFit="1" customWidth="1"/>
    <col min="10755" max="10755" width="6.125" style="42" customWidth="1"/>
    <col min="10756" max="10756" width="10.625" style="42" customWidth="1"/>
    <col min="10757" max="10757" width="13.375" style="42" customWidth="1"/>
    <col min="10758" max="10758" width="8.625" style="42" bestFit="1" customWidth="1"/>
    <col min="10759" max="10759" width="13.75" style="42" customWidth="1"/>
    <col min="10760" max="10760" width="12" style="42" customWidth="1"/>
    <col min="10761" max="10761" width="8.875" style="42" customWidth="1"/>
    <col min="10762" max="10762" width="7.375" style="42" customWidth="1"/>
    <col min="10763" max="10763" width="9.375" style="42" customWidth="1"/>
    <col min="10764" max="10764" width="7.75" style="42" customWidth="1"/>
    <col min="10765" max="10765" width="5.875" style="42" customWidth="1"/>
    <col min="10766" max="10772" width="4.75" style="42" customWidth="1"/>
    <col min="10773" max="10773" width="8.125" style="42" customWidth="1"/>
    <col min="10774" max="11008" width="4.75" style="42"/>
    <col min="11009" max="11009" width="8.625" style="42" bestFit="1" customWidth="1"/>
    <col min="11010" max="11010" width="10.5" style="42" bestFit="1" customWidth="1"/>
    <col min="11011" max="11011" width="6.125" style="42" customWidth="1"/>
    <col min="11012" max="11012" width="10.625" style="42" customWidth="1"/>
    <col min="11013" max="11013" width="13.375" style="42" customWidth="1"/>
    <col min="11014" max="11014" width="8.625" style="42" bestFit="1" customWidth="1"/>
    <col min="11015" max="11015" width="13.75" style="42" customWidth="1"/>
    <col min="11016" max="11016" width="12" style="42" customWidth="1"/>
    <col min="11017" max="11017" width="8.875" style="42" customWidth="1"/>
    <col min="11018" max="11018" width="7.375" style="42" customWidth="1"/>
    <col min="11019" max="11019" width="9.375" style="42" customWidth="1"/>
    <col min="11020" max="11020" width="7.75" style="42" customWidth="1"/>
    <col min="11021" max="11021" width="5.875" style="42" customWidth="1"/>
    <col min="11022" max="11028" width="4.75" style="42" customWidth="1"/>
    <col min="11029" max="11029" width="8.125" style="42" customWidth="1"/>
    <col min="11030" max="11264" width="4.75" style="42"/>
    <col min="11265" max="11265" width="8.625" style="42" bestFit="1" customWidth="1"/>
    <col min="11266" max="11266" width="10.5" style="42" bestFit="1" customWidth="1"/>
    <col min="11267" max="11267" width="6.125" style="42" customWidth="1"/>
    <col min="11268" max="11268" width="10.625" style="42" customWidth="1"/>
    <col min="11269" max="11269" width="13.375" style="42" customWidth="1"/>
    <col min="11270" max="11270" width="8.625" style="42" bestFit="1" customWidth="1"/>
    <col min="11271" max="11271" width="13.75" style="42" customWidth="1"/>
    <col min="11272" max="11272" width="12" style="42" customWidth="1"/>
    <col min="11273" max="11273" width="8.875" style="42" customWidth="1"/>
    <col min="11274" max="11274" width="7.375" style="42" customWidth="1"/>
    <col min="11275" max="11275" width="9.375" style="42" customWidth="1"/>
    <col min="11276" max="11276" width="7.75" style="42" customWidth="1"/>
    <col min="11277" max="11277" width="5.875" style="42" customWidth="1"/>
    <col min="11278" max="11284" width="4.75" style="42" customWidth="1"/>
    <col min="11285" max="11285" width="8.125" style="42" customWidth="1"/>
    <col min="11286" max="11520" width="4.75" style="42"/>
    <col min="11521" max="11521" width="8.625" style="42" bestFit="1" customWidth="1"/>
    <col min="11522" max="11522" width="10.5" style="42" bestFit="1" customWidth="1"/>
    <col min="11523" max="11523" width="6.125" style="42" customWidth="1"/>
    <col min="11524" max="11524" width="10.625" style="42" customWidth="1"/>
    <col min="11525" max="11525" width="13.375" style="42" customWidth="1"/>
    <col min="11526" max="11526" width="8.625" style="42" bestFit="1" customWidth="1"/>
    <col min="11527" max="11527" width="13.75" style="42" customWidth="1"/>
    <col min="11528" max="11528" width="12" style="42" customWidth="1"/>
    <col min="11529" max="11529" width="8.875" style="42" customWidth="1"/>
    <col min="11530" max="11530" width="7.375" style="42" customWidth="1"/>
    <col min="11531" max="11531" width="9.375" style="42" customWidth="1"/>
    <col min="11532" max="11532" width="7.75" style="42" customWidth="1"/>
    <col min="11533" max="11533" width="5.875" style="42" customWidth="1"/>
    <col min="11534" max="11540" width="4.75" style="42" customWidth="1"/>
    <col min="11541" max="11541" width="8.125" style="42" customWidth="1"/>
    <col min="11542" max="11776" width="4.75" style="42"/>
    <col min="11777" max="11777" width="8.625" style="42" bestFit="1" customWidth="1"/>
    <col min="11778" max="11778" width="10.5" style="42" bestFit="1" customWidth="1"/>
    <col min="11779" max="11779" width="6.125" style="42" customWidth="1"/>
    <col min="11780" max="11780" width="10.625" style="42" customWidth="1"/>
    <col min="11781" max="11781" width="13.375" style="42" customWidth="1"/>
    <col min="11782" max="11782" width="8.625" style="42" bestFit="1" customWidth="1"/>
    <col min="11783" max="11783" width="13.75" style="42" customWidth="1"/>
    <col min="11784" max="11784" width="12" style="42" customWidth="1"/>
    <col min="11785" max="11785" width="8.875" style="42" customWidth="1"/>
    <col min="11786" max="11786" width="7.375" style="42" customWidth="1"/>
    <col min="11787" max="11787" width="9.375" style="42" customWidth="1"/>
    <col min="11788" max="11788" width="7.75" style="42" customWidth="1"/>
    <col min="11789" max="11789" width="5.875" style="42" customWidth="1"/>
    <col min="11790" max="11796" width="4.75" style="42" customWidth="1"/>
    <col min="11797" max="11797" width="8.125" style="42" customWidth="1"/>
    <col min="11798" max="12032" width="4.75" style="42"/>
    <col min="12033" max="12033" width="8.625" style="42" bestFit="1" customWidth="1"/>
    <col min="12034" max="12034" width="10.5" style="42" bestFit="1" customWidth="1"/>
    <col min="12035" max="12035" width="6.125" style="42" customWidth="1"/>
    <col min="12036" max="12036" width="10.625" style="42" customWidth="1"/>
    <col min="12037" max="12037" width="13.375" style="42" customWidth="1"/>
    <col min="12038" max="12038" width="8.625" style="42" bestFit="1" customWidth="1"/>
    <col min="12039" max="12039" width="13.75" style="42" customWidth="1"/>
    <col min="12040" max="12040" width="12" style="42" customWidth="1"/>
    <col min="12041" max="12041" width="8.875" style="42" customWidth="1"/>
    <col min="12042" max="12042" width="7.375" style="42" customWidth="1"/>
    <col min="12043" max="12043" width="9.375" style="42" customWidth="1"/>
    <col min="12044" max="12044" width="7.75" style="42" customWidth="1"/>
    <col min="12045" max="12045" width="5.875" style="42" customWidth="1"/>
    <col min="12046" max="12052" width="4.75" style="42" customWidth="1"/>
    <col min="12053" max="12053" width="8.125" style="42" customWidth="1"/>
    <col min="12054" max="12288" width="4.75" style="42"/>
    <col min="12289" max="12289" width="8.625" style="42" bestFit="1" customWidth="1"/>
    <col min="12290" max="12290" width="10.5" style="42" bestFit="1" customWidth="1"/>
    <col min="12291" max="12291" width="6.125" style="42" customWidth="1"/>
    <col min="12292" max="12292" width="10.625" style="42" customWidth="1"/>
    <col min="12293" max="12293" width="13.375" style="42" customWidth="1"/>
    <col min="12294" max="12294" width="8.625" style="42" bestFit="1" customWidth="1"/>
    <col min="12295" max="12295" width="13.75" style="42" customWidth="1"/>
    <col min="12296" max="12296" width="12" style="42" customWidth="1"/>
    <col min="12297" max="12297" width="8.875" style="42" customWidth="1"/>
    <col min="12298" max="12298" width="7.375" style="42" customWidth="1"/>
    <col min="12299" max="12299" width="9.375" style="42" customWidth="1"/>
    <col min="12300" max="12300" width="7.75" style="42" customWidth="1"/>
    <col min="12301" max="12301" width="5.875" style="42" customWidth="1"/>
    <col min="12302" max="12308" width="4.75" style="42" customWidth="1"/>
    <col min="12309" max="12309" width="8.125" style="42" customWidth="1"/>
    <col min="12310" max="12544" width="4.75" style="42"/>
    <col min="12545" max="12545" width="8.625" style="42" bestFit="1" customWidth="1"/>
    <col min="12546" max="12546" width="10.5" style="42" bestFit="1" customWidth="1"/>
    <col min="12547" max="12547" width="6.125" style="42" customWidth="1"/>
    <col min="12548" max="12548" width="10.625" style="42" customWidth="1"/>
    <col min="12549" max="12549" width="13.375" style="42" customWidth="1"/>
    <col min="12550" max="12550" width="8.625" style="42" bestFit="1" customWidth="1"/>
    <col min="12551" max="12551" width="13.75" style="42" customWidth="1"/>
    <col min="12552" max="12552" width="12" style="42" customWidth="1"/>
    <col min="12553" max="12553" width="8.875" style="42" customWidth="1"/>
    <col min="12554" max="12554" width="7.375" style="42" customWidth="1"/>
    <col min="12555" max="12555" width="9.375" style="42" customWidth="1"/>
    <col min="12556" max="12556" width="7.75" style="42" customWidth="1"/>
    <col min="12557" max="12557" width="5.875" style="42" customWidth="1"/>
    <col min="12558" max="12564" width="4.75" style="42" customWidth="1"/>
    <col min="12565" max="12565" width="8.125" style="42" customWidth="1"/>
    <col min="12566" max="12800" width="4.75" style="42"/>
    <col min="12801" max="12801" width="8.625" style="42" bestFit="1" customWidth="1"/>
    <col min="12802" max="12802" width="10.5" style="42" bestFit="1" customWidth="1"/>
    <col min="12803" max="12803" width="6.125" style="42" customWidth="1"/>
    <col min="12804" max="12804" width="10.625" style="42" customWidth="1"/>
    <col min="12805" max="12805" width="13.375" style="42" customWidth="1"/>
    <col min="12806" max="12806" width="8.625" style="42" bestFit="1" customWidth="1"/>
    <col min="12807" max="12807" width="13.75" style="42" customWidth="1"/>
    <col min="12808" max="12808" width="12" style="42" customWidth="1"/>
    <col min="12809" max="12809" width="8.875" style="42" customWidth="1"/>
    <col min="12810" max="12810" width="7.375" style="42" customWidth="1"/>
    <col min="12811" max="12811" width="9.375" style="42" customWidth="1"/>
    <col min="12812" max="12812" width="7.75" style="42" customWidth="1"/>
    <col min="12813" max="12813" width="5.875" style="42" customWidth="1"/>
    <col min="12814" max="12820" width="4.75" style="42" customWidth="1"/>
    <col min="12821" max="12821" width="8.125" style="42" customWidth="1"/>
    <col min="12822" max="13056" width="4.75" style="42"/>
    <col min="13057" max="13057" width="8.625" style="42" bestFit="1" customWidth="1"/>
    <col min="13058" max="13058" width="10.5" style="42" bestFit="1" customWidth="1"/>
    <col min="13059" max="13059" width="6.125" style="42" customWidth="1"/>
    <col min="13060" max="13060" width="10.625" style="42" customWidth="1"/>
    <col min="13061" max="13061" width="13.375" style="42" customWidth="1"/>
    <col min="13062" max="13062" width="8.625" style="42" bestFit="1" customWidth="1"/>
    <col min="13063" max="13063" width="13.75" style="42" customWidth="1"/>
    <col min="13064" max="13064" width="12" style="42" customWidth="1"/>
    <col min="13065" max="13065" width="8.875" style="42" customWidth="1"/>
    <col min="13066" max="13066" width="7.375" style="42" customWidth="1"/>
    <col min="13067" max="13067" width="9.375" style="42" customWidth="1"/>
    <col min="13068" max="13068" width="7.75" style="42" customWidth="1"/>
    <col min="13069" max="13069" width="5.875" style="42" customWidth="1"/>
    <col min="13070" max="13076" width="4.75" style="42" customWidth="1"/>
    <col min="13077" max="13077" width="8.125" style="42" customWidth="1"/>
    <col min="13078" max="13312" width="4.75" style="42"/>
    <col min="13313" max="13313" width="8.625" style="42" bestFit="1" customWidth="1"/>
    <col min="13314" max="13314" width="10.5" style="42" bestFit="1" customWidth="1"/>
    <col min="13315" max="13315" width="6.125" style="42" customWidth="1"/>
    <col min="13316" max="13316" width="10.625" style="42" customWidth="1"/>
    <col min="13317" max="13317" width="13.375" style="42" customWidth="1"/>
    <col min="13318" max="13318" width="8.625" style="42" bestFit="1" customWidth="1"/>
    <col min="13319" max="13319" width="13.75" style="42" customWidth="1"/>
    <col min="13320" max="13320" width="12" style="42" customWidth="1"/>
    <col min="13321" max="13321" width="8.875" style="42" customWidth="1"/>
    <col min="13322" max="13322" width="7.375" style="42" customWidth="1"/>
    <col min="13323" max="13323" width="9.375" style="42" customWidth="1"/>
    <col min="13324" max="13324" width="7.75" style="42" customWidth="1"/>
    <col min="13325" max="13325" width="5.875" style="42" customWidth="1"/>
    <col min="13326" max="13332" width="4.75" style="42" customWidth="1"/>
    <col min="13333" max="13333" width="8.125" style="42" customWidth="1"/>
    <col min="13334" max="13568" width="4.75" style="42"/>
    <col min="13569" max="13569" width="8.625" style="42" bestFit="1" customWidth="1"/>
    <col min="13570" max="13570" width="10.5" style="42" bestFit="1" customWidth="1"/>
    <col min="13571" max="13571" width="6.125" style="42" customWidth="1"/>
    <col min="13572" max="13572" width="10.625" style="42" customWidth="1"/>
    <col min="13573" max="13573" width="13.375" style="42" customWidth="1"/>
    <col min="13574" max="13574" width="8.625" style="42" bestFit="1" customWidth="1"/>
    <col min="13575" max="13575" width="13.75" style="42" customWidth="1"/>
    <col min="13576" max="13576" width="12" style="42" customWidth="1"/>
    <col min="13577" max="13577" width="8.875" style="42" customWidth="1"/>
    <col min="13578" max="13578" width="7.375" style="42" customWidth="1"/>
    <col min="13579" max="13579" width="9.375" style="42" customWidth="1"/>
    <col min="13580" max="13580" width="7.75" style="42" customWidth="1"/>
    <col min="13581" max="13581" width="5.875" style="42" customWidth="1"/>
    <col min="13582" max="13588" width="4.75" style="42" customWidth="1"/>
    <col min="13589" max="13589" width="8.125" style="42" customWidth="1"/>
    <col min="13590" max="13824" width="4.75" style="42"/>
    <col min="13825" max="13825" width="8.625" style="42" bestFit="1" customWidth="1"/>
    <col min="13826" max="13826" width="10.5" style="42" bestFit="1" customWidth="1"/>
    <col min="13827" max="13827" width="6.125" style="42" customWidth="1"/>
    <col min="13828" max="13828" width="10.625" style="42" customWidth="1"/>
    <col min="13829" max="13829" width="13.375" style="42" customWidth="1"/>
    <col min="13830" max="13830" width="8.625" style="42" bestFit="1" customWidth="1"/>
    <col min="13831" max="13831" width="13.75" style="42" customWidth="1"/>
    <col min="13832" max="13832" width="12" style="42" customWidth="1"/>
    <col min="13833" max="13833" width="8.875" style="42" customWidth="1"/>
    <col min="13834" max="13834" width="7.375" style="42" customWidth="1"/>
    <col min="13835" max="13835" width="9.375" style="42" customWidth="1"/>
    <col min="13836" max="13836" width="7.75" style="42" customWidth="1"/>
    <col min="13837" max="13837" width="5.875" style="42" customWidth="1"/>
    <col min="13838" max="13844" width="4.75" style="42" customWidth="1"/>
    <col min="13845" max="13845" width="8.125" style="42" customWidth="1"/>
    <col min="13846" max="14080" width="4.75" style="42"/>
    <col min="14081" max="14081" width="8.625" style="42" bestFit="1" customWidth="1"/>
    <col min="14082" max="14082" width="10.5" style="42" bestFit="1" customWidth="1"/>
    <col min="14083" max="14083" width="6.125" style="42" customWidth="1"/>
    <col min="14084" max="14084" width="10.625" style="42" customWidth="1"/>
    <col min="14085" max="14085" width="13.375" style="42" customWidth="1"/>
    <col min="14086" max="14086" width="8.625" style="42" bestFit="1" customWidth="1"/>
    <col min="14087" max="14087" width="13.75" style="42" customWidth="1"/>
    <col min="14088" max="14088" width="12" style="42" customWidth="1"/>
    <col min="14089" max="14089" width="8.875" style="42" customWidth="1"/>
    <col min="14090" max="14090" width="7.375" style="42" customWidth="1"/>
    <col min="14091" max="14091" width="9.375" style="42" customWidth="1"/>
    <col min="14092" max="14092" width="7.75" style="42" customWidth="1"/>
    <col min="14093" max="14093" width="5.875" style="42" customWidth="1"/>
    <col min="14094" max="14100" width="4.75" style="42" customWidth="1"/>
    <col min="14101" max="14101" width="8.125" style="42" customWidth="1"/>
    <col min="14102" max="14336" width="4.75" style="42"/>
    <col min="14337" max="14337" width="8.625" style="42" bestFit="1" customWidth="1"/>
    <col min="14338" max="14338" width="10.5" style="42" bestFit="1" customWidth="1"/>
    <col min="14339" max="14339" width="6.125" style="42" customWidth="1"/>
    <col min="14340" max="14340" width="10.625" style="42" customWidth="1"/>
    <col min="14341" max="14341" width="13.375" style="42" customWidth="1"/>
    <col min="14342" max="14342" width="8.625" style="42" bestFit="1" customWidth="1"/>
    <col min="14343" max="14343" width="13.75" style="42" customWidth="1"/>
    <col min="14344" max="14344" width="12" style="42" customWidth="1"/>
    <col min="14345" max="14345" width="8.875" style="42" customWidth="1"/>
    <col min="14346" max="14346" width="7.375" style="42" customWidth="1"/>
    <col min="14347" max="14347" width="9.375" style="42" customWidth="1"/>
    <col min="14348" max="14348" width="7.75" style="42" customWidth="1"/>
    <col min="14349" max="14349" width="5.875" style="42" customWidth="1"/>
    <col min="14350" max="14356" width="4.75" style="42" customWidth="1"/>
    <col min="14357" max="14357" width="8.125" style="42" customWidth="1"/>
    <col min="14358" max="14592" width="4.75" style="42"/>
    <col min="14593" max="14593" width="8.625" style="42" bestFit="1" customWidth="1"/>
    <col min="14594" max="14594" width="10.5" style="42" bestFit="1" customWidth="1"/>
    <col min="14595" max="14595" width="6.125" style="42" customWidth="1"/>
    <col min="14596" max="14596" width="10.625" style="42" customWidth="1"/>
    <col min="14597" max="14597" width="13.375" style="42" customWidth="1"/>
    <col min="14598" max="14598" width="8.625" style="42" bestFit="1" customWidth="1"/>
    <col min="14599" max="14599" width="13.75" style="42" customWidth="1"/>
    <col min="14600" max="14600" width="12" style="42" customWidth="1"/>
    <col min="14601" max="14601" width="8.875" style="42" customWidth="1"/>
    <col min="14602" max="14602" width="7.375" style="42" customWidth="1"/>
    <col min="14603" max="14603" width="9.375" style="42" customWidth="1"/>
    <col min="14604" max="14604" width="7.75" style="42" customWidth="1"/>
    <col min="14605" max="14605" width="5.875" style="42" customWidth="1"/>
    <col min="14606" max="14612" width="4.75" style="42" customWidth="1"/>
    <col min="14613" max="14613" width="8.125" style="42" customWidth="1"/>
    <col min="14614" max="14848" width="4.75" style="42"/>
    <col min="14849" max="14849" width="8.625" style="42" bestFit="1" customWidth="1"/>
    <col min="14850" max="14850" width="10.5" style="42" bestFit="1" customWidth="1"/>
    <col min="14851" max="14851" width="6.125" style="42" customWidth="1"/>
    <col min="14852" max="14852" width="10.625" style="42" customWidth="1"/>
    <col min="14853" max="14853" width="13.375" style="42" customWidth="1"/>
    <col min="14854" max="14854" width="8.625" style="42" bestFit="1" customWidth="1"/>
    <col min="14855" max="14855" width="13.75" style="42" customWidth="1"/>
    <col min="14856" max="14856" width="12" style="42" customWidth="1"/>
    <col min="14857" max="14857" width="8.875" style="42" customWidth="1"/>
    <col min="14858" max="14858" width="7.375" style="42" customWidth="1"/>
    <col min="14859" max="14859" width="9.375" style="42" customWidth="1"/>
    <col min="14860" max="14860" width="7.75" style="42" customWidth="1"/>
    <col min="14861" max="14861" width="5.875" style="42" customWidth="1"/>
    <col min="14862" max="14868" width="4.75" style="42" customWidth="1"/>
    <col min="14869" max="14869" width="8.125" style="42" customWidth="1"/>
    <col min="14870" max="15104" width="4.75" style="42"/>
    <col min="15105" max="15105" width="8.625" style="42" bestFit="1" customWidth="1"/>
    <col min="15106" max="15106" width="10.5" style="42" bestFit="1" customWidth="1"/>
    <col min="15107" max="15107" width="6.125" style="42" customWidth="1"/>
    <col min="15108" max="15108" width="10.625" style="42" customWidth="1"/>
    <col min="15109" max="15109" width="13.375" style="42" customWidth="1"/>
    <col min="15110" max="15110" width="8.625" style="42" bestFit="1" customWidth="1"/>
    <col min="15111" max="15111" width="13.75" style="42" customWidth="1"/>
    <col min="15112" max="15112" width="12" style="42" customWidth="1"/>
    <col min="15113" max="15113" width="8.875" style="42" customWidth="1"/>
    <col min="15114" max="15114" width="7.375" style="42" customWidth="1"/>
    <col min="15115" max="15115" width="9.375" style="42" customWidth="1"/>
    <col min="15116" max="15116" width="7.75" style="42" customWidth="1"/>
    <col min="15117" max="15117" width="5.875" style="42" customWidth="1"/>
    <col min="15118" max="15124" width="4.75" style="42" customWidth="1"/>
    <col min="15125" max="15125" width="8.125" style="42" customWidth="1"/>
    <col min="15126" max="15360" width="4.75" style="42"/>
    <col min="15361" max="15361" width="8.625" style="42" bestFit="1" customWidth="1"/>
    <col min="15362" max="15362" width="10.5" style="42" bestFit="1" customWidth="1"/>
    <col min="15363" max="15363" width="6.125" style="42" customWidth="1"/>
    <col min="15364" max="15364" width="10.625" style="42" customWidth="1"/>
    <col min="15365" max="15365" width="13.375" style="42" customWidth="1"/>
    <col min="15366" max="15366" width="8.625" style="42" bestFit="1" customWidth="1"/>
    <col min="15367" max="15367" width="13.75" style="42" customWidth="1"/>
    <col min="15368" max="15368" width="12" style="42" customWidth="1"/>
    <col min="15369" max="15369" width="8.875" style="42" customWidth="1"/>
    <col min="15370" max="15370" width="7.375" style="42" customWidth="1"/>
    <col min="15371" max="15371" width="9.375" style="42" customWidth="1"/>
    <col min="15372" max="15372" width="7.75" style="42" customWidth="1"/>
    <col min="15373" max="15373" width="5.875" style="42" customWidth="1"/>
    <col min="15374" max="15380" width="4.75" style="42" customWidth="1"/>
    <col min="15381" max="15381" width="8.125" style="42" customWidth="1"/>
    <col min="15382" max="15616" width="4.75" style="42"/>
    <col min="15617" max="15617" width="8.625" style="42" bestFit="1" customWidth="1"/>
    <col min="15618" max="15618" width="10.5" style="42" bestFit="1" customWidth="1"/>
    <col min="15619" max="15619" width="6.125" style="42" customWidth="1"/>
    <col min="15620" max="15620" width="10.625" style="42" customWidth="1"/>
    <col min="15621" max="15621" width="13.375" style="42" customWidth="1"/>
    <col min="15622" max="15622" width="8.625" style="42" bestFit="1" customWidth="1"/>
    <col min="15623" max="15623" width="13.75" style="42" customWidth="1"/>
    <col min="15624" max="15624" width="12" style="42" customWidth="1"/>
    <col min="15625" max="15625" width="8.875" style="42" customWidth="1"/>
    <col min="15626" max="15626" width="7.375" style="42" customWidth="1"/>
    <col min="15627" max="15627" width="9.375" style="42" customWidth="1"/>
    <col min="15628" max="15628" width="7.75" style="42" customWidth="1"/>
    <col min="15629" max="15629" width="5.875" style="42" customWidth="1"/>
    <col min="15630" max="15636" width="4.75" style="42" customWidth="1"/>
    <col min="15637" max="15637" width="8.125" style="42" customWidth="1"/>
    <col min="15638" max="15872" width="4.75" style="42"/>
    <col min="15873" max="15873" width="8.625" style="42" bestFit="1" customWidth="1"/>
    <col min="15874" max="15874" width="10.5" style="42" bestFit="1" customWidth="1"/>
    <col min="15875" max="15875" width="6.125" style="42" customWidth="1"/>
    <col min="15876" max="15876" width="10.625" style="42" customWidth="1"/>
    <col min="15877" max="15877" width="13.375" style="42" customWidth="1"/>
    <col min="15878" max="15878" width="8.625" style="42" bestFit="1" customWidth="1"/>
    <col min="15879" max="15879" width="13.75" style="42" customWidth="1"/>
    <col min="15880" max="15880" width="12" style="42" customWidth="1"/>
    <col min="15881" max="15881" width="8.875" style="42" customWidth="1"/>
    <col min="15882" max="15882" width="7.375" style="42" customWidth="1"/>
    <col min="15883" max="15883" width="9.375" style="42" customWidth="1"/>
    <col min="15884" max="15884" width="7.75" style="42" customWidth="1"/>
    <col min="15885" max="15885" width="5.875" style="42" customWidth="1"/>
    <col min="15886" max="15892" width="4.75" style="42" customWidth="1"/>
    <col min="15893" max="15893" width="8.125" style="42" customWidth="1"/>
    <col min="15894" max="16128" width="4.75" style="42"/>
    <col min="16129" max="16129" width="8.625" style="42" bestFit="1" customWidth="1"/>
    <col min="16130" max="16130" width="10.5" style="42" bestFit="1" customWidth="1"/>
    <col min="16131" max="16131" width="6.125" style="42" customWidth="1"/>
    <col min="16132" max="16132" width="10.625" style="42" customWidth="1"/>
    <col min="16133" max="16133" width="13.375" style="42" customWidth="1"/>
    <col min="16134" max="16134" width="8.625" style="42" bestFit="1" customWidth="1"/>
    <col min="16135" max="16135" width="13.75" style="42" customWidth="1"/>
    <col min="16136" max="16136" width="12" style="42" customWidth="1"/>
    <col min="16137" max="16137" width="8.875" style="42" customWidth="1"/>
    <col min="16138" max="16138" width="7.375" style="42" customWidth="1"/>
    <col min="16139" max="16139" width="9.375" style="42" customWidth="1"/>
    <col min="16140" max="16140" width="7.75" style="42" customWidth="1"/>
    <col min="16141" max="16141" width="5.875" style="42" customWidth="1"/>
    <col min="16142" max="16148" width="4.75" style="42" customWidth="1"/>
    <col min="16149" max="16149" width="8.125" style="42" customWidth="1"/>
    <col min="16150" max="16384" width="4.75" style="42"/>
  </cols>
  <sheetData>
    <row r="1" spans="1:21" ht="23.25" thickBot="1">
      <c r="A1" s="180" t="s">
        <v>254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2"/>
    </row>
    <row r="2" spans="1:21" ht="12" thickBot="1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12">
      <c r="A3" s="170" t="s">
        <v>35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2"/>
    </row>
    <row r="4" spans="1:21" ht="12.75">
      <c r="A4" s="183" t="s">
        <v>36</v>
      </c>
      <c r="B4" s="184"/>
      <c r="C4" s="184"/>
      <c r="D4" s="185"/>
      <c r="E4" s="156"/>
      <c r="F4" s="157"/>
      <c r="G4" s="157"/>
      <c r="H4" s="157"/>
      <c r="I4" s="158"/>
      <c r="J4" s="43" t="s">
        <v>37</v>
      </c>
      <c r="K4" s="156"/>
      <c r="L4" s="157"/>
      <c r="M4" s="157"/>
      <c r="N4" s="157"/>
      <c r="O4" s="158"/>
      <c r="P4" s="44" t="s">
        <v>38</v>
      </c>
      <c r="Q4" s="186"/>
      <c r="R4" s="157"/>
      <c r="S4" s="157"/>
      <c r="T4" s="157"/>
      <c r="U4" s="158"/>
    </row>
    <row r="5" spans="1:21" ht="12.75">
      <c r="A5" s="183" t="s">
        <v>61</v>
      </c>
      <c r="B5" s="184"/>
      <c r="C5" s="184"/>
      <c r="D5" s="185"/>
      <c r="E5" s="156"/>
      <c r="F5" s="157"/>
      <c r="G5" s="157"/>
      <c r="H5" s="157"/>
      <c r="I5" s="158"/>
      <c r="J5" s="43" t="s">
        <v>37</v>
      </c>
      <c r="K5" s="156"/>
      <c r="L5" s="157"/>
      <c r="M5" s="157"/>
      <c r="N5" s="157"/>
      <c r="O5" s="158"/>
      <c r="P5" s="44" t="s">
        <v>38</v>
      </c>
      <c r="Q5" s="186"/>
      <c r="R5" s="157"/>
      <c r="S5" s="157"/>
      <c r="T5" s="157"/>
      <c r="U5" s="158"/>
    </row>
    <row r="6" spans="1:21" ht="12.75">
      <c r="A6" s="183" t="s">
        <v>39</v>
      </c>
      <c r="B6" s="184"/>
      <c r="C6" s="184"/>
      <c r="D6" s="185"/>
      <c r="E6" s="156"/>
      <c r="F6" s="157"/>
      <c r="G6" s="157"/>
      <c r="H6" s="157"/>
      <c r="I6" s="158"/>
      <c r="J6" s="43" t="s">
        <v>40</v>
      </c>
      <c r="K6" s="156"/>
      <c r="L6" s="157"/>
      <c r="M6" s="157"/>
      <c r="N6" s="157"/>
      <c r="O6" s="158"/>
      <c r="P6" s="44" t="s">
        <v>38</v>
      </c>
      <c r="Q6" s="186"/>
      <c r="R6" s="157"/>
      <c r="S6" s="157"/>
      <c r="T6" s="157"/>
      <c r="U6" s="158"/>
    </row>
    <row r="7" spans="1:21">
      <c r="A7" s="187" t="s">
        <v>41</v>
      </c>
      <c r="B7" s="119"/>
      <c r="C7" s="119"/>
      <c r="D7" s="120"/>
      <c r="E7" s="188"/>
      <c r="F7" s="189"/>
      <c r="G7" s="189"/>
      <c r="H7" s="189"/>
      <c r="I7" s="189"/>
      <c r="J7" s="45" t="s">
        <v>62</v>
      </c>
      <c r="K7" s="156" t="s">
        <v>135</v>
      </c>
      <c r="L7" s="157"/>
      <c r="M7" s="157"/>
      <c r="N7" s="157"/>
      <c r="O7" s="158"/>
      <c r="P7" s="46" t="s">
        <v>42</v>
      </c>
      <c r="Q7" s="190"/>
      <c r="R7" s="190"/>
      <c r="S7" s="190"/>
      <c r="T7" s="190"/>
      <c r="U7" s="191"/>
    </row>
    <row r="8" spans="1:21">
      <c r="A8" s="195" t="s">
        <v>43</v>
      </c>
      <c r="B8" s="195"/>
      <c r="C8" s="195"/>
      <c r="D8" s="196"/>
      <c r="E8" s="201"/>
      <c r="F8" s="201"/>
      <c r="G8" s="201"/>
      <c r="H8" s="201"/>
      <c r="I8" s="201"/>
      <c r="J8" s="114" t="s">
        <v>63</v>
      </c>
      <c r="K8" s="115"/>
      <c r="L8" s="168"/>
      <c r="M8" s="39"/>
      <c r="N8" s="202"/>
      <c r="O8" s="203"/>
      <c r="P8" s="203"/>
      <c r="Q8" s="203"/>
      <c r="R8" s="203"/>
      <c r="S8" s="203"/>
      <c r="T8" s="203"/>
      <c r="U8" s="204"/>
    </row>
    <row r="9" spans="1:21">
      <c r="A9" s="197"/>
      <c r="B9" s="197"/>
      <c r="C9" s="197"/>
      <c r="D9" s="198"/>
      <c r="E9" s="201"/>
      <c r="F9" s="201"/>
      <c r="G9" s="201"/>
      <c r="H9" s="201"/>
      <c r="I9" s="201"/>
      <c r="J9" s="114" t="s">
        <v>44</v>
      </c>
      <c r="K9" s="115"/>
      <c r="L9" s="168"/>
      <c r="M9" s="39"/>
      <c r="N9" s="205"/>
      <c r="O9" s="206"/>
      <c r="P9" s="206"/>
      <c r="Q9" s="206"/>
      <c r="R9" s="206"/>
      <c r="S9" s="206"/>
      <c r="T9" s="206"/>
      <c r="U9" s="207"/>
    </row>
    <row r="10" spans="1:21">
      <c r="A10" s="199"/>
      <c r="B10" s="199"/>
      <c r="C10" s="199"/>
      <c r="D10" s="200"/>
      <c r="E10" s="201"/>
      <c r="F10" s="201"/>
      <c r="G10" s="201"/>
      <c r="H10" s="201"/>
      <c r="I10" s="201"/>
      <c r="J10" s="114" t="s">
        <v>45</v>
      </c>
      <c r="K10" s="115"/>
      <c r="L10" s="168"/>
      <c r="M10" s="39"/>
      <c r="N10" s="169"/>
      <c r="O10" s="169"/>
      <c r="P10" s="169"/>
      <c r="Q10" s="169"/>
      <c r="R10" s="169"/>
      <c r="S10" s="169"/>
      <c r="T10" s="169"/>
      <c r="U10" s="169"/>
    </row>
    <row r="11" spans="1:21" ht="12" thickBot="1"/>
    <row r="12" spans="1:21" ht="12">
      <c r="A12" s="170" t="s">
        <v>46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2"/>
    </row>
    <row r="13" spans="1:21" ht="12">
      <c r="A13" s="40" t="s">
        <v>47</v>
      </c>
      <c r="B13" s="173" t="s">
        <v>48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8"/>
    </row>
    <row r="14" spans="1:21" ht="12.75" customHeight="1">
      <c r="A14" s="139" t="s">
        <v>101</v>
      </c>
      <c r="B14" s="141" t="s">
        <v>8</v>
      </c>
      <c r="C14" s="142"/>
      <c r="D14" s="143"/>
      <c r="E14" s="147" t="s">
        <v>7</v>
      </c>
      <c r="F14" s="148"/>
      <c r="G14" s="149"/>
      <c r="H14" s="147" t="s">
        <v>6</v>
      </c>
      <c r="I14" s="148"/>
      <c r="J14" s="149"/>
      <c r="K14" s="150" t="s">
        <v>49</v>
      </c>
      <c r="L14" s="175" t="s">
        <v>50</v>
      </c>
      <c r="M14" s="175"/>
      <c r="N14" s="175"/>
      <c r="O14" s="175"/>
      <c r="P14" s="175"/>
      <c r="Q14" s="175"/>
      <c r="R14" s="175"/>
      <c r="S14" s="175"/>
      <c r="T14" s="175"/>
      <c r="U14" s="175"/>
    </row>
    <row r="15" spans="1:21" ht="12.75" customHeight="1">
      <c r="A15" s="140"/>
      <c r="B15" s="144"/>
      <c r="C15" s="145"/>
      <c r="D15" s="146"/>
      <c r="E15" s="47" t="s">
        <v>5</v>
      </c>
      <c r="F15" s="47" t="s">
        <v>4</v>
      </c>
      <c r="G15" s="47" t="s">
        <v>3</v>
      </c>
      <c r="H15" s="47" t="s">
        <v>5</v>
      </c>
      <c r="I15" s="47" t="s">
        <v>4</v>
      </c>
      <c r="J15" s="47" t="s">
        <v>3</v>
      </c>
      <c r="K15" s="151"/>
      <c r="L15" s="176"/>
      <c r="M15" s="176"/>
      <c r="N15" s="176"/>
      <c r="O15" s="176"/>
      <c r="P15" s="176"/>
      <c r="Q15" s="176"/>
      <c r="R15" s="176"/>
      <c r="S15" s="176"/>
      <c r="T15" s="176"/>
      <c r="U15" s="176"/>
    </row>
    <row r="16" spans="1:21" ht="12">
      <c r="A16" s="140"/>
      <c r="B16" s="177" t="s">
        <v>51</v>
      </c>
      <c r="C16" s="178"/>
      <c r="D16" s="178"/>
      <c r="E16" s="228">
        <f>工参!H2</f>
        <v>121.487801</v>
      </c>
      <c r="F16" s="229"/>
      <c r="G16" s="230"/>
      <c r="H16" s="228">
        <f>测试数据CSV!I2</f>
        <v>121.48812100000001</v>
      </c>
      <c r="I16" s="229"/>
      <c r="J16" s="230"/>
      <c r="K16" s="237" t="str">
        <f>IF(OR(H4=0,H4=""),"",IF(INT(6371004*ACOS((SIN(RADIANS(H5))*SIN(RADIANS(N5))+COS(RADIANS(H5))*COS(RADIANS(N5))*COS(RADIANS(N4-H4)))))&lt;500,"是","否"))</f>
        <v/>
      </c>
      <c r="L16" s="165"/>
      <c r="M16" s="166"/>
      <c r="N16" s="166"/>
      <c r="O16" s="166"/>
      <c r="P16" s="166"/>
      <c r="Q16" s="166"/>
      <c r="R16" s="166"/>
      <c r="S16" s="166"/>
      <c r="T16" s="166"/>
      <c r="U16" s="167"/>
    </row>
    <row r="17" spans="1:21" ht="12">
      <c r="A17" s="140"/>
      <c r="B17" s="177" t="s">
        <v>52</v>
      </c>
      <c r="C17" s="178"/>
      <c r="D17" s="178"/>
      <c r="E17" s="239">
        <f>工参!I2</f>
        <v>31.190701000000001</v>
      </c>
      <c r="F17" s="229"/>
      <c r="G17" s="230"/>
      <c r="H17" s="239">
        <f>测试数据CSV!H2</f>
        <v>31.190570999999998</v>
      </c>
      <c r="I17" s="229"/>
      <c r="J17" s="230"/>
      <c r="K17" s="237" t="str">
        <f t="shared" ref="K16:K18" si="0">IF((E17=H17)*AND(F17=I17)*AND(G17=J17),"一致","不一致")</f>
        <v>不一致</v>
      </c>
      <c r="L17" s="165"/>
      <c r="M17" s="166"/>
      <c r="N17" s="166"/>
      <c r="O17" s="166"/>
      <c r="P17" s="166"/>
      <c r="Q17" s="166"/>
      <c r="R17" s="166"/>
      <c r="S17" s="166"/>
      <c r="T17" s="166"/>
      <c r="U17" s="167"/>
    </row>
    <row r="18" spans="1:21" ht="12">
      <c r="A18" s="174"/>
      <c r="B18" s="177" t="s">
        <v>103</v>
      </c>
      <c r="C18" s="178"/>
      <c r="D18" s="179"/>
      <c r="E18" s="58" t="s">
        <v>132</v>
      </c>
      <c r="F18" s="48" t="s">
        <v>157</v>
      </c>
      <c r="G18" s="81" t="s">
        <v>157</v>
      </c>
      <c r="H18" s="59" t="s">
        <v>132</v>
      </c>
      <c r="I18" s="81" t="s">
        <v>157</v>
      </c>
      <c r="J18" s="81" t="s">
        <v>157</v>
      </c>
      <c r="K18" s="48" t="str">
        <f t="shared" si="0"/>
        <v>一致</v>
      </c>
      <c r="L18" s="165"/>
      <c r="M18" s="166"/>
      <c r="N18" s="166"/>
      <c r="O18" s="166"/>
      <c r="P18" s="166"/>
      <c r="Q18" s="166"/>
      <c r="R18" s="166"/>
      <c r="S18" s="166"/>
      <c r="T18" s="166"/>
      <c r="U18" s="167"/>
    </row>
    <row r="19" spans="1:21" ht="12">
      <c r="A19" s="41" t="s">
        <v>53</v>
      </c>
      <c r="B19" s="108" t="s">
        <v>54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8"/>
    </row>
    <row r="20" spans="1:21">
      <c r="A20" s="139" t="s">
        <v>55</v>
      </c>
      <c r="B20" s="141" t="s">
        <v>8</v>
      </c>
      <c r="C20" s="142"/>
      <c r="D20" s="143"/>
      <c r="E20" s="147" t="s">
        <v>7</v>
      </c>
      <c r="F20" s="148"/>
      <c r="G20" s="149"/>
      <c r="H20" s="147" t="s">
        <v>6</v>
      </c>
      <c r="I20" s="148"/>
      <c r="J20" s="149"/>
      <c r="K20" s="150" t="s">
        <v>49</v>
      </c>
      <c r="L20" s="152" t="s">
        <v>50</v>
      </c>
      <c r="M20" s="152"/>
      <c r="N20" s="152"/>
      <c r="O20" s="152"/>
      <c r="P20" s="152"/>
      <c r="Q20" s="152"/>
      <c r="R20" s="152"/>
      <c r="S20" s="152"/>
      <c r="T20" s="152"/>
      <c r="U20" s="153"/>
    </row>
    <row r="21" spans="1:21">
      <c r="A21" s="140"/>
      <c r="B21" s="144"/>
      <c r="C21" s="145"/>
      <c r="D21" s="146"/>
      <c r="E21" s="47" t="s">
        <v>5</v>
      </c>
      <c r="F21" s="47" t="s">
        <v>4</v>
      </c>
      <c r="G21" s="47" t="s">
        <v>3</v>
      </c>
      <c r="H21" s="47" t="s">
        <v>5</v>
      </c>
      <c r="I21" s="47" t="s">
        <v>4</v>
      </c>
      <c r="J21" s="47" t="s">
        <v>3</v>
      </c>
      <c r="K21" s="151"/>
      <c r="L21" s="154"/>
      <c r="M21" s="154"/>
      <c r="N21" s="154"/>
      <c r="O21" s="154"/>
      <c r="P21" s="154"/>
      <c r="Q21" s="154"/>
      <c r="R21" s="154"/>
      <c r="S21" s="154"/>
      <c r="T21" s="154"/>
      <c r="U21" s="155"/>
    </row>
    <row r="22" spans="1:21" ht="12">
      <c r="A22" s="140"/>
      <c r="B22" s="127" t="s">
        <v>64</v>
      </c>
      <c r="C22" s="128"/>
      <c r="D22" s="129"/>
      <c r="E22" s="237" t="str">
        <f>工参!F2</f>
        <v>460-00-6184-55666</v>
      </c>
      <c r="F22" s="237" t="s">
        <v>157</v>
      </c>
      <c r="G22" s="237" t="s">
        <v>157</v>
      </c>
      <c r="H22" s="237" t="str">
        <f>"460-00-"&amp;测试数据CSV!J4&amp;"-"&amp;测试数据CSV!K4</f>
        <v>460-00-6184-55666</v>
      </c>
      <c r="I22" s="237" t="s">
        <v>157</v>
      </c>
      <c r="J22" s="237" t="s">
        <v>157</v>
      </c>
      <c r="K22" s="237" t="str">
        <f t="shared" ref="K22:K27" si="1">IF((E22=H22)*AND(F22=I22)*AND(G22=J22),"一致","不一致")</f>
        <v>一致</v>
      </c>
      <c r="L22" s="162"/>
      <c r="M22" s="163"/>
      <c r="N22" s="163"/>
      <c r="O22" s="163"/>
      <c r="P22" s="163"/>
      <c r="Q22" s="163"/>
      <c r="R22" s="163"/>
      <c r="S22" s="163"/>
      <c r="T22" s="163"/>
      <c r="U22" s="164"/>
    </row>
    <row r="23" spans="1:21" ht="12">
      <c r="A23" s="140"/>
      <c r="B23" s="127" t="s">
        <v>65</v>
      </c>
      <c r="C23" s="128"/>
      <c r="D23" s="129"/>
      <c r="E23" s="237">
        <f>工参!O2</f>
        <v>36</v>
      </c>
      <c r="F23" s="237" t="s">
        <v>157</v>
      </c>
      <c r="G23" s="237" t="s">
        <v>157</v>
      </c>
      <c r="H23" s="237">
        <f>测试数据CSV!L4</f>
        <v>36</v>
      </c>
      <c r="I23" s="237" t="s">
        <v>157</v>
      </c>
      <c r="J23" s="237" t="s">
        <v>157</v>
      </c>
      <c r="K23" s="237" t="str">
        <f t="shared" si="1"/>
        <v>一致</v>
      </c>
      <c r="L23" s="159"/>
      <c r="M23" s="160"/>
      <c r="N23" s="160"/>
      <c r="O23" s="160"/>
      <c r="P23" s="160"/>
      <c r="Q23" s="160"/>
      <c r="R23" s="160"/>
      <c r="S23" s="160"/>
      <c r="T23" s="160"/>
      <c r="U23" s="161"/>
    </row>
    <row r="24" spans="1:21" ht="12">
      <c r="A24" s="140"/>
      <c r="B24" s="127" t="s">
        <v>66</v>
      </c>
      <c r="C24" s="128"/>
      <c r="D24" s="129"/>
      <c r="E24" s="237" t="str">
        <f>工参!W2&amp;工参!N2</f>
        <v>03</v>
      </c>
      <c r="F24" s="237" t="s">
        <v>157</v>
      </c>
      <c r="G24" s="237" t="s">
        <v>157</v>
      </c>
      <c r="H24" s="237">
        <f>测试数据CSV!M4</f>
        <v>3</v>
      </c>
      <c r="I24" s="237" t="s">
        <v>157</v>
      </c>
      <c r="J24" s="237" t="s">
        <v>157</v>
      </c>
      <c r="K24" s="237" t="str">
        <f t="shared" si="1"/>
        <v>不一致</v>
      </c>
      <c r="L24" s="159"/>
      <c r="M24" s="160"/>
      <c r="N24" s="160"/>
      <c r="O24" s="160"/>
      <c r="P24" s="160"/>
      <c r="Q24" s="160"/>
      <c r="R24" s="160"/>
      <c r="S24" s="160"/>
      <c r="T24" s="160"/>
      <c r="U24" s="161"/>
    </row>
    <row r="25" spans="1:21" ht="12">
      <c r="A25" s="140"/>
      <c r="B25" s="127" t="s">
        <v>102</v>
      </c>
      <c r="C25" s="128"/>
      <c r="D25" s="129"/>
      <c r="E25" s="228" t="str">
        <f>工参!G2</f>
        <v>G78D972</v>
      </c>
      <c r="F25" s="229"/>
      <c r="G25" s="230"/>
      <c r="H25" s="228" t="str">
        <f>RIGHT(工参!AF2,3)&amp;DEC2HEX(测试数据CSV!K4,4)</f>
        <v>G78D972</v>
      </c>
      <c r="I25" s="229"/>
      <c r="J25" s="230"/>
      <c r="K25" s="237" t="str">
        <f t="shared" si="1"/>
        <v>一致</v>
      </c>
      <c r="L25" s="159"/>
      <c r="M25" s="160"/>
      <c r="N25" s="160"/>
      <c r="O25" s="160"/>
      <c r="P25" s="160"/>
      <c r="Q25" s="160"/>
      <c r="R25" s="160"/>
      <c r="S25" s="160"/>
      <c r="T25" s="160"/>
      <c r="U25" s="161"/>
    </row>
    <row r="26" spans="1:21" ht="12">
      <c r="A26" s="140"/>
      <c r="B26" s="127" t="s">
        <v>67</v>
      </c>
      <c r="C26" s="128"/>
      <c r="D26" s="129"/>
      <c r="E26" s="238">
        <f>工参!D2</f>
        <v>6184</v>
      </c>
      <c r="F26" s="238"/>
      <c r="G26" s="238"/>
      <c r="H26" s="238">
        <f>测试数据CSV!J4</f>
        <v>6184</v>
      </c>
      <c r="I26" s="238"/>
      <c r="J26" s="238"/>
      <c r="K26" s="237" t="str">
        <f t="shared" si="1"/>
        <v>一致</v>
      </c>
      <c r="L26" s="159"/>
      <c r="M26" s="160"/>
      <c r="N26" s="160"/>
      <c r="O26" s="160"/>
      <c r="P26" s="160"/>
      <c r="Q26" s="160"/>
      <c r="R26" s="160"/>
      <c r="S26" s="160"/>
      <c r="T26" s="160"/>
      <c r="U26" s="161"/>
    </row>
    <row r="27" spans="1:21" ht="12">
      <c r="A27" s="140"/>
      <c r="B27" s="127" t="s">
        <v>117</v>
      </c>
      <c r="C27" s="128"/>
      <c r="D27" s="129"/>
      <c r="E27" s="237"/>
      <c r="F27" s="237"/>
      <c r="G27" s="237"/>
      <c r="H27" s="237"/>
      <c r="I27" s="237"/>
      <c r="J27" s="237"/>
      <c r="K27" s="237" t="str">
        <f t="shared" si="1"/>
        <v>一致</v>
      </c>
      <c r="L27" s="49"/>
      <c r="M27" s="49"/>
      <c r="N27" s="49"/>
      <c r="O27" s="49"/>
      <c r="P27" s="49"/>
      <c r="Q27" s="49"/>
      <c r="R27" s="49"/>
      <c r="S27" s="49"/>
      <c r="T27" s="49"/>
      <c r="U27" s="50"/>
    </row>
    <row r="28" spans="1:21" ht="13.15" customHeight="1">
      <c r="A28" s="41" t="s">
        <v>56</v>
      </c>
      <c r="B28" s="114" t="s">
        <v>57</v>
      </c>
      <c r="C28" s="115"/>
      <c r="D28" s="115"/>
      <c r="E28" s="115"/>
      <c r="F28" s="115"/>
      <c r="G28" s="115"/>
      <c r="H28" s="115"/>
      <c r="I28" s="115"/>
      <c r="J28" s="115"/>
      <c r="K28" s="115"/>
      <c r="L28" s="51"/>
      <c r="M28" s="51"/>
      <c r="N28" s="51"/>
      <c r="O28" s="51"/>
      <c r="P28" s="51"/>
      <c r="Q28" s="51"/>
      <c r="R28" s="51"/>
      <c r="S28" s="51"/>
      <c r="T28" s="51"/>
      <c r="U28" s="52"/>
    </row>
    <row r="29" spans="1:21" ht="12">
      <c r="A29" s="116" t="s">
        <v>58</v>
      </c>
      <c r="B29" s="117" t="s">
        <v>8</v>
      </c>
      <c r="C29" s="117"/>
      <c r="D29" s="117"/>
      <c r="E29" s="53" t="s">
        <v>5</v>
      </c>
      <c r="F29" s="47" t="s">
        <v>4</v>
      </c>
      <c r="G29" s="47" t="s">
        <v>3</v>
      </c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</row>
    <row r="30" spans="1:21" ht="12">
      <c r="A30" s="116"/>
      <c r="B30" s="127" t="s">
        <v>59</v>
      </c>
      <c r="C30" s="128"/>
      <c r="D30" s="129"/>
      <c r="E30" s="54" t="s">
        <v>136</v>
      </c>
      <c r="F30" s="81" t="s">
        <v>157</v>
      </c>
      <c r="G30" s="81" t="s">
        <v>157</v>
      </c>
      <c r="H30" s="49"/>
      <c r="I30" s="49"/>
      <c r="J30" s="84" t="s">
        <v>155</v>
      </c>
      <c r="K30" s="83"/>
      <c r="L30" s="82"/>
      <c r="M30" s="49"/>
      <c r="N30" s="49"/>
      <c r="O30" s="49"/>
      <c r="P30" s="49"/>
      <c r="Q30" s="49"/>
      <c r="R30" s="49"/>
      <c r="S30" s="49"/>
      <c r="T30" s="49"/>
      <c r="U30" s="50"/>
    </row>
    <row r="31" spans="1:21" s="57" customFormat="1" ht="12">
      <c r="A31" s="116"/>
      <c r="B31" s="132" t="s">
        <v>118</v>
      </c>
      <c r="C31" s="133"/>
      <c r="D31" s="134"/>
      <c r="E31" s="54" t="s">
        <v>137</v>
      </c>
      <c r="F31" s="81" t="s">
        <v>157</v>
      </c>
      <c r="G31" s="81" t="s">
        <v>157</v>
      </c>
      <c r="H31" s="55"/>
      <c r="I31" s="55"/>
      <c r="J31" s="85" t="s">
        <v>156</v>
      </c>
      <c r="K31" s="82"/>
      <c r="L31" s="82"/>
      <c r="M31" s="55"/>
      <c r="N31" s="55"/>
      <c r="O31" s="55"/>
      <c r="P31" s="55"/>
      <c r="Q31" s="55"/>
      <c r="R31" s="55"/>
      <c r="S31" s="55"/>
      <c r="T31" s="55"/>
      <c r="U31" s="56"/>
    </row>
    <row r="32" spans="1:21" ht="12">
      <c r="A32" s="41" t="s">
        <v>60</v>
      </c>
      <c r="B32" s="108" t="s">
        <v>104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10"/>
    </row>
    <row r="33" spans="1:21">
      <c r="A33" s="130" t="s">
        <v>68</v>
      </c>
      <c r="B33" s="118" t="s">
        <v>8</v>
      </c>
      <c r="C33" s="119"/>
      <c r="D33" s="120"/>
      <c r="E33" s="141" t="s">
        <v>151</v>
      </c>
      <c r="F33" s="142"/>
      <c r="G33" s="142"/>
      <c r="H33" s="142"/>
      <c r="I33" s="142"/>
      <c r="J33" s="143"/>
      <c r="K33" s="141" t="s">
        <v>153</v>
      </c>
      <c r="L33" s="142"/>
      <c r="M33" s="142"/>
      <c r="N33" s="142"/>
      <c r="O33" s="142"/>
      <c r="P33" s="143"/>
      <c r="Q33" s="141" t="s">
        <v>154</v>
      </c>
      <c r="R33" s="142"/>
      <c r="S33" s="142"/>
      <c r="T33" s="142"/>
      <c r="U33" s="143"/>
    </row>
    <row r="34" spans="1:21" ht="12" customHeight="1">
      <c r="A34" s="131"/>
      <c r="B34" s="121"/>
      <c r="C34" s="122"/>
      <c r="D34" s="123"/>
      <c r="E34" s="192"/>
      <c r="F34" s="193"/>
      <c r="G34" s="193"/>
      <c r="H34" s="193"/>
      <c r="I34" s="193"/>
      <c r="J34" s="194"/>
      <c r="K34" s="192"/>
      <c r="L34" s="193"/>
      <c r="M34" s="193"/>
      <c r="N34" s="193"/>
      <c r="O34" s="193"/>
      <c r="P34" s="194"/>
      <c r="Q34" s="192"/>
      <c r="R34" s="193"/>
      <c r="S34" s="193"/>
      <c r="T34" s="193"/>
      <c r="U34" s="194"/>
    </row>
    <row r="35" spans="1:21" ht="12" customHeight="1">
      <c r="A35" s="131"/>
      <c r="B35" s="124"/>
      <c r="C35" s="125"/>
      <c r="D35" s="126"/>
      <c r="E35" s="144"/>
      <c r="F35" s="145"/>
      <c r="G35" s="145"/>
      <c r="H35" s="145"/>
      <c r="I35" s="145"/>
      <c r="J35" s="146"/>
      <c r="K35" s="144"/>
      <c r="L35" s="145"/>
      <c r="M35" s="145"/>
      <c r="N35" s="145"/>
      <c r="O35" s="145"/>
      <c r="P35" s="146"/>
      <c r="Q35" s="144"/>
      <c r="R35" s="145"/>
      <c r="S35" s="145"/>
      <c r="T35" s="145"/>
      <c r="U35" s="146"/>
    </row>
    <row r="36" spans="1:21" ht="12" customHeight="1">
      <c r="A36" s="131"/>
      <c r="B36" s="147" t="s">
        <v>152</v>
      </c>
      <c r="C36" s="148"/>
      <c r="D36" s="149"/>
      <c r="E36" s="225">
        <f>AVERAGE(测试数据CSV!P2:P1048576)</f>
        <v>-57.520736842105251</v>
      </c>
      <c r="F36" s="226"/>
      <c r="G36" s="226"/>
      <c r="H36" s="226"/>
      <c r="I36" s="226"/>
      <c r="J36" s="227"/>
      <c r="K36" s="228" t="s">
        <v>158</v>
      </c>
      <c r="L36" s="229"/>
      <c r="M36" s="229"/>
      <c r="N36" s="229"/>
      <c r="O36" s="229"/>
      <c r="P36" s="230"/>
      <c r="Q36" s="228" t="s">
        <v>157</v>
      </c>
      <c r="R36" s="229"/>
      <c r="S36" s="229"/>
      <c r="T36" s="229"/>
      <c r="U36" s="229"/>
    </row>
    <row r="37" spans="1:21" ht="13.5" customHeight="1">
      <c r="A37" s="131"/>
      <c r="B37" s="135" t="s">
        <v>107</v>
      </c>
      <c r="C37" s="136"/>
      <c r="D37" s="103"/>
      <c r="E37" s="231">
        <f>E38*(1-COUNTIF(测试数据CSV!F:F,"Call blocked")/COUNTIF(测试数据CSV!F:F,"Call attempt"))</f>
        <v>1</v>
      </c>
      <c r="F37" s="232"/>
      <c r="G37" s="232"/>
      <c r="H37" s="232"/>
      <c r="I37" s="232"/>
      <c r="J37" s="233"/>
      <c r="K37" s="231" t="s">
        <v>157</v>
      </c>
      <c r="L37" s="232"/>
      <c r="M37" s="232"/>
      <c r="N37" s="232"/>
      <c r="O37" s="232"/>
      <c r="P37" s="233"/>
      <c r="Q37" s="231" t="s">
        <v>157</v>
      </c>
      <c r="R37" s="232"/>
      <c r="S37" s="232"/>
      <c r="T37" s="232"/>
      <c r="U37" s="232"/>
    </row>
    <row r="38" spans="1:21" ht="24" customHeight="1">
      <c r="A38" s="131"/>
      <c r="B38" s="135" t="s">
        <v>105</v>
      </c>
      <c r="C38" s="136"/>
      <c r="D38" s="103"/>
      <c r="E38" s="231">
        <f>1-COUNTIF(测试数据CSV!F:F,"Call dropped")/COUNTIF(测试数据CSV!F:F,"Call connected")</f>
        <v>1</v>
      </c>
      <c r="F38" s="232"/>
      <c r="G38" s="232"/>
      <c r="H38" s="232"/>
      <c r="I38" s="232"/>
      <c r="J38" s="233"/>
      <c r="K38" s="231" t="s">
        <v>157</v>
      </c>
      <c r="L38" s="232"/>
      <c r="M38" s="232"/>
      <c r="N38" s="232"/>
      <c r="O38" s="232"/>
      <c r="P38" s="233"/>
      <c r="Q38" s="231" t="s">
        <v>157</v>
      </c>
      <c r="R38" s="232"/>
      <c r="S38" s="232"/>
      <c r="T38" s="232"/>
      <c r="U38" s="232"/>
    </row>
    <row r="39" spans="1:21" ht="24" customHeight="1">
      <c r="A39" s="131"/>
      <c r="B39" s="135" t="s">
        <v>70</v>
      </c>
      <c r="C39" s="136"/>
      <c r="D39" s="103"/>
      <c r="E39" s="234">
        <f>MAX(测试数据CSV!R:R)</f>
        <v>0</v>
      </c>
      <c r="F39" s="235"/>
      <c r="G39" s="235"/>
      <c r="H39" s="235"/>
      <c r="I39" s="235"/>
      <c r="J39" s="236"/>
      <c r="K39" s="234" t="s">
        <v>157</v>
      </c>
      <c r="L39" s="235"/>
      <c r="M39" s="235"/>
      <c r="N39" s="235"/>
      <c r="O39" s="235"/>
      <c r="P39" s="236"/>
      <c r="Q39" s="234" t="s">
        <v>157</v>
      </c>
      <c r="R39" s="235"/>
      <c r="S39" s="235"/>
      <c r="T39" s="235"/>
      <c r="U39" s="235"/>
    </row>
    <row r="40" spans="1:21" ht="24.75" customHeight="1">
      <c r="A40" s="131"/>
      <c r="B40" s="135" t="s">
        <v>72</v>
      </c>
      <c r="C40" s="136"/>
      <c r="D40" s="103"/>
      <c r="E40" s="231">
        <f>COUNTIF(测试数据CSV!Q:Q,"&lt;4")/COUNT(测试数据CSV!Q:Q)</f>
        <v>1</v>
      </c>
      <c r="F40" s="232"/>
      <c r="G40" s="232"/>
      <c r="H40" s="232"/>
      <c r="I40" s="232"/>
      <c r="J40" s="233"/>
      <c r="K40" s="231" t="s">
        <v>159</v>
      </c>
      <c r="L40" s="232"/>
      <c r="M40" s="232"/>
      <c r="N40" s="232"/>
      <c r="O40" s="232"/>
      <c r="P40" s="233"/>
      <c r="Q40" s="231" t="s">
        <v>157</v>
      </c>
      <c r="R40" s="232"/>
      <c r="S40" s="232"/>
      <c r="T40" s="232"/>
      <c r="U40" s="232"/>
    </row>
    <row r="41" spans="1:21" ht="12">
      <c r="A41" s="41" t="s">
        <v>109</v>
      </c>
      <c r="B41" s="108" t="s">
        <v>110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10"/>
    </row>
    <row r="42" spans="1:21" ht="24.75" customHeight="1">
      <c r="A42" s="101" t="s">
        <v>110</v>
      </c>
      <c r="B42" s="103" t="s">
        <v>111</v>
      </c>
      <c r="C42" s="104"/>
      <c r="D42" s="104"/>
      <c r="E42" s="111" t="s">
        <v>124</v>
      </c>
      <c r="F42" s="111"/>
      <c r="G42" s="111"/>
      <c r="H42" s="111" t="s">
        <v>125</v>
      </c>
      <c r="I42" s="111"/>
      <c r="J42" s="111"/>
      <c r="K42" s="111" t="s">
        <v>126</v>
      </c>
      <c r="L42" s="111"/>
      <c r="M42" s="111"/>
      <c r="N42" s="111" t="s">
        <v>112</v>
      </c>
      <c r="O42" s="111"/>
      <c r="P42" s="111"/>
      <c r="Q42" s="111" t="s">
        <v>113</v>
      </c>
      <c r="R42" s="111"/>
      <c r="S42" s="111"/>
      <c r="T42" s="111"/>
      <c r="U42" s="111"/>
    </row>
    <row r="43" spans="1:21" ht="24.75" customHeight="1">
      <c r="A43" s="101"/>
      <c r="B43" s="103" t="s">
        <v>5</v>
      </c>
      <c r="C43" s="104"/>
      <c r="D43" s="104"/>
      <c r="E43" s="102"/>
      <c r="F43" s="105"/>
      <c r="G43" s="105"/>
      <c r="H43" s="102"/>
      <c r="I43" s="105"/>
      <c r="J43" s="105"/>
      <c r="K43" s="102"/>
      <c r="L43" s="105"/>
      <c r="M43" s="105"/>
      <c r="N43" s="102"/>
      <c r="O43" s="105"/>
      <c r="P43" s="105"/>
      <c r="Q43" s="102"/>
      <c r="R43" s="102"/>
      <c r="S43" s="102"/>
      <c r="T43" s="102"/>
      <c r="U43" s="102"/>
    </row>
    <row r="44" spans="1:21" ht="24.75" customHeight="1">
      <c r="A44" s="101"/>
      <c r="B44" s="103" t="s">
        <v>4</v>
      </c>
      <c r="C44" s="104"/>
      <c r="D44" s="104"/>
      <c r="E44" s="98"/>
      <c r="F44" s="99"/>
      <c r="G44" s="100"/>
      <c r="H44" s="112"/>
      <c r="I44" s="113"/>
      <c r="J44" s="113"/>
      <c r="K44" s="112"/>
      <c r="L44" s="112"/>
      <c r="M44" s="112"/>
      <c r="N44" s="102"/>
      <c r="O44" s="105"/>
      <c r="P44" s="105"/>
      <c r="Q44" s="102"/>
      <c r="R44" s="102"/>
      <c r="S44" s="102"/>
      <c r="T44" s="102"/>
      <c r="U44" s="102"/>
    </row>
    <row r="45" spans="1:21" ht="24.75" customHeight="1">
      <c r="A45" s="101"/>
      <c r="B45" s="103" t="s">
        <v>3</v>
      </c>
      <c r="C45" s="104"/>
      <c r="D45" s="104"/>
      <c r="E45" s="98"/>
      <c r="F45" s="99"/>
      <c r="G45" s="100"/>
      <c r="H45" s="112"/>
      <c r="I45" s="113"/>
      <c r="J45" s="113"/>
      <c r="K45" s="112"/>
      <c r="L45" s="112"/>
      <c r="M45" s="112"/>
      <c r="N45" s="102"/>
      <c r="O45" s="105"/>
      <c r="P45" s="105"/>
      <c r="Q45" s="102"/>
      <c r="R45" s="102"/>
      <c r="S45" s="102"/>
      <c r="T45" s="102"/>
      <c r="U45" s="102"/>
    </row>
    <row r="46" spans="1:21" ht="24" customHeight="1">
      <c r="A46" s="101"/>
      <c r="B46" s="103" t="s">
        <v>114</v>
      </c>
      <c r="C46" s="104"/>
      <c r="D46" s="104"/>
      <c r="E46" s="102"/>
      <c r="F46" s="105"/>
      <c r="G46" s="105"/>
      <c r="H46" s="102"/>
      <c r="I46" s="105"/>
      <c r="J46" s="105"/>
      <c r="K46" s="102"/>
      <c r="L46" s="105"/>
      <c r="M46" s="105"/>
      <c r="N46" s="102"/>
      <c r="O46" s="105"/>
      <c r="P46" s="105"/>
      <c r="Q46" s="102"/>
      <c r="R46" s="102"/>
      <c r="S46" s="102"/>
      <c r="T46" s="102"/>
      <c r="U46" s="102"/>
    </row>
    <row r="47" spans="1:21" ht="24" customHeight="1">
      <c r="A47" s="101"/>
      <c r="B47" s="106" t="s">
        <v>115</v>
      </c>
      <c r="C47" s="106"/>
      <c r="D47" s="106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</row>
  </sheetData>
  <mergeCells count="131"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1"/>
  <sheetViews>
    <sheetView topLeftCell="C1" workbookViewId="0">
      <selection activeCell="F10" sqref="F10"/>
    </sheetView>
  </sheetViews>
  <sheetFormatPr defaultRowHeight="13.5"/>
  <cols>
    <col min="6" max="6" width="23.625" customWidth="1"/>
  </cols>
  <sheetData>
    <row r="1" spans="1:19" ht="81">
      <c r="A1" s="86" t="s">
        <v>161</v>
      </c>
      <c r="B1" s="86" t="s">
        <v>162</v>
      </c>
      <c r="C1" s="86" t="s">
        <v>163</v>
      </c>
      <c r="D1" s="86" t="s">
        <v>164</v>
      </c>
      <c r="E1" s="86" t="s">
        <v>165</v>
      </c>
      <c r="F1" s="86" t="s">
        <v>166</v>
      </c>
      <c r="G1" s="86" t="s">
        <v>167</v>
      </c>
      <c r="H1" s="86" t="s">
        <v>168</v>
      </c>
      <c r="I1" s="86" t="s">
        <v>169</v>
      </c>
      <c r="J1" s="86" t="s">
        <v>170</v>
      </c>
      <c r="K1" s="86" t="s">
        <v>171</v>
      </c>
      <c r="L1" s="86" t="s">
        <v>172</v>
      </c>
      <c r="M1" s="86" t="s">
        <v>173</v>
      </c>
      <c r="N1" s="86" t="s">
        <v>174</v>
      </c>
      <c r="O1" s="86" t="s">
        <v>175</v>
      </c>
      <c r="P1" s="86" t="s">
        <v>176</v>
      </c>
      <c r="Q1" s="86" t="s">
        <v>177</v>
      </c>
      <c r="R1" s="86" t="s">
        <v>178</v>
      </c>
      <c r="S1" s="86" t="s">
        <v>179</v>
      </c>
    </row>
    <row r="2" spans="1:19">
      <c r="A2">
        <v>1</v>
      </c>
      <c r="B2" t="s">
        <v>180</v>
      </c>
      <c r="C2" s="87">
        <v>0.59033626157407404</v>
      </c>
      <c r="D2">
        <v>121.48812</v>
      </c>
      <c r="E2">
        <v>31.190570000000001</v>
      </c>
      <c r="F2" t="s">
        <v>257</v>
      </c>
      <c r="G2" t="s">
        <v>182</v>
      </c>
      <c r="H2">
        <v>31.190570999999998</v>
      </c>
      <c r="I2">
        <v>121.48812100000001</v>
      </c>
    </row>
    <row r="3" spans="1:19">
      <c r="A3">
        <v>2</v>
      </c>
      <c r="B3" t="s">
        <v>180</v>
      </c>
      <c r="C3" s="87">
        <v>0.59037520833333335</v>
      </c>
      <c r="D3">
        <v>121.48812</v>
      </c>
      <c r="E3">
        <v>31.190570000000001</v>
      </c>
      <c r="F3" t="s">
        <v>183</v>
      </c>
      <c r="G3" t="s">
        <v>184</v>
      </c>
      <c r="H3">
        <v>31.190570999999998</v>
      </c>
      <c r="I3">
        <v>121.48812100000001</v>
      </c>
      <c r="P3">
        <v>-54.332999999999998</v>
      </c>
      <c r="Q3">
        <v>1.167</v>
      </c>
    </row>
    <row r="4" spans="1:19">
      <c r="A4">
        <v>3</v>
      </c>
      <c r="B4" t="s">
        <v>180</v>
      </c>
      <c r="C4" s="87">
        <v>0.59059789351851855</v>
      </c>
      <c r="D4">
        <v>121.48812</v>
      </c>
      <c r="E4">
        <v>31.190570000000001</v>
      </c>
      <c r="F4" t="s">
        <v>181</v>
      </c>
      <c r="G4" t="s">
        <v>182</v>
      </c>
      <c r="H4">
        <v>31.190570999999998</v>
      </c>
      <c r="I4">
        <v>121.48812100000001</v>
      </c>
      <c r="J4">
        <v>6184</v>
      </c>
      <c r="K4">
        <v>55666</v>
      </c>
      <c r="L4">
        <v>36</v>
      </c>
      <c r="M4">
        <v>3</v>
      </c>
      <c r="P4">
        <v>-54.832999999999998</v>
      </c>
      <c r="Q4">
        <v>0</v>
      </c>
    </row>
    <row r="5" spans="1:19">
      <c r="A5">
        <v>4</v>
      </c>
      <c r="B5" t="s">
        <v>180</v>
      </c>
      <c r="C5" s="87">
        <v>0.59063643518518516</v>
      </c>
      <c r="D5">
        <v>121.48812</v>
      </c>
      <c r="E5">
        <v>31.190570000000001</v>
      </c>
      <c r="F5" t="s">
        <v>183</v>
      </c>
      <c r="G5" t="s">
        <v>185</v>
      </c>
      <c r="H5">
        <v>31.190570999999998</v>
      </c>
      <c r="I5">
        <v>121.48812100000001</v>
      </c>
      <c r="J5">
        <v>6184</v>
      </c>
      <c r="K5">
        <v>55666</v>
      </c>
      <c r="L5">
        <v>36</v>
      </c>
      <c r="M5">
        <v>3</v>
      </c>
      <c r="P5">
        <v>-58.167000000000002</v>
      </c>
      <c r="Q5">
        <v>1.167</v>
      </c>
    </row>
    <row r="6" spans="1:19">
      <c r="A6">
        <v>5</v>
      </c>
      <c r="B6" t="s">
        <v>180</v>
      </c>
      <c r="C6" s="87">
        <v>0.59087753472222226</v>
      </c>
      <c r="D6">
        <v>121.48801</v>
      </c>
      <c r="E6">
        <v>31.190670000000001</v>
      </c>
      <c r="F6" t="s">
        <v>181</v>
      </c>
      <c r="G6" t="s">
        <v>182</v>
      </c>
      <c r="H6">
        <v>31.190670000000001</v>
      </c>
      <c r="I6">
        <v>121.488007</v>
      </c>
      <c r="J6">
        <v>6184</v>
      </c>
      <c r="K6">
        <v>55666</v>
      </c>
      <c r="L6">
        <v>36</v>
      </c>
      <c r="M6">
        <v>3</v>
      </c>
      <c r="P6">
        <v>-60.167000000000002</v>
      </c>
      <c r="Q6">
        <v>0</v>
      </c>
    </row>
    <row r="7" spans="1:19">
      <c r="A7">
        <v>6</v>
      </c>
      <c r="B7" t="s">
        <v>180</v>
      </c>
      <c r="C7" s="87">
        <v>0.59091358796296289</v>
      </c>
      <c r="D7">
        <v>121.48801</v>
      </c>
      <c r="E7">
        <v>31.190670000000001</v>
      </c>
      <c r="F7" t="s">
        <v>183</v>
      </c>
      <c r="G7" t="s">
        <v>186</v>
      </c>
      <c r="H7">
        <v>31.190670000000001</v>
      </c>
      <c r="I7">
        <v>121.488007</v>
      </c>
      <c r="J7">
        <v>6184</v>
      </c>
      <c r="K7">
        <v>55666</v>
      </c>
      <c r="L7">
        <v>36</v>
      </c>
      <c r="M7">
        <v>3</v>
      </c>
      <c r="P7">
        <v>-57.5</v>
      </c>
      <c r="Q7">
        <v>1.167</v>
      </c>
    </row>
    <row r="8" spans="1:19">
      <c r="A8">
        <v>7</v>
      </c>
      <c r="B8" t="s">
        <v>180</v>
      </c>
      <c r="C8" s="87">
        <v>0.59115054398148148</v>
      </c>
      <c r="D8">
        <v>121.48801</v>
      </c>
      <c r="E8">
        <v>31.190670000000001</v>
      </c>
      <c r="F8" t="s">
        <v>181</v>
      </c>
      <c r="G8" t="s">
        <v>182</v>
      </c>
      <c r="H8">
        <v>31.190670000000001</v>
      </c>
      <c r="I8">
        <v>121.488007</v>
      </c>
      <c r="J8">
        <v>6184</v>
      </c>
      <c r="K8">
        <v>55666</v>
      </c>
      <c r="L8">
        <v>36</v>
      </c>
      <c r="M8">
        <v>3</v>
      </c>
      <c r="P8">
        <v>-56.363999999999997</v>
      </c>
      <c r="Q8">
        <v>0</v>
      </c>
    </row>
    <row r="9" spans="1:19">
      <c r="A9">
        <v>8</v>
      </c>
      <c r="B9" t="s">
        <v>180</v>
      </c>
      <c r="C9" s="87">
        <v>0.59118571759259264</v>
      </c>
      <c r="D9">
        <v>121.48801</v>
      </c>
      <c r="E9">
        <v>31.190670000000001</v>
      </c>
      <c r="F9" t="s">
        <v>183</v>
      </c>
      <c r="G9" t="s">
        <v>187</v>
      </c>
      <c r="H9">
        <v>31.190670000000001</v>
      </c>
      <c r="I9">
        <v>121.488007</v>
      </c>
      <c r="J9">
        <v>6184</v>
      </c>
      <c r="K9">
        <v>55666</v>
      </c>
      <c r="L9">
        <v>36</v>
      </c>
      <c r="M9">
        <v>3</v>
      </c>
      <c r="P9">
        <v>-55.4</v>
      </c>
      <c r="Q9">
        <v>1.4</v>
      </c>
    </row>
    <row r="10" spans="1:19">
      <c r="A10">
        <v>9</v>
      </c>
      <c r="B10" t="s">
        <v>180</v>
      </c>
      <c r="C10" s="87">
        <v>0.59140935185185184</v>
      </c>
      <c r="D10">
        <v>121.48792</v>
      </c>
      <c r="E10">
        <v>31.190650000000002</v>
      </c>
      <c r="F10" t="s">
        <v>181</v>
      </c>
      <c r="G10" t="s">
        <v>182</v>
      </c>
      <c r="H10">
        <v>31.190650999999999</v>
      </c>
      <c r="I10">
        <v>121.48792299999999</v>
      </c>
      <c r="J10">
        <v>6184</v>
      </c>
      <c r="K10">
        <v>55666</v>
      </c>
      <c r="L10">
        <v>36</v>
      </c>
      <c r="M10">
        <v>3</v>
      </c>
      <c r="P10">
        <v>-56.5</v>
      </c>
      <c r="Q10">
        <v>0</v>
      </c>
    </row>
    <row r="11" spans="1:19">
      <c r="A11">
        <v>10</v>
      </c>
      <c r="B11" t="s">
        <v>180</v>
      </c>
      <c r="C11" s="87">
        <v>0.59144565972222229</v>
      </c>
      <c r="D11">
        <v>121.48792</v>
      </c>
      <c r="E11">
        <v>31.190650000000002</v>
      </c>
      <c r="F11" t="s">
        <v>183</v>
      </c>
      <c r="G11" t="s">
        <v>188</v>
      </c>
      <c r="H11">
        <v>31.190650999999999</v>
      </c>
      <c r="I11">
        <v>121.48792299999999</v>
      </c>
      <c r="J11">
        <v>6184</v>
      </c>
      <c r="K11">
        <v>55666</v>
      </c>
      <c r="L11">
        <v>36</v>
      </c>
      <c r="M11">
        <v>3</v>
      </c>
      <c r="P11">
        <v>-54.6</v>
      </c>
      <c r="Q11">
        <v>0</v>
      </c>
    </row>
    <row r="12" spans="1:19">
      <c r="A12">
        <v>11</v>
      </c>
      <c r="B12" t="s">
        <v>180</v>
      </c>
      <c r="C12" s="87">
        <v>0.59167288194444445</v>
      </c>
      <c r="D12">
        <v>121.48792</v>
      </c>
      <c r="E12">
        <v>31.190650000000002</v>
      </c>
      <c r="F12" t="s">
        <v>181</v>
      </c>
      <c r="G12" t="s">
        <v>182</v>
      </c>
      <c r="H12">
        <v>31.190650999999999</v>
      </c>
      <c r="I12">
        <v>121.48792299999999</v>
      </c>
      <c r="J12">
        <v>6184</v>
      </c>
      <c r="K12">
        <v>55666</v>
      </c>
      <c r="L12">
        <v>36</v>
      </c>
      <c r="M12">
        <v>3</v>
      </c>
      <c r="P12">
        <v>-55.768999999999998</v>
      </c>
      <c r="Q12">
        <v>0</v>
      </c>
    </row>
    <row r="13" spans="1:19">
      <c r="A13">
        <v>12</v>
      </c>
      <c r="B13" t="s">
        <v>180</v>
      </c>
      <c r="C13" s="87">
        <v>0.59170637731481479</v>
      </c>
      <c r="D13">
        <v>121.48792</v>
      </c>
      <c r="E13">
        <v>31.190650000000002</v>
      </c>
      <c r="F13" t="s">
        <v>183</v>
      </c>
      <c r="G13" t="s">
        <v>189</v>
      </c>
      <c r="H13">
        <v>31.190650999999999</v>
      </c>
      <c r="I13">
        <v>121.48792299999999</v>
      </c>
      <c r="J13">
        <v>6184</v>
      </c>
      <c r="K13">
        <v>55666</v>
      </c>
      <c r="L13">
        <v>36</v>
      </c>
      <c r="M13">
        <v>3</v>
      </c>
      <c r="P13">
        <v>-55.6</v>
      </c>
      <c r="Q13">
        <v>0</v>
      </c>
    </row>
    <row r="14" spans="1:19">
      <c r="A14">
        <v>13</v>
      </c>
      <c r="B14" t="s">
        <v>180</v>
      </c>
      <c r="C14" s="87">
        <v>0.59193164351851857</v>
      </c>
      <c r="D14">
        <v>121.48792</v>
      </c>
      <c r="E14">
        <v>31.190650000000002</v>
      </c>
      <c r="F14" t="s">
        <v>181</v>
      </c>
      <c r="G14" t="s">
        <v>182</v>
      </c>
      <c r="H14">
        <v>31.190650999999999</v>
      </c>
      <c r="I14">
        <v>121.48792299999999</v>
      </c>
      <c r="J14">
        <v>6184</v>
      </c>
      <c r="K14">
        <v>55666</v>
      </c>
      <c r="L14">
        <v>36</v>
      </c>
      <c r="M14">
        <v>3</v>
      </c>
      <c r="P14">
        <v>-57.231000000000002</v>
      </c>
      <c r="Q14">
        <v>0</v>
      </c>
    </row>
    <row r="15" spans="1:19">
      <c r="A15">
        <v>14</v>
      </c>
      <c r="B15" t="s">
        <v>180</v>
      </c>
      <c r="C15" s="87">
        <v>0.59196675925925923</v>
      </c>
      <c r="D15">
        <v>121.48792</v>
      </c>
      <c r="E15">
        <v>31.190650000000002</v>
      </c>
      <c r="F15" t="s">
        <v>183</v>
      </c>
      <c r="G15" t="s">
        <v>190</v>
      </c>
      <c r="H15">
        <v>31.190650999999999</v>
      </c>
      <c r="I15">
        <v>121.48792299999999</v>
      </c>
      <c r="J15">
        <v>6184</v>
      </c>
      <c r="K15">
        <v>55666</v>
      </c>
      <c r="L15">
        <v>36</v>
      </c>
      <c r="M15">
        <v>3</v>
      </c>
      <c r="P15">
        <v>-57</v>
      </c>
      <c r="Q15">
        <v>0</v>
      </c>
    </row>
    <row r="16" spans="1:19">
      <c r="A16">
        <v>15</v>
      </c>
      <c r="B16" t="s">
        <v>180</v>
      </c>
      <c r="C16" s="87">
        <v>0.59219628472222219</v>
      </c>
      <c r="D16">
        <v>121.48792</v>
      </c>
      <c r="E16">
        <v>31.190650000000002</v>
      </c>
      <c r="F16" t="s">
        <v>181</v>
      </c>
      <c r="G16" t="s">
        <v>182</v>
      </c>
      <c r="H16">
        <v>31.190650999999999</v>
      </c>
      <c r="I16">
        <v>121.48792299999999</v>
      </c>
      <c r="J16">
        <v>6184</v>
      </c>
      <c r="K16">
        <v>55666</v>
      </c>
      <c r="L16">
        <v>36</v>
      </c>
      <c r="M16">
        <v>3</v>
      </c>
      <c r="P16">
        <v>-56.832999999999998</v>
      </c>
      <c r="Q16">
        <v>0</v>
      </c>
    </row>
    <row r="17" spans="1:17">
      <c r="A17">
        <v>16</v>
      </c>
      <c r="B17" t="s">
        <v>180</v>
      </c>
      <c r="C17" s="87">
        <v>0.59223379629629636</v>
      </c>
      <c r="D17">
        <v>121.48792</v>
      </c>
      <c r="E17">
        <v>31.190650000000002</v>
      </c>
      <c r="F17" t="s">
        <v>183</v>
      </c>
      <c r="G17" t="s">
        <v>191</v>
      </c>
      <c r="H17">
        <v>31.190650999999999</v>
      </c>
      <c r="I17">
        <v>121.48792299999999</v>
      </c>
      <c r="J17">
        <v>6184</v>
      </c>
      <c r="K17">
        <v>55666</v>
      </c>
      <c r="L17">
        <v>36</v>
      </c>
      <c r="M17">
        <v>3</v>
      </c>
      <c r="P17">
        <v>-54.167000000000002</v>
      </c>
      <c r="Q17">
        <v>1.167</v>
      </c>
    </row>
    <row r="18" spans="1:17">
      <c r="A18">
        <v>17</v>
      </c>
      <c r="B18" t="s">
        <v>180</v>
      </c>
      <c r="C18" s="87">
        <v>0.59247508101851853</v>
      </c>
      <c r="D18">
        <v>121.48802999999999</v>
      </c>
      <c r="E18">
        <v>31.190550000000002</v>
      </c>
      <c r="F18" t="s">
        <v>181</v>
      </c>
      <c r="G18" t="s">
        <v>182</v>
      </c>
      <c r="H18">
        <v>31.190550000000002</v>
      </c>
      <c r="I18">
        <v>121.488029</v>
      </c>
      <c r="J18">
        <v>6184</v>
      </c>
      <c r="K18">
        <v>55666</v>
      </c>
      <c r="L18">
        <v>36</v>
      </c>
      <c r="M18">
        <v>3</v>
      </c>
      <c r="P18">
        <v>-63.25</v>
      </c>
      <c r="Q18">
        <v>0</v>
      </c>
    </row>
    <row r="19" spans="1:17">
      <c r="A19">
        <v>18</v>
      </c>
      <c r="B19" t="s">
        <v>180</v>
      </c>
      <c r="C19" s="87">
        <v>0.59251019675925931</v>
      </c>
      <c r="D19">
        <v>121.48802999999999</v>
      </c>
      <c r="E19">
        <v>31.190550000000002</v>
      </c>
      <c r="F19" t="s">
        <v>183</v>
      </c>
      <c r="G19" t="s">
        <v>192</v>
      </c>
      <c r="H19">
        <v>31.190550000000002</v>
      </c>
      <c r="I19">
        <v>121.488029</v>
      </c>
      <c r="J19">
        <v>6184</v>
      </c>
      <c r="K19">
        <v>55666</v>
      </c>
      <c r="L19">
        <v>36</v>
      </c>
      <c r="M19">
        <v>3</v>
      </c>
      <c r="P19">
        <v>-57.167000000000002</v>
      </c>
      <c r="Q19">
        <v>2.3330000000000002</v>
      </c>
    </row>
    <row r="20" spans="1:17">
      <c r="A20">
        <v>19</v>
      </c>
      <c r="B20" t="s">
        <v>180</v>
      </c>
      <c r="C20" s="87">
        <v>0.59275030092592595</v>
      </c>
      <c r="D20">
        <v>121.48804</v>
      </c>
      <c r="E20">
        <v>31.190639999999998</v>
      </c>
      <c r="F20" t="s">
        <v>181</v>
      </c>
      <c r="G20" t="s">
        <v>182</v>
      </c>
      <c r="H20">
        <v>31.190643000000001</v>
      </c>
      <c r="I20">
        <v>121.48803700000001</v>
      </c>
      <c r="J20">
        <v>6184</v>
      </c>
      <c r="K20">
        <v>55666</v>
      </c>
      <c r="L20">
        <v>36</v>
      </c>
      <c r="M20">
        <v>3</v>
      </c>
      <c r="P20">
        <v>-61.845999999999997</v>
      </c>
      <c r="Q20">
        <v>0</v>
      </c>
    </row>
    <row r="21" spans="1:17">
      <c r="A21">
        <v>20</v>
      </c>
      <c r="B21" t="s">
        <v>180</v>
      </c>
      <c r="C21" s="87">
        <v>0.5927877777777778</v>
      </c>
      <c r="D21">
        <v>121.48804</v>
      </c>
      <c r="E21">
        <v>31.190639999999998</v>
      </c>
      <c r="F21" t="s">
        <v>183</v>
      </c>
      <c r="G21" t="s">
        <v>193</v>
      </c>
      <c r="H21">
        <v>31.190643000000001</v>
      </c>
      <c r="I21">
        <v>121.48803700000001</v>
      </c>
      <c r="J21">
        <v>6184</v>
      </c>
      <c r="K21">
        <v>55666</v>
      </c>
      <c r="L21">
        <v>36</v>
      </c>
      <c r="M21">
        <v>3</v>
      </c>
      <c r="P21">
        <v>-66.167000000000002</v>
      </c>
      <c r="Q21">
        <v>1.167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2"/>
  <sheetViews>
    <sheetView workbookViewId="0">
      <selection activeCell="B24" sqref="B24"/>
    </sheetView>
  </sheetViews>
  <sheetFormatPr defaultRowHeight="13.5"/>
  <cols>
    <col min="1" max="1" width="15" bestFit="1" customWidth="1"/>
    <col min="2" max="2" width="25.5" customWidth="1"/>
    <col min="6" max="6" width="19.375" bestFit="1" customWidth="1"/>
  </cols>
  <sheetData>
    <row r="1" spans="1:49">
      <c r="A1" t="s">
        <v>194</v>
      </c>
      <c r="B1" t="s">
        <v>195</v>
      </c>
      <c r="C1" t="s">
        <v>196</v>
      </c>
      <c r="D1" t="s">
        <v>170</v>
      </c>
      <c r="E1" t="s">
        <v>197</v>
      </c>
      <c r="F1" t="s">
        <v>198</v>
      </c>
      <c r="G1" t="s">
        <v>199</v>
      </c>
      <c r="H1" t="s">
        <v>51</v>
      </c>
      <c r="I1" t="s">
        <v>52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t="s">
        <v>222</v>
      </c>
      <c r="AG1" t="s">
        <v>223</v>
      </c>
      <c r="AH1" t="s">
        <v>224</v>
      </c>
      <c r="AI1" t="s">
        <v>225</v>
      </c>
      <c r="AJ1" t="s">
        <v>226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234</v>
      </c>
      <c r="AS1" t="s">
        <v>235</v>
      </c>
      <c r="AT1" t="s">
        <v>236</v>
      </c>
      <c r="AU1" t="s">
        <v>237</v>
      </c>
      <c r="AV1" t="s">
        <v>238</v>
      </c>
      <c r="AW1" t="s">
        <v>256</v>
      </c>
    </row>
    <row r="2" spans="1:49" s="89" customFormat="1">
      <c r="A2" s="88">
        <v>42919</v>
      </c>
      <c r="B2" s="89" t="s">
        <v>255</v>
      </c>
      <c r="C2" s="89" t="s">
        <v>244</v>
      </c>
      <c r="D2" s="89">
        <v>6184</v>
      </c>
      <c r="E2" s="89">
        <v>55666</v>
      </c>
      <c r="F2" s="89" t="s">
        <v>251</v>
      </c>
      <c r="G2" s="89" t="s">
        <v>252</v>
      </c>
      <c r="H2" s="89">
        <v>121.487801</v>
      </c>
      <c r="I2" s="89">
        <v>31.190701000000001</v>
      </c>
      <c r="J2" s="89" t="s">
        <v>240</v>
      </c>
      <c r="K2" s="89">
        <v>0</v>
      </c>
      <c r="L2" s="89">
        <v>6</v>
      </c>
      <c r="M2" s="89" t="s">
        <v>239</v>
      </c>
      <c r="N2" s="89">
        <v>3</v>
      </c>
      <c r="O2" s="89">
        <v>36</v>
      </c>
      <c r="P2" s="89" t="s">
        <v>253</v>
      </c>
      <c r="Q2" s="89">
        <v>41</v>
      </c>
      <c r="S2" s="89">
        <v>4</v>
      </c>
      <c r="T2" s="89" t="s">
        <v>239</v>
      </c>
      <c r="U2" s="89" t="s">
        <v>240</v>
      </c>
      <c r="V2" s="89" t="s">
        <v>240</v>
      </c>
      <c r="W2" s="89">
        <v>0</v>
      </c>
      <c r="X2" s="89">
        <v>4</v>
      </c>
      <c r="Y2" s="89">
        <v>3</v>
      </c>
      <c r="Z2" s="89" t="s">
        <v>240</v>
      </c>
      <c r="AA2" s="89">
        <v>20</v>
      </c>
      <c r="AB2" s="89">
        <v>9</v>
      </c>
      <c r="AC2" s="89" t="s">
        <v>243</v>
      </c>
      <c r="AD2" s="89" t="s">
        <v>245</v>
      </c>
      <c r="AE2" s="89" t="s">
        <v>250</v>
      </c>
      <c r="AF2" s="89" t="s">
        <v>246</v>
      </c>
      <c r="AG2" s="89" t="s">
        <v>242</v>
      </c>
      <c r="AH2" s="89" t="s">
        <v>241</v>
      </c>
      <c r="AI2" s="89">
        <v>6</v>
      </c>
      <c r="AJ2" s="89" t="s">
        <v>240</v>
      </c>
      <c r="AK2" s="89">
        <v>1</v>
      </c>
      <c r="AL2" s="89">
        <v>37</v>
      </c>
      <c r="AM2" s="89">
        <v>41</v>
      </c>
      <c r="AN2" s="89" t="s">
        <v>247</v>
      </c>
      <c r="AO2" s="89" t="s">
        <v>249</v>
      </c>
      <c r="AQ2" s="89">
        <v>0</v>
      </c>
      <c r="AR2" s="89">
        <v>0</v>
      </c>
      <c r="AS2" s="89">
        <v>0</v>
      </c>
      <c r="AT2" s="89">
        <v>0</v>
      </c>
      <c r="AU2" s="89">
        <v>0</v>
      </c>
      <c r="AV2" s="89" t="s">
        <v>248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7" sqref="G7"/>
    </sheetView>
  </sheetViews>
  <sheetFormatPr defaultColWidth="9" defaultRowHeight="14.25"/>
  <cols>
    <col min="1" max="1" width="14" style="6" customWidth="1"/>
    <col min="2" max="2" width="14.375" style="6" customWidth="1"/>
    <col min="3" max="3" width="11.625" style="6" customWidth="1"/>
    <col min="4" max="5" width="9" style="6"/>
    <col min="6" max="6" width="23" style="6" bestFit="1" customWidth="1"/>
    <col min="7" max="7" width="36.5" style="6" bestFit="1" customWidth="1"/>
    <col min="8" max="10" width="9" style="6"/>
    <col min="11" max="11" width="10.5" style="6" bestFit="1" customWidth="1"/>
    <col min="12" max="12" width="9" style="6"/>
    <col min="13" max="13" width="22.625" style="6" customWidth="1"/>
    <col min="14" max="16384" width="9" style="6"/>
  </cols>
  <sheetData>
    <row r="1" spans="1:13" s="65" customFormat="1" ht="24">
      <c r="A1" s="66" t="s">
        <v>90</v>
      </c>
      <c r="B1" s="67" t="s">
        <v>119</v>
      </c>
      <c r="C1" s="67" t="s">
        <v>91</v>
      </c>
      <c r="D1" s="67" t="s">
        <v>120</v>
      </c>
      <c r="E1" s="67" t="s">
        <v>92</v>
      </c>
      <c r="F1" s="67" t="s">
        <v>93</v>
      </c>
      <c r="G1" s="67" t="s">
        <v>94</v>
      </c>
      <c r="H1" s="68" t="s">
        <v>88</v>
      </c>
      <c r="I1" s="68" t="s">
        <v>106</v>
      </c>
      <c r="J1" s="68" t="s">
        <v>108</v>
      </c>
      <c r="K1" s="68" t="s">
        <v>86</v>
      </c>
      <c r="L1" s="68" t="s">
        <v>87</v>
      </c>
      <c r="M1" s="69" t="s">
        <v>121</v>
      </c>
    </row>
    <row r="2" spans="1:13" s="61" customFormat="1" ht="26.25" customHeight="1">
      <c r="A2" s="75" t="s">
        <v>130</v>
      </c>
      <c r="B2" s="75" t="s">
        <v>149</v>
      </c>
      <c r="C2" s="76" t="s">
        <v>139</v>
      </c>
      <c r="D2" s="74">
        <v>1</v>
      </c>
      <c r="E2" s="64" t="s">
        <v>116</v>
      </c>
      <c r="F2" s="70" t="s">
        <v>147</v>
      </c>
      <c r="G2" s="70" t="s">
        <v>146</v>
      </c>
      <c r="H2" s="71" t="s">
        <v>131</v>
      </c>
      <c r="I2" s="80" t="s">
        <v>89</v>
      </c>
      <c r="J2" s="79">
        <v>1</v>
      </c>
      <c r="K2" s="78">
        <v>175.1</v>
      </c>
      <c r="L2" s="72" t="s">
        <v>138</v>
      </c>
      <c r="M2" s="73" t="s">
        <v>148</v>
      </c>
    </row>
    <row r="3" spans="1:13">
      <c r="A3" s="62"/>
      <c r="B3" s="61"/>
      <c r="C3" s="61"/>
      <c r="D3" s="61"/>
      <c r="E3" s="61"/>
      <c r="F3" s="61"/>
      <c r="G3" s="61"/>
      <c r="H3" s="61"/>
      <c r="I3" s="61"/>
    </row>
    <row r="4" spans="1:13">
      <c r="A4" s="61"/>
      <c r="B4" s="61"/>
      <c r="C4" s="61"/>
      <c r="D4" s="61"/>
      <c r="E4" s="61"/>
      <c r="F4" s="61"/>
      <c r="G4" s="61"/>
      <c r="H4" s="63"/>
      <c r="I4" s="61"/>
    </row>
    <row r="5" spans="1:13">
      <c r="A5" s="61"/>
      <c r="B5" s="61"/>
      <c r="C5" s="61"/>
      <c r="D5" s="61"/>
      <c r="E5" s="61"/>
      <c r="F5" s="61"/>
      <c r="G5" s="61"/>
      <c r="H5" s="61"/>
      <c r="I5" s="61"/>
    </row>
    <row r="6" spans="1:13">
      <c r="A6" s="61"/>
      <c r="B6" s="61"/>
      <c r="C6" s="61"/>
      <c r="D6" s="61"/>
      <c r="E6" s="61"/>
      <c r="F6" s="61"/>
      <c r="G6" s="61"/>
      <c r="H6" s="61"/>
      <c r="I6" s="61"/>
    </row>
    <row r="7" spans="1:13">
      <c r="A7" s="61"/>
      <c r="B7" s="61"/>
      <c r="C7" s="61"/>
      <c r="D7" s="61"/>
      <c r="E7" s="61"/>
      <c r="F7" s="61"/>
      <c r="G7" s="61"/>
      <c r="H7" s="61"/>
      <c r="I7" s="61"/>
    </row>
    <row r="8" spans="1:13">
      <c r="A8" s="61"/>
      <c r="B8" s="61"/>
      <c r="C8" s="61"/>
      <c r="D8" s="61"/>
      <c r="E8" s="61"/>
      <c r="F8" s="61"/>
      <c r="G8" s="61"/>
      <c r="H8" s="61"/>
      <c r="I8" s="61"/>
    </row>
    <row r="9" spans="1:13">
      <c r="F9" s="61"/>
      <c r="I9" s="61"/>
    </row>
    <row r="14" spans="1:13">
      <c r="F14" s="61"/>
    </row>
  </sheetData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22" zoomScale="145" zoomScaleNormal="145" workbookViewId="0">
      <selection activeCell="A131" sqref="A131"/>
    </sheetView>
  </sheetViews>
  <sheetFormatPr defaultColWidth="4.125" defaultRowHeight="15"/>
  <cols>
    <col min="1" max="1" width="13.75" style="29" customWidth="1"/>
    <col min="2" max="2" width="4.125" style="29"/>
    <col min="3" max="3" width="21.875" style="29" customWidth="1"/>
    <col min="4" max="16384" width="4.125" style="29"/>
  </cols>
  <sheetData>
    <row r="1" spans="1:18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8.75">
      <c r="A2" s="30" t="s">
        <v>122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>
      <c r="A4" s="217" t="s">
        <v>95</v>
      </c>
      <c r="B4" s="217"/>
      <c r="C4" s="32" t="s">
        <v>150</v>
      </c>
      <c r="D4" s="33"/>
      <c r="E4" s="33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>
      <c r="A5" s="217" t="s">
        <v>96</v>
      </c>
      <c r="B5" s="217"/>
      <c r="C5" s="34" t="s">
        <v>140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>
      <c r="A6" s="28"/>
      <c r="B6" s="28"/>
      <c r="C6" s="28"/>
      <c r="D6" s="28"/>
      <c r="E6" s="28"/>
      <c r="F6" s="28"/>
      <c r="G6" s="38"/>
      <c r="H6" s="38"/>
      <c r="I6" s="38"/>
      <c r="J6" s="38"/>
      <c r="K6" s="38"/>
      <c r="L6" s="38"/>
      <c r="M6" s="38"/>
      <c r="N6" s="28"/>
      <c r="O6" s="28"/>
      <c r="P6" s="38"/>
      <c r="Q6" s="28"/>
      <c r="R6" s="28"/>
    </row>
    <row r="7" spans="1:18">
      <c r="A7" s="28"/>
      <c r="B7" s="28"/>
      <c r="C7" s="28"/>
      <c r="D7" s="28"/>
      <c r="E7" s="28"/>
      <c r="F7" s="28"/>
      <c r="G7" s="218"/>
      <c r="H7" s="218"/>
      <c r="I7" s="218"/>
      <c r="J7" s="218"/>
      <c r="K7" s="38"/>
      <c r="L7" s="38"/>
      <c r="M7" s="38"/>
      <c r="N7" s="28"/>
      <c r="O7" s="28"/>
      <c r="P7" s="38"/>
      <c r="Q7" s="28"/>
      <c r="R7" s="28"/>
    </row>
    <row r="8" spans="1:18">
      <c r="A8" s="1" t="s">
        <v>97</v>
      </c>
      <c r="B8" s="28"/>
      <c r="C8" s="77" t="s">
        <v>141</v>
      </c>
      <c r="D8" s="28"/>
      <c r="E8" s="28"/>
      <c r="F8" s="28"/>
      <c r="G8" s="38"/>
      <c r="H8" s="38"/>
      <c r="I8" s="38"/>
      <c r="J8" s="38"/>
      <c r="K8" s="38"/>
      <c r="L8" s="38"/>
      <c r="M8" s="38"/>
      <c r="N8" s="28"/>
      <c r="O8" s="28"/>
      <c r="P8" s="38"/>
      <c r="Q8" s="28"/>
      <c r="R8" s="28"/>
    </row>
    <row r="9" spans="1:18" ht="15.75" thickBot="1">
      <c r="A9" s="1" t="s">
        <v>160</v>
      </c>
      <c r="B9" s="2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8" ht="15.75" thickTop="1">
      <c r="A10" s="208"/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10"/>
    </row>
    <row r="11" spans="1:18">
      <c r="A11" s="211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3"/>
    </row>
    <row r="12" spans="1:18">
      <c r="A12" s="21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3"/>
    </row>
    <row r="13" spans="1:18">
      <c r="A13" s="211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3"/>
    </row>
    <row r="14" spans="1:18">
      <c r="A14" s="211"/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3"/>
    </row>
    <row r="15" spans="1:18">
      <c r="A15" s="211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3"/>
    </row>
    <row r="16" spans="1:18">
      <c r="A16" s="211"/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3"/>
    </row>
    <row r="17" spans="1:21">
      <c r="A17" s="211"/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3"/>
    </row>
    <row r="18" spans="1:21">
      <c r="A18" s="211"/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3"/>
    </row>
    <row r="19" spans="1:21">
      <c r="A19" s="211"/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3"/>
    </row>
    <row r="20" spans="1:21">
      <c r="A20" s="211"/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3"/>
    </row>
    <row r="21" spans="1:21">
      <c r="A21" s="211"/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3"/>
    </row>
    <row r="22" spans="1:21">
      <c r="A22" s="211"/>
      <c r="B22" s="212"/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3"/>
    </row>
    <row r="23" spans="1:21">
      <c r="A23" s="211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3"/>
    </row>
    <row r="24" spans="1:21">
      <c r="A24" s="211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3"/>
    </row>
    <row r="25" spans="1:21">
      <c r="A25" s="211"/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3"/>
    </row>
    <row r="26" spans="1:21">
      <c r="A26" s="211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3"/>
    </row>
    <row r="27" spans="1:21">
      <c r="A27" s="211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3"/>
    </row>
    <row r="28" spans="1:21">
      <c r="A28" s="211"/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3"/>
      <c r="U28" s="37"/>
    </row>
    <row r="29" spans="1:21" ht="15.75" thickBot="1">
      <c r="A29" s="214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6"/>
    </row>
    <row r="30" spans="1:21" ht="15.75" thickTop="1">
      <c r="A30" s="1" t="s">
        <v>50</v>
      </c>
      <c r="B30" s="2"/>
      <c r="C30" s="77" t="s">
        <v>142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21" ht="15.75" thickBot="1">
      <c r="A31" s="1" t="s">
        <v>100</v>
      </c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21" ht="15.75" thickTop="1">
      <c r="A32" s="208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10"/>
    </row>
    <row r="33" spans="1:18">
      <c r="A33" s="211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3"/>
    </row>
    <row r="34" spans="1:18">
      <c r="A34" s="211"/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3"/>
    </row>
    <row r="35" spans="1:18">
      <c r="A35" s="211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3"/>
    </row>
    <row r="36" spans="1:18">
      <c r="A36" s="211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3"/>
    </row>
    <row r="37" spans="1:18">
      <c r="A37" s="211"/>
      <c r="B37" s="212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3"/>
    </row>
    <row r="38" spans="1:18">
      <c r="A38" s="211"/>
      <c r="B38" s="212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3"/>
    </row>
    <row r="39" spans="1:18">
      <c r="A39" s="211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3"/>
    </row>
    <row r="40" spans="1:18">
      <c r="A40" s="211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3"/>
    </row>
    <row r="41" spans="1:18">
      <c r="A41" s="211"/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3"/>
    </row>
    <row r="42" spans="1:18">
      <c r="A42" s="211"/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3"/>
    </row>
    <row r="43" spans="1:18">
      <c r="A43" s="211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3"/>
    </row>
    <row r="44" spans="1:18">
      <c r="A44" s="211"/>
      <c r="B44" s="212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3"/>
    </row>
    <row r="45" spans="1:18">
      <c r="A45" s="211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3"/>
    </row>
    <row r="46" spans="1:18">
      <c r="A46" s="211"/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3"/>
    </row>
    <row r="47" spans="1:18">
      <c r="A47" s="211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3"/>
    </row>
    <row r="48" spans="1:18">
      <c r="A48" s="211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3"/>
    </row>
    <row r="49" spans="1:18">
      <c r="A49" s="211"/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3"/>
    </row>
    <row r="50" spans="1:18" ht="15.75" thickBot="1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6"/>
    </row>
    <row r="51" spans="1:18" ht="15.75" thickTop="1">
      <c r="A51" s="1" t="s">
        <v>50</v>
      </c>
      <c r="B51" s="2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>
      <c r="A52" s="219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1"/>
    </row>
    <row r="53" spans="1:18">
      <c r="A53" s="222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4"/>
    </row>
    <row r="54" spans="1:18">
      <c r="A54" s="1" t="s">
        <v>133</v>
      </c>
      <c r="B54" s="2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>
      <c r="A55" s="1"/>
      <c r="B55" s="2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>
      <c r="A56" s="1"/>
      <c r="B56" s="2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>
      <c r="A57" s="1" t="s">
        <v>123</v>
      </c>
      <c r="B57" s="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>
      <c r="A58" s="1"/>
      <c r="B58" s="2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>
      <c r="A59" s="1"/>
      <c r="B59" s="2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>
      <c r="A60" s="1"/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>
      <c r="A61" s="1"/>
      <c r="B61" s="2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>
      <c r="A62" s="1"/>
      <c r="B62" s="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>
      <c r="A63" s="1"/>
      <c r="B63" s="2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>
      <c r="A64" s="1"/>
      <c r="B64" s="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>
      <c r="A65" s="1"/>
      <c r="B65" s="2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>
      <c r="A66" s="1"/>
      <c r="B66" s="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>
      <c r="A67" s="1"/>
      <c r="B67" s="2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>
      <c r="A68" s="1"/>
      <c r="B68" s="2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>
      <c r="A69" s="1"/>
      <c r="B69" s="2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>
      <c r="A70" s="1"/>
      <c r="B70" s="2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>
      <c r="A71" s="1"/>
      <c r="B71" s="2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>
      <c r="A72" s="1"/>
      <c r="B72" s="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>
      <c r="A73" s="1"/>
      <c r="B73" s="2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>
      <c r="A74" s="1"/>
      <c r="B74" s="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>
      <c r="A75" s="1"/>
      <c r="B75" s="2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>
      <c r="A76" s="1"/>
      <c r="B76" s="2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>
      <c r="A77" s="1"/>
      <c r="B77" s="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>
      <c r="A78" s="1"/>
      <c r="B78" s="2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>
      <c r="A79" s="1"/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>
      <c r="A80" s="219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1"/>
    </row>
    <row r="81" spans="1:18">
      <c r="A81" s="222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4"/>
    </row>
    <row r="82" spans="1:18">
      <c r="A82" s="1" t="s">
        <v>98</v>
      </c>
      <c r="B82" s="28"/>
      <c r="C82" s="60" t="s">
        <v>143</v>
      </c>
      <c r="D82" s="28"/>
      <c r="E82" s="28"/>
      <c r="F82" s="28"/>
      <c r="G82" s="28"/>
      <c r="H82" s="28"/>
      <c r="I82" s="35"/>
      <c r="J82" s="36"/>
      <c r="K82" s="36"/>
      <c r="L82" s="36"/>
      <c r="M82" s="36"/>
      <c r="N82" s="31"/>
      <c r="O82" s="35"/>
      <c r="P82" s="28"/>
      <c r="Q82" s="28"/>
      <c r="R82" s="28"/>
    </row>
    <row r="83" spans="1:18" ht="15.75" thickBot="1">
      <c r="A83" s="1" t="s">
        <v>160</v>
      </c>
      <c r="B83" s="2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ht="15.75" thickTop="1">
      <c r="A84" s="208"/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10"/>
    </row>
    <row r="85" spans="1:18">
      <c r="A85" s="211"/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3"/>
    </row>
    <row r="86" spans="1:18">
      <c r="A86" s="211"/>
      <c r="B86" s="212"/>
      <c r="C86" s="212"/>
      <c r="D86" s="212"/>
      <c r="E86" s="212"/>
      <c r="F86" s="212"/>
      <c r="G86" s="212"/>
      <c r="H86" s="212"/>
      <c r="I86" s="212"/>
      <c r="J86" s="212"/>
      <c r="K86" s="212"/>
      <c r="L86" s="212"/>
      <c r="M86" s="212"/>
      <c r="N86" s="212"/>
      <c r="O86" s="212"/>
      <c r="P86" s="212"/>
      <c r="Q86" s="212"/>
      <c r="R86" s="213"/>
    </row>
    <row r="87" spans="1:18">
      <c r="A87" s="211"/>
      <c r="B87" s="212"/>
      <c r="C87" s="212"/>
      <c r="D87" s="212"/>
      <c r="E87" s="212"/>
      <c r="F87" s="212"/>
      <c r="G87" s="212"/>
      <c r="H87" s="212"/>
      <c r="I87" s="212"/>
      <c r="J87" s="212"/>
      <c r="K87" s="212"/>
      <c r="L87" s="212"/>
      <c r="M87" s="212"/>
      <c r="N87" s="212"/>
      <c r="O87" s="212"/>
      <c r="P87" s="212"/>
      <c r="Q87" s="212"/>
      <c r="R87" s="213"/>
    </row>
    <row r="88" spans="1:18">
      <c r="A88" s="211"/>
      <c r="B88" s="212"/>
      <c r="C88" s="212"/>
      <c r="D88" s="212"/>
      <c r="E88" s="212"/>
      <c r="F88" s="212"/>
      <c r="G88" s="212"/>
      <c r="H88" s="212"/>
      <c r="I88" s="212"/>
      <c r="J88" s="212"/>
      <c r="K88" s="212"/>
      <c r="L88" s="212"/>
      <c r="M88" s="212"/>
      <c r="N88" s="212"/>
      <c r="O88" s="212"/>
      <c r="P88" s="212"/>
      <c r="Q88" s="212"/>
      <c r="R88" s="213"/>
    </row>
    <row r="89" spans="1:18">
      <c r="A89" s="211"/>
      <c r="B89" s="212"/>
      <c r="C89" s="212"/>
      <c r="D89" s="212"/>
      <c r="E89" s="212"/>
      <c r="F89" s="212"/>
      <c r="G89" s="212"/>
      <c r="H89" s="212"/>
      <c r="I89" s="212"/>
      <c r="J89" s="212"/>
      <c r="K89" s="212"/>
      <c r="L89" s="212"/>
      <c r="M89" s="212"/>
      <c r="N89" s="212"/>
      <c r="O89" s="212"/>
      <c r="P89" s="212"/>
      <c r="Q89" s="212"/>
      <c r="R89" s="213"/>
    </row>
    <row r="90" spans="1:18">
      <c r="A90" s="211"/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212"/>
      <c r="O90" s="212"/>
      <c r="P90" s="212"/>
      <c r="Q90" s="212"/>
      <c r="R90" s="213"/>
    </row>
    <row r="91" spans="1:18">
      <c r="A91" s="211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2"/>
      <c r="P91" s="212"/>
      <c r="Q91" s="212"/>
      <c r="R91" s="213"/>
    </row>
    <row r="92" spans="1:18">
      <c r="A92" s="211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2"/>
      <c r="P92" s="212"/>
      <c r="Q92" s="212"/>
      <c r="R92" s="213"/>
    </row>
    <row r="93" spans="1:18">
      <c r="A93" s="211"/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3"/>
    </row>
    <row r="94" spans="1:18">
      <c r="A94" s="211"/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3"/>
    </row>
    <row r="95" spans="1:18">
      <c r="A95" s="211"/>
      <c r="B95" s="212"/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  <c r="N95" s="212"/>
      <c r="O95" s="212"/>
      <c r="P95" s="212"/>
      <c r="Q95" s="212"/>
      <c r="R95" s="213"/>
    </row>
    <row r="96" spans="1:18">
      <c r="A96" s="211"/>
      <c r="B96" s="212"/>
      <c r="C96" s="212"/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  <c r="P96" s="212"/>
      <c r="Q96" s="212"/>
      <c r="R96" s="213"/>
    </row>
    <row r="97" spans="1:18">
      <c r="A97" s="211"/>
      <c r="B97" s="212"/>
      <c r="C97" s="212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  <c r="P97" s="212"/>
      <c r="Q97" s="212"/>
      <c r="R97" s="213"/>
    </row>
    <row r="98" spans="1:18">
      <c r="A98" s="211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3"/>
    </row>
    <row r="99" spans="1:18">
      <c r="A99" s="211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  <c r="P99" s="212"/>
      <c r="Q99" s="212"/>
      <c r="R99" s="213"/>
    </row>
    <row r="100" spans="1:18">
      <c r="A100" s="211"/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3"/>
    </row>
    <row r="101" spans="1:18">
      <c r="A101" s="211"/>
      <c r="B101" s="212"/>
      <c r="C101" s="212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3"/>
    </row>
    <row r="102" spans="1:18">
      <c r="A102" s="211"/>
      <c r="B102" s="212"/>
      <c r="C102" s="212"/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3"/>
    </row>
    <row r="103" spans="1:18" ht="15.75" thickBot="1">
      <c r="A103" s="214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6"/>
    </row>
    <row r="104" spans="1:18" ht="15.75" thickTop="1">
      <c r="A104" s="1" t="s">
        <v>99</v>
      </c>
      <c r="B104" s="2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>
      <c r="A105" s="1"/>
      <c r="B105" s="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>
      <c r="A106" s="1" t="s">
        <v>127</v>
      </c>
      <c r="B106" s="28"/>
      <c r="C106" s="77" t="s">
        <v>144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ht="15.75" thickBot="1">
      <c r="A107" s="1" t="s">
        <v>128</v>
      </c>
      <c r="B107" s="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ht="15.75" thickTop="1">
      <c r="A108" s="208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10"/>
    </row>
    <row r="109" spans="1:18">
      <c r="A109" s="211"/>
      <c r="B109" s="212"/>
      <c r="C109" s="212"/>
      <c r="D109" s="212"/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3"/>
    </row>
    <row r="110" spans="1:18">
      <c r="A110" s="211"/>
      <c r="B110" s="212"/>
      <c r="C110" s="212"/>
      <c r="D110" s="212"/>
      <c r="E110" s="212"/>
      <c r="F110" s="212"/>
      <c r="G110" s="212"/>
      <c r="H110" s="212"/>
      <c r="I110" s="212"/>
      <c r="J110" s="212"/>
      <c r="K110" s="212"/>
      <c r="L110" s="212"/>
      <c r="M110" s="212"/>
      <c r="N110" s="212"/>
      <c r="O110" s="212"/>
      <c r="P110" s="212"/>
      <c r="Q110" s="212"/>
      <c r="R110" s="213"/>
    </row>
    <row r="111" spans="1:18">
      <c r="A111" s="211"/>
      <c r="B111" s="212"/>
      <c r="C111" s="212"/>
      <c r="D111" s="212"/>
      <c r="E111" s="212"/>
      <c r="F111" s="212"/>
      <c r="G111" s="212"/>
      <c r="H111" s="212"/>
      <c r="I111" s="212"/>
      <c r="J111" s="212"/>
      <c r="K111" s="212"/>
      <c r="L111" s="212"/>
      <c r="M111" s="212"/>
      <c r="N111" s="212"/>
      <c r="O111" s="212"/>
      <c r="P111" s="212"/>
      <c r="Q111" s="212"/>
      <c r="R111" s="213"/>
    </row>
    <row r="112" spans="1:18">
      <c r="A112" s="211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2"/>
      <c r="P112" s="212"/>
      <c r="Q112" s="212"/>
      <c r="R112" s="213"/>
    </row>
    <row r="113" spans="1:18">
      <c r="A113" s="211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2"/>
      <c r="P113" s="212"/>
      <c r="Q113" s="212"/>
      <c r="R113" s="213"/>
    </row>
    <row r="114" spans="1:18">
      <c r="A114" s="211"/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3"/>
    </row>
    <row r="115" spans="1:18">
      <c r="A115" s="211"/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3"/>
    </row>
    <row r="116" spans="1:18">
      <c r="A116" s="211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3"/>
    </row>
    <row r="117" spans="1:18">
      <c r="A117" s="211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3"/>
    </row>
    <row r="118" spans="1:18">
      <c r="A118" s="211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3"/>
    </row>
    <row r="119" spans="1:18">
      <c r="A119" s="211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3"/>
    </row>
    <row r="120" spans="1:18">
      <c r="A120" s="211"/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3"/>
    </row>
    <row r="121" spans="1:18">
      <c r="A121" s="211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3"/>
    </row>
    <row r="122" spans="1:18">
      <c r="A122" s="211"/>
      <c r="B122" s="212"/>
      <c r="C122" s="212"/>
      <c r="D122" s="212"/>
      <c r="E122" s="212"/>
      <c r="F122" s="212"/>
      <c r="G122" s="212"/>
      <c r="H122" s="212"/>
      <c r="I122" s="212"/>
      <c r="J122" s="212"/>
      <c r="K122" s="212"/>
      <c r="L122" s="212"/>
      <c r="M122" s="212"/>
      <c r="N122" s="212"/>
      <c r="O122" s="212"/>
      <c r="P122" s="212"/>
      <c r="Q122" s="212"/>
      <c r="R122" s="213"/>
    </row>
    <row r="123" spans="1:18">
      <c r="A123" s="211"/>
      <c r="B123" s="212"/>
      <c r="C123" s="212"/>
      <c r="D123" s="212"/>
      <c r="E123" s="212"/>
      <c r="F123" s="212"/>
      <c r="G123" s="212"/>
      <c r="H123" s="212"/>
      <c r="I123" s="212"/>
      <c r="J123" s="212"/>
      <c r="K123" s="212"/>
      <c r="L123" s="212"/>
      <c r="M123" s="212"/>
      <c r="N123" s="212"/>
      <c r="O123" s="212"/>
      <c r="P123" s="212"/>
      <c r="Q123" s="212"/>
      <c r="R123" s="213"/>
    </row>
    <row r="124" spans="1:18">
      <c r="A124" s="211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2"/>
      <c r="P124" s="212"/>
      <c r="Q124" s="212"/>
      <c r="R124" s="213"/>
    </row>
    <row r="125" spans="1:18">
      <c r="A125" s="211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2"/>
      <c r="P125" s="212"/>
      <c r="Q125" s="212"/>
      <c r="R125" s="213"/>
    </row>
    <row r="126" spans="1:18">
      <c r="A126" s="211"/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3"/>
    </row>
    <row r="127" spans="1:18" ht="15.75" thickBot="1">
      <c r="A127" s="214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6"/>
    </row>
    <row r="128" spans="1:18" ht="15.75" thickTop="1">
      <c r="A128" s="1" t="s">
        <v>99</v>
      </c>
      <c r="B128" s="2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>
      <c r="A129" s="1"/>
      <c r="B129" s="2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>
      <c r="A130" s="1" t="s">
        <v>134</v>
      </c>
      <c r="B130" s="28"/>
      <c r="C130" s="77" t="s">
        <v>145</v>
      </c>
      <c r="D130" s="28"/>
      <c r="E130" s="28"/>
      <c r="F130" s="28"/>
      <c r="G130" s="28"/>
      <c r="H130" s="28"/>
      <c r="I130" s="35"/>
      <c r="J130" s="36"/>
      <c r="K130" s="36"/>
      <c r="L130" s="36"/>
      <c r="M130" s="36"/>
      <c r="N130" s="31"/>
      <c r="O130" s="35"/>
      <c r="P130" s="28"/>
      <c r="Q130" s="28"/>
      <c r="R130" s="28"/>
    </row>
    <row r="131" spans="1:18" ht="15.75" thickBot="1">
      <c r="A131" s="1" t="s">
        <v>160</v>
      </c>
      <c r="B131" s="2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ht="15.75" thickTop="1">
      <c r="A132" s="208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10"/>
    </row>
    <row r="133" spans="1:18">
      <c r="A133" s="211"/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3"/>
    </row>
    <row r="134" spans="1:18">
      <c r="A134" s="211"/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3"/>
    </row>
    <row r="135" spans="1:18">
      <c r="A135" s="211"/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3"/>
    </row>
    <row r="136" spans="1:18">
      <c r="A136" s="211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2"/>
      <c r="P136" s="212"/>
      <c r="Q136" s="212"/>
      <c r="R136" s="213"/>
    </row>
    <row r="137" spans="1:18">
      <c r="A137" s="211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2"/>
      <c r="P137" s="212"/>
      <c r="Q137" s="212"/>
      <c r="R137" s="213"/>
    </row>
    <row r="138" spans="1:18">
      <c r="A138" s="211"/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3"/>
    </row>
    <row r="139" spans="1:18">
      <c r="A139" s="211"/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3"/>
    </row>
    <row r="140" spans="1:18">
      <c r="A140" s="211"/>
      <c r="B140" s="212"/>
      <c r="C140" s="212"/>
      <c r="D140" s="212"/>
      <c r="E140" s="212"/>
      <c r="F140" s="212"/>
      <c r="G140" s="212"/>
      <c r="H140" s="212"/>
      <c r="I140" s="212"/>
      <c r="J140" s="212"/>
      <c r="K140" s="212"/>
      <c r="L140" s="212"/>
      <c r="M140" s="212"/>
      <c r="N140" s="212"/>
      <c r="O140" s="212"/>
      <c r="P140" s="212"/>
      <c r="Q140" s="212"/>
      <c r="R140" s="213"/>
    </row>
    <row r="141" spans="1:18">
      <c r="A141" s="211"/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12"/>
      <c r="P141" s="212"/>
      <c r="Q141" s="212"/>
      <c r="R141" s="213"/>
    </row>
    <row r="142" spans="1:18">
      <c r="A142" s="211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2"/>
      <c r="P142" s="212"/>
      <c r="Q142" s="212"/>
      <c r="R142" s="213"/>
    </row>
    <row r="143" spans="1:18">
      <c r="A143" s="211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2"/>
      <c r="P143" s="212"/>
      <c r="Q143" s="212"/>
      <c r="R143" s="213"/>
    </row>
    <row r="144" spans="1:18">
      <c r="A144" s="211"/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3"/>
    </row>
    <row r="145" spans="1:18">
      <c r="A145" s="211"/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3"/>
    </row>
    <row r="146" spans="1:18">
      <c r="A146" s="211"/>
      <c r="B146" s="212"/>
      <c r="C146" s="212"/>
      <c r="D146" s="212"/>
      <c r="E146" s="212"/>
      <c r="F146" s="212"/>
      <c r="G146" s="212"/>
      <c r="H146" s="212"/>
      <c r="I146" s="212"/>
      <c r="J146" s="212"/>
      <c r="K146" s="212"/>
      <c r="L146" s="212"/>
      <c r="M146" s="212"/>
      <c r="N146" s="212"/>
      <c r="O146" s="212"/>
      <c r="P146" s="212"/>
      <c r="Q146" s="212"/>
      <c r="R146" s="213"/>
    </row>
    <row r="147" spans="1:18">
      <c r="A147" s="211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2"/>
      <c r="P147" s="212"/>
      <c r="Q147" s="212"/>
      <c r="R147" s="213"/>
    </row>
    <row r="148" spans="1:18">
      <c r="A148" s="211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12"/>
      <c r="Q148" s="212"/>
      <c r="R148" s="213"/>
    </row>
    <row r="149" spans="1:18">
      <c r="A149" s="211"/>
      <c r="B149" s="212"/>
      <c r="C149" s="212"/>
      <c r="D149" s="212"/>
      <c r="E149" s="212"/>
      <c r="F149" s="212"/>
      <c r="G149" s="212"/>
      <c r="H149" s="212"/>
      <c r="I149" s="212"/>
      <c r="J149" s="212"/>
      <c r="K149" s="212"/>
      <c r="L149" s="212"/>
      <c r="M149" s="212"/>
      <c r="N149" s="212"/>
      <c r="O149" s="212"/>
      <c r="P149" s="212"/>
      <c r="Q149" s="212"/>
      <c r="R149" s="213"/>
    </row>
    <row r="150" spans="1:18">
      <c r="A150" s="211"/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3"/>
    </row>
    <row r="151" spans="1:18" ht="15.75" thickBot="1">
      <c r="A151" s="214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6"/>
    </row>
    <row r="152" spans="1:18" ht="15.75" thickTop="1">
      <c r="A152" s="1" t="s">
        <v>99</v>
      </c>
      <c r="B152" s="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>
      <c r="A153" s="1"/>
      <c r="B153" s="2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>
      <c r="A154" s="1" t="s">
        <v>134</v>
      </c>
      <c r="B154" s="28"/>
      <c r="C154" s="77" t="s">
        <v>145</v>
      </c>
      <c r="D154" s="28"/>
      <c r="E154" s="28"/>
      <c r="F154" s="28"/>
      <c r="G154" s="28"/>
      <c r="H154" s="28"/>
      <c r="I154" s="35"/>
      <c r="J154" s="36"/>
      <c r="K154" s="36"/>
      <c r="L154" s="36"/>
      <c r="M154" s="36"/>
      <c r="N154" s="31"/>
      <c r="O154" s="35"/>
      <c r="P154" s="28"/>
      <c r="Q154" s="28"/>
      <c r="R154" s="28"/>
    </row>
    <row r="155" spans="1:18" ht="15.75" thickBot="1">
      <c r="A155" s="1" t="s">
        <v>129</v>
      </c>
      <c r="B155" s="2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ht="15.75" thickTop="1">
      <c r="A156" s="208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10"/>
    </row>
    <row r="157" spans="1:18">
      <c r="A157" s="211"/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3"/>
    </row>
    <row r="158" spans="1:18">
      <c r="A158" s="211"/>
      <c r="B158" s="212"/>
      <c r="C158" s="212"/>
      <c r="D158" s="212"/>
      <c r="E158" s="212"/>
      <c r="F158" s="212"/>
      <c r="G158" s="212"/>
      <c r="H158" s="212"/>
      <c r="I158" s="212"/>
      <c r="J158" s="212"/>
      <c r="K158" s="212"/>
      <c r="L158" s="212"/>
      <c r="M158" s="212"/>
      <c r="N158" s="212"/>
      <c r="O158" s="212"/>
      <c r="P158" s="212"/>
      <c r="Q158" s="212"/>
      <c r="R158" s="213"/>
    </row>
    <row r="159" spans="1:18">
      <c r="A159" s="211"/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3"/>
    </row>
    <row r="160" spans="1:18">
      <c r="A160" s="211"/>
      <c r="B160" s="212"/>
      <c r="C160" s="212"/>
      <c r="D160" s="212"/>
      <c r="E160" s="212"/>
      <c r="F160" s="212"/>
      <c r="G160" s="212"/>
      <c r="H160" s="212"/>
      <c r="I160" s="212"/>
      <c r="J160" s="212"/>
      <c r="K160" s="212"/>
      <c r="L160" s="212"/>
      <c r="M160" s="212"/>
      <c r="N160" s="212"/>
      <c r="O160" s="212"/>
      <c r="P160" s="212"/>
      <c r="Q160" s="212"/>
      <c r="R160" s="213"/>
    </row>
    <row r="161" spans="1:18">
      <c r="A161" s="211"/>
      <c r="B161" s="212"/>
      <c r="C161" s="212"/>
      <c r="D161" s="212"/>
      <c r="E161" s="212"/>
      <c r="F161" s="212"/>
      <c r="G161" s="212"/>
      <c r="H161" s="212"/>
      <c r="I161" s="212"/>
      <c r="J161" s="212"/>
      <c r="K161" s="212"/>
      <c r="L161" s="212"/>
      <c r="M161" s="212"/>
      <c r="N161" s="212"/>
      <c r="O161" s="212"/>
      <c r="P161" s="212"/>
      <c r="Q161" s="212"/>
      <c r="R161" s="213"/>
    </row>
    <row r="162" spans="1:18">
      <c r="A162" s="211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2"/>
      <c r="P162" s="212"/>
      <c r="Q162" s="212"/>
      <c r="R162" s="213"/>
    </row>
    <row r="163" spans="1:18">
      <c r="A163" s="211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2"/>
      <c r="P163" s="212"/>
      <c r="Q163" s="212"/>
      <c r="R163" s="213"/>
    </row>
    <row r="164" spans="1:18">
      <c r="A164" s="211"/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3"/>
    </row>
    <row r="165" spans="1:18">
      <c r="A165" s="211"/>
      <c r="B165" s="212"/>
      <c r="C165" s="212"/>
      <c r="D165" s="212"/>
      <c r="E165" s="212"/>
      <c r="F165" s="212"/>
      <c r="G165" s="212"/>
      <c r="H165" s="212"/>
      <c r="I165" s="212"/>
      <c r="J165" s="212"/>
      <c r="K165" s="212"/>
      <c r="L165" s="212"/>
      <c r="M165" s="212"/>
      <c r="N165" s="212"/>
      <c r="O165" s="212"/>
      <c r="P165" s="212"/>
      <c r="Q165" s="212"/>
      <c r="R165" s="213"/>
    </row>
    <row r="166" spans="1:18">
      <c r="A166" s="211"/>
      <c r="B166" s="212"/>
      <c r="C166" s="212"/>
      <c r="D166" s="212"/>
      <c r="E166" s="212"/>
      <c r="F166" s="212"/>
      <c r="G166" s="212"/>
      <c r="H166" s="212"/>
      <c r="I166" s="212"/>
      <c r="J166" s="212"/>
      <c r="K166" s="212"/>
      <c r="L166" s="212"/>
      <c r="M166" s="212"/>
      <c r="N166" s="212"/>
      <c r="O166" s="212"/>
      <c r="P166" s="212"/>
      <c r="Q166" s="212"/>
      <c r="R166" s="213"/>
    </row>
    <row r="167" spans="1:18">
      <c r="A167" s="211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2"/>
      <c r="P167" s="212"/>
      <c r="Q167" s="212"/>
      <c r="R167" s="213"/>
    </row>
    <row r="168" spans="1:18">
      <c r="A168" s="211"/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2"/>
      <c r="P168" s="212"/>
      <c r="Q168" s="212"/>
      <c r="R168" s="213"/>
    </row>
    <row r="169" spans="1:18">
      <c r="A169" s="211"/>
      <c r="B169" s="212"/>
      <c r="C169" s="212"/>
      <c r="D169" s="212"/>
      <c r="E169" s="212"/>
      <c r="F169" s="212"/>
      <c r="G169" s="212"/>
      <c r="H169" s="212"/>
      <c r="I169" s="212"/>
      <c r="J169" s="212"/>
      <c r="K169" s="212"/>
      <c r="L169" s="212"/>
      <c r="M169" s="212"/>
      <c r="N169" s="212"/>
      <c r="O169" s="212"/>
      <c r="P169" s="212"/>
      <c r="Q169" s="212"/>
      <c r="R169" s="213"/>
    </row>
    <row r="170" spans="1:18">
      <c r="A170" s="211"/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3"/>
    </row>
    <row r="171" spans="1:18">
      <c r="A171" s="211"/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3"/>
    </row>
    <row r="172" spans="1:18">
      <c r="A172" s="211"/>
      <c r="B172" s="212"/>
      <c r="C172" s="212"/>
      <c r="D172" s="212"/>
      <c r="E172" s="212"/>
      <c r="F172" s="212"/>
      <c r="G172" s="212"/>
      <c r="H172" s="212"/>
      <c r="I172" s="212"/>
      <c r="J172" s="212"/>
      <c r="K172" s="212"/>
      <c r="L172" s="212"/>
      <c r="M172" s="212"/>
      <c r="N172" s="212"/>
      <c r="O172" s="212"/>
      <c r="P172" s="212"/>
      <c r="Q172" s="212"/>
      <c r="R172" s="213"/>
    </row>
    <row r="173" spans="1:18">
      <c r="A173" s="211"/>
      <c r="B173" s="212"/>
      <c r="C173" s="212"/>
      <c r="D173" s="212"/>
      <c r="E173" s="212"/>
      <c r="F173" s="212"/>
      <c r="G173" s="212"/>
      <c r="H173" s="212"/>
      <c r="I173" s="212"/>
      <c r="J173" s="212"/>
      <c r="K173" s="212"/>
      <c r="L173" s="212"/>
      <c r="M173" s="212"/>
      <c r="N173" s="212"/>
      <c r="O173" s="212"/>
      <c r="P173" s="212"/>
      <c r="Q173" s="212"/>
      <c r="R173" s="213"/>
    </row>
    <row r="174" spans="1:18">
      <c r="A174" s="211"/>
      <c r="B174" s="212"/>
      <c r="C174" s="212"/>
      <c r="D174" s="212"/>
      <c r="E174" s="212"/>
      <c r="F174" s="212"/>
      <c r="G174" s="212"/>
      <c r="H174" s="212"/>
      <c r="I174" s="212"/>
      <c r="J174" s="212"/>
      <c r="K174" s="212"/>
      <c r="L174" s="212"/>
      <c r="M174" s="212"/>
      <c r="N174" s="212"/>
      <c r="O174" s="212"/>
      <c r="P174" s="212"/>
      <c r="Q174" s="212"/>
      <c r="R174" s="213"/>
    </row>
    <row r="175" spans="1:18" ht="15.75" thickBot="1">
      <c r="A175" s="214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6"/>
    </row>
    <row r="176" spans="1:18" ht="15.75" thickTop="1">
      <c r="A176" s="1" t="s">
        <v>99</v>
      </c>
      <c r="B176" s="2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>
      <c r="A177" s="1"/>
      <c r="B177" s="2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honeticPr fontId="2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E5"/>
  <sheetViews>
    <sheetView workbookViewId="0">
      <selection activeCell="D4" sqref="D4"/>
    </sheetView>
  </sheetViews>
  <sheetFormatPr defaultColWidth="10" defaultRowHeight="15"/>
  <cols>
    <col min="1" max="1" width="7.125" style="3" customWidth="1"/>
    <col min="2" max="2" width="14.125" style="3" customWidth="1"/>
    <col min="3" max="3" width="28.625" style="3" customWidth="1"/>
    <col min="4" max="4" width="27.375" style="3" customWidth="1"/>
    <col min="5" max="5" width="18.25" style="3" customWidth="1"/>
    <col min="6" max="16384" width="10" style="3"/>
  </cols>
  <sheetData>
    <row r="1" spans="1:5">
      <c r="A1" s="8" t="s">
        <v>0</v>
      </c>
      <c r="B1" s="8" t="s">
        <v>1</v>
      </c>
      <c r="C1" s="8" t="s">
        <v>2</v>
      </c>
      <c r="D1" s="8" t="s">
        <v>9</v>
      </c>
      <c r="E1" s="8" t="s">
        <v>10</v>
      </c>
    </row>
    <row r="2" spans="1:5">
      <c r="A2" s="4"/>
      <c r="B2" s="5"/>
      <c r="C2" s="5"/>
      <c r="D2" s="4"/>
      <c r="E2" s="4"/>
    </row>
    <row r="3" spans="1:5">
      <c r="A3" s="4"/>
      <c r="B3" s="4"/>
      <c r="C3" s="4"/>
      <c r="D3" s="4"/>
      <c r="E3" s="4"/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验收标准</vt:lpstr>
      <vt:lpstr>验收结果</vt:lpstr>
      <vt:lpstr>测试数据CSV</vt:lpstr>
      <vt:lpstr>工参</vt:lpstr>
      <vt:lpstr>RRU位置和CQT情况</vt:lpstr>
      <vt:lpstr>性能验收覆盖效果图</vt:lpstr>
      <vt:lpstr>遗留问题汇总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2017-07-17T07:11:37Z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(2)4PKhMPp3CzOGZZJom9OuLRP1EHUfe2jNWIbatqJfFqYy8FL3ihZbO/DGTTbMSUT2AZun/eHg_x000d_ 9yUcK70x4eDkuG4XHlwdgPIGWqE4uAoiYqKaeSCpXH32v3tzo1U/JbbhdipoN9Papr8Nq08R_x000d_ xou8qTniPH8dg+J80MawlvcStHNTzFZi+JffuxraOIstZUJtuLwv/K8kthVp3FJ/eSSRbdYA_x000d_ /joXVmGmX91htyckkd</vt:lpwstr>
  </property>
  <property fmtid="{D5CDD505-2E9C-101B-9397-08002B2CF9AE}" pid="3" name="_ms_pID_7253431">
    <vt:lpwstr>SE2yiK6u/UKjnQIy5Fne2U8RI3jlkY5HoLGllQKJ1MNUixBCQLMrTP_x000d_ sw+KrN+nhX5xE6UGWISKL183Ws7lye0lieoes8gKq3zxVliP4vXfU+ZWbhBL8t5YtyxsE9/V_x000d_ rLg=</vt:lpwstr>
  </property>
  <property fmtid="{D5CDD505-2E9C-101B-9397-08002B2CF9AE}" pid="4" name="_new_ms_pID_72543">
    <vt:lpwstr>(3)0DrLCPNFpLYD8GMNNSTZLshyOxkBe18XcB2mDjD95q7QMLxWn1DwbsszKAFFXMziuQrdd9+h_x000d_
LQPR/+LaLyTY5ZPw1fqOMQOZMzETQYQRYsovIgWuWF/qDC6Wv7AIumtrKxZZigvuaDiwlaw7_x000d_
aNee/kP5bSVLFQgP8PKLZVI/nbubbUbimRTdLHzdJiXqxqPBvmN4iypvRIUKK3qweBc5LFlo_x000d_
yLKB1qkSAz7z1MlT1t</vt:lpwstr>
  </property>
  <property fmtid="{D5CDD505-2E9C-101B-9397-08002B2CF9AE}" pid="5" name="_new_ms_pID_725431">
    <vt:lpwstr>aDfC3Nyj1oXdCiOjaJ27MmLEmzY3Xe7o833UGcK/OR0co9lIVHPrlU_x000d_
zv4pfSgXt5x8aCQwi3GomY6umnxZ9+ivkbqTH6dj57eijBvBzMHW9YDysqiBEKWoVSYx4D7y_x000d_
xTPmva9BSX1wyBv2IjmNSI19RA/h92ydjegdOEaA6PBjwuchf2DE92pmbQVu3iKaEq6GFZz2_x000d_
V1iR9S8YgIg/1Fw976ckrNvo9+q3618CjWUs</vt:lpwstr>
  </property>
  <property fmtid="{D5CDD505-2E9C-101B-9397-08002B2CF9AE}" pid="6" name="_new_ms_pID_725432">
    <vt:lpwstr>vj5JDk1QuVfReMyig1ytv1uH+LyYxbAZIICN_x000d_
ukhT656Q0RYkBFYtoIOzRB8AFzuEGMAJxwcnNVXCKerq9Pv9L/7YmkvgiWE1URAfOJEZszKe_x000d_
Wkzl9h9L+fjyPu8OZTf+EsyPjDzIUZ/vYXz27XARLZrycHWPI8B8otSTJ8YXp7L3lNCYQf6D_x000d_
LMTwa4lVLum8Zab3l8DkigV0m4+Gb/G3Qbw=</vt:lpwstr>
  </property>
  <property fmtid="{D5CDD505-2E9C-101B-9397-08002B2CF9AE}" pid="7" name="_2015_ms_pID_725343">
    <vt:lpwstr>(3)QLGsJ+LjzlUYGDzvRtdEXHcv9USXcAaYfISP6elY1mQVoP3NjW9RP4B0Od/HbgifNEtr1HX/
wpCyiPxLpom0WbIeZgYC1fplGm6DzN2sw07deEGqwjlSKHeL5Dg7XGoFuivRYgm4eepCVS7T
Pmqo13plKSbpoyPa9yDyBaFX1CNu8FGnavRtQ/HwSTkJZuNJMu7sHckmXEfssWHlpFZiG4Go
OwXgo9SenjRhwBgzPD</vt:lpwstr>
  </property>
  <property fmtid="{D5CDD505-2E9C-101B-9397-08002B2CF9AE}" pid="8" name="_2015_ms_pID_7253431">
    <vt:lpwstr>47WBhUcWr+usBoIBMe+qza6xe8TdMQRjDJSrpnjQWotpLLy45oMLtN
OWYlqivYcWe2PMoS41UuTJX+Up6+M8tylW4jQke21e0U4ycqH4KJgnxFo1lYcnymmtTryvGF
wtoVdXyCTD9WFBXy2D3/IRH3o0T5Y7179XA1p1TQAJYrggmBBsObnxy2SewDKIEU/PxkMiAO
Teq99EhGUT325HDrvAgTjq3BXRipXuz3/Xmp</vt:lpwstr>
  </property>
  <property fmtid="{D5CDD505-2E9C-101B-9397-08002B2CF9AE}" pid="9" name="_2015_ms_pID_7253432">
    <vt:lpwstr>Wg==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1498015825</vt:lpwstr>
  </property>
</Properties>
</file>