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E:\陈润芝-博士期间\菌群与疫苗课题\第二批（2020年1月下机数据-1264个样本）流感疫苗课题菌群数据分析\文章\陈润芝文章20220313\迁移-P.copri课题文章2022.6.24\"/>
    </mc:Choice>
  </mc:AlternateContent>
  <xr:revisionPtr revIDLastSave="0" documentId="13_ncr:1_{473864BC-ABE0-4B2A-8114-BD39BAAB5E35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 S1" sheetId="2" r:id="rId1"/>
    <sheet name="Table S2" sheetId="1" r:id="rId2"/>
    <sheet name="Table S3" sheetId="3" r:id="rId3"/>
    <sheet name="Table S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3" l="1"/>
  <c r="E53" i="3"/>
  <c r="E52" i="3"/>
  <c r="D52" i="3"/>
  <c r="E51" i="3"/>
  <c r="E50" i="3"/>
  <c r="D50" i="3"/>
  <c r="D55" i="3" s="1"/>
  <c r="E39" i="3"/>
  <c r="E38" i="3"/>
  <c r="E37" i="3"/>
  <c r="E36" i="3"/>
  <c r="E35" i="3"/>
  <c r="E34" i="3"/>
  <c r="E33" i="3"/>
  <c r="E32" i="3"/>
  <c r="E31" i="3"/>
  <c r="E30" i="3"/>
  <c r="E29" i="3"/>
</calcChain>
</file>

<file path=xl/sharedStrings.xml><?xml version="1.0" encoding="utf-8"?>
<sst xmlns="http://schemas.openxmlformats.org/spreadsheetml/2006/main" count="204" uniqueCount="162">
  <si>
    <t>positive control</t>
    <phoneticPr fontId="1" type="noConversion"/>
  </si>
  <si>
    <t>Genus</t>
    <phoneticPr fontId="1" type="noConversion"/>
  </si>
  <si>
    <t>Possible abundance(%) calculated by OD600</t>
    <phoneticPr fontId="1" type="noConversion"/>
  </si>
  <si>
    <t>Abundance(%) generated by 16S</t>
    <phoneticPr fontId="1" type="noConversion"/>
  </si>
  <si>
    <t>customized mock communities</t>
    <phoneticPr fontId="1" type="noConversion"/>
  </si>
  <si>
    <t>Staphylococcus</t>
  </si>
  <si>
    <t>Enterococcus</t>
  </si>
  <si>
    <t>Acinetobacter</t>
  </si>
  <si>
    <t>Escherichia</t>
  </si>
  <si>
    <t>Micrococcus</t>
  </si>
  <si>
    <t>Corynebacterium 1</t>
  </si>
  <si>
    <t>Anaerococcus</t>
  </si>
  <si>
    <t>Rothia</t>
  </si>
  <si>
    <t>Bacillus</t>
  </si>
  <si>
    <t>Kocuria</t>
  </si>
  <si>
    <t>Brachybacterium</t>
  </si>
  <si>
    <t>Corynebacterium</t>
    <phoneticPr fontId="1" type="noConversion"/>
  </si>
  <si>
    <t>Pantoea</t>
  </si>
  <si>
    <t>Proteus</t>
  </si>
  <si>
    <t>Neisseria</t>
  </si>
  <si>
    <t>Providencia</t>
  </si>
  <si>
    <t>Chryseobacterium</t>
  </si>
  <si>
    <t>Pseudomonas</t>
  </si>
  <si>
    <t>Exiguobacterium</t>
  </si>
  <si>
    <t>Stenotrophomonas</t>
  </si>
  <si>
    <t>Potential contaminants</t>
    <phoneticPr fontId="1" type="noConversion"/>
  </si>
  <si>
    <t>uncultured</t>
  </si>
  <si>
    <t>without</t>
    <phoneticPr fontId="1" type="noConversion"/>
  </si>
  <si>
    <t>Dechloromonas</t>
  </si>
  <si>
    <t>without</t>
  </si>
  <si>
    <t>Gemella</t>
  </si>
  <si>
    <t>Capnocytophaga</t>
  </si>
  <si>
    <t>uncultured_Denitratisoma_sp.</t>
  </si>
  <si>
    <t>Haliangium</t>
  </si>
  <si>
    <t>Actinomyces</t>
  </si>
  <si>
    <t>Fusobacterium</t>
  </si>
  <si>
    <t>Porphyromonas</t>
  </si>
  <si>
    <t>Alloprevotella</t>
  </si>
  <si>
    <t>Lactococcus</t>
  </si>
  <si>
    <t>Veillonella</t>
  </si>
  <si>
    <t>SWB02</t>
  </si>
  <si>
    <t>Sandaracinus</t>
  </si>
  <si>
    <t>Contaminants abundance(%)</t>
    <phoneticPr fontId="1" type="noConversion"/>
  </si>
  <si>
    <t>Total (%)</t>
    <phoneticPr fontId="1" type="noConversion"/>
  </si>
  <si>
    <t>BIOLOG EcoPlate</t>
    <phoneticPr fontId="1" type="noConversion"/>
  </si>
  <si>
    <t>Substrates</t>
    <phoneticPr fontId="1" type="noConversion"/>
  </si>
  <si>
    <t>Water</t>
    <phoneticPr fontId="1" type="noConversion"/>
  </si>
  <si>
    <t>Tween 40</t>
    <phoneticPr fontId="1" type="noConversion"/>
  </si>
  <si>
    <t>Tween 80</t>
    <phoneticPr fontId="1" type="noConversion"/>
  </si>
  <si>
    <t>Alpha-Cyclodextrin</t>
    <phoneticPr fontId="1" type="noConversion"/>
  </si>
  <si>
    <t>Glycogen</t>
    <phoneticPr fontId="1" type="noConversion"/>
  </si>
  <si>
    <t>2-Hydroxybenzoic Acid</t>
    <phoneticPr fontId="1" type="noConversion"/>
  </si>
  <si>
    <t>4-Hydroxybenzoic acid</t>
    <phoneticPr fontId="1" type="noConversion"/>
  </si>
  <si>
    <t>Methyl pyruvate</t>
    <phoneticPr fontId="1" type="noConversion"/>
  </si>
  <si>
    <t>D-Glucosaminic acid</t>
    <phoneticPr fontId="1" type="noConversion"/>
  </si>
  <si>
    <t>D-Galacturonic acid</t>
    <phoneticPr fontId="1" type="noConversion"/>
  </si>
  <si>
    <t>gamma-Hydroxy-Butyric Acid</t>
    <phoneticPr fontId="1" type="noConversion"/>
  </si>
  <si>
    <t>Itaconic acid</t>
    <phoneticPr fontId="1" type="noConversion"/>
  </si>
  <si>
    <t>Alpha-Ketobutyric acid</t>
    <phoneticPr fontId="1" type="noConversion"/>
  </si>
  <si>
    <t>D-Malic acid</t>
    <phoneticPr fontId="1" type="noConversion"/>
  </si>
  <si>
    <t>D-Cellobiose</t>
    <phoneticPr fontId="1" type="noConversion"/>
  </si>
  <si>
    <t>Alpha-D-Lactose</t>
    <phoneticPr fontId="1" type="noConversion"/>
  </si>
  <si>
    <t>Beta-Methyl-D-Glucoside</t>
    <phoneticPr fontId="1" type="noConversion"/>
  </si>
  <si>
    <t>D-Xylose</t>
    <phoneticPr fontId="1" type="noConversion"/>
  </si>
  <si>
    <t>I-Erythritol</t>
    <phoneticPr fontId="1" type="noConversion"/>
  </si>
  <si>
    <t>D-Mannitol</t>
    <phoneticPr fontId="1" type="noConversion"/>
  </si>
  <si>
    <t>N-Acetyl-D-glucosamine</t>
    <phoneticPr fontId="1" type="noConversion"/>
  </si>
  <si>
    <t>Glucose-1-Phosphate</t>
    <phoneticPr fontId="1" type="noConversion"/>
  </si>
  <si>
    <t>Alpha-Glycerol-Phosphate</t>
    <phoneticPr fontId="1" type="noConversion"/>
  </si>
  <si>
    <t>D-Galactoic acid-gamma-lactone</t>
    <phoneticPr fontId="1" type="noConversion"/>
  </si>
  <si>
    <t>L-Arginine</t>
    <phoneticPr fontId="1" type="noConversion"/>
  </si>
  <si>
    <t>L-Asparagine</t>
    <phoneticPr fontId="1" type="noConversion"/>
  </si>
  <si>
    <t>L-Phenylalanine</t>
    <phoneticPr fontId="1" type="noConversion"/>
  </si>
  <si>
    <t>L-Serine</t>
    <phoneticPr fontId="1" type="noConversion"/>
  </si>
  <si>
    <t>L-Threonine</t>
    <phoneticPr fontId="1" type="noConversion"/>
  </si>
  <si>
    <t>Glycyl-L-glutamic Acid</t>
    <phoneticPr fontId="1" type="noConversion"/>
  </si>
  <si>
    <t>Phenethylamine</t>
    <phoneticPr fontId="1" type="noConversion"/>
  </si>
  <si>
    <t>Putrescine</t>
    <phoneticPr fontId="1" type="noConversion"/>
  </si>
  <si>
    <t>Class</t>
    <phoneticPr fontId="1" type="noConversion"/>
  </si>
  <si>
    <t>Negative control</t>
    <phoneticPr fontId="1" type="noConversion"/>
  </si>
  <si>
    <t>Polymers</t>
    <phoneticPr fontId="1" type="noConversion"/>
  </si>
  <si>
    <t>Phenolic acids</t>
    <phoneticPr fontId="1" type="noConversion"/>
  </si>
  <si>
    <t>Carboxylic acids</t>
    <phoneticPr fontId="1" type="noConversion"/>
  </si>
  <si>
    <t>Carbohydrates</t>
    <phoneticPr fontId="1" type="noConversion"/>
  </si>
  <si>
    <t>Amino acids</t>
    <phoneticPr fontId="1" type="noConversion"/>
  </si>
  <si>
    <t>Amines</t>
    <phoneticPr fontId="1" type="noConversion"/>
  </si>
  <si>
    <t>Deoxyadenosine/deoxycytidine kinase prevalence in genomes</t>
    <phoneticPr fontId="1" type="noConversion"/>
  </si>
  <si>
    <t>Species</t>
    <phoneticPr fontId="1" type="noConversion"/>
  </si>
  <si>
    <t>Genomes number</t>
    <phoneticPr fontId="1" type="noConversion"/>
  </si>
  <si>
    <t>Prevalence(%)</t>
  </si>
  <si>
    <t>Bacteroides</t>
    <phoneticPr fontId="1" type="noConversion"/>
  </si>
  <si>
    <t>B. vulgatus</t>
    <phoneticPr fontId="1" type="noConversion"/>
  </si>
  <si>
    <t>B. uniformis</t>
    <phoneticPr fontId="1" type="noConversion"/>
  </si>
  <si>
    <t>B. fragilis</t>
  </si>
  <si>
    <t>B. ovatus</t>
  </si>
  <si>
    <t>B. thetaiotaomicron</t>
  </si>
  <si>
    <t>B. xylanisolvens</t>
  </si>
  <si>
    <t>B. stercoris</t>
  </si>
  <si>
    <t>B. caccae</t>
  </si>
  <si>
    <t>B. cellulosilyticus</t>
  </si>
  <si>
    <t>B. intestinalis</t>
  </si>
  <si>
    <t>B. faecis</t>
  </si>
  <si>
    <t>B. salyersiae</t>
  </si>
  <si>
    <t>B. eggerthii</t>
  </si>
  <si>
    <t>B. finegoldii</t>
  </si>
  <si>
    <t>B. clarus</t>
  </si>
  <si>
    <t>B. nordii</t>
  </si>
  <si>
    <t>B. acidifaciens</t>
  </si>
  <si>
    <t>Bifidobacterium</t>
    <phoneticPr fontId="1" type="noConversion"/>
  </si>
  <si>
    <t>B. longum</t>
    <phoneticPr fontId="1" type="noConversion"/>
  </si>
  <si>
    <t>B. adolescentis</t>
  </si>
  <si>
    <t>B. breve</t>
  </si>
  <si>
    <t>B. animalis</t>
  </si>
  <si>
    <t>B. bifidum</t>
  </si>
  <si>
    <t>B. pseudocatenulatum</t>
  </si>
  <si>
    <t>B. dentium</t>
  </si>
  <si>
    <t>B. asteroides</t>
  </si>
  <si>
    <t>B. catenulatum</t>
  </si>
  <si>
    <t>Prevotella</t>
    <phoneticPr fontId="1" type="noConversion"/>
  </si>
  <si>
    <t>P.  intermedia</t>
  </si>
  <si>
    <t>P.  melaninogenica</t>
  </si>
  <si>
    <t>P.  denticola</t>
  </si>
  <si>
    <t>P.  histicola</t>
  </si>
  <si>
    <t>P.  lacticifex</t>
  </si>
  <si>
    <t>P.  bryantii</t>
  </si>
  <si>
    <t>P.  ruminicola</t>
  </si>
  <si>
    <t>P.  nigrescens</t>
  </si>
  <si>
    <t>P.  stercorea</t>
  </si>
  <si>
    <t>P.  buccalis</t>
  </si>
  <si>
    <t>Bacillus</t>
    <phoneticPr fontId="1" type="noConversion"/>
  </si>
  <si>
    <t>B. subtilis</t>
    <phoneticPr fontId="1" type="noConversion"/>
  </si>
  <si>
    <t>B. velezensis</t>
    <phoneticPr fontId="1" type="noConversion"/>
  </si>
  <si>
    <t>B. amyloliquefaciens</t>
    <phoneticPr fontId="1" type="noConversion"/>
  </si>
  <si>
    <t>B. cereus</t>
    <phoneticPr fontId="1" type="noConversion"/>
  </si>
  <si>
    <t>B. licheniformis</t>
    <phoneticPr fontId="1" type="noConversion"/>
  </si>
  <si>
    <t>Clade A</t>
  </si>
  <si>
    <t>Clade B</t>
  </si>
  <si>
    <t>Clade C</t>
  </si>
  <si>
    <t>Clade D</t>
  </si>
  <si>
    <t>Presence</t>
  </si>
  <si>
    <t>Absence</t>
  </si>
  <si>
    <r>
      <t xml:space="preserve">Deoxyadenosine/deoxycytidine kinase prevalence in 853 MAGs of </t>
    </r>
    <r>
      <rPr>
        <b/>
        <i/>
        <sz val="18"/>
        <rFont val="Times"/>
        <family val="1"/>
      </rPr>
      <t>P. copri</t>
    </r>
    <phoneticPr fontId="1" type="noConversion"/>
  </si>
  <si>
    <t>(dak) 136</t>
    <phoneticPr fontId="1" type="noConversion"/>
  </si>
  <si>
    <t>(dck) 124</t>
    <phoneticPr fontId="1" type="noConversion"/>
  </si>
  <si>
    <t>dak</t>
    <phoneticPr fontId="1" type="noConversion"/>
  </si>
  <si>
    <t>dck</t>
    <phoneticPr fontId="1" type="noConversion"/>
  </si>
  <si>
    <t>Ruminococcus</t>
    <phoneticPr fontId="1" type="noConversion"/>
  </si>
  <si>
    <t>R. albus</t>
    <phoneticPr fontId="1" type="noConversion"/>
  </si>
  <si>
    <t>R. bicirculans</t>
    <phoneticPr fontId="1" type="noConversion"/>
  </si>
  <si>
    <t>R. bromii</t>
    <phoneticPr fontId="1" type="noConversion"/>
  </si>
  <si>
    <t>R. flavefaciens</t>
    <phoneticPr fontId="1" type="noConversion"/>
  </si>
  <si>
    <t>R. unclassed sp</t>
    <phoneticPr fontId="1" type="noConversion"/>
  </si>
  <si>
    <t>Faecalibacterium</t>
    <phoneticPr fontId="1" type="noConversion"/>
  </si>
  <si>
    <t>F. prausnitzii</t>
    <phoneticPr fontId="1" type="noConversion"/>
  </si>
  <si>
    <t>F. duncaniae</t>
    <phoneticPr fontId="1" type="noConversion"/>
  </si>
  <si>
    <t>F. marseille</t>
    <phoneticPr fontId="1" type="noConversion"/>
  </si>
  <si>
    <t>F. unclassed sp</t>
    <phoneticPr fontId="1" type="noConversion"/>
  </si>
  <si>
    <t>Total</t>
    <phoneticPr fontId="1" type="noConversion"/>
  </si>
  <si>
    <t>P. copri</t>
    <phoneticPr fontId="1" type="noConversion"/>
  </si>
  <si>
    <r>
      <rPr>
        <b/>
        <i/>
        <sz val="14"/>
        <rFont val="Times"/>
        <family val="1"/>
      </rPr>
      <t>Fisher</t>
    </r>
    <r>
      <rPr>
        <b/>
        <sz val="14"/>
        <rFont val="Times"/>
        <family val="1"/>
      </rPr>
      <t>.test</t>
    </r>
    <phoneticPr fontId="1" type="noConversion"/>
  </si>
  <si>
    <r>
      <t>P</t>
    </r>
    <r>
      <rPr>
        <sz val="14"/>
        <color rgb="FF000000"/>
        <rFont val="Times"/>
        <family val="1"/>
      </rPr>
      <t xml:space="preserve"> &lt; 0.0001</t>
    </r>
  </si>
  <si>
    <t>Prevalence(%)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</si>
</sst>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 tint="4.9989318521683403E-2"/>
      <name val="Times"/>
    </font>
    <font>
      <b/>
      <sz val="16"/>
      <color theme="1" tint="4.9989318521683403E-2"/>
      <name val="Times"/>
      <family val="1"/>
    </font>
    <font>
      <b/>
      <sz val="18"/>
      <name val="Times"/>
      <family val="1"/>
    </font>
    <font>
      <b/>
      <i/>
      <sz val="18"/>
      <name val="Times"/>
      <family val="1"/>
    </font>
    <font>
      <b/>
      <sz val="12"/>
      <color theme="1" tint="4.9989318521683403E-2"/>
      <name val="Times"/>
    </font>
    <font>
      <b/>
      <sz val="12"/>
      <color theme="1" tint="4.9989318521683403E-2"/>
      <name val="Times"/>
      <family val="1"/>
    </font>
    <font>
      <b/>
      <i/>
      <sz val="12"/>
      <color theme="1" tint="4.9989318521683403E-2"/>
      <name val="Times"/>
      <family val="1"/>
    </font>
    <font>
      <b/>
      <sz val="12"/>
      <name val="Times"/>
      <family val="1"/>
    </font>
    <font>
      <b/>
      <i/>
      <sz val="12"/>
      <color rgb="FFFF0000"/>
      <name val="Times"/>
      <family val="1"/>
    </font>
    <font>
      <b/>
      <sz val="12"/>
      <color rgb="FFFF0000"/>
      <name val="Times"/>
      <family val="1"/>
    </font>
    <font>
      <b/>
      <sz val="14"/>
      <name val="Times"/>
      <family val="1"/>
    </font>
    <font>
      <b/>
      <sz val="14"/>
      <name val="宋体"/>
      <family val="3"/>
      <charset val="134"/>
    </font>
    <font>
      <b/>
      <i/>
      <sz val="14"/>
      <name val="Times"/>
      <family val="1"/>
    </font>
    <font>
      <sz val="14"/>
      <color rgb="FF000000"/>
      <name val="Times"/>
      <family val="1"/>
    </font>
    <font>
      <i/>
      <sz val="14"/>
      <color rgb="FF000000"/>
      <name val="Times"/>
      <family val="1"/>
    </font>
    <font>
      <b/>
      <sz val="14"/>
      <color rgb="FFC00000"/>
      <name val="Times"/>
      <family val="1"/>
    </font>
    <font>
      <b/>
      <sz val="14"/>
      <color rgb="FFC00000"/>
      <name val="Time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 readingOrder="1"/>
    </xf>
    <xf numFmtId="0" fontId="10" fillId="0" borderId="7" xfId="0" applyFont="1" applyFill="1" applyBorder="1" applyAlignment="1">
      <alignment horizontal="left" vertical="center" wrapText="1" readingOrder="1"/>
    </xf>
    <xf numFmtId="0" fontId="11" fillId="0" borderId="7" xfId="0" applyFont="1" applyFill="1" applyBorder="1" applyAlignment="1">
      <alignment horizontal="center" vertical="center" wrapText="1" readingOrder="1"/>
    </xf>
    <xf numFmtId="177" fontId="11" fillId="0" borderId="7" xfId="0" applyNumberFormat="1" applyFont="1" applyFill="1" applyBorder="1" applyAlignment="1">
      <alignment horizontal="center" vertical="center" wrapText="1" readingOrder="1"/>
    </xf>
    <xf numFmtId="0" fontId="12" fillId="0" borderId="7" xfId="0" applyFont="1" applyFill="1" applyBorder="1" applyAlignment="1">
      <alignment horizontal="left" vertical="center" wrapText="1" readingOrder="1"/>
    </xf>
    <xf numFmtId="0" fontId="11" fillId="0" borderId="7" xfId="0" applyFont="1" applyFill="1" applyBorder="1" applyAlignment="1">
      <alignment horizontal="center" vertical="center"/>
    </xf>
    <xf numFmtId="177" fontId="11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 readingOrder="1"/>
    </xf>
    <xf numFmtId="0" fontId="11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 readingOrder="1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13" fillId="0" borderId="5" xfId="0" applyFont="1" applyFill="1" applyBorder="1" applyAlignment="1">
      <alignment horizontal="center" vertical="center" wrapText="1" readingOrder="1"/>
    </xf>
    <xf numFmtId="0" fontId="15" fillId="0" borderId="7" xfId="0" applyFont="1" applyFill="1" applyBorder="1" applyAlignment="1">
      <alignment horizontal="center" vertical="center" wrapText="1" readingOrder="1"/>
    </xf>
    <xf numFmtId="0" fontId="15" fillId="0" borderId="7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 wrapText="1" readingOrder="1"/>
    </xf>
    <xf numFmtId="0" fontId="15" fillId="0" borderId="0" xfId="0" applyFont="1" applyFill="1" applyBorder="1" applyAlignment="1">
      <alignment horizontal="center" vertical="center" wrapText="1" readingOrder="1"/>
    </xf>
    <xf numFmtId="177" fontId="15" fillId="0" borderId="0" xfId="0" applyNumberFormat="1" applyFont="1" applyFill="1" applyBorder="1" applyAlignment="1">
      <alignment horizontal="center" vertical="center" wrapText="1" readingOrder="1"/>
    </xf>
    <xf numFmtId="0" fontId="11" fillId="0" borderId="0" xfId="0" applyFont="1" applyFill="1" applyBorder="1" applyAlignment="1">
      <alignment horizontal="center" vertical="center" wrapText="1" readingOrder="1"/>
    </xf>
    <xf numFmtId="0" fontId="11" fillId="0" borderId="5" xfId="0" applyFont="1" applyFill="1" applyBorder="1" applyAlignment="1">
      <alignment horizontal="center" vertical="center" wrapText="1" readingOrder="1"/>
    </xf>
    <xf numFmtId="177" fontId="13" fillId="0" borderId="0" xfId="0" applyNumberFormat="1" applyFont="1" applyFill="1" applyBorder="1" applyAlignment="1">
      <alignment horizontal="center" vertical="center" wrapText="1" readingOrder="1"/>
    </xf>
    <xf numFmtId="177" fontId="13" fillId="0" borderId="5" xfId="0" applyNumberFormat="1" applyFont="1" applyFill="1" applyBorder="1" applyAlignment="1">
      <alignment horizontal="center" vertical="center" wrapText="1" readingOrder="1"/>
    </xf>
    <xf numFmtId="0" fontId="12" fillId="0" borderId="6" xfId="0" applyFont="1" applyFill="1" applyBorder="1" applyAlignment="1">
      <alignment horizontal="center" vertical="center" wrapText="1" readingOrder="1"/>
    </xf>
    <xf numFmtId="0" fontId="16" fillId="0" borderId="6" xfId="0" applyFont="1" applyFill="1" applyBorder="1" applyAlignment="1">
      <alignment horizontal="center" vertical="center" wrapText="1" readingOrder="1"/>
    </xf>
    <xf numFmtId="0" fontId="17" fillId="0" borderId="6" xfId="0" applyFont="1" applyFill="1" applyBorder="1" applyAlignment="1">
      <alignment horizontal="center" vertical="center" wrapText="1" readingOrder="1"/>
    </xf>
    <xf numFmtId="0" fontId="19" fillId="0" borderId="7" xfId="0" applyFont="1" applyFill="1" applyBorder="1" applyAlignment="1">
      <alignment horizontal="center" vertical="center" wrapText="1" readingOrder="1"/>
    </xf>
    <xf numFmtId="0" fontId="19" fillId="0" borderId="0" xfId="0" applyFont="1" applyFill="1" applyBorder="1" applyAlignment="1">
      <alignment horizontal="center" vertical="center" wrapText="1" readingOrder="1"/>
    </xf>
    <xf numFmtId="0" fontId="19" fillId="0" borderId="5" xfId="0" applyFont="1" applyFill="1" applyBorder="1" applyAlignment="1">
      <alignment horizontal="center" vertical="center" wrapText="1" readingOrder="1"/>
    </xf>
    <xf numFmtId="0" fontId="21" fillId="0" borderId="5" xfId="0" applyFont="1" applyFill="1" applyBorder="1" applyAlignment="1">
      <alignment horizontal="center" vertical="center" wrapText="1" readingOrder="1"/>
    </xf>
    <xf numFmtId="0" fontId="22" fillId="0" borderId="5" xfId="0" applyFont="1" applyFill="1" applyBorder="1" applyAlignment="1">
      <alignment horizontal="center" vertical="center" wrapText="1" readingOrder="1"/>
    </xf>
    <xf numFmtId="0" fontId="19" fillId="0" borderId="7" xfId="0" applyFont="1" applyFill="1" applyBorder="1" applyAlignment="1">
      <alignment horizontal="left" vertical="center" wrapText="1" readingOrder="1"/>
    </xf>
    <xf numFmtId="0" fontId="19" fillId="0" borderId="0" xfId="0" applyFont="1" applyFill="1" applyBorder="1" applyAlignment="1">
      <alignment horizontal="left" vertical="center" wrapText="1" readingOrder="1"/>
    </xf>
    <xf numFmtId="0" fontId="19" fillId="0" borderId="5" xfId="0" applyFont="1" applyFill="1" applyBorder="1" applyAlignment="1">
      <alignment horizontal="left" vertical="center" wrapText="1" readingOrder="1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 readingOrder="1"/>
    </xf>
    <xf numFmtId="0" fontId="12" fillId="0" borderId="0" xfId="0" applyFont="1" applyFill="1" applyBorder="1" applyAlignment="1">
      <alignment horizontal="center" vertical="center" wrapText="1" readingOrder="1"/>
    </xf>
    <xf numFmtId="0" fontId="12" fillId="0" borderId="5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7" fillId="2" borderId="6" xfId="0" applyFont="1" applyFill="1" applyBorder="1" applyAlignment="1">
      <alignment horizontal="center" vertical="center" wrapText="1" readingOrder="1"/>
    </xf>
    <xf numFmtId="0" fontId="14" fillId="0" borderId="7" xfId="0" applyFont="1" applyFill="1" applyBorder="1" applyAlignment="1">
      <alignment horizontal="left" vertical="center" wrapText="1" readingOrder="1"/>
    </xf>
    <xf numFmtId="0" fontId="14" fillId="0" borderId="0" xfId="0" applyFont="1" applyFill="1" applyBorder="1" applyAlignment="1">
      <alignment horizontal="left" vertical="center" wrapText="1" readingOrder="1"/>
    </xf>
    <xf numFmtId="0" fontId="19" fillId="0" borderId="7" xfId="0" applyFont="1" applyFill="1" applyBorder="1" applyAlignment="1">
      <alignment horizontal="center" vertical="center" wrapText="1" readingOrder="1"/>
    </xf>
    <xf numFmtId="0" fontId="19" fillId="0" borderId="0" xfId="0" applyFont="1" applyFill="1" applyBorder="1" applyAlignment="1">
      <alignment horizontal="center" vertical="center" wrapText="1" readingOrder="1"/>
    </xf>
    <xf numFmtId="0" fontId="19" fillId="0" borderId="5" xfId="0" applyFont="1" applyFill="1" applyBorder="1" applyAlignment="1">
      <alignment horizontal="center" vertical="center" wrapText="1" readingOrder="1"/>
    </xf>
    <xf numFmtId="0" fontId="20" fillId="0" borderId="7" xfId="0" applyFont="1" applyFill="1" applyBorder="1" applyAlignment="1">
      <alignment horizontal="center" vertical="center" wrapText="1" readingOrder="1"/>
    </xf>
    <xf numFmtId="0" fontId="20" fillId="0" borderId="0" xfId="0" applyFont="1" applyFill="1" applyBorder="1" applyAlignment="1">
      <alignment horizontal="center" vertical="center" wrapText="1" readingOrder="1"/>
    </xf>
    <xf numFmtId="0" fontId="20" fillId="0" borderId="5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079F-D1B4-4D71-A28F-1FB2E44FBFC1}">
  <dimension ref="A1:B34"/>
  <sheetViews>
    <sheetView workbookViewId="0">
      <selection sqref="A1:B1"/>
    </sheetView>
  </sheetViews>
  <sheetFormatPr defaultRowHeight="14.25" x14ac:dyDescent="0.2"/>
  <cols>
    <col min="1" max="1" width="33.75" style="13" customWidth="1"/>
    <col min="2" max="2" width="28.125" style="13" customWidth="1"/>
  </cols>
  <sheetData>
    <row r="1" spans="1:2" ht="15.75" x14ac:dyDescent="0.2">
      <c r="A1" s="55" t="s">
        <v>44</v>
      </c>
      <c r="B1" s="55"/>
    </row>
    <row r="2" spans="1:2" ht="15.75" x14ac:dyDescent="0.2">
      <c r="A2" s="10" t="s">
        <v>45</v>
      </c>
      <c r="B2" s="10" t="s">
        <v>78</v>
      </c>
    </row>
    <row r="3" spans="1:2" ht="15.75" x14ac:dyDescent="0.2">
      <c r="A3" s="11" t="s">
        <v>46</v>
      </c>
      <c r="B3" s="11" t="s">
        <v>79</v>
      </c>
    </row>
    <row r="4" spans="1:2" ht="15.75" x14ac:dyDescent="0.2">
      <c r="A4" s="11" t="s">
        <v>47</v>
      </c>
      <c r="B4" s="11" t="s">
        <v>80</v>
      </c>
    </row>
    <row r="5" spans="1:2" ht="15.75" x14ac:dyDescent="0.2">
      <c r="A5" s="11" t="s">
        <v>48</v>
      </c>
      <c r="B5" s="11" t="s">
        <v>80</v>
      </c>
    </row>
    <row r="6" spans="1:2" ht="15.75" x14ac:dyDescent="0.2">
      <c r="A6" s="11" t="s">
        <v>49</v>
      </c>
      <c r="B6" s="11" t="s">
        <v>80</v>
      </c>
    </row>
    <row r="7" spans="1:2" ht="15.75" x14ac:dyDescent="0.2">
      <c r="A7" s="11" t="s">
        <v>50</v>
      </c>
      <c r="B7" s="11" t="s">
        <v>80</v>
      </c>
    </row>
    <row r="8" spans="1:2" ht="15.75" x14ac:dyDescent="0.2">
      <c r="A8" s="11" t="s">
        <v>51</v>
      </c>
      <c r="B8" s="11" t="s">
        <v>81</v>
      </c>
    </row>
    <row r="9" spans="1:2" ht="15.75" x14ac:dyDescent="0.2">
      <c r="A9" s="11" t="s">
        <v>52</v>
      </c>
      <c r="B9" s="11" t="s">
        <v>81</v>
      </c>
    </row>
    <row r="10" spans="1:2" ht="15.75" x14ac:dyDescent="0.2">
      <c r="A10" s="11" t="s">
        <v>53</v>
      </c>
      <c r="B10" s="11" t="s">
        <v>82</v>
      </c>
    </row>
    <row r="11" spans="1:2" ht="15.75" x14ac:dyDescent="0.2">
      <c r="A11" s="11" t="s">
        <v>54</v>
      </c>
      <c r="B11" s="11" t="s">
        <v>82</v>
      </c>
    </row>
    <row r="12" spans="1:2" ht="15.75" x14ac:dyDescent="0.2">
      <c r="A12" s="11" t="s">
        <v>55</v>
      </c>
      <c r="B12" s="11" t="s">
        <v>82</v>
      </c>
    </row>
    <row r="13" spans="1:2" ht="15.75" x14ac:dyDescent="0.2">
      <c r="A13" s="11" t="s">
        <v>56</v>
      </c>
      <c r="B13" s="11" t="s">
        <v>82</v>
      </c>
    </row>
    <row r="14" spans="1:2" ht="15.75" x14ac:dyDescent="0.2">
      <c r="A14" s="11" t="s">
        <v>57</v>
      </c>
      <c r="B14" s="11" t="s">
        <v>82</v>
      </c>
    </row>
    <row r="15" spans="1:2" ht="15.75" x14ac:dyDescent="0.2">
      <c r="A15" s="11" t="s">
        <v>58</v>
      </c>
      <c r="B15" s="11" t="s">
        <v>82</v>
      </c>
    </row>
    <row r="16" spans="1:2" ht="15.75" x14ac:dyDescent="0.2">
      <c r="A16" s="11" t="s">
        <v>59</v>
      </c>
      <c r="B16" s="11" t="s">
        <v>82</v>
      </c>
    </row>
    <row r="17" spans="1:2" ht="15.75" x14ac:dyDescent="0.2">
      <c r="A17" s="11" t="s">
        <v>60</v>
      </c>
      <c r="B17" s="11" t="s">
        <v>83</v>
      </c>
    </row>
    <row r="18" spans="1:2" ht="15.75" x14ac:dyDescent="0.2">
      <c r="A18" s="11" t="s">
        <v>61</v>
      </c>
      <c r="B18" s="11" t="s">
        <v>83</v>
      </c>
    </row>
    <row r="19" spans="1:2" ht="15.75" x14ac:dyDescent="0.2">
      <c r="A19" s="11" t="s">
        <v>62</v>
      </c>
      <c r="B19" s="11" t="s">
        <v>83</v>
      </c>
    </row>
    <row r="20" spans="1:2" ht="15.75" x14ac:dyDescent="0.2">
      <c r="A20" s="11" t="s">
        <v>63</v>
      </c>
      <c r="B20" s="11" t="s">
        <v>83</v>
      </c>
    </row>
    <row r="21" spans="1:2" ht="15.75" x14ac:dyDescent="0.2">
      <c r="A21" s="11" t="s">
        <v>64</v>
      </c>
      <c r="B21" s="11" t="s">
        <v>83</v>
      </c>
    </row>
    <row r="22" spans="1:2" ht="15.75" x14ac:dyDescent="0.2">
      <c r="A22" s="11" t="s">
        <v>65</v>
      </c>
      <c r="B22" s="11" t="s">
        <v>83</v>
      </c>
    </row>
    <row r="23" spans="1:2" ht="15.75" x14ac:dyDescent="0.2">
      <c r="A23" s="11" t="s">
        <v>66</v>
      </c>
      <c r="B23" s="11" t="s">
        <v>83</v>
      </c>
    </row>
    <row r="24" spans="1:2" ht="15.75" x14ac:dyDescent="0.2">
      <c r="A24" s="11" t="s">
        <v>67</v>
      </c>
      <c r="B24" s="11" t="s">
        <v>83</v>
      </c>
    </row>
    <row r="25" spans="1:2" ht="15.75" x14ac:dyDescent="0.2">
      <c r="A25" s="11" t="s">
        <v>68</v>
      </c>
      <c r="B25" s="11" t="s">
        <v>83</v>
      </c>
    </row>
    <row r="26" spans="1:2" ht="15.75" x14ac:dyDescent="0.2">
      <c r="A26" s="11" t="s">
        <v>69</v>
      </c>
      <c r="B26" s="11" t="s">
        <v>83</v>
      </c>
    </row>
    <row r="27" spans="1:2" ht="15.75" x14ac:dyDescent="0.2">
      <c r="A27" s="11" t="s">
        <v>70</v>
      </c>
      <c r="B27" s="11" t="s">
        <v>84</v>
      </c>
    </row>
    <row r="28" spans="1:2" ht="15.75" x14ac:dyDescent="0.2">
      <c r="A28" s="11" t="s">
        <v>71</v>
      </c>
      <c r="B28" s="11" t="s">
        <v>84</v>
      </c>
    </row>
    <row r="29" spans="1:2" ht="15.75" x14ac:dyDescent="0.2">
      <c r="A29" s="11" t="s">
        <v>72</v>
      </c>
      <c r="B29" s="11" t="s">
        <v>84</v>
      </c>
    </row>
    <row r="30" spans="1:2" ht="15.75" x14ac:dyDescent="0.2">
      <c r="A30" s="11" t="s">
        <v>73</v>
      </c>
      <c r="B30" s="11" t="s">
        <v>84</v>
      </c>
    </row>
    <row r="31" spans="1:2" ht="15.75" x14ac:dyDescent="0.2">
      <c r="A31" s="11" t="s">
        <v>74</v>
      </c>
      <c r="B31" s="11" t="s">
        <v>84</v>
      </c>
    </row>
    <row r="32" spans="1:2" ht="15.75" x14ac:dyDescent="0.2">
      <c r="A32" s="11" t="s">
        <v>75</v>
      </c>
      <c r="B32" s="11" t="s">
        <v>84</v>
      </c>
    </row>
    <row r="33" spans="1:2" ht="15.75" x14ac:dyDescent="0.2">
      <c r="A33" s="11" t="s">
        <v>76</v>
      </c>
      <c r="B33" s="11" t="s">
        <v>85</v>
      </c>
    </row>
    <row r="34" spans="1:2" ht="15.75" x14ac:dyDescent="0.2">
      <c r="A34" s="12" t="s">
        <v>77</v>
      </c>
      <c r="B34" s="12" t="s">
        <v>85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opLeftCell="A13" workbookViewId="0">
      <selection sqref="A1:D37"/>
    </sheetView>
  </sheetViews>
  <sheetFormatPr defaultRowHeight="14.25" x14ac:dyDescent="0.2"/>
  <cols>
    <col min="1" max="1" width="16.75" customWidth="1"/>
    <col min="2" max="2" width="24.625" customWidth="1"/>
    <col min="3" max="3" width="19" style="8" customWidth="1"/>
    <col min="4" max="4" width="17.75" style="8" customWidth="1"/>
  </cols>
  <sheetData>
    <row r="1" spans="1:4" ht="87.75" customHeight="1" x14ac:dyDescent="0.2">
      <c r="A1" s="17" t="s">
        <v>0</v>
      </c>
      <c r="B1" s="17" t="s">
        <v>1</v>
      </c>
      <c r="C1" s="18" t="s">
        <v>2</v>
      </c>
      <c r="D1" s="18" t="s">
        <v>3</v>
      </c>
    </row>
    <row r="2" spans="1:4" ht="15" x14ac:dyDescent="0.2">
      <c r="A2" s="56" t="s">
        <v>4</v>
      </c>
      <c r="B2" s="9" t="s">
        <v>5</v>
      </c>
      <c r="C2" s="4">
        <v>35.377825813000001</v>
      </c>
      <c r="D2" s="4">
        <v>35.198697678438897</v>
      </c>
    </row>
    <row r="3" spans="1:4" ht="15" x14ac:dyDescent="0.2">
      <c r="A3" s="57"/>
      <c r="B3" s="9" t="s">
        <v>6</v>
      </c>
      <c r="C3" s="4">
        <v>7.2818157250000004</v>
      </c>
      <c r="D3" s="4">
        <v>4.0438236967780501</v>
      </c>
    </row>
    <row r="4" spans="1:4" ht="15" x14ac:dyDescent="0.2">
      <c r="A4" s="57"/>
      <c r="B4" s="9" t="s">
        <v>7</v>
      </c>
      <c r="C4" s="4">
        <v>7.2153922359999996</v>
      </c>
      <c r="D4" s="4">
        <v>9.1817991918115105</v>
      </c>
    </row>
    <row r="5" spans="1:4" ht="15" x14ac:dyDescent="0.2">
      <c r="A5" s="57"/>
      <c r="B5" s="9" t="s">
        <v>8</v>
      </c>
      <c r="C5" s="4">
        <v>5.5840763759999996</v>
      </c>
      <c r="D5" s="4">
        <v>6.7946898702720597</v>
      </c>
    </row>
    <row r="6" spans="1:4" ht="15" x14ac:dyDescent="0.2">
      <c r="A6" s="57"/>
      <c r="B6" s="9" t="s">
        <v>9</v>
      </c>
      <c r="C6" s="4">
        <v>4.9806358639999999</v>
      </c>
      <c r="D6" s="4">
        <v>0.386806791088317</v>
      </c>
    </row>
    <row r="7" spans="1:4" ht="15" x14ac:dyDescent="0.2">
      <c r="A7" s="57"/>
      <c r="B7" s="9" t="s">
        <v>10</v>
      </c>
      <c r="C7" s="4">
        <v>4.6755381429999998</v>
      </c>
      <c r="D7" s="5">
        <v>4.8299577109879266</v>
      </c>
    </row>
    <row r="8" spans="1:4" ht="15" x14ac:dyDescent="0.2">
      <c r="A8" s="57"/>
      <c r="B8" s="9" t="s">
        <v>11</v>
      </c>
      <c r="C8" s="4">
        <v>4.2319643339999997</v>
      </c>
      <c r="D8" s="4">
        <v>1.2943981444799</v>
      </c>
    </row>
    <row r="9" spans="1:4" ht="15" x14ac:dyDescent="0.2">
      <c r="A9" s="57"/>
      <c r="B9" s="9" t="s">
        <v>12</v>
      </c>
      <c r="C9" s="4">
        <v>3.8019003869999999</v>
      </c>
      <c r="D9" s="4">
        <v>4.2599168761569999</v>
      </c>
    </row>
    <row r="10" spans="1:4" ht="15" x14ac:dyDescent="0.2">
      <c r="A10" s="57"/>
      <c r="B10" s="9" t="s">
        <v>13</v>
      </c>
      <c r="C10" s="4">
        <v>3.6431595059999999</v>
      </c>
      <c r="D10" s="4">
        <v>6.6527886824798896</v>
      </c>
    </row>
    <row r="11" spans="1:4" ht="15" x14ac:dyDescent="0.2">
      <c r="A11" s="57"/>
      <c r="B11" s="9" t="s">
        <v>14</v>
      </c>
      <c r="C11" s="4">
        <v>2.9924344770000002</v>
      </c>
      <c r="D11" s="4">
        <v>0.93784439850463497</v>
      </c>
    </row>
    <row r="12" spans="1:4" ht="15" x14ac:dyDescent="0.2">
      <c r="A12" s="57"/>
      <c r="B12" s="9" t="s">
        <v>15</v>
      </c>
      <c r="C12" s="4">
        <v>2.9868053680000002</v>
      </c>
      <c r="D12" s="4">
        <v>0.42714418457238801</v>
      </c>
    </row>
    <row r="13" spans="1:4" ht="15" x14ac:dyDescent="0.2">
      <c r="A13" s="57"/>
      <c r="B13" s="9" t="s">
        <v>16</v>
      </c>
      <c r="C13" s="4">
        <v>2.7819057909999998</v>
      </c>
      <c r="D13" s="5">
        <v>2.8708828914798898</v>
      </c>
    </row>
    <row r="14" spans="1:4" ht="15" x14ac:dyDescent="0.2">
      <c r="A14" s="57"/>
      <c r="B14" s="9" t="s">
        <v>17</v>
      </c>
      <c r="C14" s="4">
        <v>2.249392056</v>
      </c>
      <c r="D14" s="4">
        <v>2.6140071598873398</v>
      </c>
    </row>
    <row r="15" spans="1:4" ht="15" x14ac:dyDescent="0.2">
      <c r="A15" s="57"/>
      <c r="B15" s="9" t="s">
        <v>18</v>
      </c>
      <c r="C15" s="4">
        <v>2.2122399349999999</v>
      </c>
      <c r="D15" s="4">
        <v>8.8504563167637897</v>
      </c>
    </row>
    <row r="16" spans="1:4" ht="15" x14ac:dyDescent="0.2">
      <c r="A16" s="57"/>
      <c r="B16" s="9" t="s">
        <v>19</v>
      </c>
      <c r="C16" s="4">
        <v>2.115419256</v>
      </c>
      <c r="D16" s="4">
        <v>2.5981603267328901</v>
      </c>
    </row>
    <row r="17" spans="1:4" ht="15" x14ac:dyDescent="0.2">
      <c r="A17" s="57"/>
      <c r="B17" s="9" t="s">
        <v>20</v>
      </c>
      <c r="C17" s="4">
        <v>2.1030352159999999</v>
      </c>
      <c r="D17" s="4">
        <v>3.62460292878289</v>
      </c>
    </row>
    <row r="18" spans="1:4" ht="15" x14ac:dyDescent="0.2">
      <c r="A18" s="57"/>
      <c r="B18" s="9" t="s">
        <v>21</v>
      </c>
      <c r="C18" s="4">
        <v>1.855354409</v>
      </c>
      <c r="D18" s="4">
        <v>0.99114738275144199</v>
      </c>
    </row>
    <row r="19" spans="1:4" ht="15" x14ac:dyDescent="0.2">
      <c r="A19" s="57"/>
      <c r="B19" s="9" t="s">
        <v>22</v>
      </c>
      <c r="C19" s="4">
        <v>1.490588129</v>
      </c>
      <c r="D19" s="4">
        <v>0.51574238811775597</v>
      </c>
    </row>
    <row r="20" spans="1:4" ht="15" x14ac:dyDescent="0.2">
      <c r="A20" s="57"/>
      <c r="B20" s="9" t="s">
        <v>23</v>
      </c>
      <c r="C20" s="4">
        <v>1.3960190939999999</v>
      </c>
      <c r="D20" s="4">
        <v>3.4560502488673102</v>
      </c>
    </row>
    <row r="21" spans="1:4" ht="15" x14ac:dyDescent="0.2">
      <c r="A21" s="58"/>
      <c r="B21" s="9" t="s">
        <v>24</v>
      </c>
      <c r="C21" s="4">
        <v>1.024497883</v>
      </c>
      <c r="D21" s="4">
        <v>0.29892889814087797</v>
      </c>
    </row>
    <row r="22" spans="1:4" ht="15" x14ac:dyDescent="0.2">
      <c r="A22" s="56" t="s">
        <v>25</v>
      </c>
      <c r="B22" s="9" t="s">
        <v>26</v>
      </c>
      <c r="C22" s="5" t="s">
        <v>27</v>
      </c>
      <c r="D22" s="4">
        <v>4.0337393484070297E-2</v>
      </c>
    </row>
    <row r="23" spans="1:4" ht="15" x14ac:dyDescent="0.2">
      <c r="A23" s="57"/>
      <c r="B23" s="9" t="s">
        <v>28</v>
      </c>
      <c r="C23" s="5" t="s">
        <v>29</v>
      </c>
      <c r="D23" s="4">
        <v>3.45749087006317E-2</v>
      </c>
    </row>
    <row r="24" spans="1:4" ht="15" x14ac:dyDescent="0.2">
      <c r="A24" s="57"/>
      <c r="B24" s="9" t="s">
        <v>30</v>
      </c>
      <c r="C24" s="5" t="s">
        <v>29</v>
      </c>
      <c r="D24" s="4">
        <v>1.5846833154456199E-2</v>
      </c>
    </row>
    <row r="25" spans="1:4" ht="15" x14ac:dyDescent="0.2">
      <c r="A25" s="57"/>
      <c r="B25" s="9" t="s">
        <v>31</v>
      </c>
      <c r="C25" s="5" t="s">
        <v>29</v>
      </c>
      <c r="D25" s="4">
        <v>1.1524969566877199E-2</v>
      </c>
    </row>
    <row r="26" spans="1:4" ht="15" x14ac:dyDescent="0.2">
      <c r="A26" s="57"/>
      <c r="B26" s="9" t="s">
        <v>32</v>
      </c>
      <c r="C26" s="5" t="s">
        <v>29</v>
      </c>
      <c r="D26" s="4">
        <v>1.1524969566877199E-2</v>
      </c>
    </row>
    <row r="27" spans="1:4" ht="15" x14ac:dyDescent="0.2">
      <c r="A27" s="57"/>
      <c r="B27" s="9" t="s">
        <v>33</v>
      </c>
      <c r="C27" s="5" t="s">
        <v>29</v>
      </c>
      <c r="D27" s="4">
        <v>1.08046589689474E-2</v>
      </c>
    </row>
    <row r="28" spans="1:4" ht="15" x14ac:dyDescent="0.2">
      <c r="A28" s="57"/>
      <c r="B28" s="9" t="s">
        <v>34</v>
      </c>
      <c r="C28" s="5" t="s">
        <v>29</v>
      </c>
      <c r="D28" s="4">
        <v>1.00843483710176E-2</v>
      </c>
    </row>
    <row r="29" spans="1:4" ht="15" x14ac:dyDescent="0.2">
      <c r="A29" s="57"/>
      <c r="B29" s="9" t="s">
        <v>35</v>
      </c>
      <c r="C29" s="5" t="s">
        <v>29</v>
      </c>
      <c r="D29" s="4">
        <v>9.3640377730877591E-3</v>
      </c>
    </row>
    <row r="30" spans="1:4" ht="15" x14ac:dyDescent="0.2">
      <c r="A30" s="57"/>
      <c r="B30" s="9" t="s">
        <v>36</v>
      </c>
      <c r="C30" s="5" t="s">
        <v>29</v>
      </c>
      <c r="D30" s="4">
        <v>7.9234165772280995E-3</v>
      </c>
    </row>
    <row r="31" spans="1:4" ht="15" x14ac:dyDescent="0.2">
      <c r="A31" s="57"/>
      <c r="B31" s="9" t="s">
        <v>37</v>
      </c>
      <c r="C31" s="5" t="s">
        <v>29</v>
      </c>
      <c r="D31" s="4">
        <v>5.0421741855087897E-3</v>
      </c>
    </row>
    <row r="32" spans="1:4" ht="15" x14ac:dyDescent="0.2">
      <c r="A32" s="57"/>
      <c r="B32" s="9" t="s">
        <v>38</v>
      </c>
      <c r="C32" s="5" t="s">
        <v>29</v>
      </c>
      <c r="D32" s="4">
        <v>5.0421741855087897E-3</v>
      </c>
    </row>
    <row r="33" spans="1:4" ht="15" x14ac:dyDescent="0.2">
      <c r="A33" s="57"/>
      <c r="B33" s="9" t="s">
        <v>39</v>
      </c>
      <c r="C33" s="5" t="s">
        <v>29</v>
      </c>
      <c r="D33" s="4">
        <v>4.3218635875789599E-3</v>
      </c>
    </row>
    <row r="34" spans="1:4" ht="15" x14ac:dyDescent="0.2">
      <c r="A34" s="57"/>
      <c r="B34" s="9" t="s">
        <v>40</v>
      </c>
      <c r="C34" s="5" t="s">
        <v>29</v>
      </c>
      <c r="D34" s="4">
        <v>3.60155298964914E-3</v>
      </c>
    </row>
    <row r="35" spans="1:4" ht="15" x14ac:dyDescent="0.2">
      <c r="A35" s="58"/>
      <c r="B35" s="9" t="s">
        <v>41</v>
      </c>
      <c r="C35" s="5" t="s">
        <v>29</v>
      </c>
      <c r="D35" s="4">
        <v>2.1609317937894799E-3</v>
      </c>
    </row>
    <row r="36" spans="1:4" x14ac:dyDescent="0.2">
      <c r="A36" s="2"/>
      <c r="B36" s="3" t="s">
        <v>43</v>
      </c>
      <c r="C36" s="6">
        <v>100</v>
      </c>
      <c r="D36" s="6">
        <v>100</v>
      </c>
    </row>
    <row r="37" spans="1:4" x14ac:dyDescent="0.2">
      <c r="A37" s="2"/>
      <c r="B37" s="1" t="s">
        <v>42</v>
      </c>
      <c r="C37" s="7"/>
      <c r="D37" s="7">
        <v>0.17</v>
      </c>
    </row>
  </sheetData>
  <mergeCells count="2">
    <mergeCell ref="A2:A21"/>
    <mergeCell ref="A22:A3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1F0D-FEAA-4019-930A-147FF05104C0}">
  <dimension ref="A1:E55"/>
  <sheetViews>
    <sheetView topLeftCell="A22" workbookViewId="0">
      <selection activeCell="I10" sqref="I10"/>
    </sheetView>
  </sheetViews>
  <sheetFormatPr defaultRowHeight="14.25" x14ac:dyDescent="0.2"/>
  <cols>
    <col min="1" max="1" width="17" style="14" customWidth="1"/>
    <col min="2" max="2" width="20" style="16" customWidth="1"/>
    <col min="3" max="3" width="11.875" style="14" customWidth="1"/>
    <col min="4" max="4" width="11.625" style="14" customWidth="1"/>
    <col min="5" max="5" width="10.375" style="15" customWidth="1"/>
  </cols>
  <sheetData>
    <row r="1" spans="1:5" ht="33" customHeight="1" x14ac:dyDescent="0.2">
      <c r="A1" s="62" t="s">
        <v>86</v>
      </c>
      <c r="B1" s="63"/>
      <c r="C1" s="63"/>
      <c r="D1" s="63"/>
      <c r="E1" s="63"/>
    </row>
    <row r="2" spans="1:5" ht="36" customHeight="1" x14ac:dyDescent="0.2">
      <c r="A2" s="19"/>
      <c r="B2" s="20" t="s">
        <v>87</v>
      </c>
      <c r="C2" s="21" t="s">
        <v>139</v>
      </c>
      <c r="D2" s="21" t="s">
        <v>88</v>
      </c>
      <c r="E2" s="22" t="s">
        <v>89</v>
      </c>
    </row>
    <row r="3" spans="1:5" ht="25.5" customHeight="1" x14ac:dyDescent="0.2">
      <c r="A3" s="59" t="s">
        <v>90</v>
      </c>
      <c r="B3" s="23" t="s">
        <v>91</v>
      </c>
      <c r="C3" s="24">
        <v>0</v>
      </c>
      <c r="D3" s="24">
        <v>134</v>
      </c>
      <c r="E3" s="25">
        <v>0</v>
      </c>
    </row>
    <row r="4" spans="1:5" ht="22.5" customHeight="1" x14ac:dyDescent="0.2">
      <c r="A4" s="60"/>
      <c r="B4" s="26" t="s">
        <v>92</v>
      </c>
      <c r="C4" s="27">
        <v>0</v>
      </c>
      <c r="D4" s="27">
        <v>119</v>
      </c>
      <c r="E4" s="28">
        <v>0</v>
      </c>
    </row>
    <row r="5" spans="1:5" ht="15.75" x14ac:dyDescent="0.2">
      <c r="A5" s="60"/>
      <c r="B5" s="26" t="s">
        <v>93</v>
      </c>
      <c r="C5" s="27">
        <v>0</v>
      </c>
      <c r="D5" s="27">
        <v>106</v>
      </c>
      <c r="E5" s="28">
        <v>0</v>
      </c>
    </row>
    <row r="6" spans="1:5" ht="15.75" x14ac:dyDescent="0.2">
      <c r="A6" s="60"/>
      <c r="B6" s="26" t="s">
        <v>94</v>
      </c>
      <c r="C6" s="27">
        <v>0</v>
      </c>
      <c r="D6" s="27">
        <v>87</v>
      </c>
      <c r="E6" s="28">
        <v>0</v>
      </c>
    </row>
    <row r="7" spans="1:5" ht="15.75" x14ac:dyDescent="0.2">
      <c r="A7" s="60"/>
      <c r="B7" s="26" t="s">
        <v>95</v>
      </c>
      <c r="C7" s="27">
        <v>0</v>
      </c>
      <c r="D7" s="27">
        <v>72</v>
      </c>
      <c r="E7" s="28">
        <v>0</v>
      </c>
    </row>
    <row r="8" spans="1:5" ht="15.75" x14ac:dyDescent="0.2">
      <c r="A8" s="60"/>
      <c r="B8" s="26" t="s">
        <v>96</v>
      </c>
      <c r="C8" s="27">
        <v>0</v>
      </c>
      <c r="D8" s="27">
        <v>47</v>
      </c>
      <c r="E8" s="28">
        <v>0</v>
      </c>
    </row>
    <row r="9" spans="1:5" ht="15.75" x14ac:dyDescent="0.2">
      <c r="A9" s="60"/>
      <c r="B9" s="26" t="s">
        <v>97</v>
      </c>
      <c r="C9" s="27">
        <v>0</v>
      </c>
      <c r="D9" s="27">
        <v>41</v>
      </c>
      <c r="E9" s="28">
        <v>0</v>
      </c>
    </row>
    <row r="10" spans="1:5" ht="15.75" x14ac:dyDescent="0.2">
      <c r="A10" s="60"/>
      <c r="B10" s="26" t="s">
        <v>98</v>
      </c>
      <c r="C10" s="27">
        <v>0</v>
      </c>
      <c r="D10" s="27">
        <v>30</v>
      </c>
      <c r="E10" s="28">
        <v>0</v>
      </c>
    </row>
    <row r="11" spans="1:5" ht="15.75" x14ac:dyDescent="0.2">
      <c r="A11" s="60"/>
      <c r="B11" s="26" t="s">
        <v>99</v>
      </c>
      <c r="C11" s="27">
        <v>0</v>
      </c>
      <c r="D11" s="27">
        <v>25</v>
      </c>
      <c r="E11" s="28">
        <v>0</v>
      </c>
    </row>
    <row r="12" spans="1:5" ht="15.75" x14ac:dyDescent="0.2">
      <c r="A12" s="60"/>
      <c r="B12" s="26" t="s">
        <v>100</v>
      </c>
      <c r="C12" s="27">
        <v>0</v>
      </c>
      <c r="D12" s="27">
        <v>23</v>
      </c>
      <c r="E12" s="28">
        <v>0</v>
      </c>
    </row>
    <row r="13" spans="1:5" ht="15.75" x14ac:dyDescent="0.2">
      <c r="A13" s="60"/>
      <c r="B13" s="26" t="s">
        <v>101</v>
      </c>
      <c r="C13" s="27">
        <v>0</v>
      </c>
      <c r="D13" s="27">
        <v>20</v>
      </c>
      <c r="E13" s="28">
        <v>0</v>
      </c>
    </row>
    <row r="14" spans="1:5" ht="15.75" x14ac:dyDescent="0.2">
      <c r="A14" s="60"/>
      <c r="B14" s="26" t="s">
        <v>102</v>
      </c>
      <c r="C14" s="27">
        <v>0</v>
      </c>
      <c r="D14" s="27">
        <v>19</v>
      </c>
      <c r="E14" s="28">
        <v>0</v>
      </c>
    </row>
    <row r="15" spans="1:5" ht="15.75" x14ac:dyDescent="0.2">
      <c r="A15" s="60"/>
      <c r="B15" s="26" t="s">
        <v>103</v>
      </c>
      <c r="C15" s="27">
        <v>0</v>
      </c>
      <c r="D15" s="27">
        <v>18</v>
      </c>
      <c r="E15" s="28">
        <v>0</v>
      </c>
    </row>
    <row r="16" spans="1:5" ht="15.75" x14ac:dyDescent="0.2">
      <c r="A16" s="60"/>
      <c r="B16" s="26" t="s">
        <v>104</v>
      </c>
      <c r="C16" s="27">
        <v>0</v>
      </c>
      <c r="D16" s="27">
        <v>13</v>
      </c>
      <c r="E16" s="28">
        <v>0</v>
      </c>
    </row>
    <row r="17" spans="1:5" ht="15.75" x14ac:dyDescent="0.2">
      <c r="A17" s="60"/>
      <c r="B17" s="26" t="s">
        <v>105</v>
      </c>
      <c r="C17" s="27">
        <v>0</v>
      </c>
      <c r="D17" s="27">
        <v>9</v>
      </c>
      <c r="E17" s="28">
        <v>0</v>
      </c>
    </row>
    <row r="18" spans="1:5" ht="15.75" x14ac:dyDescent="0.2">
      <c r="A18" s="60"/>
      <c r="B18" s="26" t="s">
        <v>106</v>
      </c>
      <c r="C18" s="27">
        <v>0</v>
      </c>
      <c r="D18" s="27">
        <v>9</v>
      </c>
      <c r="E18" s="28">
        <v>0</v>
      </c>
    </row>
    <row r="19" spans="1:5" ht="15.75" x14ac:dyDescent="0.2">
      <c r="A19" s="61"/>
      <c r="B19" s="29" t="s">
        <v>107</v>
      </c>
      <c r="C19" s="30">
        <v>0</v>
      </c>
      <c r="D19" s="30">
        <v>8</v>
      </c>
      <c r="E19" s="31">
        <v>0</v>
      </c>
    </row>
    <row r="20" spans="1:5" ht="15.75" x14ac:dyDescent="0.2">
      <c r="A20" s="60" t="s">
        <v>108</v>
      </c>
      <c r="B20" s="26" t="s">
        <v>109</v>
      </c>
      <c r="C20" s="27">
        <v>0</v>
      </c>
      <c r="D20" s="27">
        <v>348</v>
      </c>
      <c r="E20" s="28">
        <v>0</v>
      </c>
    </row>
    <row r="21" spans="1:5" ht="15.75" x14ac:dyDescent="0.2">
      <c r="A21" s="60"/>
      <c r="B21" s="26" t="s">
        <v>110</v>
      </c>
      <c r="C21" s="27">
        <v>0</v>
      </c>
      <c r="D21" s="27">
        <v>277</v>
      </c>
      <c r="E21" s="28">
        <v>0</v>
      </c>
    </row>
    <row r="22" spans="1:5" ht="15.75" x14ac:dyDescent="0.2">
      <c r="A22" s="60"/>
      <c r="B22" s="26" t="s">
        <v>111</v>
      </c>
      <c r="C22" s="27">
        <v>0</v>
      </c>
      <c r="D22" s="27">
        <v>157</v>
      </c>
      <c r="E22" s="28">
        <v>0</v>
      </c>
    </row>
    <row r="23" spans="1:5" ht="15.75" x14ac:dyDescent="0.2">
      <c r="A23" s="60"/>
      <c r="B23" s="26" t="s">
        <v>112</v>
      </c>
      <c r="C23" s="27">
        <v>0</v>
      </c>
      <c r="D23" s="27">
        <v>114</v>
      </c>
      <c r="E23" s="28">
        <v>0</v>
      </c>
    </row>
    <row r="24" spans="1:5" ht="15.75" x14ac:dyDescent="0.2">
      <c r="A24" s="60"/>
      <c r="B24" s="26" t="s">
        <v>113</v>
      </c>
      <c r="C24" s="27">
        <v>0</v>
      </c>
      <c r="D24" s="27">
        <v>113</v>
      </c>
      <c r="E24" s="28">
        <v>0</v>
      </c>
    </row>
    <row r="25" spans="1:5" ht="15.75" x14ac:dyDescent="0.2">
      <c r="A25" s="60"/>
      <c r="B25" s="26" t="s">
        <v>114</v>
      </c>
      <c r="C25" s="27">
        <v>0</v>
      </c>
      <c r="D25" s="27">
        <v>57</v>
      </c>
      <c r="E25" s="28">
        <v>0</v>
      </c>
    </row>
    <row r="26" spans="1:5" ht="15.75" x14ac:dyDescent="0.2">
      <c r="A26" s="60"/>
      <c r="B26" s="26" t="s">
        <v>115</v>
      </c>
      <c r="C26" s="27">
        <v>0</v>
      </c>
      <c r="D26" s="27">
        <v>44</v>
      </c>
      <c r="E26" s="28">
        <v>0</v>
      </c>
    </row>
    <row r="27" spans="1:5" ht="15.75" x14ac:dyDescent="0.2">
      <c r="A27" s="60"/>
      <c r="B27" s="26" t="s">
        <v>116</v>
      </c>
      <c r="C27" s="27">
        <v>0</v>
      </c>
      <c r="D27" s="27">
        <v>17</v>
      </c>
      <c r="E27" s="28">
        <v>0</v>
      </c>
    </row>
    <row r="28" spans="1:5" ht="15.75" x14ac:dyDescent="0.2">
      <c r="A28" s="61"/>
      <c r="B28" s="29" t="s">
        <v>117</v>
      </c>
      <c r="C28" s="30">
        <v>0</v>
      </c>
      <c r="D28" s="30">
        <v>16</v>
      </c>
      <c r="E28" s="31">
        <v>0</v>
      </c>
    </row>
    <row r="29" spans="1:5" ht="15.75" x14ac:dyDescent="0.2">
      <c r="A29" s="60" t="s">
        <v>146</v>
      </c>
      <c r="B29" s="26" t="s">
        <v>147</v>
      </c>
      <c r="C29" s="27">
        <v>0</v>
      </c>
      <c r="D29" s="27">
        <v>8</v>
      </c>
      <c r="E29" s="25">
        <f>C29/D29*100</f>
        <v>0</v>
      </c>
    </row>
    <row r="30" spans="1:5" ht="15.75" x14ac:dyDescent="0.2">
      <c r="A30" s="60"/>
      <c r="B30" s="26" t="s">
        <v>148</v>
      </c>
      <c r="C30" s="27">
        <v>0</v>
      </c>
      <c r="D30" s="27">
        <v>11</v>
      </c>
      <c r="E30" s="28">
        <f t="shared" ref="E30:E37" si="0">C30/D30*100</f>
        <v>0</v>
      </c>
    </row>
    <row r="31" spans="1:5" ht="15.75" x14ac:dyDescent="0.2">
      <c r="A31" s="60"/>
      <c r="B31" s="26" t="s">
        <v>149</v>
      </c>
      <c r="C31" s="27">
        <v>0</v>
      </c>
      <c r="D31" s="27">
        <v>22</v>
      </c>
      <c r="E31" s="28">
        <f t="shared" si="0"/>
        <v>0</v>
      </c>
    </row>
    <row r="32" spans="1:5" ht="15.75" x14ac:dyDescent="0.2">
      <c r="A32" s="60"/>
      <c r="B32" s="26" t="s">
        <v>150</v>
      </c>
      <c r="C32" s="27">
        <v>0</v>
      </c>
      <c r="D32" s="27">
        <v>58</v>
      </c>
      <c r="E32" s="28">
        <f t="shared" si="0"/>
        <v>0</v>
      </c>
    </row>
    <row r="33" spans="1:5" ht="15.75" x14ac:dyDescent="0.2">
      <c r="A33" s="60"/>
      <c r="B33" s="26" t="s">
        <v>151</v>
      </c>
      <c r="C33" s="27">
        <v>0</v>
      </c>
      <c r="D33" s="27">
        <v>162</v>
      </c>
      <c r="E33" s="31">
        <f t="shared" si="0"/>
        <v>0</v>
      </c>
    </row>
    <row r="34" spans="1:5" ht="15.75" x14ac:dyDescent="0.2">
      <c r="A34" s="59" t="s">
        <v>152</v>
      </c>
      <c r="B34" s="23" t="s">
        <v>153</v>
      </c>
      <c r="C34" s="32">
        <v>0</v>
      </c>
      <c r="D34" s="32">
        <v>112</v>
      </c>
      <c r="E34" s="28">
        <f t="shared" si="0"/>
        <v>0</v>
      </c>
    </row>
    <row r="35" spans="1:5" ht="15.75" x14ac:dyDescent="0.2">
      <c r="A35" s="60"/>
      <c r="B35" s="26" t="s">
        <v>154</v>
      </c>
      <c r="C35" s="33">
        <v>0</v>
      </c>
      <c r="D35" s="33">
        <v>5</v>
      </c>
      <c r="E35" s="28">
        <f t="shared" si="0"/>
        <v>0</v>
      </c>
    </row>
    <row r="36" spans="1:5" ht="15.75" x14ac:dyDescent="0.2">
      <c r="A36" s="60"/>
      <c r="B36" s="26" t="s">
        <v>155</v>
      </c>
      <c r="C36" s="33">
        <v>0</v>
      </c>
      <c r="D36" s="33">
        <v>8</v>
      </c>
      <c r="E36" s="28">
        <f t="shared" si="0"/>
        <v>0</v>
      </c>
    </row>
    <row r="37" spans="1:5" ht="15.75" x14ac:dyDescent="0.2">
      <c r="A37" s="61"/>
      <c r="B37" s="29" t="s">
        <v>156</v>
      </c>
      <c r="C37" s="34">
        <v>0</v>
      </c>
      <c r="D37" s="34">
        <v>42</v>
      </c>
      <c r="E37" s="28">
        <f t="shared" si="0"/>
        <v>0</v>
      </c>
    </row>
    <row r="38" spans="1:5" ht="14.25" customHeight="1" x14ac:dyDescent="0.2">
      <c r="A38" s="60" t="s">
        <v>118</v>
      </c>
      <c r="B38" s="64" t="s">
        <v>158</v>
      </c>
      <c r="C38" s="35" t="s">
        <v>142</v>
      </c>
      <c r="D38" s="36">
        <v>142</v>
      </c>
      <c r="E38" s="37">
        <f>136/D38*100</f>
        <v>95.774647887323937</v>
      </c>
    </row>
    <row r="39" spans="1:5" ht="15.75" x14ac:dyDescent="0.2">
      <c r="A39" s="60"/>
      <c r="B39" s="65"/>
      <c r="C39" s="38" t="s">
        <v>143</v>
      </c>
      <c r="D39" s="38">
        <v>142</v>
      </c>
      <c r="E39" s="39">
        <f>124/D39*100</f>
        <v>87.323943661971825</v>
      </c>
    </row>
    <row r="40" spans="1:5" ht="15.75" x14ac:dyDescent="0.2">
      <c r="A40" s="60"/>
      <c r="B40" s="26" t="s">
        <v>119</v>
      </c>
      <c r="C40" s="33">
        <v>0</v>
      </c>
      <c r="D40" s="40">
        <v>29</v>
      </c>
      <c r="E40" s="28">
        <v>0</v>
      </c>
    </row>
    <row r="41" spans="1:5" ht="15.75" x14ac:dyDescent="0.2">
      <c r="A41" s="60"/>
      <c r="B41" s="26" t="s">
        <v>120</v>
      </c>
      <c r="C41" s="33">
        <v>0</v>
      </c>
      <c r="D41" s="40">
        <v>29</v>
      </c>
      <c r="E41" s="28">
        <v>0</v>
      </c>
    </row>
    <row r="42" spans="1:5" ht="15.75" x14ac:dyDescent="0.2">
      <c r="A42" s="60"/>
      <c r="B42" s="26" t="s">
        <v>121</v>
      </c>
      <c r="C42" s="33">
        <v>0</v>
      </c>
      <c r="D42" s="40">
        <v>14</v>
      </c>
      <c r="E42" s="28">
        <v>0</v>
      </c>
    </row>
    <row r="43" spans="1:5" ht="15.75" x14ac:dyDescent="0.2">
      <c r="A43" s="60"/>
      <c r="B43" s="26" t="s">
        <v>122</v>
      </c>
      <c r="C43" s="33">
        <v>0</v>
      </c>
      <c r="D43" s="40">
        <v>11</v>
      </c>
      <c r="E43" s="28">
        <v>0</v>
      </c>
    </row>
    <row r="44" spans="1:5" ht="15.75" x14ac:dyDescent="0.2">
      <c r="A44" s="60"/>
      <c r="B44" s="26" t="s">
        <v>123</v>
      </c>
      <c r="C44" s="33">
        <v>0</v>
      </c>
      <c r="D44" s="40">
        <v>11</v>
      </c>
      <c r="E44" s="28">
        <v>0</v>
      </c>
    </row>
    <row r="45" spans="1:5" ht="15.75" x14ac:dyDescent="0.2">
      <c r="A45" s="60"/>
      <c r="B45" s="26" t="s">
        <v>124</v>
      </c>
      <c r="C45" s="33">
        <v>0</v>
      </c>
      <c r="D45" s="40">
        <v>10</v>
      </c>
      <c r="E45" s="28">
        <v>0</v>
      </c>
    </row>
    <row r="46" spans="1:5" ht="15.75" x14ac:dyDescent="0.2">
      <c r="A46" s="60"/>
      <c r="B46" s="26" t="s">
        <v>125</v>
      </c>
      <c r="C46" s="33">
        <v>0</v>
      </c>
      <c r="D46" s="40">
        <v>10</v>
      </c>
      <c r="E46" s="28">
        <v>0</v>
      </c>
    </row>
    <row r="47" spans="1:5" ht="15.75" x14ac:dyDescent="0.2">
      <c r="A47" s="60"/>
      <c r="B47" s="26" t="s">
        <v>126</v>
      </c>
      <c r="C47" s="33">
        <v>0</v>
      </c>
      <c r="D47" s="40">
        <v>8</v>
      </c>
      <c r="E47" s="28">
        <v>0</v>
      </c>
    </row>
    <row r="48" spans="1:5" ht="15.75" x14ac:dyDescent="0.2">
      <c r="A48" s="60"/>
      <c r="B48" s="26" t="s">
        <v>127</v>
      </c>
      <c r="C48" s="33">
        <v>0</v>
      </c>
      <c r="D48" s="40">
        <v>7</v>
      </c>
      <c r="E48" s="28">
        <v>0</v>
      </c>
    </row>
    <row r="49" spans="1:5" ht="15.75" x14ac:dyDescent="0.2">
      <c r="A49" s="61"/>
      <c r="B49" s="29" t="s">
        <v>128</v>
      </c>
      <c r="C49" s="34">
        <v>0</v>
      </c>
      <c r="D49" s="41">
        <v>6</v>
      </c>
      <c r="E49" s="31">
        <v>0</v>
      </c>
    </row>
    <row r="50" spans="1:5" ht="15.75" x14ac:dyDescent="0.2">
      <c r="A50" s="59" t="s">
        <v>129</v>
      </c>
      <c r="B50" s="23" t="s">
        <v>130</v>
      </c>
      <c r="C50" s="33">
        <v>195</v>
      </c>
      <c r="D50" s="40">
        <f>195+6</f>
        <v>201</v>
      </c>
      <c r="E50" s="42">
        <f>C50/D50*100</f>
        <v>97.014925373134332</v>
      </c>
    </row>
    <row r="51" spans="1:5" ht="15.75" x14ac:dyDescent="0.2">
      <c r="A51" s="60"/>
      <c r="B51" s="26" t="s">
        <v>131</v>
      </c>
      <c r="C51" s="33">
        <v>94</v>
      </c>
      <c r="D51" s="40">
        <v>94</v>
      </c>
      <c r="E51" s="42">
        <f>C51/D51*100</f>
        <v>100</v>
      </c>
    </row>
    <row r="52" spans="1:5" ht="15.75" x14ac:dyDescent="0.2">
      <c r="A52" s="60"/>
      <c r="B52" s="26" t="s">
        <v>132</v>
      </c>
      <c r="C52" s="33">
        <v>60</v>
      </c>
      <c r="D52" s="40">
        <f>60+0</f>
        <v>60</v>
      </c>
      <c r="E52" s="42">
        <f>C52/D52*100</f>
        <v>100</v>
      </c>
    </row>
    <row r="53" spans="1:5" ht="15.75" x14ac:dyDescent="0.2">
      <c r="A53" s="60"/>
      <c r="B53" s="26" t="s">
        <v>133</v>
      </c>
      <c r="C53" s="33">
        <v>0</v>
      </c>
      <c r="D53" s="40">
        <v>117</v>
      </c>
      <c r="E53" s="42">
        <f>C53/D53*100</f>
        <v>0</v>
      </c>
    </row>
    <row r="54" spans="1:5" ht="15.75" x14ac:dyDescent="0.2">
      <c r="A54" s="61"/>
      <c r="B54" s="29" t="s">
        <v>134</v>
      </c>
      <c r="C54" s="34">
        <v>0</v>
      </c>
      <c r="D54" s="41">
        <v>29</v>
      </c>
      <c r="E54" s="43">
        <f>C54/D54*100</f>
        <v>0</v>
      </c>
    </row>
    <row r="55" spans="1:5" ht="15.75" x14ac:dyDescent="0.2">
      <c r="A55" s="44" t="s">
        <v>157</v>
      </c>
      <c r="B55" s="44"/>
      <c r="C55" s="44"/>
      <c r="D55" s="19">
        <f>SUM(D3:D54)</f>
        <v>3271</v>
      </c>
      <c r="E55" s="44"/>
    </row>
  </sheetData>
  <mergeCells count="8">
    <mergeCell ref="A50:A54"/>
    <mergeCell ref="A1:E1"/>
    <mergeCell ref="A3:A19"/>
    <mergeCell ref="A20:A28"/>
    <mergeCell ref="A29:A33"/>
    <mergeCell ref="A34:A37"/>
    <mergeCell ref="A38:A49"/>
    <mergeCell ref="B38:B3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3120-B0EE-417C-8CC9-4BF1F648E74F}">
  <dimension ref="A1:G8"/>
  <sheetViews>
    <sheetView tabSelected="1" workbookViewId="0">
      <selection activeCell="I19" sqref="I19"/>
    </sheetView>
  </sheetViews>
  <sheetFormatPr defaultRowHeight="14.25" x14ac:dyDescent="0.2"/>
  <cols>
    <col min="1" max="1" width="12.625" customWidth="1"/>
    <col min="2" max="2" width="15.375" customWidth="1"/>
    <col min="3" max="7" width="14.375" customWidth="1"/>
  </cols>
  <sheetData>
    <row r="1" spans="1:7" ht="78" customHeight="1" x14ac:dyDescent="0.2">
      <c r="A1" s="72" t="s">
        <v>141</v>
      </c>
      <c r="B1" s="72"/>
      <c r="C1" s="72"/>
      <c r="D1" s="72"/>
      <c r="E1" s="72"/>
      <c r="F1" s="72"/>
      <c r="G1" s="72"/>
    </row>
    <row r="2" spans="1:7" ht="45.75" customHeight="1" x14ac:dyDescent="0.2">
      <c r="A2" s="45"/>
      <c r="B2" s="46"/>
      <c r="C2" s="45" t="s">
        <v>135</v>
      </c>
      <c r="D2" s="45" t="s">
        <v>136</v>
      </c>
      <c r="E2" s="45" t="s">
        <v>137</v>
      </c>
      <c r="F2" s="45" t="s">
        <v>138</v>
      </c>
      <c r="G2" s="45" t="s">
        <v>159</v>
      </c>
    </row>
    <row r="3" spans="1:7" ht="18.75" x14ac:dyDescent="0.2">
      <c r="A3" s="66" t="s">
        <v>144</v>
      </c>
      <c r="B3" s="52" t="s">
        <v>139</v>
      </c>
      <c r="C3" s="47">
        <v>620</v>
      </c>
      <c r="D3" s="47">
        <v>0</v>
      </c>
      <c r="E3" s="47">
        <v>0</v>
      </c>
      <c r="F3" s="47">
        <v>10</v>
      </c>
      <c r="G3" s="69" t="s">
        <v>160</v>
      </c>
    </row>
    <row r="4" spans="1:7" ht="18.75" x14ac:dyDescent="0.2">
      <c r="A4" s="67"/>
      <c r="B4" s="53" t="s">
        <v>140</v>
      </c>
      <c r="C4" s="48">
        <v>45</v>
      </c>
      <c r="D4" s="48">
        <v>120</v>
      </c>
      <c r="E4" s="48">
        <v>54</v>
      </c>
      <c r="F4" s="48">
        <v>4</v>
      </c>
      <c r="G4" s="70"/>
    </row>
    <row r="5" spans="1:7" ht="18.75" x14ac:dyDescent="0.2">
      <c r="A5" s="68"/>
      <c r="B5" s="54" t="s">
        <v>161</v>
      </c>
      <c r="C5" s="50">
        <v>93.23</v>
      </c>
      <c r="D5" s="49">
        <v>0</v>
      </c>
      <c r="E5" s="49">
        <v>0</v>
      </c>
      <c r="F5" s="50">
        <v>71.430000000000007</v>
      </c>
      <c r="G5" s="71"/>
    </row>
    <row r="6" spans="1:7" ht="18.75" x14ac:dyDescent="0.2">
      <c r="A6" s="66" t="s">
        <v>145</v>
      </c>
      <c r="B6" s="52" t="s">
        <v>139</v>
      </c>
      <c r="C6" s="47">
        <v>648</v>
      </c>
      <c r="D6" s="47">
        <v>1</v>
      </c>
      <c r="E6" s="47">
        <v>14</v>
      </c>
      <c r="F6" s="47">
        <v>10</v>
      </c>
      <c r="G6" s="69" t="s">
        <v>160</v>
      </c>
    </row>
    <row r="7" spans="1:7" ht="18.75" x14ac:dyDescent="0.2">
      <c r="A7" s="67"/>
      <c r="B7" s="53" t="s">
        <v>140</v>
      </c>
      <c r="C7" s="48">
        <v>17</v>
      </c>
      <c r="D7" s="48">
        <v>119</v>
      </c>
      <c r="E7" s="48">
        <v>40</v>
      </c>
      <c r="F7" s="48">
        <v>4</v>
      </c>
      <c r="G7" s="70"/>
    </row>
    <row r="8" spans="1:7" ht="18.75" x14ac:dyDescent="0.2">
      <c r="A8" s="68"/>
      <c r="B8" s="54" t="s">
        <v>161</v>
      </c>
      <c r="C8" s="50">
        <v>97.44</v>
      </c>
      <c r="D8" s="49">
        <v>0.83</v>
      </c>
      <c r="E8" s="49">
        <v>25.93</v>
      </c>
      <c r="F8" s="51">
        <v>71.430000000000007</v>
      </c>
      <c r="G8" s="71"/>
    </row>
  </sheetData>
  <mergeCells count="5">
    <mergeCell ref="A3:A5"/>
    <mergeCell ref="G3:G5"/>
    <mergeCell ref="A6:A8"/>
    <mergeCell ref="G6:G8"/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陈润芝</dc:creator>
  <cp:lastModifiedBy>chenrz</cp:lastModifiedBy>
  <dcterms:created xsi:type="dcterms:W3CDTF">2015-06-05T18:19:34Z</dcterms:created>
  <dcterms:modified xsi:type="dcterms:W3CDTF">2022-10-09T09:59:43Z</dcterms:modified>
</cp:coreProperties>
</file>