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o\Documents\"/>
    </mc:Choice>
  </mc:AlternateContent>
  <xr:revisionPtr revIDLastSave="0" documentId="13_ncr:1_{5D0B175E-82F7-47A1-B03C-45DE9B5D20AA}" xr6:coauthVersionLast="47" xr6:coauthVersionMax="47" xr10:uidLastSave="{00000000-0000-0000-0000-000000000000}"/>
  <bookViews>
    <workbookView xWindow="28680" yWindow="-120" windowWidth="29040" windowHeight="15840" firstSheet="4" activeTab="9" xr2:uid="{55DDEBCC-2932-413C-BEF7-BD277490A618}"/>
  </bookViews>
  <sheets>
    <sheet name="Laminas y varillas de aluminio" sheetId="1" r:id="rId1"/>
    <sheet name="Informe de sensibilidad 1" sheetId="6" r:id="rId2"/>
    <sheet name="Fabrica de procesos" sheetId="2" r:id="rId3"/>
    <sheet name="Informe de sensibilidad 2" sheetId="7" r:id="rId4"/>
    <sheet name="Pintura" sheetId="3" r:id="rId5"/>
    <sheet name="Informe de sensibilidad 3" sheetId="8" r:id="rId6"/>
    <sheet name="Carpinteria" sheetId="4" r:id="rId7"/>
    <sheet name="Informe de sensibilidad 4" sheetId="11" r:id="rId8"/>
    <sheet name="Blusas y camisas" sheetId="5" r:id="rId9"/>
    <sheet name="Informe de sensibilidad 5" sheetId="10" r:id="rId10"/>
  </sheets>
  <definedNames>
    <definedName name="solver_adj" localSheetId="8" hidden="1">'Blusas y camisas'!$D$9:$E$9</definedName>
    <definedName name="solver_adj" localSheetId="6" hidden="1">Carpinteria!$D$10:$E$10</definedName>
    <definedName name="solver_adj" localSheetId="2" hidden="1">'Fabrica de procesos'!$D$9:$E$9</definedName>
    <definedName name="solver_adj" localSheetId="0" hidden="1">'Laminas y varillas de aluminio'!$D$9:$E$9</definedName>
    <definedName name="solver_adj" localSheetId="4" hidden="1">Pintura!$D$10:$E$10</definedName>
    <definedName name="solver_cvg" localSheetId="8" hidden="1">0.0001</definedName>
    <definedName name="solver_cvg" localSheetId="6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8" hidden="1">1</definedName>
    <definedName name="solver_drv" localSheetId="6" hidden="1">1</definedName>
    <definedName name="solver_drv" localSheetId="2" hidden="1">1</definedName>
    <definedName name="solver_drv" localSheetId="0" hidden="1">1</definedName>
    <definedName name="solver_drv" localSheetId="4" hidden="1">2</definedName>
    <definedName name="solver_eng" localSheetId="8" hidden="1">2</definedName>
    <definedName name="solver_eng" localSheetId="6" hidden="1">1</definedName>
    <definedName name="solver_eng" localSheetId="2" hidden="1">1</definedName>
    <definedName name="solver_eng" localSheetId="0" hidden="1">2</definedName>
    <definedName name="solver_eng" localSheetId="4" hidden="1">2</definedName>
    <definedName name="solver_est" localSheetId="8" hidden="1">1</definedName>
    <definedName name="solver_est" localSheetId="6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8" hidden="1">2147483647</definedName>
    <definedName name="solver_itr" localSheetId="6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1" localSheetId="8" hidden="1">'Blusas y camisas'!$H$15</definedName>
    <definedName name="solver_lhs1" localSheetId="6" hidden="1">Carpinteria!$H$15</definedName>
    <definedName name="solver_lhs1" localSheetId="2" hidden="1">'Fabrica de procesos'!$H$15</definedName>
    <definedName name="solver_lhs1" localSheetId="0" hidden="1">'Laminas y varillas de aluminio'!$H$15</definedName>
    <definedName name="solver_lhs1" localSheetId="4" hidden="1">Pintura!$H$15</definedName>
    <definedName name="solver_lhs2" localSheetId="8" hidden="1">'Blusas y camisas'!$H$16</definedName>
    <definedName name="solver_lhs2" localSheetId="6" hidden="1">Carpinteria!$H$16</definedName>
    <definedName name="solver_lhs2" localSheetId="2" hidden="1">'Fabrica de procesos'!$H$16</definedName>
    <definedName name="solver_lhs2" localSheetId="0" hidden="1">'Laminas y varillas de aluminio'!$H$16</definedName>
    <definedName name="solver_lhs2" localSheetId="4" hidden="1">Pintura!$H$16</definedName>
    <definedName name="solver_lhs3" localSheetId="8" hidden="1">'Blusas y camisas'!$H$17</definedName>
    <definedName name="solver_lhs3" localSheetId="2" hidden="1">'Fabrica de procesos'!$H$17</definedName>
    <definedName name="solver_lhs3" localSheetId="0" hidden="1">'Laminas y varillas de aluminio'!$H$17</definedName>
    <definedName name="solver_lhs3" localSheetId="4" hidden="1">Pintura!$H$17</definedName>
    <definedName name="solver_lhs4" localSheetId="0" hidden="1">'Laminas y varillas de aluminio'!$H$18</definedName>
    <definedName name="solver_lhs4" localSheetId="4" hidden="1">Pintura!$H$18</definedName>
    <definedName name="solver_lhs5" localSheetId="0" hidden="1">'Laminas y varillas de aluminio'!$H$15</definedName>
    <definedName name="solver_mip" localSheetId="8" hidden="1">2147483647</definedName>
    <definedName name="solver_mip" localSheetId="6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8" hidden="1">30</definedName>
    <definedName name="solver_mni" localSheetId="6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8" hidden="1">0.075</definedName>
    <definedName name="solver_mrt" localSheetId="6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8" hidden="1">2</definedName>
    <definedName name="solver_msl" localSheetId="6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8" hidden="1">1</definedName>
    <definedName name="solver_neg" localSheetId="6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8" hidden="1">2147483647</definedName>
    <definedName name="solver_nod" localSheetId="6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8" hidden="1">3</definedName>
    <definedName name="solver_num" localSheetId="6" hidden="1">2</definedName>
    <definedName name="solver_num" localSheetId="2" hidden="1">3</definedName>
    <definedName name="solver_num" localSheetId="0" hidden="1">4</definedName>
    <definedName name="solver_num" localSheetId="4" hidden="1">4</definedName>
    <definedName name="solver_nwt" localSheetId="8" hidden="1">1</definedName>
    <definedName name="solver_nwt" localSheetId="6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8" hidden="1">'Blusas y camisas'!$G$12</definedName>
    <definedName name="solver_opt" localSheetId="6" hidden="1">Carpinteria!$G$12</definedName>
    <definedName name="solver_opt" localSheetId="2" hidden="1">'Fabrica de procesos'!$G$12</definedName>
    <definedName name="solver_opt" localSheetId="0" hidden="1">'Laminas y varillas de aluminio'!$G$12</definedName>
    <definedName name="solver_opt" localSheetId="4" hidden="1">Pintura!$G$12</definedName>
    <definedName name="solver_pre" localSheetId="8" hidden="1">0.000001</definedName>
    <definedName name="solver_pre" localSheetId="6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8" hidden="1">1</definedName>
    <definedName name="solver_rbv" localSheetId="6" hidden="1">1</definedName>
    <definedName name="solver_rbv" localSheetId="2" hidden="1">1</definedName>
    <definedName name="solver_rbv" localSheetId="0" hidden="1">1</definedName>
    <definedName name="solver_rbv" localSheetId="4" hidden="1">2</definedName>
    <definedName name="solver_rel1" localSheetId="8" hidden="1">1</definedName>
    <definedName name="solver_rel1" localSheetId="6" hidden="1">1</definedName>
    <definedName name="solver_rel1" localSheetId="2" hidden="1">1</definedName>
    <definedName name="solver_rel1" localSheetId="0" hidden="1">1</definedName>
    <definedName name="solver_rel1" localSheetId="4" hidden="1">1</definedName>
    <definedName name="solver_rel2" localSheetId="8" hidden="1">1</definedName>
    <definedName name="solver_rel2" localSheetId="6" hidden="1">1</definedName>
    <definedName name="solver_rel2" localSheetId="2" hidden="1">1</definedName>
    <definedName name="solver_rel2" localSheetId="0" hidden="1">1</definedName>
    <definedName name="solver_rel2" localSheetId="4" hidden="1">1</definedName>
    <definedName name="solver_rel3" localSheetId="8" hidden="1">1</definedName>
    <definedName name="solver_rel3" localSheetId="2" hidden="1">1</definedName>
    <definedName name="solver_rel3" localSheetId="0" hidden="1">3</definedName>
    <definedName name="solver_rel3" localSheetId="4" hidden="1">1</definedName>
    <definedName name="solver_rel4" localSheetId="0" hidden="1">3</definedName>
    <definedName name="solver_rel4" localSheetId="4" hidden="1">1</definedName>
    <definedName name="solver_rel5" localSheetId="0" hidden="1">1</definedName>
    <definedName name="solver_rhs1" localSheetId="8" hidden="1">'Blusas y camisas'!$G$15</definedName>
    <definedName name="solver_rhs1" localSheetId="6" hidden="1">Carpinteria!$G$15</definedName>
    <definedName name="solver_rhs1" localSheetId="2" hidden="1">'Fabrica de procesos'!$G$15</definedName>
    <definedName name="solver_rhs1" localSheetId="0" hidden="1">'Laminas y varillas de aluminio'!$G$15</definedName>
    <definedName name="solver_rhs1" localSheetId="4" hidden="1">Pintura!$G$15</definedName>
    <definedName name="solver_rhs2" localSheetId="8" hidden="1">'Blusas y camisas'!$G$16</definedName>
    <definedName name="solver_rhs2" localSheetId="6" hidden="1">Carpinteria!$G$16</definedName>
    <definedName name="solver_rhs2" localSheetId="2" hidden="1">'Fabrica de procesos'!$G$16</definedName>
    <definedName name="solver_rhs2" localSheetId="0" hidden="1">'Laminas y varillas de aluminio'!$G$16</definedName>
    <definedName name="solver_rhs2" localSheetId="4" hidden="1">Pintura!$G$16</definedName>
    <definedName name="solver_rhs3" localSheetId="8" hidden="1">'Blusas y camisas'!$G$17</definedName>
    <definedName name="solver_rhs3" localSheetId="2" hidden="1">'Fabrica de procesos'!$G$17</definedName>
    <definedName name="solver_rhs3" localSheetId="0" hidden="1">'Laminas y varillas de aluminio'!$G$17</definedName>
    <definedName name="solver_rhs3" localSheetId="4" hidden="1">Pintura!$G$17</definedName>
    <definedName name="solver_rhs4" localSheetId="0" hidden="1">'Laminas y varillas de aluminio'!$G$18</definedName>
    <definedName name="solver_rhs4" localSheetId="4" hidden="1">Pintura!$G$18</definedName>
    <definedName name="solver_rhs5" localSheetId="0" hidden="1">'Laminas y varillas de aluminio'!$G$15</definedName>
    <definedName name="solver_rlx" localSheetId="8" hidden="1">2</definedName>
    <definedName name="solver_rlx" localSheetId="6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8" hidden="1">0</definedName>
    <definedName name="solver_rsd" localSheetId="6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8" hidden="1">1</definedName>
    <definedName name="solver_scl" localSheetId="6" hidden="1">1</definedName>
    <definedName name="solver_scl" localSheetId="2" hidden="1">1</definedName>
    <definedName name="solver_scl" localSheetId="0" hidden="1">1</definedName>
    <definedName name="solver_scl" localSheetId="4" hidden="1">2</definedName>
    <definedName name="solver_sho" localSheetId="8" hidden="1">2</definedName>
    <definedName name="solver_sho" localSheetId="6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8" hidden="1">100</definedName>
    <definedName name="solver_ssz" localSheetId="6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8" hidden="1">2147483647</definedName>
    <definedName name="solver_tim" localSheetId="6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8" hidden="1">0.01</definedName>
    <definedName name="solver_tol" localSheetId="6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8" hidden="1">1</definedName>
    <definedName name="solver_typ" localSheetId="6" hidden="1">1</definedName>
    <definedName name="solver_typ" localSheetId="2" hidden="1">1</definedName>
    <definedName name="solver_typ" localSheetId="0" hidden="1">1</definedName>
    <definedName name="solver_typ" localSheetId="4" hidden="1">1</definedName>
    <definedName name="solver_val" localSheetId="8" hidden="1">0</definedName>
    <definedName name="solver_val" localSheetId="6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8" hidden="1">3</definedName>
    <definedName name="solver_ver" localSheetId="6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0" l="1"/>
  <c r="J15" i="10"/>
  <c r="K10" i="10"/>
  <c r="J10" i="10"/>
  <c r="K9" i="10"/>
  <c r="J9" i="10"/>
  <c r="K16" i="10"/>
  <c r="J16" i="10"/>
  <c r="H17" i="5"/>
  <c r="H15" i="5"/>
  <c r="H16" i="5"/>
  <c r="J17" i="8"/>
  <c r="K17" i="8"/>
  <c r="J18" i="8"/>
  <c r="K18" i="8"/>
  <c r="J9" i="8"/>
  <c r="K16" i="8"/>
  <c r="J16" i="8"/>
  <c r="K15" i="8"/>
  <c r="J15" i="8"/>
  <c r="K10" i="8"/>
  <c r="J10" i="8"/>
  <c r="K9" i="8"/>
  <c r="K16" i="6"/>
  <c r="K15" i="6"/>
  <c r="J16" i="6"/>
  <c r="J15" i="6"/>
  <c r="J10" i="6"/>
  <c r="K10" i="6"/>
  <c r="K9" i="6"/>
  <c r="J9" i="6"/>
  <c r="G12" i="5"/>
  <c r="H15" i="4"/>
  <c r="H16" i="4"/>
  <c r="G12" i="4"/>
  <c r="H15" i="3"/>
  <c r="G12" i="3"/>
  <c r="H18" i="3"/>
  <c r="H17" i="3"/>
  <c r="H16" i="3"/>
  <c r="G12" i="2"/>
  <c r="H17" i="2"/>
  <c r="H16" i="2"/>
  <c r="H15" i="2"/>
  <c r="H18" i="1"/>
  <c r="H17" i="1"/>
  <c r="H16" i="1"/>
  <c r="H15" i="1"/>
  <c r="G12" i="1"/>
</calcChain>
</file>

<file path=xl/sharedStrings.xml><?xml version="1.0" encoding="utf-8"?>
<sst xmlns="http://schemas.openxmlformats.org/spreadsheetml/2006/main" count="263" uniqueCount="68">
  <si>
    <t>r1</t>
  </si>
  <si>
    <t>r2</t>
  </si>
  <si>
    <t>r3</t>
  </si>
  <si>
    <t>r4</t>
  </si>
  <si>
    <t>x1</t>
  </si>
  <si>
    <t>x2</t>
  </si>
  <si>
    <t>&lt;=</t>
  </si>
  <si>
    <t>&gt;=</t>
  </si>
  <si>
    <t>z</t>
  </si>
  <si>
    <t>Coste</t>
  </si>
  <si>
    <t>Microsoft Excel 16.0 Informe de sensibilidad</t>
  </si>
  <si>
    <t>Hoja de cálculo: [solver.xlsx]Laminas y varillas de aluminio</t>
  </si>
  <si>
    <t>Informe creado: 07/03/2022 03:35:36 a. m.</t>
  </si>
  <si>
    <t>Celdas de variables</t>
  </si>
  <si>
    <t>Celda</t>
  </si>
  <si>
    <t>Nombre</t>
  </si>
  <si>
    <t>Final</t>
  </si>
  <si>
    <t>Valor</t>
  </si>
  <si>
    <t>Reducido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</si>
  <si>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</si>
  <si>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</si>
  <si>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</si>
  <si>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</si>
  <si>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</si>
  <si>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</si>
  <si>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</si>
  <si>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</si>
  <si>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</si>
  <si>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</si>
  <si>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$D$9</t>
  </si>
  <si>
    <t>$E$9</t>
  </si>
  <si>
    <t>$H$15</t>
  </si>
  <si>
    <t>$H$16</t>
  </si>
  <si>
    <t>$H$17</t>
  </si>
  <si>
    <t>$H$18</t>
  </si>
  <si>
    <t>Hoja de cálculo: [solver.xlsx]Fabrica de procesos</t>
  </si>
  <si>
    <t>Informe creado: 07/03/2022 03:35:54 a. m.</t>
  </si>
  <si>
    <t>Degradado</t>
  </si>
  <si>
    <t>Lagrange</t>
  </si>
  <si>
    <t>Multiplicador</t>
  </si>
  <si>
    <t>Hoja de cálculo: [solver.xlsx]Pintura</t>
  </si>
  <si>
    <t>Informe creado: 07/03/2022 03:36:17 a. m.</t>
  </si>
  <si>
    <t>$D$10</t>
  </si>
  <si>
    <t>$E$10</t>
  </si>
  <si>
    <t>Hoja de cálculo: [solver.xlsx]Carpinteria</t>
  </si>
  <si>
    <t>Hoja de cálculo: [solver.xlsx]Blusas y camisas</t>
  </si>
  <si>
    <t>Informe creado: 07/03/2022 03:36:50 a. m.</t>
  </si>
  <si>
    <t>min</t>
  </si>
  <si>
    <t>max</t>
  </si>
  <si>
    <t>Informe creado: 07/03/2022 03:49:47 a. m.</t>
  </si>
  <si>
    <t>Puede variar la utilidad entre 0-80 com intervalo abierto garantizando el valor final de 800</t>
  </si>
  <si>
    <t>Puede variar la utilidad entre 0-70 con intervalo abierto garantizando el valor final de 600</t>
  </si>
  <si>
    <t>Cada vez que incrementes o decrementes el valor aumentara o decaera 0.75</t>
  </si>
  <si>
    <t>Cada vez que incvrementes o decrementes el valor aumentara o decaera 0.50</t>
  </si>
  <si>
    <t>No cambiaran las variables</t>
  </si>
  <si>
    <t>Puede variar la utilidad entre 2-8 com intervalo abierto garantizando el valor final de 3</t>
  </si>
  <si>
    <t>Puede variar la utilidad entre 3.33-4.66 con intervalo abierto garantizando el valor final de 1.5</t>
  </si>
  <si>
    <t xml:space="preserve">No cambiaran </t>
  </si>
  <si>
    <t>Cada vez que incrementes o decrementes el valor aumentara o decaera 35</t>
  </si>
  <si>
    <t>Cada vez que incrementes o decrementes el valor aumentara o decaera 40</t>
  </si>
  <si>
    <t>Puede variar la utilidad entre 4-12 con intervalo abierto garantizando el valor final de 480</t>
  </si>
  <si>
    <t>Puede variar la utilidad entre 6.85-17.14 con intervalo abierto garantizando el valor final de 840</t>
  </si>
  <si>
    <t>Cada vez que incrementes o decrementes el valor aumentara o decaera 0.12</t>
  </si>
  <si>
    <t>Cada vez que incrementes o decrementes el valor aumentara o decaera 0.08</t>
  </si>
  <si>
    <t>Garantiza un valor final de 52.14</t>
  </si>
  <si>
    <t>Garantiza un valor final de 14.11</t>
  </si>
  <si>
    <t>Garantiza un valor final de 60</t>
  </si>
  <si>
    <t>Garantiza un valor final de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</si>
</sst>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0ED1-2F84-4E03-AC77-8C7AF33107F6}">
  <dimension ref="C8:H18"/>
  <sheetViews>
    <sheetView workbookViewId="0">
      <selection activeCell="F12" sqref="F12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800</v>
      </c>
      <c r="E9">
        <v>600</v>
      </c>
    </row>
    <row r="11" spans="3:8" x14ac:dyDescent="0.25">
      <c r="D11">
        <v>40</v>
      </c>
      <c r="E11">
        <v>35</v>
      </c>
      <c r="G11" t="s">
        <v>8</v>
      </c>
    </row>
    <row r="12" spans="3:8" x14ac:dyDescent="0.25">
      <c r="G12">
        <f>D11*D9+E11*E9</f>
        <v>53000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</v>
      </c>
      <c r="F15" t="s">
        <v>6</v>
      </c>
      <c r="G15">
        <v>800</v>
      </c>
      <c r="H15">
        <f>D15*D9</f>
        <v>800</v>
      </c>
    </row>
    <row r="16" spans="3:8" x14ac:dyDescent="0.25">
      <c r="C16" t="s">
        <v>1</v>
      </c>
      <c r="E16">
        <v>1</v>
      </c>
      <c r="F16" t="s">
        <v>6</v>
      </c>
      <c r="G16">
        <v>600</v>
      </c>
      <c r="H16">
        <f>E16*$E$9</f>
        <v>600</v>
      </c>
    </row>
    <row r="17" spans="3:8" x14ac:dyDescent="0.25">
      <c r="C17" t="s">
        <v>2</v>
      </c>
      <c r="D17">
        <v>1</v>
      </c>
      <c r="F17" t="s">
        <v>7</v>
      </c>
      <c r="G17">
        <v>550</v>
      </c>
      <c r="H17">
        <f>D17*$D$9</f>
        <v>800</v>
      </c>
    </row>
    <row r="18" spans="3:8" x14ac:dyDescent="0.25">
      <c r="C18" t="s">
        <v>3</v>
      </c>
      <c r="E18">
        <v>1</v>
      </c>
      <c r="F18" t="s">
        <v>7</v>
      </c>
      <c r="G18">
        <v>580</v>
      </c>
      <c r="H18">
        <f>E18*$E$9</f>
        <v>600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F539-C9BB-4074-AD74-C13A527D0F19}">
  <dimension ref="A1:M17"/>
  <sheetViews>
    <sheetView showGridLines="0" tabSelected="1" workbookViewId="0">
      <selection activeCell="M15" sqref="M15:M17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6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13" x14ac:dyDescent="0.25">
      <c r="A1" s="1" t="s">
        <v>10</v>
      </c>
    </row>
    <row r="2" spans="1:13" x14ac:dyDescent="0.25">
      <c r="A2" s="1" t="s">
        <v>45</v>
      </c>
    </row>
    <row r="3" spans="1:13" x14ac:dyDescent="0.25">
      <c r="A3" s="1" t="s">
        <v>46</v>
      </c>
    </row>
    <row r="6" spans="1:13" ht="15.75" thickBot="1" x14ac:dyDescent="0.3">
      <c r="A6" t="s">
        <v>13</v>
      </c>
    </row>
    <row r="7" spans="1:13" x14ac:dyDescent="0.25">
      <c r="B7" s="4"/>
      <c r="C7" s="4"/>
      <c r="D7" s="4" t="s">
        <v>16</v>
      </c>
      <c r="E7" s="4" t="s">
        <v>18</v>
      </c>
      <c r="F7" s="4" t="s">
        <v>19</v>
      </c>
      <c r="G7" s="4" t="s">
        <v>21</v>
      </c>
      <c r="H7" s="4" t="s">
        <v>21</v>
      </c>
      <c r="J7" s="6" t="s">
        <v>47</v>
      </c>
      <c r="K7" s="6" t="s">
        <v>48</v>
      </c>
    </row>
    <row r="8" spans="1:13" ht="15.75" thickBot="1" x14ac:dyDescent="0.3">
      <c r="B8" s="5" t="s">
        <v>14</v>
      </c>
      <c r="C8" s="5" t="s">
        <v>15</v>
      </c>
      <c r="D8" s="5" t="s">
        <v>17</v>
      </c>
      <c r="E8" s="5" t="s">
        <v>9</v>
      </c>
      <c r="F8" s="5" t="s">
        <v>20</v>
      </c>
      <c r="G8" s="5" t="s">
        <v>22</v>
      </c>
      <c r="H8" s="5" t="s">
        <v>23</v>
      </c>
    </row>
    <row r="9" spans="1:13" x14ac:dyDescent="0.25">
      <c r="B9" s="2" t="s">
        <v>29</v>
      </c>
      <c r="C9" s="2" t="s">
        <v>4</v>
      </c>
      <c r="D9" s="2">
        <v>480</v>
      </c>
      <c r="E9" s="2">
        <v>0</v>
      </c>
      <c r="F9" s="2">
        <v>8</v>
      </c>
      <c r="G9" s="2">
        <v>6</v>
      </c>
      <c r="H9" s="2">
        <v>4</v>
      </c>
      <c r="J9">
        <f>F9-H9</f>
        <v>4</v>
      </c>
      <c r="K9">
        <f>F9+H9</f>
        <v>12</v>
      </c>
      <c r="M9" t="s">
        <v>60</v>
      </c>
    </row>
    <row r="10" spans="1:13" ht="15.75" thickBot="1" x14ac:dyDescent="0.3">
      <c r="B10" s="3" t="s">
        <v>30</v>
      </c>
      <c r="C10" s="3" t="s">
        <v>5</v>
      </c>
      <c r="D10" s="3">
        <v>840</v>
      </c>
      <c r="E10" s="3">
        <v>0</v>
      </c>
      <c r="F10" s="3">
        <v>12</v>
      </c>
      <c r="G10" s="3">
        <v>12.000000000000002</v>
      </c>
      <c r="H10" s="3">
        <v>5.1428571428571441</v>
      </c>
      <c r="J10">
        <f>F10-H10</f>
        <v>6.8571428571428559</v>
      </c>
      <c r="K10">
        <f>F10+H10</f>
        <v>17.142857142857146</v>
      </c>
      <c r="M10" t="s">
        <v>61</v>
      </c>
    </row>
    <row r="12" spans="1:13" ht="15.75" thickBot="1" x14ac:dyDescent="0.3">
      <c r="A12" t="s">
        <v>24</v>
      </c>
    </row>
    <row r="13" spans="1:13" x14ac:dyDescent="0.25">
      <c r="B13" s="4"/>
      <c r="C13" s="4"/>
      <c r="D13" s="4" t="s">
        <v>16</v>
      </c>
      <c r="E13" s="4" t="s">
        <v>25</v>
      </c>
      <c r="F13" s="4" t="s">
        <v>27</v>
      </c>
      <c r="G13" s="4" t="s">
        <v>21</v>
      </c>
      <c r="H13" s="4" t="s">
        <v>21</v>
      </c>
    </row>
    <row r="14" spans="1:13" ht="15.75" thickBot="1" x14ac:dyDescent="0.3">
      <c r="B14" s="5" t="s">
        <v>14</v>
      </c>
      <c r="C14" s="5" t="s">
        <v>15</v>
      </c>
      <c r="D14" s="5" t="s">
        <v>17</v>
      </c>
      <c r="E14" s="5" t="s">
        <v>26</v>
      </c>
      <c r="F14" s="5" t="s">
        <v>28</v>
      </c>
      <c r="G14" s="5" t="s">
        <v>22</v>
      </c>
      <c r="H14" s="5" t="s">
        <v>23</v>
      </c>
      <c r="J14" s="6" t="s">
        <v>47</v>
      </c>
      <c r="K14" s="6" t="s">
        <v>48</v>
      </c>
    </row>
    <row r="15" spans="1:13" x14ac:dyDescent="0.25">
      <c r="B15" s="2" t="s">
        <v>31</v>
      </c>
      <c r="C15" s="2" t="s">
        <v>6</v>
      </c>
      <c r="D15" s="2">
        <v>60000</v>
      </c>
      <c r="E15" s="2">
        <v>0.12000000000000001</v>
      </c>
      <c r="F15" s="2">
        <v>60000</v>
      </c>
      <c r="G15" s="2">
        <v>24000</v>
      </c>
      <c r="H15" s="2">
        <v>19636.363636363636</v>
      </c>
      <c r="J15">
        <f>F15-H15</f>
        <v>40363.636363636368</v>
      </c>
      <c r="K15">
        <f>F15+H15</f>
        <v>79636.363636363632</v>
      </c>
      <c r="M15" t="s">
        <v>62</v>
      </c>
    </row>
    <row r="16" spans="1:13" x14ac:dyDescent="0.25">
      <c r="B16" s="2" t="s">
        <v>32</v>
      </c>
      <c r="C16" s="2" t="s">
        <v>6</v>
      </c>
      <c r="D16" s="2">
        <v>84000</v>
      </c>
      <c r="E16" s="2">
        <v>0.08</v>
      </c>
      <c r="F16" s="2">
        <v>84000</v>
      </c>
      <c r="G16" s="2">
        <v>13500</v>
      </c>
      <c r="H16" s="2">
        <v>24000</v>
      </c>
      <c r="J16">
        <f>F16-H16</f>
        <v>60000</v>
      </c>
      <c r="K16">
        <f>F16+H16</f>
        <v>108000</v>
      </c>
      <c r="M16" t="s">
        <v>63</v>
      </c>
    </row>
    <row r="17" spans="2:13" ht="15.75" thickBot="1" x14ac:dyDescent="0.3">
      <c r="B17" s="3" t="s">
        <v>33</v>
      </c>
      <c r="C17" s="3" t="s">
        <v>6</v>
      </c>
      <c r="D17" s="3">
        <v>9120</v>
      </c>
      <c r="E17" s="3">
        <v>0</v>
      </c>
      <c r="F17" s="3">
        <v>12000</v>
      </c>
      <c r="G17" s="3">
        <v>1E+30</v>
      </c>
      <c r="H17" s="3">
        <v>2880</v>
      </c>
      <c r="M1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6166-B019-40A0-840D-54C91EF18A4A}">
  <dimension ref="A1:M18"/>
  <sheetViews>
    <sheetView showGridLines="0" workbookViewId="0">
      <selection activeCell="M15" sqref="M15:M1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13" x14ac:dyDescent="0.25">
      <c r="A1" s="1" t="s">
        <v>10</v>
      </c>
    </row>
    <row r="2" spans="1:13" x14ac:dyDescent="0.25">
      <c r="A2" s="1" t="s">
        <v>11</v>
      </c>
    </row>
    <row r="3" spans="1:13" x14ac:dyDescent="0.25">
      <c r="A3" s="1" t="s">
        <v>12</v>
      </c>
    </row>
    <row r="6" spans="1:13" ht="15.75" thickBot="1" x14ac:dyDescent="0.3">
      <c r="A6" t="s">
        <v>13</v>
      </c>
    </row>
    <row r="7" spans="1:13" x14ac:dyDescent="0.25">
      <c r="B7" s="4"/>
      <c r="C7" s="4"/>
      <c r="D7" s="4" t="s">
        <v>16</v>
      </c>
      <c r="E7" s="4" t="s">
        <v>18</v>
      </c>
      <c r="F7" s="4" t="s">
        <v>19</v>
      </c>
      <c r="G7" s="4" t="s">
        <v>21</v>
      </c>
      <c r="H7" s="4" t="s">
        <v>21</v>
      </c>
      <c r="J7" s="6" t="s">
        <v>47</v>
      </c>
      <c r="K7" s="6" t="s">
        <v>48</v>
      </c>
    </row>
    <row r="8" spans="1:13" ht="15.75" thickBot="1" x14ac:dyDescent="0.3">
      <c r="B8" s="5" t="s">
        <v>14</v>
      </c>
      <c r="C8" s="5" t="s">
        <v>15</v>
      </c>
      <c r="D8" s="5" t="s">
        <v>17</v>
      </c>
      <c r="E8" s="5" t="s">
        <v>9</v>
      </c>
      <c r="F8" s="5" t="s">
        <v>20</v>
      </c>
      <c r="G8" s="5" t="s">
        <v>22</v>
      </c>
      <c r="H8" s="5" t="s">
        <v>23</v>
      </c>
    </row>
    <row r="9" spans="1:13" x14ac:dyDescent="0.25">
      <c r="B9" s="2" t="s">
        <v>29</v>
      </c>
      <c r="C9" s="2" t="s">
        <v>4</v>
      </c>
      <c r="D9" s="2">
        <v>800</v>
      </c>
      <c r="E9" s="2">
        <v>0</v>
      </c>
      <c r="F9" s="2">
        <v>40</v>
      </c>
      <c r="G9" s="2">
        <v>1E+30</v>
      </c>
      <c r="H9" s="2">
        <v>40</v>
      </c>
      <c r="J9">
        <f>F9-H9</f>
        <v>0</v>
      </c>
      <c r="K9">
        <f>F9+H9</f>
        <v>80</v>
      </c>
      <c r="M9" t="s">
        <v>50</v>
      </c>
    </row>
    <row r="10" spans="1:13" ht="15.75" thickBot="1" x14ac:dyDescent="0.3">
      <c r="B10" s="3" t="s">
        <v>30</v>
      </c>
      <c r="C10" s="3" t="s">
        <v>5</v>
      </c>
      <c r="D10" s="3">
        <v>600</v>
      </c>
      <c r="E10" s="3">
        <v>0</v>
      </c>
      <c r="F10" s="3">
        <v>35</v>
      </c>
      <c r="G10" s="3">
        <v>1E+30</v>
      </c>
      <c r="H10" s="3">
        <v>35</v>
      </c>
      <c r="J10">
        <f>F10-H10</f>
        <v>0</v>
      </c>
      <c r="K10">
        <f>F10+H10</f>
        <v>70</v>
      </c>
      <c r="M10" t="s">
        <v>51</v>
      </c>
    </row>
    <row r="12" spans="1:13" ht="15.75" thickBot="1" x14ac:dyDescent="0.3">
      <c r="A12" t="s">
        <v>24</v>
      </c>
    </row>
    <row r="13" spans="1:13" x14ac:dyDescent="0.25">
      <c r="B13" s="4"/>
      <c r="C13" s="4"/>
      <c r="D13" s="4" t="s">
        <v>16</v>
      </c>
      <c r="E13" s="4" t="s">
        <v>25</v>
      </c>
      <c r="F13" s="4" t="s">
        <v>27</v>
      </c>
      <c r="G13" s="4" t="s">
        <v>21</v>
      </c>
      <c r="H13" s="4" t="s">
        <v>21</v>
      </c>
    </row>
    <row r="14" spans="1:13" ht="15.75" thickBot="1" x14ac:dyDescent="0.3">
      <c r="B14" s="5" t="s">
        <v>14</v>
      </c>
      <c r="C14" s="5" t="s">
        <v>15</v>
      </c>
      <c r="D14" s="5" t="s">
        <v>17</v>
      </c>
      <c r="E14" s="5" t="s">
        <v>26</v>
      </c>
      <c r="F14" s="5" t="s">
        <v>28</v>
      </c>
      <c r="G14" s="5" t="s">
        <v>22</v>
      </c>
      <c r="H14" s="5" t="s">
        <v>23</v>
      </c>
      <c r="J14" s="6" t="s">
        <v>47</v>
      </c>
      <c r="K14" s="6" t="s">
        <v>48</v>
      </c>
    </row>
    <row r="15" spans="1:13" x14ac:dyDescent="0.25">
      <c r="B15" s="2" t="s">
        <v>31</v>
      </c>
      <c r="C15" s="2" t="s">
        <v>6</v>
      </c>
      <c r="D15" s="2">
        <v>800</v>
      </c>
      <c r="E15" s="2">
        <v>40</v>
      </c>
      <c r="F15" s="2">
        <v>800</v>
      </c>
      <c r="G15" s="2">
        <v>1E+30</v>
      </c>
      <c r="H15" s="2">
        <v>250</v>
      </c>
      <c r="J15">
        <f>F15-H15</f>
        <v>550</v>
      </c>
      <c r="K15">
        <f>F15+H15</f>
        <v>1050</v>
      </c>
      <c r="M15" t="s">
        <v>59</v>
      </c>
    </row>
    <row r="16" spans="1:13" x14ac:dyDescent="0.25">
      <c r="B16" s="2" t="s">
        <v>32</v>
      </c>
      <c r="C16" s="2" t="s">
        <v>6</v>
      </c>
      <c r="D16" s="2">
        <v>600</v>
      </c>
      <c r="E16" s="2">
        <v>35</v>
      </c>
      <c r="F16" s="2">
        <v>600</v>
      </c>
      <c r="G16" s="2">
        <v>1E+30</v>
      </c>
      <c r="H16" s="2">
        <v>20</v>
      </c>
      <c r="J16">
        <f t="shared" ref="J16" si="0">F16-H16</f>
        <v>580</v>
      </c>
      <c r="K16">
        <f>F16+H16</f>
        <v>620</v>
      </c>
      <c r="M16" t="s">
        <v>58</v>
      </c>
    </row>
    <row r="17" spans="2:13" x14ac:dyDescent="0.25">
      <c r="B17" s="2" t="s">
        <v>33</v>
      </c>
      <c r="C17" s="2" t="s">
        <v>7</v>
      </c>
      <c r="D17" s="2">
        <v>800</v>
      </c>
      <c r="E17" s="2">
        <v>0</v>
      </c>
      <c r="F17" s="2">
        <v>550</v>
      </c>
      <c r="G17" s="2">
        <v>250</v>
      </c>
      <c r="H17" s="2">
        <v>1E+30</v>
      </c>
      <c r="M17" t="s">
        <v>57</v>
      </c>
    </row>
    <row r="18" spans="2:13" ht="15.75" thickBot="1" x14ac:dyDescent="0.3">
      <c r="B18" s="3" t="s">
        <v>34</v>
      </c>
      <c r="C18" s="3" t="s">
        <v>7</v>
      </c>
      <c r="D18" s="3">
        <v>600</v>
      </c>
      <c r="E18" s="3">
        <v>0</v>
      </c>
      <c r="F18" s="3">
        <v>580</v>
      </c>
      <c r="G18" s="3">
        <v>20</v>
      </c>
      <c r="H18" s="3">
        <v>1E+30</v>
      </c>
      <c r="M1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F44-7CB2-42A0-A0C9-A5EF02BD7810}">
  <dimension ref="C8:H17"/>
  <sheetViews>
    <sheetView workbookViewId="0">
      <selection activeCell="C8" sqref="C8:H17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52.941176470588246</v>
      </c>
      <c r="E9">
        <v>14.117647058823515</v>
      </c>
    </row>
    <row r="11" spans="3:8" x14ac:dyDescent="0.25">
      <c r="D11">
        <v>2</v>
      </c>
      <c r="E11">
        <v>3</v>
      </c>
      <c r="G11" t="s">
        <v>8</v>
      </c>
    </row>
    <row r="12" spans="3:8" x14ac:dyDescent="0.25">
      <c r="G12">
        <f>D11*D9+E11*E9</f>
        <v>148.23529411764704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10</v>
      </c>
      <c r="E15">
        <v>5</v>
      </c>
      <c r="F15" t="s">
        <v>6</v>
      </c>
      <c r="G15">
        <v>600</v>
      </c>
      <c r="H15">
        <f>D15*$D$9+E15*$E$9</f>
        <v>600</v>
      </c>
    </row>
    <row r="16" spans="3:8" x14ac:dyDescent="0.25">
      <c r="C16" t="s">
        <v>1</v>
      </c>
      <c r="D16">
        <v>6</v>
      </c>
      <c r="E16">
        <v>20</v>
      </c>
      <c r="F16" t="s">
        <v>6</v>
      </c>
      <c r="G16">
        <v>600</v>
      </c>
      <c r="H16">
        <f>D16*$D$9+E16*$E$9</f>
        <v>599.99999999999977</v>
      </c>
    </row>
    <row r="17" spans="3:8" x14ac:dyDescent="0.25">
      <c r="C17" t="s">
        <v>2</v>
      </c>
      <c r="D17">
        <v>8</v>
      </c>
      <c r="E17">
        <v>10</v>
      </c>
      <c r="F17" t="s">
        <v>6</v>
      </c>
      <c r="G17">
        <v>600</v>
      </c>
      <c r="H17">
        <f>D17*$D$9+E17*$E$9</f>
        <v>564.7058823529411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00B0-00F6-43FD-90A7-1D98D708DFE8}">
  <dimension ref="A1:H17"/>
  <sheetViews>
    <sheetView showGridLines="0" workbookViewId="0">
      <selection activeCell="G9" sqref="G9:G10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2" bestFit="1" customWidth="1"/>
    <col min="5" max="5" width="13" bestFit="1" customWidth="1"/>
  </cols>
  <sheetData>
    <row r="1" spans="1:8" x14ac:dyDescent="0.25">
      <c r="A1" s="1" t="s">
        <v>10</v>
      </c>
    </row>
    <row r="2" spans="1:8" x14ac:dyDescent="0.25">
      <c r="A2" s="1" t="s">
        <v>35</v>
      </c>
    </row>
    <row r="3" spans="1:8" x14ac:dyDescent="0.25">
      <c r="A3" s="1" t="s">
        <v>36</v>
      </c>
    </row>
    <row r="6" spans="1:8" ht="15.75" thickBot="1" x14ac:dyDescent="0.3">
      <c r="A6" t="s">
        <v>13</v>
      </c>
    </row>
    <row r="7" spans="1:8" x14ac:dyDescent="0.25">
      <c r="B7" s="4"/>
      <c r="C7" s="4"/>
      <c r="D7" s="4" t="s">
        <v>16</v>
      </c>
      <c r="E7" s="4" t="s">
        <v>18</v>
      </c>
      <c r="G7" s="6"/>
      <c r="H7" s="6"/>
    </row>
    <row r="8" spans="1:8" ht="15.75" thickBot="1" x14ac:dyDescent="0.3">
      <c r="B8" s="5" t="s">
        <v>14</v>
      </c>
      <c r="C8" s="5" t="s">
        <v>15</v>
      </c>
      <c r="D8" s="5" t="s">
        <v>17</v>
      </c>
      <c r="E8" s="5" t="s">
        <v>37</v>
      </c>
    </row>
    <row r="9" spans="1:8" x14ac:dyDescent="0.25">
      <c r="B9" s="2" t="s">
        <v>29</v>
      </c>
      <c r="C9" s="2" t="s">
        <v>4</v>
      </c>
      <c r="D9" s="2">
        <v>52.941176470588246</v>
      </c>
      <c r="E9" s="2">
        <v>0</v>
      </c>
      <c r="G9" t="s">
        <v>64</v>
      </c>
    </row>
    <row r="10" spans="1:8" ht="15.75" thickBot="1" x14ac:dyDescent="0.3">
      <c r="B10" s="3" t="s">
        <v>30</v>
      </c>
      <c r="C10" s="3" t="s">
        <v>5</v>
      </c>
      <c r="D10" s="3">
        <v>14.117647058823515</v>
      </c>
      <c r="E10" s="3">
        <v>0</v>
      </c>
      <c r="G10" t="s">
        <v>65</v>
      </c>
    </row>
    <row r="12" spans="1:8" ht="15.75" thickBot="1" x14ac:dyDescent="0.3">
      <c r="A12" t="s">
        <v>24</v>
      </c>
    </row>
    <row r="13" spans="1:8" x14ac:dyDescent="0.25">
      <c r="B13" s="4"/>
      <c r="C13" s="4"/>
      <c r="D13" s="4" t="s">
        <v>16</v>
      </c>
      <c r="E13" s="4" t="s">
        <v>38</v>
      </c>
    </row>
    <row r="14" spans="1:8" ht="15.75" thickBot="1" x14ac:dyDescent="0.3">
      <c r="B14" s="5" t="s">
        <v>14</v>
      </c>
      <c r="C14" s="5" t="s">
        <v>15</v>
      </c>
      <c r="D14" s="5" t="s">
        <v>17</v>
      </c>
      <c r="E14" s="5" t="s">
        <v>39</v>
      </c>
      <c r="G14" s="6"/>
      <c r="H14" s="6"/>
    </row>
    <row r="15" spans="1:8" x14ac:dyDescent="0.25">
      <c r="B15" s="2" t="s">
        <v>31</v>
      </c>
      <c r="C15" s="2" t="s">
        <v>6</v>
      </c>
      <c r="D15" s="2">
        <v>600</v>
      </c>
      <c r="E15" s="2">
        <v>0.12941176036701463</v>
      </c>
    </row>
    <row r="16" spans="1:8" x14ac:dyDescent="0.25">
      <c r="B16" s="2" t="s">
        <v>32</v>
      </c>
      <c r="C16" s="2" t="s">
        <v>6</v>
      </c>
      <c r="D16" s="2">
        <v>599.99999999999977</v>
      </c>
      <c r="E16" s="2">
        <v>0.11764706605497535</v>
      </c>
    </row>
    <row r="17" spans="2:5" ht="15.75" thickBot="1" x14ac:dyDescent="0.3">
      <c r="B17" s="3" t="s">
        <v>33</v>
      </c>
      <c r="C17" s="3" t="s">
        <v>6</v>
      </c>
      <c r="D17" s="3">
        <v>564.7058823529411</v>
      </c>
      <c r="E1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194-0FE6-42E6-919F-D5BF02ECD3E3}">
  <dimension ref="C9:H18"/>
  <sheetViews>
    <sheetView topLeftCell="A4" workbookViewId="0">
      <selection activeCell="F12" sqref="F12"/>
    </sheetView>
  </sheetViews>
  <sheetFormatPr baseColWidth="10" defaultRowHeight="15" x14ac:dyDescent="0.25"/>
  <sheetData>
    <row r="9" spans="3:8" x14ac:dyDescent="0.25">
      <c r="D9" t="s">
        <v>4</v>
      </c>
      <c r="E9" t="s">
        <v>5</v>
      </c>
    </row>
    <row r="10" spans="3:8" x14ac:dyDescent="0.25">
      <c r="D10">
        <v>3</v>
      </c>
      <c r="E10">
        <v>1.4999999999999998</v>
      </c>
    </row>
    <row r="11" spans="3:8" x14ac:dyDescent="0.25">
      <c r="D11">
        <v>5</v>
      </c>
      <c r="E11">
        <v>4</v>
      </c>
      <c r="G11" t="s">
        <v>8</v>
      </c>
    </row>
    <row r="12" spans="3:8" x14ac:dyDescent="0.25">
      <c r="G12">
        <f>D11*D10+E11*E10</f>
        <v>21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6</v>
      </c>
      <c r="E15">
        <v>4</v>
      </c>
      <c r="F15" t="s">
        <v>6</v>
      </c>
      <c r="G15">
        <v>24</v>
      </c>
      <c r="H15">
        <f>D15*$D$10+E15*$E$10</f>
        <v>24</v>
      </c>
    </row>
    <row r="16" spans="3:8" x14ac:dyDescent="0.25">
      <c r="C16" t="s">
        <v>1</v>
      </c>
      <c r="D16">
        <v>1</v>
      </c>
      <c r="E16">
        <v>2</v>
      </c>
      <c r="F16" t="s">
        <v>6</v>
      </c>
      <c r="G16">
        <v>6</v>
      </c>
      <c r="H16">
        <f>D16*$D$10+E16*$E$10</f>
        <v>6</v>
      </c>
    </row>
    <row r="17" spans="3:8" x14ac:dyDescent="0.25">
      <c r="C17" t="s">
        <v>2</v>
      </c>
      <c r="D17">
        <v>-1</v>
      </c>
      <c r="E17">
        <v>1</v>
      </c>
      <c r="F17" t="s">
        <v>6</v>
      </c>
      <c r="G17">
        <v>1</v>
      </c>
      <c r="H17">
        <f>D17*$D$10+E17*$E$10</f>
        <v>-1.5000000000000002</v>
      </c>
    </row>
    <row r="18" spans="3:8" x14ac:dyDescent="0.25">
      <c r="C18" t="s">
        <v>3</v>
      </c>
      <c r="E18">
        <v>1</v>
      </c>
      <c r="F18" t="s">
        <v>6</v>
      </c>
      <c r="G18">
        <v>2</v>
      </c>
      <c r="H18">
        <f>E18*$E$10</f>
        <v>1.4999999999999998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98-94A3-4EC0-B565-2F5715295328}">
  <dimension ref="A1:M18"/>
  <sheetViews>
    <sheetView showGridLines="0" workbookViewId="0">
      <selection activeCell="M9" sqref="M9:M1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2" bestFit="1" customWidth="1"/>
  </cols>
  <sheetData>
    <row r="1" spans="1:13" x14ac:dyDescent="0.25">
      <c r="A1" s="1" t="s">
        <v>10</v>
      </c>
    </row>
    <row r="2" spans="1:13" x14ac:dyDescent="0.25">
      <c r="A2" s="1" t="s">
        <v>40</v>
      </c>
    </row>
    <row r="3" spans="1:13" x14ac:dyDescent="0.25">
      <c r="A3" s="1" t="s">
        <v>41</v>
      </c>
    </row>
    <row r="6" spans="1:13" ht="15.75" thickBot="1" x14ac:dyDescent="0.3">
      <c r="A6" t="s">
        <v>13</v>
      </c>
    </row>
    <row r="7" spans="1:13" x14ac:dyDescent="0.25">
      <c r="B7" s="4"/>
      <c r="C7" s="4"/>
      <c r="D7" s="4" t="s">
        <v>16</v>
      </c>
      <c r="E7" s="4" t="s">
        <v>18</v>
      </c>
      <c r="F7" s="4" t="s">
        <v>19</v>
      </c>
      <c r="G7" s="4" t="s">
        <v>21</v>
      </c>
      <c r="H7" s="4" t="s">
        <v>21</v>
      </c>
      <c r="J7" s="6" t="s">
        <v>47</v>
      </c>
      <c r="K7" s="6" t="s">
        <v>48</v>
      </c>
    </row>
    <row r="8" spans="1:13" ht="15.75" thickBot="1" x14ac:dyDescent="0.3">
      <c r="B8" s="5" t="s">
        <v>14</v>
      </c>
      <c r="C8" s="5" t="s">
        <v>15</v>
      </c>
      <c r="D8" s="5" t="s">
        <v>17</v>
      </c>
      <c r="E8" s="5" t="s">
        <v>9</v>
      </c>
      <c r="F8" s="5" t="s">
        <v>20</v>
      </c>
      <c r="G8" s="5" t="s">
        <v>22</v>
      </c>
      <c r="H8" s="5" t="s">
        <v>23</v>
      </c>
    </row>
    <row r="9" spans="1:13" x14ac:dyDescent="0.25">
      <c r="B9" s="2" t="s">
        <v>42</v>
      </c>
      <c r="C9" s="2" t="s">
        <v>4</v>
      </c>
      <c r="D9" s="2">
        <v>3</v>
      </c>
      <c r="E9" s="2">
        <v>0</v>
      </c>
      <c r="F9" s="2">
        <v>5</v>
      </c>
      <c r="G9" s="2">
        <v>1.0000000000000004</v>
      </c>
      <c r="H9" s="2">
        <v>3</v>
      </c>
      <c r="J9">
        <f>F9-H9</f>
        <v>2</v>
      </c>
      <c r="K9">
        <f>F9+H9</f>
        <v>8</v>
      </c>
      <c r="M9" t="s">
        <v>55</v>
      </c>
    </row>
    <row r="10" spans="1:13" ht="15.75" thickBot="1" x14ac:dyDescent="0.3">
      <c r="B10" s="3" t="s">
        <v>43</v>
      </c>
      <c r="C10" s="3" t="s">
        <v>5</v>
      </c>
      <c r="D10" s="3">
        <v>1.4999999999999998</v>
      </c>
      <c r="E10" s="3">
        <v>0</v>
      </c>
      <c r="F10" s="3">
        <v>4</v>
      </c>
      <c r="G10" s="3">
        <v>6.0000000000000009</v>
      </c>
      <c r="H10" s="3">
        <v>0.66666666666666696</v>
      </c>
      <c r="J10">
        <f>F10-H10</f>
        <v>3.333333333333333</v>
      </c>
      <c r="K10">
        <f>F10+H10</f>
        <v>4.666666666666667</v>
      </c>
      <c r="M10" t="s">
        <v>56</v>
      </c>
    </row>
    <row r="12" spans="1:13" ht="15.75" thickBot="1" x14ac:dyDescent="0.3">
      <c r="A12" t="s">
        <v>24</v>
      </c>
    </row>
    <row r="13" spans="1:13" x14ac:dyDescent="0.25">
      <c r="B13" s="4"/>
      <c r="C13" s="4"/>
      <c r="D13" s="4" t="s">
        <v>16</v>
      </c>
      <c r="E13" s="4" t="s">
        <v>25</v>
      </c>
      <c r="F13" s="4" t="s">
        <v>27</v>
      </c>
      <c r="G13" s="4" t="s">
        <v>21</v>
      </c>
      <c r="H13" s="4" t="s">
        <v>21</v>
      </c>
    </row>
    <row r="14" spans="1:13" ht="15.75" thickBot="1" x14ac:dyDescent="0.3">
      <c r="B14" s="5" t="s">
        <v>14</v>
      </c>
      <c r="C14" s="5" t="s">
        <v>15</v>
      </c>
      <c r="D14" s="5" t="s">
        <v>17</v>
      </c>
      <c r="E14" s="5" t="s">
        <v>26</v>
      </c>
      <c r="F14" s="5" t="s">
        <v>28</v>
      </c>
      <c r="G14" s="5" t="s">
        <v>22</v>
      </c>
      <c r="H14" s="5" t="s">
        <v>23</v>
      </c>
      <c r="J14" s="6" t="s">
        <v>47</v>
      </c>
      <c r="K14" s="6" t="s">
        <v>48</v>
      </c>
    </row>
    <row r="15" spans="1:13" x14ac:dyDescent="0.25">
      <c r="B15" s="2" t="s">
        <v>31</v>
      </c>
      <c r="C15" s="2" t="s">
        <v>6</v>
      </c>
      <c r="D15" s="2">
        <v>24</v>
      </c>
      <c r="E15" s="2">
        <v>0.74999999999999989</v>
      </c>
      <c r="F15" s="2">
        <v>24</v>
      </c>
      <c r="G15" s="2">
        <v>12.000000000000002</v>
      </c>
      <c r="H15" s="2">
        <v>4.0000000000000027</v>
      </c>
      <c r="J15">
        <f>F15-H15</f>
        <v>19.999999999999996</v>
      </c>
      <c r="K15">
        <f>F15+H15</f>
        <v>28.000000000000004</v>
      </c>
      <c r="M15" t="s">
        <v>52</v>
      </c>
    </row>
    <row r="16" spans="1:13" x14ac:dyDescent="0.25">
      <c r="B16" s="2" t="s">
        <v>32</v>
      </c>
      <c r="C16" s="2" t="s">
        <v>6</v>
      </c>
      <c r="D16" s="2">
        <v>6</v>
      </c>
      <c r="E16" s="2">
        <v>0.50000000000000011</v>
      </c>
      <c r="F16" s="2">
        <v>6</v>
      </c>
      <c r="G16" s="2">
        <v>0.66666666666666707</v>
      </c>
      <c r="H16" s="2">
        <v>2</v>
      </c>
      <c r="J16">
        <f t="shared" ref="J16" si="0">F16-H16</f>
        <v>4</v>
      </c>
      <c r="K16">
        <f>F16+H16</f>
        <v>8</v>
      </c>
      <c r="M16" t="s">
        <v>53</v>
      </c>
    </row>
    <row r="17" spans="2:13" x14ac:dyDescent="0.25">
      <c r="B17" s="2" t="s">
        <v>33</v>
      </c>
      <c r="C17" s="2" t="s">
        <v>6</v>
      </c>
      <c r="D17" s="2">
        <v>-1.5000000000000002</v>
      </c>
      <c r="E17" s="2">
        <v>0</v>
      </c>
      <c r="F17" s="2">
        <v>1</v>
      </c>
      <c r="G17" s="2">
        <v>1E+30</v>
      </c>
      <c r="H17" s="2">
        <v>2.5000000000000004</v>
      </c>
      <c r="J17">
        <f>F17-H17</f>
        <v>-1.5000000000000004</v>
      </c>
      <c r="K17">
        <f>F17+H17</f>
        <v>3.5000000000000004</v>
      </c>
      <c r="M17" t="s">
        <v>54</v>
      </c>
    </row>
    <row r="18" spans="2:13" ht="15.75" thickBot="1" x14ac:dyDescent="0.3">
      <c r="B18" s="3" t="s">
        <v>34</v>
      </c>
      <c r="C18" s="3" t="s">
        <v>6</v>
      </c>
      <c r="D18" s="3">
        <v>1.4999999999999998</v>
      </c>
      <c r="E18" s="3">
        <v>0</v>
      </c>
      <c r="F18" s="3">
        <v>2</v>
      </c>
      <c r="G18" s="3">
        <v>1E+30</v>
      </c>
      <c r="H18" s="3">
        <v>0.50000000000000022</v>
      </c>
      <c r="J18">
        <f t="shared" ref="J18" si="1">F18-H18</f>
        <v>1.4999999999999998</v>
      </c>
      <c r="K18">
        <f>F18+H18</f>
        <v>2.5</v>
      </c>
      <c r="M18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C3B6-0828-468F-9125-AA063C1F50A1}">
  <dimension ref="C9:H16"/>
  <sheetViews>
    <sheetView workbookViewId="0">
      <selection activeCell="C9" sqref="C9:H16"/>
    </sheetView>
  </sheetViews>
  <sheetFormatPr baseColWidth="10" defaultRowHeight="15" x14ac:dyDescent="0.25"/>
  <sheetData>
    <row r="9" spans="3:8" x14ac:dyDescent="0.25">
      <c r="D9" t="s">
        <v>4</v>
      </c>
      <c r="E9" t="s">
        <v>5</v>
      </c>
    </row>
    <row r="10" spans="3:8" x14ac:dyDescent="0.25">
      <c r="D10">
        <v>60.000000000000036</v>
      </c>
      <c r="E10">
        <v>29.999999999999972</v>
      </c>
    </row>
    <row r="11" spans="3:8" x14ac:dyDescent="0.25">
      <c r="D11">
        <v>50</v>
      </c>
      <c r="E11">
        <v>80</v>
      </c>
      <c r="G11" t="s">
        <v>8</v>
      </c>
    </row>
    <row r="12" spans="3:8" x14ac:dyDescent="0.25">
      <c r="G12">
        <f>D11*D10+E11*E10</f>
        <v>5400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</v>
      </c>
      <c r="E15">
        <v>2</v>
      </c>
      <c r="F15" t="s">
        <v>6</v>
      </c>
      <c r="G15">
        <v>120</v>
      </c>
      <c r="H15">
        <f>D15*$D$10+E15*$E$10</f>
        <v>119.99999999999997</v>
      </c>
    </row>
    <row r="16" spans="3:8" x14ac:dyDescent="0.25">
      <c r="C16" t="s">
        <v>1</v>
      </c>
      <c r="D16">
        <v>1</v>
      </c>
      <c r="E16">
        <v>1</v>
      </c>
      <c r="F16" t="s">
        <v>6</v>
      </c>
      <c r="G16">
        <v>90</v>
      </c>
      <c r="H16">
        <f>D16*$D$10+E16*$E$10</f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2279-402A-4986-A098-EF9547CBF56F}">
  <dimension ref="A1:G16"/>
  <sheetViews>
    <sheetView showGridLines="0" workbookViewId="0">
      <selection activeCell="G19" sqref="G19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7" x14ac:dyDescent="0.25">
      <c r="A1" s="1" t="s">
        <v>10</v>
      </c>
    </row>
    <row r="2" spans="1:7" x14ac:dyDescent="0.25">
      <c r="A2" s="1" t="s">
        <v>44</v>
      </c>
    </row>
    <row r="3" spans="1:7" x14ac:dyDescent="0.25">
      <c r="A3" s="1" t="s">
        <v>49</v>
      </c>
    </row>
    <row r="6" spans="1:7" ht="15.75" thickBot="1" x14ac:dyDescent="0.3">
      <c r="A6" t="s">
        <v>13</v>
      </c>
    </row>
    <row r="7" spans="1:7" x14ac:dyDescent="0.25">
      <c r="B7" s="4"/>
      <c r="C7" s="4"/>
      <c r="D7" s="4" t="s">
        <v>16</v>
      </c>
      <c r="E7" s="4" t="s">
        <v>18</v>
      </c>
    </row>
    <row r="8" spans="1:7" ht="15.75" thickBot="1" x14ac:dyDescent="0.3">
      <c r="B8" s="5" t="s">
        <v>14</v>
      </c>
      <c r="C8" s="5" t="s">
        <v>15</v>
      </c>
      <c r="D8" s="5" t="s">
        <v>17</v>
      </c>
      <c r="E8" s="5" t="s">
        <v>37</v>
      </c>
    </row>
    <row r="9" spans="1:7" x14ac:dyDescent="0.25">
      <c r="B9" s="2" t="s">
        <v>42</v>
      </c>
      <c r="C9" s="2" t="s">
        <v>4</v>
      </c>
      <c r="D9" s="2">
        <v>60.000000000000036</v>
      </c>
      <c r="E9" s="2">
        <v>0</v>
      </c>
      <c r="G9" t="s">
        <v>66</v>
      </c>
    </row>
    <row r="10" spans="1:7" ht="15.75" thickBot="1" x14ac:dyDescent="0.3">
      <c r="B10" s="3" t="s">
        <v>43</v>
      </c>
      <c r="C10" s="3" t="s">
        <v>5</v>
      </c>
      <c r="D10" s="3">
        <v>29.999999999999972</v>
      </c>
      <c r="E10" s="3">
        <v>0</v>
      </c>
      <c r="G10" t="s">
        <v>67</v>
      </c>
    </row>
    <row r="12" spans="1:7" ht="15.75" thickBot="1" x14ac:dyDescent="0.3">
      <c r="A12" t="s">
        <v>24</v>
      </c>
    </row>
    <row r="13" spans="1:7" x14ac:dyDescent="0.25">
      <c r="B13" s="4"/>
      <c r="C13" s="4"/>
      <c r="D13" s="4" t="s">
        <v>16</v>
      </c>
      <c r="E13" s="4" t="s">
        <v>38</v>
      </c>
    </row>
    <row r="14" spans="1:7" ht="15.75" thickBot="1" x14ac:dyDescent="0.3">
      <c r="B14" s="5" t="s">
        <v>14</v>
      </c>
      <c r="C14" s="5" t="s">
        <v>15</v>
      </c>
      <c r="D14" s="5" t="s">
        <v>17</v>
      </c>
      <c r="E14" s="5" t="s">
        <v>39</v>
      </c>
    </row>
    <row r="15" spans="1:7" x14ac:dyDescent="0.25">
      <c r="B15" s="2" t="s">
        <v>31</v>
      </c>
      <c r="C15" s="2" t="s">
        <v>6</v>
      </c>
      <c r="D15" s="2">
        <v>119.99999999999997</v>
      </c>
      <c r="E15" s="2">
        <v>29.999998211860667</v>
      </c>
    </row>
    <row r="16" spans="1:7" ht="15.75" thickBot="1" x14ac:dyDescent="0.3">
      <c r="B16" s="3" t="s">
        <v>32</v>
      </c>
      <c r="C16" s="3" t="s">
        <v>6</v>
      </c>
      <c r="D16" s="3">
        <v>90</v>
      </c>
      <c r="E16" s="3">
        <v>20.000003576278587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16D-F830-4D57-8F0C-A07DFAD6D6A1}">
  <dimension ref="C8:H17"/>
  <sheetViews>
    <sheetView workbookViewId="0">
      <selection activeCell="H18" sqref="H18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480</v>
      </c>
      <c r="E9">
        <v>840</v>
      </c>
    </row>
    <row r="11" spans="3:8" x14ac:dyDescent="0.25">
      <c r="D11">
        <v>8</v>
      </c>
      <c r="E11">
        <v>12</v>
      </c>
      <c r="G11" t="s">
        <v>8</v>
      </c>
    </row>
    <row r="12" spans="3:8" x14ac:dyDescent="0.25">
      <c r="G12">
        <f>D11*D9+E11*E9</f>
        <v>13920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20</v>
      </c>
      <c r="E15">
        <v>60</v>
      </c>
      <c r="F15" t="s">
        <v>6</v>
      </c>
      <c r="G15">
        <v>60000</v>
      </c>
      <c r="H15">
        <f>D15*$D$9+E15*$E$9</f>
        <v>60000</v>
      </c>
    </row>
    <row r="16" spans="3:8" x14ac:dyDescent="0.25">
      <c r="C16" t="s">
        <v>1</v>
      </c>
      <c r="D16">
        <v>70</v>
      </c>
      <c r="E16">
        <v>60</v>
      </c>
      <c r="F16" t="s">
        <v>6</v>
      </c>
      <c r="G16">
        <v>84000</v>
      </c>
      <c r="H16">
        <f>D16*$D$9+E16*$E$9</f>
        <v>84000</v>
      </c>
    </row>
    <row r="17" spans="3:8" x14ac:dyDescent="0.25">
      <c r="C17" t="s">
        <v>2</v>
      </c>
      <c r="D17">
        <v>12</v>
      </c>
      <c r="E17">
        <v>4</v>
      </c>
      <c r="F17" t="s">
        <v>6</v>
      </c>
      <c r="G17">
        <v>12000</v>
      </c>
      <c r="H17">
        <f>D17*$D$9+E17*$E$9</f>
        <v>9120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Laminas y varillas de aluminio</vt:lpstr>
      <vt:lpstr>Informe de sensibilidad 1</vt:lpstr>
      <vt:lpstr>Fabrica de procesos</vt:lpstr>
      <vt:lpstr>Informe de sensibilidad 2</vt:lpstr>
      <vt:lpstr>Pintura</vt:lpstr>
      <vt:lpstr>Informe de sensibilidad 3</vt:lpstr>
      <vt:lpstr>Carpinteria</vt:lpstr>
      <vt:lpstr>Informe de sensibilidad 4</vt:lpstr>
      <vt:lpstr>Blusas y camisas</vt:lpstr>
      <vt:lpstr>Informe de sensibilidad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</dc:creator>
  <cp:lastModifiedBy>Studio</cp:lastModifiedBy>
  <dcterms:created xsi:type="dcterms:W3CDTF">2022-03-07T06:02:02Z</dcterms:created>
  <dcterms:modified xsi:type="dcterms:W3CDTF">2022-03-14T07:54:30Z</dcterms:modified>
</cp:coreProperties>
</file>