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o\Documents\"/>
    </mc:Choice>
  </mc:AlternateContent>
  <xr:revisionPtr revIDLastSave="0" documentId="13_ncr:1_{CE85D938-4BCC-4623-ADC4-6A56CEF5A2D4}" xr6:coauthVersionLast="47" xr6:coauthVersionMax="47" xr10:uidLastSave="{00000000-0000-0000-0000-000000000000}"/>
  <bookViews>
    <workbookView xWindow="28680" yWindow="-120" windowWidth="29040" windowHeight="15840" activeTab="7" xr2:uid="{64F07D74-90E6-4FEC-81BC-0227C6EFB28E}"/>
  </bookViews>
  <sheets>
    <sheet name="Hoja1" sheetId="1" r:id="rId1"/>
    <sheet name="Informe de sensibilidad 1" sheetId="2" r:id="rId2"/>
    <sheet name="Hoja3" sheetId="3" r:id="rId3"/>
    <sheet name="Informe de sensibilidad 2" sheetId="5" r:id="rId4"/>
    <sheet name="Hoja2" sheetId="6" r:id="rId5"/>
    <sheet name="Informe de sensibilidad 6" sheetId="10" r:id="rId6"/>
    <sheet name="Hoja11" sheetId="11" r:id="rId7"/>
    <sheet name="Informe de sensibilidad 3" sheetId="13" r:id="rId8"/>
  </sheets>
  <definedNames>
    <definedName name="solver_adj" localSheetId="0" hidden="1">Hoja1!$E$8:$F$8</definedName>
    <definedName name="solver_adj" localSheetId="6" hidden="1">Hoja11!$E$8:$F$8</definedName>
    <definedName name="solver_adj" localSheetId="4" hidden="1">Hoja2!$E$8:$G$8</definedName>
    <definedName name="solver_adj" localSheetId="2" hidden="1">Hoja3!$E$8:$F$8</definedName>
    <definedName name="solver_cvg" localSheetId="0" hidden="1">0.0001</definedName>
    <definedName name="solver_cvg" localSheetId="6" hidden="1">0.0001</definedName>
    <definedName name="solver_cvg" localSheetId="4" hidden="1">0.0001</definedName>
    <definedName name="solver_cvg" localSheetId="2" hidden="1">0.0001</definedName>
    <definedName name="solver_drv" localSheetId="0" hidden="1">2</definedName>
    <definedName name="solver_drv" localSheetId="6" hidden="1">1</definedName>
    <definedName name="solver_drv" localSheetId="4" hidden="1">2</definedName>
    <definedName name="solver_drv" localSheetId="2" hidden="1">1</definedName>
    <definedName name="solver_eng" localSheetId="0" hidden="1">2</definedName>
    <definedName name="solver_eng" localSheetId="6" hidden="1">2</definedName>
    <definedName name="solver_eng" localSheetId="4" hidden="1">2</definedName>
    <definedName name="solver_eng" localSheetId="2" hidden="1">2</definedName>
    <definedName name="solver_est" localSheetId="0" hidden="1">1</definedName>
    <definedName name="solver_est" localSheetId="6" hidden="1">1</definedName>
    <definedName name="solver_est" localSheetId="4" hidden="1">1</definedName>
    <definedName name="solver_est" localSheetId="2" hidden="1">1</definedName>
    <definedName name="solver_itr" localSheetId="0" hidden="1">2147483647</definedName>
    <definedName name="solver_itr" localSheetId="6" hidden="1">2147483647</definedName>
    <definedName name="solver_itr" localSheetId="4" hidden="1">2147483647</definedName>
    <definedName name="solver_itr" localSheetId="2" hidden="1">2147483647</definedName>
    <definedName name="solver_lhs1" localSheetId="0" hidden="1">Hoja1!$I$13</definedName>
    <definedName name="solver_lhs1" localSheetId="6" hidden="1">Hoja11!$I$13</definedName>
    <definedName name="solver_lhs1" localSheetId="4" hidden="1">Hoja2!$J$13</definedName>
    <definedName name="solver_lhs1" localSheetId="2" hidden="1">Hoja3!$I$13</definedName>
    <definedName name="solver_lhs2" localSheetId="0" hidden="1">Hoja1!$I$14</definedName>
    <definedName name="solver_lhs2" localSheetId="6" hidden="1">Hoja11!$I$14</definedName>
    <definedName name="solver_lhs2" localSheetId="4" hidden="1">Hoja2!$J$14</definedName>
    <definedName name="solver_lhs2" localSheetId="2" hidden="1">Hoja3!$I$14</definedName>
    <definedName name="solver_lhs3" localSheetId="0" hidden="1">Hoja1!$I$15</definedName>
    <definedName name="solver_lhs3" localSheetId="4" hidden="1">Hoja2!$J$15</definedName>
    <definedName name="solver_lhs3" localSheetId="2" hidden="1">Hoja3!$I$15</definedName>
    <definedName name="solver_lhs4" localSheetId="4" hidden="1">Hoja2!$J$16</definedName>
    <definedName name="solver_mip" localSheetId="0" hidden="1">2147483647</definedName>
    <definedName name="solver_mip" localSheetId="6" hidden="1">2147483647</definedName>
    <definedName name="solver_mip" localSheetId="4" hidden="1">2147483647</definedName>
    <definedName name="solver_mip" localSheetId="2" hidden="1">2147483647</definedName>
    <definedName name="solver_mni" localSheetId="0" hidden="1">30</definedName>
    <definedName name="solver_mni" localSheetId="6" hidden="1">30</definedName>
    <definedName name="solver_mni" localSheetId="4" hidden="1">30</definedName>
    <definedName name="solver_mni" localSheetId="2" hidden="1">30</definedName>
    <definedName name="solver_mrt" localSheetId="0" hidden="1">0.075</definedName>
    <definedName name="solver_mrt" localSheetId="6" hidden="1">0.075</definedName>
    <definedName name="solver_mrt" localSheetId="4" hidden="1">0.075</definedName>
    <definedName name="solver_mrt" localSheetId="2" hidden="1">0.075</definedName>
    <definedName name="solver_msl" localSheetId="0" hidden="1">2</definedName>
    <definedName name="solver_msl" localSheetId="6" hidden="1">2</definedName>
    <definedName name="solver_msl" localSheetId="4" hidden="1">2</definedName>
    <definedName name="solver_msl" localSheetId="2" hidden="1">2</definedName>
    <definedName name="solver_neg" localSheetId="0" hidden="1">1</definedName>
    <definedName name="solver_neg" localSheetId="6" hidden="1">1</definedName>
    <definedName name="solver_neg" localSheetId="4" hidden="1">1</definedName>
    <definedName name="solver_neg" localSheetId="2" hidden="1">1</definedName>
    <definedName name="solver_nod" localSheetId="0" hidden="1">2147483647</definedName>
    <definedName name="solver_nod" localSheetId="6" hidden="1">2147483647</definedName>
    <definedName name="solver_nod" localSheetId="4" hidden="1">2147483647</definedName>
    <definedName name="solver_nod" localSheetId="2" hidden="1">2147483647</definedName>
    <definedName name="solver_num" localSheetId="0" hidden="1">3</definedName>
    <definedName name="solver_num" localSheetId="6" hidden="1">2</definedName>
    <definedName name="solver_num" localSheetId="4" hidden="1">4</definedName>
    <definedName name="solver_num" localSheetId="2" hidden="1">3</definedName>
    <definedName name="solver_nwt" localSheetId="0" hidden="1">1</definedName>
    <definedName name="solver_nwt" localSheetId="6" hidden="1">1</definedName>
    <definedName name="solver_nwt" localSheetId="4" hidden="1">1</definedName>
    <definedName name="solver_nwt" localSheetId="2" hidden="1">1</definedName>
    <definedName name="solver_opt" localSheetId="0" hidden="1">Hoja1!$H$10</definedName>
    <definedName name="solver_opt" localSheetId="6" hidden="1">Hoja11!$H$10</definedName>
    <definedName name="solver_opt" localSheetId="4" hidden="1">Hoja2!$I$10</definedName>
    <definedName name="solver_opt" localSheetId="2" hidden="1">Hoja3!$H$10</definedName>
    <definedName name="solver_pre" localSheetId="0" hidden="1">0.000001</definedName>
    <definedName name="solver_pre" localSheetId="6" hidden="1">0.000001</definedName>
    <definedName name="solver_pre" localSheetId="4" hidden="1">0.000001</definedName>
    <definedName name="solver_pre" localSheetId="2" hidden="1">0.000001</definedName>
    <definedName name="solver_rbv" localSheetId="0" hidden="1">2</definedName>
    <definedName name="solver_rbv" localSheetId="6" hidden="1">1</definedName>
    <definedName name="solver_rbv" localSheetId="4" hidden="1">2</definedName>
    <definedName name="solver_rbv" localSheetId="2" hidden="1">1</definedName>
    <definedName name="solver_rel1" localSheetId="0" hidden="1">1</definedName>
    <definedName name="solver_rel1" localSheetId="6" hidden="1">1</definedName>
    <definedName name="solver_rel1" localSheetId="4" hidden="1">1</definedName>
    <definedName name="solver_rel1" localSheetId="2" hidden="1">1</definedName>
    <definedName name="solver_rel2" localSheetId="0" hidden="1">1</definedName>
    <definedName name="solver_rel2" localSheetId="6" hidden="1">1</definedName>
    <definedName name="solver_rel2" localSheetId="4" hidden="1">1</definedName>
    <definedName name="solver_rel2" localSheetId="2" hidden="1">1</definedName>
    <definedName name="solver_rel3" localSheetId="0" hidden="1">1</definedName>
    <definedName name="solver_rel3" localSheetId="4" hidden="1">1</definedName>
    <definedName name="solver_rel3" localSheetId="2" hidden="1">1</definedName>
    <definedName name="solver_rel4" localSheetId="4" hidden="1">1</definedName>
    <definedName name="solver_rhs1" localSheetId="0" hidden="1">Hoja1!$H$13</definedName>
    <definedName name="solver_rhs1" localSheetId="6" hidden="1">Hoja11!$H$13</definedName>
    <definedName name="solver_rhs1" localSheetId="4" hidden="1">Hoja2!$I$13</definedName>
    <definedName name="solver_rhs1" localSheetId="2" hidden="1">Hoja3!$H$13</definedName>
    <definedName name="solver_rhs2" localSheetId="0" hidden="1">Hoja1!$H$14</definedName>
    <definedName name="solver_rhs2" localSheetId="6" hidden="1">Hoja11!$H$14</definedName>
    <definedName name="solver_rhs2" localSheetId="4" hidden="1">Hoja2!$I$14</definedName>
    <definedName name="solver_rhs2" localSheetId="2" hidden="1">Hoja3!$H$14</definedName>
    <definedName name="solver_rhs3" localSheetId="0" hidden="1">Hoja1!$H$15</definedName>
    <definedName name="solver_rhs3" localSheetId="4" hidden="1">Hoja2!$I$15</definedName>
    <definedName name="solver_rhs3" localSheetId="2" hidden="1">Hoja3!$H$15</definedName>
    <definedName name="solver_rhs4" localSheetId="4" hidden="1">Hoja2!$I$16</definedName>
    <definedName name="solver_rlx" localSheetId="0" hidden="1">2</definedName>
    <definedName name="solver_rlx" localSheetId="6" hidden="1">2</definedName>
    <definedName name="solver_rlx" localSheetId="4" hidden="1">2</definedName>
    <definedName name="solver_rlx" localSheetId="2" hidden="1">2</definedName>
    <definedName name="solver_rsd" localSheetId="0" hidden="1">0</definedName>
    <definedName name="solver_rsd" localSheetId="6" hidden="1">0</definedName>
    <definedName name="solver_rsd" localSheetId="4" hidden="1">0</definedName>
    <definedName name="solver_rsd" localSheetId="2" hidden="1">0</definedName>
    <definedName name="solver_scl" localSheetId="0" hidden="1">2</definedName>
    <definedName name="solver_scl" localSheetId="6" hidden="1">1</definedName>
    <definedName name="solver_scl" localSheetId="4" hidden="1">2</definedName>
    <definedName name="solver_scl" localSheetId="2" hidden="1">1</definedName>
    <definedName name="solver_sho" localSheetId="0" hidden="1">2</definedName>
    <definedName name="solver_sho" localSheetId="6" hidden="1">2</definedName>
    <definedName name="solver_sho" localSheetId="4" hidden="1">2</definedName>
    <definedName name="solver_sho" localSheetId="2" hidden="1">2</definedName>
    <definedName name="solver_ssz" localSheetId="0" hidden="1">100</definedName>
    <definedName name="solver_ssz" localSheetId="6" hidden="1">100</definedName>
    <definedName name="solver_ssz" localSheetId="4" hidden="1">100</definedName>
    <definedName name="solver_ssz" localSheetId="2" hidden="1">100</definedName>
    <definedName name="solver_tim" localSheetId="0" hidden="1">2147483647</definedName>
    <definedName name="solver_tim" localSheetId="6" hidden="1">2147483647</definedName>
    <definedName name="solver_tim" localSheetId="4" hidden="1">2147483647</definedName>
    <definedName name="solver_tim" localSheetId="2" hidden="1">2147483647</definedName>
    <definedName name="solver_tol" localSheetId="0" hidden="1">0.01</definedName>
    <definedName name="solver_tol" localSheetId="6" hidden="1">0.01</definedName>
    <definedName name="solver_tol" localSheetId="4" hidden="1">0.01</definedName>
    <definedName name="solver_tol" localSheetId="2" hidden="1">0.01</definedName>
    <definedName name="solver_typ" localSheetId="0" hidden="1">1</definedName>
    <definedName name="solver_typ" localSheetId="6" hidden="1">1</definedName>
    <definedName name="solver_typ" localSheetId="4" hidden="1">1</definedName>
    <definedName name="solver_typ" localSheetId="2" hidden="1">1</definedName>
    <definedName name="solver_val" localSheetId="0" hidden="1">0</definedName>
    <definedName name="solver_val" localSheetId="6" hidden="1">0</definedName>
    <definedName name="solver_val" localSheetId="4" hidden="1">0</definedName>
    <definedName name="solver_val" localSheetId="2" hidden="1">0</definedName>
    <definedName name="solver_ver" localSheetId="0" hidden="1">3</definedName>
    <definedName name="solver_ver" localSheetId="6" hidden="1">3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3" l="1"/>
  <c r="K16" i="13"/>
  <c r="J16" i="13"/>
  <c r="K15" i="13"/>
  <c r="J15" i="13"/>
  <c r="K10" i="13"/>
  <c r="J10" i="13"/>
  <c r="K9" i="13"/>
  <c r="H10" i="11"/>
  <c r="I14" i="11"/>
  <c r="I13" i="11"/>
  <c r="K9" i="10"/>
  <c r="K19" i="10"/>
  <c r="K16" i="10"/>
  <c r="K17" i="10"/>
  <c r="K18" i="10"/>
  <c r="J19" i="10"/>
  <c r="J18" i="10"/>
  <c r="J17" i="10"/>
  <c r="J16" i="10"/>
  <c r="J11" i="10"/>
  <c r="K11" i="10"/>
  <c r="J10" i="10"/>
  <c r="K10" i="10"/>
  <c r="J9" i="10"/>
  <c r="J13" i="6"/>
  <c r="J15" i="6"/>
  <c r="J16" i="6"/>
  <c r="J14" i="6"/>
  <c r="I10" i="6"/>
  <c r="I13" i="3"/>
  <c r="K15" i="5"/>
  <c r="K9" i="5"/>
  <c r="J9" i="5"/>
  <c r="K17" i="5"/>
  <c r="J17" i="5"/>
  <c r="K16" i="5"/>
  <c r="J16" i="5"/>
  <c r="J15" i="5"/>
  <c r="K10" i="5"/>
  <c r="J10" i="5"/>
  <c r="I15" i="3"/>
  <c r="I14" i="3"/>
  <c r="H10" i="3"/>
  <c r="J9" i="2"/>
  <c r="K17" i="2"/>
  <c r="K16" i="2"/>
  <c r="K15" i="2"/>
  <c r="K10" i="2"/>
  <c r="K9" i="2"/>
  <c r="J17" i="2"/>
  <c r="J16" i="2"/>
  <c r="J15" i="2"/>
  <c r="J10" i="2"/>
  <c r="I15" i="1"/>
  <c r="I13" i="1"/>
  <c r="I14" i="1"/>
  <c r="H10" i="1"/>
</calcChain>
</file>

<file path=xl/sharedStrings.xml><?xml version="1.0" encoding="utf-8"?>
<sst xmlns="http://schemas.openxmlformats.org/spreadsheetml/2006/main" count="256" uniqueCount="83">
  <si>
    <t>x1</t>
  </si>
  <si>
    <t>x2</t>
  </si>
  <si>
    <t>z</t>
  </si>
  <si>
    <t>r1</t>
  </si>
  <si>
    <t>&lt;=</t>
  </si>
  <si>
    <t>r2</t>
  </si>
  <si>
    <t>r3</t>
  </si>
  <si>
    <t>Microsoft Excel 16.0 Informe de sensibilidad</t>
  </si>
  <si>
    <t>Hoja de cálculo: [Libro1]Hoja1</t>
  </si>
  <si>
    <t>Informe creado: 13/03/2022 11:41:26 p. 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</si>
  <si>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</si>
  <si>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</si>
  <si>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</si>
  <si>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</si>
  <si>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</si>
  <si>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</si>
  <si>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</si>
  <si>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</si>
  <si>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</si>
  <si>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</si>
  <si>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</si>
  <si>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</si>
  <si>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</si>
  <si>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</si>
  <si>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</si>
  <si>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</si>
  <si>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</si>
  <si>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$E$8</t>
  </si>
  <si>
    <t>$F$8</t>
  </si>
  <si>
    <t>$I$13</t>
  </si>
  <si>
    <t>$I$14</t>
  </si>
  <si>
    <t>$I$15</t>
  </si>
  <si>
    <t>Min</t>
  </si>
  <si>
    <t>Mx</t>
  </si>
  <si>
    <t>No cambia</t>
  </si>
  <si>
    <t>pino</t>
  </si>
  <si>
    <t>arce</t>
  </si>
  <si>
    <t>cedro</t>
  </si>
  <si>
    <t>Puede variar la utilidad entre 45-175 con intervalo abierto al precio del escritorio 1, garantizando el valor final de 12</t>
  </si>
  <si>
    <t>Puede variar la utilidad entre 76.6-230 con intervalo abierto al precio del escritorio 2, garantizando el valor final de 4</t>
  </si>
  <si>
    <t>Extuarsion</t>
  </si>
  <si>
    <t>Emnalaje</t>
  </si>
  <si>
    <t>Mezcla</t>
  </si>
  <si>
    <t>Hoja de cálculo: [Libro1]Hoja3</t>
  </si>
  <si>
    <t>Informe creado: 14/03/2022 01:25:25 a. m.</t>
  </si>
  <si>
    <t>Puede variar la utilidad entre 26.6-40 con intervalo abierto al precio del tipo 1, garantizando el valor final de 3</t>
  </si>
  <si>
    <t>Puede variar la utilidad entre 36-51 con intervalo abierto al precio del tipo 2, garantizando el valor final de 6</t>
  </si>
  <si>
    <t>Cada vez que incrementes o decrementes el  pino, la funcion aumentara o decaera 1</t>
  </si>
  <si>
    <t>Cada vez que incrementes o decrementes el arce, la funcion aumentara o decaera 7</t>
  </si>
  <si>
    <t>tomate</t>
  </si>
  <si>
    <t>salsa</t>
  </si>
  <si>
    <t>pure</t>
  </si>
  <si>
    <t>r4</t>
  </si>
  <si>
    <t>x3</t>
  </si>
  <si>
    <t>Hoja de cálculo: [Libro1]Hoja2</t>
  </si>
  <si>
    <t>$G$8</t>
  </si>
  <si>
    <t>$J$13</t>
  </si>
  <si>
    <t>$J$14</t>
  </si>
  <si>
    <t>$J$15</t>
  </si>
  <si>
    <t>$J$16</t>
  </si>
  <si>
    <t>Informe creado: 14/03/2022 03:02:40 a. m.</t>
  </si>
  <si>
    <t>Puede variar la utilidad entre 9-XX con intervalo abierto al precio del TOMATE ENLATADO garantizando el valor final de 3</t>
  </si>
  <si>
    <t>Puede variar la utilidad entre 4-21 con intervalo abierto al precio de la salsa, garantizando el valor final de 6</t>
  </si>
  <si>
    <t>Cada vez que incrementes o decrementes el  tipo1, la funcion aumentara o decaera 3</t>
  </si>
  <si>
    <t>Cada vez que incrementes o decrementes el  tipo 2, la funcion aumentara o decaera 11</t>
  </si>
  <si>
    <t>Cada vez que incrementa o decrementa el tomate , la funcion aumentara o decaera 12</t>
  </si>
  <si>
    <t>no afecta</t>
  </si>
  <si>
    <t>Cada vez que incrementa o decrementa la salsa , la funcion aumentara o decaera 12</t>
  </si>
  <si>
    <t>Puede variar la utilidad entre xx-27 con intervalo abierto al precio del pure, garantizando el valor final de 3, conviene aumnetarlo 15 para que valga la pena esta utilidad</t>
  </si>
  <si>
    <t>Produccion optima</t>
  </si>
  <si>
    <t>Hoja de cálculo: [tarea 2.xlsx]Hoja11</t>
  </si>
  <si>
    <t>maquina1</t>
  </si>
  <si>
    <t>maquina 2</t>
  </si>
  <si>
    <t>Informe creado: 14/03/2022 02:00:06 p. m.</t>
  </si>
  <si>
    <t>Cada vez que incrementa o decrementa el tomate , la funcion aumentara o decaera 14</t>
  </si>
  <si>
    <t>Cada vez que incrementa o decrementa la salsa , la funcion aumentara o decaera 2</t>
  </si>
  <si>
    <t>Puede variar la utilidad entre 6.66-40 con intervalo abierto al precio del TOMATE ENLATADO garantizando el valor final de 3.2</t>
  </si>
  <si>
    <t>Puede variar la utilidad entre 15-90 con intervalo abierto al precio de la salsa, garantizando el valor final de 5</t>
  </si>
  <si>
    <r>
      <t>1.     </t>
    </r>
    <r>
      <rPr>
        <sz val="11"/>
        <color rgb="FF262626"/>
        <rFont val="Open Sans"/>
        <family val="2"/>
      </rPr>
      <t>Si JOBCO puede incrementar la capacidad de ambas máquinas, ¿cuál máquina tendrá la prioridad? </t>
    </r>
  </si>
  <si>
    <t>14 porque su precio sombra es mayor</t>
  </si>
  <si>
    <t>si solo la 1</t>
  </si>
  <si>
    <r>
      <t>2.  </t>
    </r>
    <r>
      <rPr>
        <sz val="11"/>
        <color rgb="FF262626"/>
        <rFont val="Open Sans"/>
        <family val="2"/>
      </rPr>
      <t>Se sugiere incrementar las capacidades de las máquinas 1 y 2 al costo adicional de $10/h para cada máquina. ¿Es esto aconsejable? </t>
    </r>
  </si>
  <si>
    <t xml:space="preserve">3.  Si la capacidad de la máquina 1 se incrementa de 8 a 13 horas, 
¿cómo impactará este incremento al ingreso óptimo?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</si>
</sst>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rgb="FF262626"/>
      <name val="Open Sans"/>
      <family val="2"/>
    </font>
    <font>
      <sz val="11"/>
      <color rgb="FF262626"/>
      <name val="Open Sans"/>
      <family val="2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13B0-2389-4C17-894E-A347190CACF7}">
  <dimension ref="C7:I15"/>
  <sheetViews>
    <sheetView workbookViewId="0">
      <selection activeCell="C7" sqref="C7:I15"/>
    </sheetView>
  </sheetViews>
  <sheetFormatPr baseColWidth="10" defaultRowHeight="15" x14ac:dyDescent="0.25"/>
  <sheetData>
    <row r="7" spans="3:9" x14ac:dyDescent="0.25">
      <c r="E7" t="s">
        <v>0</v>
      </c>
      <c r="F7" t="s">
        <v>1</v>
      </c>
    </row>
    <row r="8" spans="3:9" x14ac:dyDescent="0.25">
      <c r="E8">
        <v>12</v>
      </c>
      <c r="F8">
        <v>4.0000000000000009</v>
      </c>
    </row>
    <row r="9" spans="3:9" x14ac:dyDescent="0.25">
      <c r="E9">
        <v>115</v>
      </c>
      <c r="F9">
        <v>90</v>
      </c>
      <c r="H9" t="s">
        <v>2</v>
      </c>
    </row>
    <row r="10" spans="3:9" x14ac:dyDescent="0.25">
      <c r="H10">
        <f>E9*E8+F9*F8</f>
        <v>1740</v>
      </c>
    </row>
    <row r="12" spans="3:9" x14ac:dyDescent="0.25">
      <c r="E12" t="s">
        <v>0</v>
      </c>
      <c r="F12" t="s">
        <v>1</v>
      </c>
    </row>
    <row r="13" spans="3:9" x14ac:dyDescent="0.25">
      <c r="C13" t="s">
        <v>35</v>
      </c>
      <c r="D13" t="s">
        <v>3</v>
      </c>
      <c r="E13">
        <v>10</v>
      </c>
      <c r="F13">
        <v>20</v>
      </c>
      <c r="G13" t="s">
        <v>4</v>
      </c>
      <c r="H13">
        <v>200</v>
      </c>
      <c r="I13">
        <f>E13*$E$8+F13*$F$8</f>
        <v>200</v>
      </c>
    </row>
    <row r="14" spans="3:9" x14ac:dyDescent="0.25">
      <c r="C14" t="s">
        <v>37</v>
      </c>
      <c r="D14" t="s">
        <v>5</v>
      </c>
      <c r="E14">
        <v>4</v>
      </c>
      <c r="F14">
        <v>15</v>
      </c>
      <c r="G14" t="s">
        <v>4</v>
      </c>
      <c r="H14">
        <v>128</v>
      </c>
      <c r="I14">
        <f>E14*$E$8+F14*$F$8</f>
        <v>108.00000000000001</v>
      </c>
    </row>
    <row r="15" spans="3:9" x14ac:dyDescent="0.25">
      <c r="C15" t="s">
        <v>36</v>
      </c>
      <c r="D15" t="s">
        <v>6</v>
      </c>
      <c r="E15">
        <v>15</v>
      </c>
      <c r="F15">
        <v>10</v>
      </c>
      <c r="G15" t="s">
        <v>4</v>
      </c>
      <c r="H15">
        <v>220</v>
      </c>
      <c r="I15">
        <f>E15*$E$8+F15*$F$8</f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9DC4-5D03-4B3F-9236-9FDDE0031262}">
  <dimension ref="A1:S20"/>
  <sheetViews>
    <sheetView showGridLines="0" workbookViewId="0">
      <selection activeCell="J8" sqref="J8:K17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7.85546875" customWidth="1"/>
    <col min="5" max="5" width="9.28515625" bestFit="1" customWidth="1"/>
    <col min="6" max="6" width="12.85546875" bestFit="1" customWidth="1"/>
    <col min="7" max="8" width="12" bestFit="1" customWidth="1"/>
    <col min="19" max="19" width="69.28515625" customWidth="1"/>
  </cols>
  <sheetData>
    <row r="1" spans="1:19" x14ac:dyDescent="0.25">
      <c r="A1" s="1" t="s">
        <v>7</v>
      </c>
    </row>
    <row r="2" spans="1:19" x14ac:dyDescent="0.25">
      <c r="A2" s="1" t="s">
        <v>8</v>
      </c>
    </row>
    <row r="3" spans="1:19" x14ac:dyDescent="0.25">
      <c r="A3" s="1" t="s">
        <v>9</v>
      </c>
    </row>
    <row r="5" spans="1:19" x14ac:dyDescent="0.25">
      <c r="D5" t="s">
        <v>69</v>
      </c>
    </row>
    <row r="6" spans="1:19" ht="15.75" thickBot="1" x14ac:dyDescent="0.3">
      <c r="A6" t="s">
        <v>10</v>
      </c>
    </row>
    <row r="7" spans="1:19" x14ac:dyDescent="0.25">
      <c r="B7" s="4"/>
      <c r="C7" s="4"/>
      <c r="D7" s="4" t="s">
        <v>13</v>
      </c>
      <c r="E7" s="4" t="s">
        <v>15</v>
      </c>
      <c r="F7" s="4" t="s">
        <v>17</v>
      </c>
      <c r="G7" s="4" t="s">
        <v>19</v>
      </c>
      <c r="H7" s="4" t="s">
        <v>19</v>
      </c>
    </row>
    <row r="8" spans="1:19" ht="15.75" thickBot="1" x14ac:dyDescent="0.3">
      <c r="B8" s="5" t="s">
        <v>11</v>
      </c>
      <c r="C8" s="5" t="s">
        <v>12</v>
      </c>
      <c r="D8" s="5" t="s">
        <v>14</v>
      </c>
      <c r="E8" s="5" t="s">
        <v>16</v>
      </c>
      <c r="F8" s="5" t="s">
        <v>18</v>
      </c>
      <c r="G8" s="5" t="s">
        <v>20</v>
      </c>
      <c r="H8" s="5" t="s">
        <v>21</v>
      </c>
      <c r="J8" s="6" t="s">
        <v>32</v>
      </c>
      <c r="K8" s="6" t="s">
        <v>33</v>
      </c>
    </row>
    <row r="9" spans="1:19" ht="30" x14ac:dyDescent="0.25">
      <c r="B9" s="2" t="s">
        <v>27</v>
      </c>
      <c r="C9" s="2" t="s">
        <v>0</v>
      </c>
      <c r="D9" s="2">
        <v>12</v>
      </c>
      <c r="E9" s="2">
        <v>0</v>
      </c>
      <c r="F9" s="2">
        <v>115</v>
      </c>
      <c r="G9" s="2">
        <v>20.000000000000014</v>
      </c>
      <c r="H9" s="2">
        <v>70</v>
      </c>
      <c r="J9">
        <f>$F$9-$H$9</f>
        <v>45</v>
      </c>
      <c r="K9">
        <f>$F$9+$G$9</f>
        <v>135</v>
      </c>
      <c r="S9" s="7" t="s">
        <v>38</v>
      </c>
    </row>
    <row r="10" spans="1:19" ht="30.75" thickBot="1" x14ac:dyDescent="0.3">
      <c r="B10" s="3" t="s">
        <v>28</v>
      </c>
      <c r="C10" s="3" t="s">
        <v>1</v>
      </c>
      <c r="D10" s="3">
        <v>4.0000000000000009</v>
      </c>
      <c r="E10" s="3">
        <v>0</v>
      </c>
      <c r="F10" s="3">
        <v>90</v>
      </c>
      <c r="G10" s="3">
        <v>140</v>
      </c>
      <c r="H10" s="3">
        <v>13.333333333333343</v>
      </c>
      <c r="J10">
        <f>$F$10-$H$10</f>
        <v>76.666666666666657</v>
      </c>
      <c r="K10">
        <f>$F$10+$G$10</f>
        <v>230</v>
      </c>
      <c r="S10" s="7" t="s">
        <v>39</v>
      </c>
    </row>
    <row r="12" spans="1:19" ht="15.75" thickBot="1" x14ac:dyDescent="0.3">
      <c r="A12" t="s">
        <v>22</v>
      </c>
    </row>
    <row r="13" spans="1:19" x14ac:dyDescent="0.25">
      <c r="B13" s="4"/>
      <c r="C13" s="4"/>
      <c r="D13" s="4" t="s">
        <v>13</v>
      </c>
      <c r="E13" s="4" t="s">
        <v>23</v>
      </c>
      <c r="F13" s="4" t="s">
        <v>25</v>
      </c>
      <c r="G13" s="4" t="s">
        <v>19</v>
      </c>
      <c r="H13" s="4" t="s">
        <v>19</v>
      </c>
    </row>
    <row r="14" spans="1:19" ht="15.75" thickBot="1" x14ac:dyDescent="0.3">
      <c r="B14" s="5" t="s">
        <v>11</v>
      </c>
      <c r="C14" s="5" t="s">
        <v>12</v>
      </c>
      <c r="D14" s="5" t="s">
        <v>14</v>
      </c>
      <c r="E14" s="5" t="s">
        <v>24</v>
      </c>
      <c r="F14" s="5" t="s">
        <v>26</v>
      </c>
      <c r="G14" s="5" t="s">
        <v>20</v>
      </c>
      <c r="H14" s="5" t="s">
        <v>21</v>
      </c>
      <c r="J14" s="6" t="s">
        <v>32</v>
      </c>
      <c r="K14" s="6" t="s">
        <v>33</v>
      </c>
    </row>
    <row r="15" spans="1:19" x14ac:dyDescent="0.25">
      <c r="B15" s="2" t="s">
        <v>29</v>
      </c>
      <c r="C15" s="2" t="s">
        <v>4</v>
      </c>
      <c r="D15" s="2">
        <v>200</v>
      </c>
      <c r="E15" s="2">
        <v>1.0000000000000007</v>
      </c>
      <c r="F15" s="2">
        <v>200</v>
      </c>
      <c r="G15" s="2">
        <v>21.621621621621614</v>
      </c>
      <c r="H15" s="2">
        <v>53.33333333333335</v>
      </c>
      <c r="J15">
        <f>$F$15-$H$15</f>
        <v>146.66666666666666</v>
      </c>
      <c r="K15">
        <f>$F$15+$G$15</f>
        <v>221.62162162162161</v>
      </c>
      <c r="S15" t="s">
        <v>47</v>
      </c>
    </row>
    <row r="16" spans="1:19" x14ac:dyDescent="0.25">
      <c r="B16" s="2" t="s">
        <v>30</v>
      </c>
      <c r="C16" s="2" t="s">
        <v>4</v>
      </c>
      <c r="D16" s="2">
        <v>108.00000000000001</v>
      </c>
      <c r="E16" s="2">
        <v>0</v>
      </c>
      <c r="F16" s="2">
        <v>128</v>
      </c>
      <c r="G16" s="2">
        <v>1E+30</v>
      </c>
      <c r="H16" s="2">
        <v>19.999999999999993</v>
      </c>
      <c r="J16">
        <f>$F$16-$H$16</f>
        <v>108</v>
      </c>
      <c r="K16">
        <f>$F$16+$G$16</f>
        <v>1E+30</v>
      </c>
      <c r="S16" t="s">
        <v>34</v>
      </c>
    </row>
    <row r="17" spans="2:19" ht="15.75" thickBot="1" x14ac:dyDescent="0.3">
      <c r="B17" s="3" t="s">
        <v>31</v>
      </c>
      <c r="C17" s="3" t="s">
        <v>4</v>
      </c>
      <c r="D17" s="3">
        <v>220</v>
      </c>
      <c r="E17" s="3">
        <v>7</v>
      </c>
      <c r="F17" s="3">
        <v>220</v>
      </c>
      <c r="G17" s="3">
        <v>80.000000000000028</v>
      </c>
      <c r="H17" s="3">
        <v>57.142857142857117</v>
      </c>
      <c r="J17">
        <f>$F$17-$H$17</f>
        <v>162.85714285714289</v>
      </c>
      <c r="K17">
        <f>$F$17+$G$17</f>
        <v>300</v>
      </c>
      <c r="S17" t="s">
        <v>48</v>
      </c>
    </row>
    <row r="20" spans="2:19" x14ac:dyDescent="0.25">
      <c r="R2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190-B337-4988-9B9E-6B0D45AEA7D7}">
  <dimension ref="C7:I15"/>
  <sheetViews>
    <sheetView workbookViewId="0">
      <selection activeCell="C46" sqref="C46"/>
    </sheetView>
  </sheetViews>
  <sheetFormatPr baseColWidth="10" defaultRowHeight="15" x14ac:dyDescent="0.25"/>
  <sheetData>
    <row r="7" spans="3:9" x14ac:dyDescent="0.25">
      <c r="E7" t="s">
        <v>0</v>
      </c>
      <c r="F7" t="s">
        <v>1</v>
      </c>
    </row>
    <row r="8" spans="3:9" x14ac:dyDescent="0.25">
      <c r="E8">
        <v>2.9999999999999996</v>
      </c>
      <c r="F8">
        <v>6</v>
      </c>
    </row>
    <row r="9" spans="3:9" x14ac:dyDescent="0.25">
      <c r="E9">
        <v>34</v>
      </c>
      <c r="F9">
        <v>40</v>
      </c>
      <c r="H9" t="s">
        <v>2</v>
      </c>
    </row>
    <row r="10" spans="3:9" x14ac:dyDescent="0.25">
      <c r="H10">
        <f>E9*E8+F9*F8</f>
        <v>342</v>
      </c>
    </row>
    <row r="12" spans="3:9" x14ac:dyDescent="0.25">
      <c r="E12" t="s">
        <v>0</v>
      </c>
      <c r="F12" t="s">
        <v>1</v>
      </c>
    </row>
    <row r="13" spans="3:9" x14ac:dyDescent="0.25">
      <c r="C13" t="s">
        <v>40</v>
      </c>
      <c r="D13" t="s">
        <v>3</v>
      </c>
      <c r="E13">
        <v>4</v>
      </c>
      <c r="F13">
        <v>6</v>
      </c>
      <c r="G13" t="s">
        <v>4</v>
      </c>
      <c r="H13">
        <v>48</v>
      </c>
      <c r="I13">
        <f>E13*$E$8+F13*$F$8</f>
        <v>48</v>
      </c>
    </row>
    <row r="14" spans="3:9" x14ac:dyDescent="0.25">
      <c r="C14" t="s">
        <v>41</v>
      </c>
      <c r="D14" t="s">
        <v>5</v>
      </c>
      <c r="E14">
        <v>2</v>
      </c>
      <c r="F14">
        <v>2</v>
      </c>
      <c r="G14" t="s">
        <v>4</v>
      </c>
      <c r="H14">
        <v>18</v>
      </c>
      <c r="I14">
        <f>E14*$E$8+F14*$F$8</f>
        <v>18</v>
      </c>
    </row>
    <row r="15" spans="3:9" x14ac:dyDescent="0.25">
      <c r="C15" t="s">
        <v>42</v>
      </c>
      <c r="D15" t="s">
        <v>6</v>
      </c>
      <c r="E15">
        <v>2</v>
      </c>
      <c r="F15">
        <v>1</v>
      </c>
      <c r="G15" t="s">
        <v>4</v>
      </c>
      <c r="H15">
        <v>16</v>
      </c>
      <c r="I15">
        <f>E15*$E$8+F15*$F$8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0811-EB4B-4A09-A29A-7C27341B3D98}">
  <dimension ref="A1:S17"/>
  <sheetViews>
    <sheetView showGridLines="0" workbookViewId="0">
      <selection activeCell="D5" sqref="D5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9.42578125" customWidth="1"/>
    <col min="5" max="5" width="9.28515625" bestFit="1" customWidth="1"/>
    <col min="6" max="6" width="12.85546875" bestFit="1" customWidth="1"/>
    <col min="7" max="7" width="10.5703125" bestFit="1" customWidth="1"/>
    <col min="8" max="8" width="12" bestFit="1" customWidth="1"/>
    <col min="19" max="19" width="71.28515625" customWidth="1"/>
  </cols>
  <sheetData>
    <row r="1" spans="1:19" x14ac:dyDescent="0.25">
      <c r="A1" s="1" t="s">
        <v>7</v>
      </c>
    </row>
    <row r="2" spans="1:19" x14ac:dyDescent="0.25">
      <c r="A2" s="1" t="s">
        <v>43</v>
      </c>
    </row>
    <row r="3" spans="1:19" x14ac:dyDescent="0.25">
      <c r="A3" s="1" t="s">
        <v>44</v>
      </c>
    </row>
    <row r="5" spans="1:19" x14ac:dyDescent="0.25">
      <c r="D5" t="s">
        <v>69</v>
      </c>
    </row>
    <row r="6" spans="1:19" ht="15.75" thickBot="1" x14ac:dyDescent="0.3">
      <c r="A6" t="s">
        <v>10</v>
      </c>
    </row>
    <row r="7" spans="1:19" x14ac:dyDescent="0.25">
      <c r="B7" s="4"/>
      <c r="C7" s="4"/>
      <c r="D7" s="4" t="s">
        <v>13</v>
      </c>
      <c r="E7" s="4" t="s">
        <v>15</v>
      </c>
      <c r="F7" s="4" t="s">
        <v>17</v>
      </c>
      <c r="G7" s="4" t="s">
        <v>19</v>
      </c>
      <c r="H7" s="4" t="s">
        <v>19</v>
      </c>
    </row>
    <row r="8" spans="1:19" ht="15.75" thickBot="1" x14ac:dyDescent="0.3">
      <c r="B8" s="5" t="s">
        <v>11</v>
      </c>
      <c r="C8" s="5" t="s">
        <v>12</v>
      </c>
      <c r="D8" s="5" t="s">
        <v>14</v>
      </c>
      <c r="E8" s="5" t="s">
        <v>16</v>
      </c>
      <c r="F8" s="5" t="s">
        <v>18</v>
      </c>
      <c r="G8" s="5" t="s">
        <v>20</v>
      </c>
      <c r="H8" s="5" t="s">
        <v>21</v>
      </c>
      <c r="J8" s="6" t="s">
        <v>32</v>
      </c>
      <c r="K8" s="6" t="s">
        <v>33</v>
      </c>
    </row>
    <row r="9" spans="1:19" ht="30" x14ac:dyDescent="0.25">
      <c r="B9" s="2" t="s">
        <v>27</v>
      </c>
      <c r="C9" s="2" t="s">
        <v>0</v>
      </c>
      <c r="D9" s="2">
        <v>2.9999999999999996</v>
      </c>
      <c r="E9" s="2">
        <v>0</v>
      </c>
      <c r="F9" s="2">
        <v>34</v>
      </c>
      <c r="G9" s="2">
        <v>5.9999999999999991</v>
      </c>
      <c r="H9" s="2">
        <v>7.3333333333333357</v>
      </c>
      <c r="J9">
        <f>$F$9-$H$9</f>
        <v>26.666666666666664</v>
      </c>
      <c r="K9">
        <f>$F$9+$G$9</f>
        <v>40</v>
      </c>
      <c r="S9" s="7" t="s">
        <v>45</v>
      </c>
    </row>
    <row r="10" spans="1:19" ht="30.75" thickBot="1" x14ac:dyDescent="0.3">
      <c r="B10" s="3" t="s">
        <v>28</v>
      </c>
      <c r="C10" s="3" t="s">
        <v>1</v>
      </c>
      <c r="D10" s="3">
        <v>6</v>
      </c>
      <c r="E10" s="3">
        <v>0</v>
      </c>
      <c r="F10" s="3">
        <v>40</v>
      </c>
      <c r="G10" s="3">
        <v>11.000000000000004</v>
      </c>
      <c r="H10" s="3">
        <v>5.9999999999999991</v>
      </c>
      <c r="J10">
        <f>$F$10-$H$10</f>
        <v>34</v>
      </c>
      <c r="K10">
        <f>$F$10+$G$10</f>
        <v>51</v>
      </c>
      <c r="S10" s="7" t="s">
        <v>46</v>
      </c>
    </row>
    <row r="12" spans="1:19" ht="15.75" thickBot="1" x14ac:dyDescent="0.3">
      <c r="A12" t="s">
        <v>22</v>
      </c>
    </row>
    <row r="13" spans="1:19" x14ac:dyDescent="0.25">
      <c r="B13" s="4"/>
      <c r="C13" s="4"/>
      <c r="D13" s="4" t="s">
        <v>13</v>
      </c>
      <c r="E13" s="4" t="s">
        <v>23</v>
      </c>
      <c r="F13" s="4" t="s">
        <v>25</v>
      </c>
      <c r="G13" s="4" t="s">
        <v>19</v>
      </c>
      <c r="H13" s="4" t="s">
        <v>19</v>
      </c>
    </row>
    <row r="14" spans="1:19" ht="15.75" thickBot="1" x14ac:dyDescent="0.3">
      <c r="B14" s="5" t="s">
        <v>11</v>
      </c>
      <c r="C14" s="5" t="s">
        <v>12</v>
      </c>
      <c r="D14" s="5" t="s">
        <v>14</v>
      </c>
      <c r="E14" s="5" t="s">
        <v>24</v>
      </c>
      <c r="F14" s="5" t="s">
        <v>26</v>
      </c>
      <c r="G14" s="5" t="s">
        <v>20</v>
      </c>
      <c r="H14" s="5" t="s">
        <v>21</v>
      </c>
      <c r="J14" s="6" t="s">
        <v>32</v>
      </c>
      <c r="K14" s="6" t="s">
        <v>33</v>
      </c>
    </row>
    <row r="15" spans="1:19" x14ac:dyDescent="0.25">
      <c r="B15" s="2" t="s">
        <v>29</v>
      </c>
      <c r="C15" s="2" t="s">
        <v>4</v>
      </c>
      <c r="D15" s="2">
        <v>48</v>
      </c>
      <c r="E15" s="2">
        <v>2.9999999999999991</v>
      </c>
      <c r="F15" s="2">
        <v>48</v>
      </c>
      <c r="G15" s="2">
        <v>6.0000000000000009</v>
      </c>
      <c r="H15" s="2">
        <v>8</v>
      </c>
      <c r="J15">
        <f>$F$15-$H$15</f>
        <v>40</v>
      </c>
      <c r="K15">
        <f>$F$15+$G$15</f>
        <v>54</v>
      </c>
      <c r="S15" t="s">
        <v>63</v>
      </c>
    </row>
    <row r="16" spans="1:19" x14ac:dyDescent="0.25">
      <c r="B16" s="2" t="s">
        <v>30</v>
      </c>
      <c r="C16" s="2" t="s">
        <v>4</v>
      </c>
      <c r="D16" s="2">
        <v>18</v>
      </c>
      <c r="E16" s="2">
        <v>11.000000000000002</v>
      </c>
      <c r="F16" s="2">
        <v>18</v>
      </c>
      <c r="G16" s="2">
        <v>2</v>
      </c>
      <c r="H16" s="2">
        <v>2</v>
      </c>
      <c r="J16">
        <f>$F$16-$H$16</f>
        <v>16</v>
      </c>
      <c r="K16">
        <f>$F$16+$G$16</f>
        <v>20</v>
      </c>
      <c r="S16" t="s">
        <v>64</v>
      </c>
    </row>
    <row r="17" spans="2:19" ht="15.75" thickBot="1" x14ac:dyDescent="0.3">
      <c r="B17" s="3" t="s">
        <v>31</v>
      </c>
      <c r="C17" s="3" t="s">
        <v>4</v>
      </c>
      <c r="D17" s="3">
        <v>12</v>
      </c>
      <c r="E17" s="3">
        <v>0</v>
      </c>
      <c r="F17" s="3">
        <v>16</v>
      </c>
      <c r="G17" s="3">
        <v>1E+30</v>
      </c>
      <c r="H17" s="3">
        <v>4</v>
      </c>
      <c r="J17">
        <f>$F$17-$H$17</f>
        <v>12</v>
      </c>
      <c r="K17">
        <f>$F$17+$G$17</f>
        <v>1E+30</v>
      </c>
      <c r="S17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E355-B278-47FC-9736-4D9A166EAB16}">
  <dimension ref="D7:J16"/>
  <sheetViews>
    <sheetView workbookViewId="0">
      <selection activeCell="I14" sqref="I14"/>
    </sheetView>
  </sheetViews>
  <sheetFormatPr baseColWidth="10" defaultRowHeight="15" x14ac:dyDescent="0.25"/>
  <sheetData>
    <row r="7" spans="4:10" x14ac:dyDescent="0.25">
      <c r="E7" t="s">
        <v>0</v>
      </c>
      <c r="F7" t="s">
        <v>1</v>
      </c>
      <c r="G7" t="s">
        <v>53</v>
      </c>
    </row>
    <row r="8" spans="4:10" x14ac:dyDescent="0.25">
      <c r="E8">
        <v>2000</v>
      </c>
      <c r="F8">
        <v>500</v>
      </c>
      <c r="G8">
        <v>0</v>
      </c>
    </row>
    <row r="9" spans="4:10" x14ac:dyDescent="0.25">
      <c r="E9">
        <v>21</v>
      </c>
      <c r="F9">
        <v>9</v>
      </c>
      <c r="G9">
        <v>12</v>
      </c>
      <c r="I9" t="s">
        <v>2</v>
      </c>
    </row>
    <row r="10" spans="4:10" x14ac:dyDescent="0.25">
      <c r="I10">
        <f>E9*E8+G9*G8+F9*F8</f>
        <v>46500</v>
      </c>
    </row>
    <row r="12" spans="4:10" x14ac:dyDescent="0.25">
      <c r="E12" t="s">
        <v>49</v>
      </c>
      <c r="F12" t="s">
        <v>50</v>
      </c>
      <c r="G12" t="s">
        <v>51</v>
      </c>
    </row>
    <row r="13" spans="4:10" x14ac:dyDescent="0.25">
      <c r="D13" t="s">
        <v>3</v>
      </c>
      <c r="E13">
        <v>1</v>
      </c>
      <c r="H13" t="s">
        <v>4</v>
      </c>
      <c r="I13">
        <v>2000</v>
      </c>
      <c r="J13">
        <f>E13*$E$8+F13*$F$8+G13*$G$8</f>
        <v>2000</v>
      </c>
    </row>
    <row r="14" spans="4:10" x14ac:dyDescent="0.25">
      <c r="D14" t="s">
        <v>5</v>
      </c>
      <c r="F14">
        <v>1</v>
      </c>
      <c r="H14" t="s">
        <v>4</v>
      </c>
      <c r="I14">
        <v>5000</v>
      </c>
      <c r="J14">
        <f>E14*$E$8+F14*$F$8+G14*$G$8</f>
        <v>500</v>
      </c>
    </row>
    <row r="15" spans="4:10" x14ac:dyDescent="0.25">
      <c r="D15" t="s">
        <v>6</v>
      </c>
      <c r="G15">
        <v>1</v>
      </c>
      <c r="H15" t="s">
        <v>4</v>
      </c>
      <c r="I15">
        <v>6000</v>
      </c>
      <c r="J15">
        <f>E15*$E$8+F15*$F$8+G15*$G$8</f>
        <v>0</v>
      </c>
    </row>
    <row r="16" spans="4:10" x14ac:dyDescent="0.25">
      <c r="D16" t="s">
        <v>52</v>
      </c>
      <c r="E16">
        <v>24</v>
      </c>
      <c r="F16">
        <v>24</v>
      </c>
      <c r="G16">
        <v>72</v>
      </c>
      <c r="H16" t="s">
        <v>4</v>
      </c>
      <c r="I16">
        <v>60000</v>
      </c>
      <c r="J16">
        <f>E16*$E$8+F16*$F$8+G16*$G$8</f>
        <v>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9085-70F2-41BA-ADCC-D917571B3954}">
  <dimension ref="A1:S19"/>
  <sheetViews>
    <sheetView showGridLines="0" workbookViewId="0">
      <selection activeCell="S9" sqref="S9:S17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7.85546875" customWidth="1"/>
    <col min="5" max="5" width="9.28515625" bestFit="1" customWidth="1"/>
    <col min="6" max="6" width="12.85546875" bestFit="1" customWidth="1"/>
    <col min="7" max="8" width="10.5703125" bestFit="1" customWidth="1"/>
    <col min="19" max="19" width="75.7109375" customWidth="1"/>
  </cols>
  <sheetData>
    <row r="1" spans="1:19" x14ac:dyDescent="0.25">
      <c r="A1" s="1" t="s">
        <v>7</v>
      </c>
    </row>
    <row r="2" spans="1:19" x14ac:dyDescent="0.25">
      <c r="A2" s="1" t="s">
        <v>54</v>
      </c>
    </row>
    <row r="3" spans="1:19" x14ac:dyDescent="0.25">
      <c r="A3" s="1" t="s">
        <v>60</v>
      </c>
    </row>
    <row r="5" spans="1:19" x14ac:dyDescent="0.25">
      <c r="D5" t="s">
        <v>69</v>
      </c>
    </row>
    <row r="6" spans="1:19" ht="15.75" thickBot="1" x14ac:dyDescent="0.3">
      <c r="A6" t="s">
        <v>10</v>
      </c>
    </row>
    <row r="7" spans="1:19" x14ac:dyDescent="0.25">
      <c r="B7" s="4"/>
      <c r="C7" s="4"/>
      <c r="D7" s="4" t="s">
        <v>13</v>
      </c>
      <c r="E7" s="4" t="s">
        <v>15</v>
      </c>
      <c r="F7" s="4" t="s">
        <v>17</v>
      </c>
      <c r="G7" s="4" t="s">
        <v>19</v>
      </c>
      <c r="H7" s="4" t="s">
        <v>19</v>
      </c>
    </row>
    <row r="8" spans="1:19" ht="15.75" thickBot="1" x14ac:dyDescent="0.3">
      <c r="B8" s="5" t="s">
        <v>11</v>
      </c>
      <c r="C8" s="5" t="s">
        <v>12</v>
      </c>
      <c r="D8" s="5" t="s">
        <v>14</v>
      </c>
      <c r="E8" s="5" t="s">
        <v>16</v>
      </c>
      <c r="F8" s="5" t="s">
        <v>18</v>
      </c>
      <c r="G8" s="5" t="s">
        <v>20</v>
      </c>
      <c r="H8" s="5" t="s">
        <v>21</v>
      </c>
      <c r="J8" s="6" t="s">
        <v>32</v>
      </c>
      <c r="K8" s="6" t="s">
        <v>33</v>
      </c>
    </row>
    <row r="9" spans="1:19" ht="30" x14ac:dyDescent="0.25">
      <c r="B9" s="2" t="s">
        <v>27</v>
      </c>
      <c r="C9" s="2" t="s">
        <v>0</v>
      </c>
      <c r="D9" s="2">
        <v>2000</v>
      </c>
      <c r="E9" s="2">
        <v>0</v>
      </c>
      <c r="F9" s="2">
        <v>21</v>
      </c>
      <c r="G9" s="2">
        <v>1E+30</v>
      </c>
      <c r="H9" s="2">
        <v>12</v>
      </c>
      <c r="J9">
        <f>$F$9-$H$9</f>
        <v>9</v>
      </c>
      <c r="K9">
        <f>$F$9+$G$9</f>
        <v>1E+30</v>
      </c>
      <c r="S9" s="7" t="s">
        <v>61</v>
      </c>
    </row>
    <row r="10" spans="1:19" ht="30" x14ac:dyDescent="0.25">
      <c r="B10" s="2" t="s">
        <v>28</v>
      </c>
      <c r="C10" s="2" t="s">
        <v>1</v>
      </c>
      <c r="D10" s="2">
        <v>500</v>
      </c>
      <c r="E10" s="2">
        <v>0</v>
      </c>
      <c r="F10" s="2">
        <v>9</v>
      </c>
      <c r="G10" s="2">
        <v>12</v>
      </c>
      <c r="H10" s="2">
        <v>5</v>
      </c>
      <c r="J10">
        <f>$F$10-$H$10</f>
        <v>4</v>
      </c>
      <c r="K10">
        <f>$F$10+$G$10</f>
        <v>21</v>
      </c>
      <c r="S10" s="7" t="s">
        <v>62</v>
      </c>
    </row>
    <row r="11" spans="1:19" ht="45.75" thickBot="1" x14ac:dyDescent="0.3">
      <c r="B11" s="3" t="s">
        <v>55</v>
      </c>
      <c r="C11" s="3" t="s">
        <v>53</v>
      </c>
      <c r="D11" s="3">
        <v>0</v>
      </c>
      <c r="E11" s="3">
        <v>-15</v>
      </c>
      <c r="F11" s="3">
        <v>12</v>
      </c>
      <c r="G11" s="3">
        <v>15</v>
      </c>
      <c r="H11" s="3">
        <v>1E+30</v>
      </c>
      <c r="J11">
        <f>$F$11-$H$11</f>
        <v>-1E+30</v>
      </c>
      <c r="K11">
        <f>$F$11+$G$11</f>
        <v>27</v>
      </c>
      <c r="S11" s="7" t="s">
        <v>68</v>
      </c>
    </row>
    <row r="13" spans="1:19" ht="15.75" thickBot="1" x14ac:dyDescent="0.3">
      <c r="A13" t="s">
        <v>22</v>
      </c>
    </row>
    <row r="14" spans="1:19" x14ac:dyDescent="0.25">
      <c r="B14" s="4"/>
      <c r="C14" s="4"/>
      <c r="D14" s="4" t="s">
        <v>13</v>
      </c>
      <c r="E14" s="4" t="s">
        <v>23</v>
      </c>
      <c r="F14" s="4" t="s">
        <v>25</v>
      </c>
      <c r="G14" s="4" t="s">
        <v>19</v>
      </c>
      <c r="H14" s="4" t="s">
        <v>19</v>
      </c>
    </row>
    <row r="15" spans="1:19" ht="15.75" thickBot="1" x14ac:dyDescent="0.3">
      <c r="B15" s="5" t="s">
        <v>11</v>
      </c>
      <c r="C15" s="5" t="s">
        <v>12</v>
      </c>
      <c r="D15" s="5" t="s">
        <v>14</v>
      </c>
      <c r="E15" s="5" t="s">
        <v>24</v>
      </c>
      <c r="F15" s="5" t="s">
        <v>26</v>
      </c>
      <c r="G15" s="5" t="s">
        <v>20</v>
      </c>
      <c r="H15" s="5" t="s">
        <v>21</v>
      </c>
      <c r="J15" s="6" t="s">
        <v>32</v>
      </c>
      <c r="K15" s="6" t="s">
        <v>33</v>
      </c>
    </row>
    <row r="16" spans="1:19" x14ac:dyDescent="0.25">
      <c r="B16" s="2" t="s">
        <v>56</v>
      </c>
      <c r="C16" s="2" t="s">
        <v>4</v>
      </c>
      <c r="D16" s="2">
        <v>2000</v>
      </c>
      <c r="E16" s="2">
        <v>12</v>
      </c>
      <c r="F16" s="2">
        <v>2000</v>
      </c>
      <c r="G16" s="2">
        <v>500</v>
      </c>
      <c r="H16" s="2">
        <v>2000</v>
      </c>
      <c r="J16">
        <f>$F$16-$H$16</f>
        <v>0</v>
      </c>
      <c r="K16">
        <f>$F$16+$G$16</f>
        <v>2500</v>
      </c>
      <c r="S16" t="s">
        <v>65</v>
      </c>
    </row>
    <row r="17" spans="2:19" x14ac:dyDescent="0.25">
      <c r="B17" s="2" t="s">
        <v>57</v>
      </c>
      <c r="C17" s="2" t="s">
        <v>4</v>
      </c>
      <c r="D17" s="2">
        <v>500</v>
      </c>
      <c r="E17" s="2">
        <v>0</v>
      </c>
      <c r="F17" s="2">
        <v>5000</v>
      </c>
      <c r="G17" s="2">
        <v>1E+30</v>
      </c>
      <c r="H17" s="2">
        <v>4500</v>
      </c>
      <c r="J17">
        <f>$F$17-$H$17</f>
        <v>500</v>
      </c>
      <c r="K17">
        <f>$F$17+$G$17</f>
        <v>1E+30</v>
      </c>
      <c r="S17" t="s">
        <v>67</v>
      </c>
    </row>
    <row r="18" spans="2:19" x14ac:dyDescent="0.25">
      <c r="B18" s="2" t="s">
        <v>58</v>
      </c>
      <c r="C18" s="2" t="s">
        <v>4</v>
      </c>
      <c r="D18" s="2">
        <v>0</v>
      </c>
      <c r="E18" s="2">
        <v>0</v>
      </c>
      <c r="F18" s="2">
        <v>6000</v>
      </c>
      <c r="G18" s="2">
        <v>1E+30</v>
      </c>
      <c r="H18" s="2">
        <v>6000</v>
      </c>
      <c r="J18">
        <f>$F$18-$H$18</f>
        <v>0</v>
      </c>
      <c r="K18">
        <f>$F$18+$G$18</f>
        <v>1E+30</v>
      </c>
      <c r="S18" t="s">
        <v>66</v>
      </c>
    </row>
    <row r="19" spans="2:19" ht="15.75" thickBot="1" x14ac:dyDescent="0.3">
      <c r="B19" s="3" t="s">
        <v>59</v>
      </c>
      <c r="C19" s="3" t="s">
        <v>4</v>
      </c>
      <c r="D19" s="3">
        <v>60000</v>
      </c>
      <c r="E19" s="3">
        <v>0.375</v>
      </c>
      <c r="F19" s="3">
        <v>60000</v>
      </c>
      <c r="G19" s="3">
        <v>108000</v>
      </c>
      <c r="H19" s="3">
        <v>12000</v>
      </c>
      <c r="J19">
        <f>$F$19-$H$19</f>
        <v>48000</v>
      </c>
      <c r="K19">
        <f>$F$19+$G$19</f>
        <v>168000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A39B-DBFC-4941-A050-A9B5EE106921}">
  <dimension ref="C7:I14"/>
  <sheetViews>
    <sheetView workbookViewId="0">
      <selection activeCell="M44" sqref="M44"/>
    </sheetView>
  </sheetViews>
  <sheetFormatPr baseColWidth="10" defaultRowHeight="15" x14ac:dyDescent="0.25"/>
  <sheetData>
    <row r="7" spans="3:9" x14ac:dyDescent="0.25">
      <c r="E7" t="s">
        <v>0</v>
      </c>
      <c r="F7" t="s">
        <v>1</v>
      </c>
    </row>
    <row r="8" spans="3:9" x14ac:dyDescent="0.25">
      <c r="E8">
        <v>3.2</v>
      </c>
      <c r="F8">
        <v>1.6</v>
      </c>
    </row>
    <row r="9" spans="3:9" x14ac:dyDescent="0.25">
      <c r="E9">
        <v>30</v>
      </c>
      <c r="F9">
        <v>20</v>
      </c>
      <c r="H9" t="s">
        <v>2</v>
      </c>
    </row>
    <row r="10" spans="3:9" x14ac:dyDescent="0.25">
      <c r="H10">
        <f>E9*E8+F9*F8</f>
        <v>128</v>
      </c>
    </row>
    <row r="12" spans="3:9" x14ac:dyDescent="0.25">
      <c r="E12" t="s">
        <v>0</v>
      </c>
      <c r="F12" t="s">
        <v>1</v>
      </c>
    </row>
    <row r="13" spans="3:9" x14ac:dyDescent="0.25">
      <c r="C13" t="s">
        <v>71</v>
      </c>
      <c r="D13" t="s">
        <v>3</v>
      </c>
      <c r="E13">
        <v>2</v>
      </c>
      <c r="F13">
        <v>1</v>
      </c>
      <c r="G13" t="s">
        <v>4</v>
      </c>
      <c r="H13">
        <v>8</v>
      </c>
      <c r="I13">
        <f>E13*$E$8+F13*$F$8</f>
        <v>8</v>
      </c>
    </row>
    <row r="14" spans="3:9" x14ac:dyDescent="0.25">
      <c r="C14" t="s">
        <v>72</v>
      </c>
      <c r="D14" t="s">
        <v>5</v>
      </c>
      <c r="E14">
        <v>1</v>
      </c>
      <c r="F14">
        <v>3</v>
      </c>
      <c r="G14" t="s">
        <v>4</v>
      </c>
      <c r="H14">
        <v>8</v>
      </c>
      <c r="I14">
        <f>E14*$E$8+F14*$F$8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B379-9963-4DEA-BACC-FB6CCDB8C5FC}">
  <dimension ref="A1:O24"/>
  <sheetViews>
    <sheetView showGridLines="0" tabSelected="1" workbookViewId="0">
      <selection activeCell="N24" sqref="N24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5.7109375" bestFit="1" customWidth="1"/>
    <col min="5" max="5" width="9.28515625" bestFit="1" customWidth="1"/>
    <col min="6" max="6" width="12.85546875" bestFit="1" customWidth="1"/>
    <col min="7" max="7" width="10.5703125" bestFit="1" customWidth="1"/>
    <col min="8" max="8" width="12" bestFit="1" customWidth="1"/>
    <col min="15" max="15" width="88.7109375" customWidth="1"/>
  </cols>
  <sheetData>
    <row r="1" spans="1:15" x14ac:dyDescent="0.25">
      <c r="A1" s="1" t="s">
        <v>7</v>
      </c>
    </row>
    <row r="2" spans="1:15" x14ac:dyDescent="0.25">
      <c r="A2" s="1" t="s">
        <v>70</v>
      </c>
    </row>
    <row r="3" spans="1:15" x14ac:dyDescent="0.25">
      <c r="A3" s="1" t="s">
        <v>73</v>
      </c>
    </row>
    <row r="6" spans="1:15" ht="15.75" thickBot="1" x14ac:dyDescent="0.3">
      <c r="A6" t="s">
        <v>10</v>
      </c>
    </row>
    <row r="7" spans="1:15" x14ac:dyDescent="0.25">
      <c r="B7" s="4"/>
      <c r="C7" s="4"/>
      <c r="D7" s="4" t="s">
        <v>13</v>
      </c>
      <c r="E7" s="4" t="s">
        <v>15</v>
      </c>
      <c r="F7" s="4" t="s">
        <v>17</v>
      </c>
      <c r="G7" s="4" t="s">
        <v>19</v>
      </c>
      <c r="H7" s="4" t="s">
        <v>19</v>
      </c>
    </row>
    <row r="8" spans="1:15" ht="15.75" thickBot="1" x14ac:dyDescent="0.3">
      <c r="B8" s="5" t="s">
        <v>11</v>
      </c>
      <c r="C8" s="5" t="s">
        <v>12</v>
      </c>
      <c r="D8" s="5" t="s">
        <v>14</v>
      </c>
      <c r="E8" s="5" t="s">
        <v>16</v>
      </c>
      <c r="F8" s="5" t="s">
        <v>18</v>
      </c>
      <c r="G8" s="5" t="s">
        <v>20</v>
      </c>
      <c r="H8" s="5" t="s">
        <v>21</v>
      </c>
      <c r="J8" s="6" t="s">
        <v>32</v>
      </c>
      <c r="K8" s="6" t="s">
        <v>33</v>
      </c>
    </row>
    <row r="9" spans="1:15" ht="30" x14ac:dyDescent="0.25">
      <c r="B9" s="2" t="s">
        <v>27</v>
      </c>
      <c r="C9" s="2" t="s">
        <v>0</v>
      </c>
      <c r="D9" s="2">
        <v>3.2</v>
      </c>
      <c r="E9" s="2">
        <v>0</v>
      </c>
      <c r="F9" s="2">
        <v>30</v>
      </c>
      <c r="G9" s="2">
        <v>10</v>
      </c>
      <c r="H9" s="2">
        <v>23.333333333333336</v>
      </c>
      <c r="J9">
        <f>$F$9-$H$9</f>
        <v>6.6666666666666643</v>
      </c>
      <c r="K9">
        <f>$F$9+$G$9</f>
        <v>40</v>
      </c>
      <c r="O9" s="7" t="s">
        <v>76</v>
      </c>
    </row>
    <row r="10" spans="1:15" ht="30.75" thickBot="1" x14ac:dyDescent="0.3">
      <c r="B10" s="3" t="s">
        <v>28</v>
      </c>
      <c r="C10" s="3" t="s">
        <v>1</v>
      </c>
      <c r="D10" s="3">
        <v>1.6</v>
      </c>
      <c r="E10" s="3">
        <v>0</v>
      </c>
      <c r="F10" s="3">
        <v>20</v>
      </c>
      <c r="G10" s="3">
        <v>70</v>
      </c>
      <c r="H10" s="3">
        <v>5</v>
      </c>
      <c r="J10">
        <f>$F$10-$H$10</f>
        <v>15</v>
      </c>
      <c r="K10">
        <f>$F$10+$G$10</f>
        <v>90</v>
      </c>
      <c r="O10" s="7" t="s">
        <v>77</v>
      </c>
    </row>
    <row r="11" spans="1:15" x14ac:dyDescent="0.25">
      <c r="O11" s="7"/>
    </row>
    <row r="12" spans="1:15" ht="15.75" thickBot="1" x14ac:dyDescent="0.3">
      <c r="A12" t="s">
        <v>22</v>
      </c>
    </row>
    <row r="13" spans="1:15" x14ac:dyDescent="0.25">
      <c r="B13" s="4"/>
      <c r="C13" s="4"/>
      <c r="D13" s="4" t="s">
        <v>13</v>
      </c>
      <c r="E13" s="4" t="s">
        <v>23</v>
      </c>
      <c r="F13" s="4" t="s">
        <v>25</v>
      </c>
      <c r="G13" s="4" t="s">
        <v>19</v>
      </c>
      <c r="H13" s="4" t="s">
        <v>19</v>
      </c>
    </row>
    <row r="14" spans="1:15" ht="15.75" thickBot="1" x14ac:dyDescent="0.3">
      <c r="B14" s="5" t="s">
        <v>11</v>
      </c>
      <c r="C14" s="5" t="s">
        <v>12</v>
      </c>
      <c r="D14" s="5" t="s">
        <v>14</v>
      </c>
      <c r="E14" s="5" t="s">
        <v>24</v>
      </c>
      <c r="F14" s="5" t="s">
        <v>26</v>
      </c>
      <c r="G14" s="5" t="s">
        <v>20</v>
      </c>
      <c r="H14" s="5" t="s">
        <v>21</v>
      </c>
      <c r="J14" s="6" t="s">
        <v>32</v>
      </c>
      <c r="K14" s="6" t="s">
        <v>33</v>
      </c>
    </row>
    <row r="15" spans="1:15" x14ac:dyDescent="0.25">
      <c r="B15" s="2" t="s">
        <v>29</v>
      </c>
      <c r="C15" s="2" t="s">
        <v>4</v>
      </c>
      <c r="D15" s="2">
        <v>8</v>
      </c>
      <c r="E15" s="2">
        <v>14</v>
      </c>
      <c r="F15" s="2">
        <v>8</v>
      </c>
      <c r="G15" s="2">
        <v>8</v>
      </c>
      <c r="H15" s="2">
        <v>5.3333333333333339</v>
      </c>
      <c r="J15">
        <f>$F$15-$H$15</f>
        <v>2.6666666666666661</v>
      </c>
      <c r="K15">
        <f>$F$15+$G$15</f>
        <v>16</v>
      </c>
      <c r="O15" t="s">
        <v>74</v>
      </c>
    </row>
    <row r="16" spans="1:15" ht="15.75" thickBot="1" x14ac:dyDescent="0.3">
      <c r="B16" s="3" t="s">
        <v>30</v>
      </c>
      <c r="C16" s="3" t="s">
        <v>4</v>
      </c>
      <c r="D16" s="3">
        <v>8</v>
      </c>
      <c r="E16" s="3">
        <v>2</v>
      </c>
      <c r="F16" s="3">
        <v>8</v>
      </c>
      <c r="G16" s="3">
        <v>16</v>
      </c>
      <c r="H16" s="3">
        <v>4</v>
      </c>
      <c r="J16">
        <f>$F$16-$H$16</f>
        <v>4</v>
      </c>
      <c r="K16">
        <f>$F$16+$G$16</f>
        <v>24</v>
      </c>
      <c r="O16" t="s">
        <v>75</v>
      </c>
    </row>
    <row r="22" spans="4:14" ht="16.5" x14ac:dyDescent="0.3">
      <c r="D22" s="10" t="s">
        <v>78</v>
      </c>
      <c r="E22" s="10"/>
      <c r="F22" s="10"/>
      <c r="G22" s="10"/>
      <c r="H22" s="10"/>
      <c r="I22" s="10"/>
      <c r="J22" s="10"/>
      <c r="K22" s="10"/>
      <c r="L22" s="10"/>
      <c r="M22" s="10"/>
      <c r="N22" t="s">
        <v>79</v>
      </c>
    </row>
    <row r="23" spans="4:14" ht="31.5" customHeight="1" x14ac:dyDescent="0.3">
      <c r="D23" s="11" t="s">
        <v>81</v>
      </c>
      <c r="E23" s="10"/>
      <c r="F23" s="10"/>
      <c r="G23" s="10"/>
      <c r="H23" s="10"/>
      <c r="I23" s="10"/>
      <c r="J23" s="10"/>
      <c r="K23" s="10"/>
      <c r="L23" s="10"/>
      <c r="M23" s="10"/>
      <c r="N23" t="s">
        <v>80</v>
      </c>
    </row>
    <row r="24" spans="4:14" ht="30" customHeight="1" x14ac:dyDescent="0.3">
      <c r="D24" s="12" t="s">
        <v>82</v>
      </c>
      <c r="E24" s="9"/>
      <c r="F24" s="9"/>
      <c r="G24" s="9"/>
      <c r="H24" s="9"/>
      <c r="I24" s="9"/>
      <c r="J24" s="9"/>
      <c r="K24" s="9"/>
      <c r="L24" s="9"/>
      <c r="M24" s="9"/>
    </row>
  </sheetData>
  <mergeCells count="3">
    <mergeCell ref="D23:M23"/>
    <mergeCell ref="D22:M22"/>
    <mergeCell ref="D24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Informe de sensibilidad 1</vt:lpstr>
      <vt:lpstr>Hoja3</vt:lpstr>
      <vt:lpstr>Informe de sensibilidad 2</vt:lpstr>
      <vt:lpstr>Hoja2</vt:lpstr>
      <vt:lpstr>Informe de sensibilidad 6</vt:lpstr>
      <vt:lpstr>Hoja11</vt:lpstr>
      <vt:lpstr>Informe de sensibilidad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</dc:creator>
  <cp:lastModifiedBy>Studio</cp:lastModifiedBy>
  <dcterms:created xsi:type="dcterms:W3CDTF">2022-03-14T05:22:11Z</dcterms:created>
  <dcterms:modified xsi:type="dcterms:W3CDTF">2022-03-14T20:26:45Z</dcterms:modified>
</cp:coreProperties>
</file>