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0" documentId="13_ncr:1_{83CA3FA0-D5BF-4F2B-A82A-CE068ADCCB45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content" sheetId="1" r:id="rId1"/>
    <sheet name="mark" sheetId="2" r:id="rId2"/>
    <sheet name="data" sheetId="4" r:id="rId3"/>
  </sheets>
  <definedNames>
    <definedName name="_xlnm._FilterDatabase" localSheetId="0" hidden="1">content!$A$1:$AY$9</definedName>
    <definedName name="_xlnm._FilterDatabase" localSheetId="2" hidden="1">data!$A$1:$T$1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0" i="4" l="1"/>
  <c r="AM114" i="4"/>
  <c r="AK114" i="4"/>
  <c r="AL114" i="4" s="1"/>
  <c r="AJ114" i="4"/>
  <c r="AI114" i="4"/>
  <c r="AS114" i="4" s="1"/>
  <c r="AH114" i="4"/>
  <c r="AR114" i="4" s="1"/>
  <c r="AG114" i="4"/>
  <c r="AQ114" i="4" s="1"/>
  <c r="AF114" i="4"/>
  <c r="AP114" i="4" s="1"/>
  <c r="AB114" i="4"/>
  <c r="T114" i="4"/>
  <c r="AM113" i="4"/>
  <c r="AK113" i="4"/>
  <c r="AL113" i="4" s="1"/>
  <c r="AJ113" i="4"/>
  <c r="AI113" i="4"/>
  <c r="AS113" i="4" s="1"/>
  <c r="AH113" i="4"/>
  <c r="AR113" i="4" s="1"/>
  <c r="AG113" i="4"/>
  <c r="AQ113" i="4" s="1"/>
  <c r="AF113" i="4"/>
  <c r="AP113" i="4" s="1"/>
  <c r="AB113" i="4"/>
  <c r="T113" i="4"/>
  <c r="AM112" i="4"/>
  <c r="AK112" i="4"/>
  <c r="AL112" i="4" s="1"/>
  <c r="AJ112" i="4"/>
  <c r="AI112" i="4"/>
  <c r="AS112" i="4" s="1"/>
  <c r="AH112" i="4"/>
  <c r="AR112" i="4" s="1"/>
  <c r="AG112" i="4"/>
  <c r="AQ112" i="4" s="1"/>
  <c r="AF112" i="4"/>
  <c r="AP112" i="4" s="1"/>
  <c r="AB112" i="4"/>
  <c r="T112" i="4"/>
  <c r="AM111" i="4"/>
  <c r="AK111" i="4"/>
  <c r="AL111" i="4" s="1"/>
  <c r="AJ111" i="4"/>
  <c r="AI111" i="4"/>
  <c r="AS111" i="4" s="1"/>
  <c r="AH111" i="4"/>
  <c r="AR111" i="4" s="1"/>
  <c r="AG111" i="4"/>
  <c r="AQ111" i="4" s="1"/>
  <c r="AF111" i="4"/>
  <c r="AP111" i="4" s="1"/>
  <c r="AB111" i="4"/>
  <c r="T111" i="4"/>
  <c r="AM110" i="4"/>
  <c r="AK110" i="4"/>
  <c r="AL110" i="4" s="1"/>
  <c r="AJ110" i="4"/>
  <c r="AI110" i="4"/>
  <c r="AS110" i="4" s="1"/>
  <c r="AH110" i="4"/>
  <c r="AR110" i="4" s="1"/>
  <c r="AG110" i="4"/>
  <c r="AQ110" i="4" s="1"/>
  <c r="AF110" i="4"/>
  <c r="AP110" i="4" s="1"/>
  <c r="AB110" i="4"/>
  <c r="T110" i="4"/>
  <c r="AM109" i="4"/>
  <c r="AK109" i="4"/>
  <c r="AL109" i="4" s="1"/>
  <c r="AJ109" i="4"/>
  <c r="AI109" i="4"/>
  <c r="AS109" i="4" s="1"/>
  <c r="AH109" i="4"/>
  <c r="AR109" i="4" s="1"/>
  <c r="AG109" i="4"/>
  <c r="AQ109" i="4" s="1"/>
  <c r="AF109" i="4"/>
  <c r="AP109" i="4" s="1"/>
  <c r="AB109" i="4"/>
  <c r="T109" i="4"/>
  <c r="AM108" i="4"/>
  <c r="AK108" i="4"/>
  <c r="AL108" i="4" s="1"/>
  <c r="AJ108" i="4"/>
  <c r="AI108" i="4"/>
  <c r="AS108" i="4" s="1"/>
  <c r="AH108" i="4"/>
  <c r="AR108" i="4" s="1"/>
  <c r="AG108" i="4"/>
  <c r="AQ108" i="4" s="1"/>
  <c r="AF108" i="4"/>
  <c r="AP108" i="4" s="1"/>
  <c r="AB108" i="4"/>
  <c r="T108" i="4"/>
  <c r="AM107" i="4"/>
  <c r="AK107" i="4"/>
  <c r="AL107" i="4" s="1"/>
  <c r="AJ107" i="4"/>
  <c r="AI107" i="4"/>
  <c r="AS107" i="4" s="1"/>
  <c r="AH107" i="4"/>
  <c r="AR107" i="4" s="1"/>
  <c r="AG107" i="4"/>
  <c r="AQ107" i="4" s="1"/>
  <c r="AF107" i="4"/>
  <c r="AP107" i="4" s="1"/>
  <c r="AB107" i="4"/>
  <c r="T107" i="4"/>
  <c r="AM106" i="4"/>
  <c r="AK106" i="4"/>
  <c r="AL106" i="4" s="1"/>
  <c r="AJ106" i="4"/>
  <c r="AI106" i="4"/>
  <c r="AS106" i="4" s="1"/>
  <c r="AH106" i="4"/>
  <c r="AR106" i="4" s="1"/>
  <c r="AG106" i="4"/>
  <c r="AQ106" i="4" s="1"/>
  <c r="AF106" i="4"/>
  <c r="AP106" i="4" s="1"/>
  <c r="AB106" i="4"/>
  <c r="T106" i="4"/>
  <c r="AM105" i="4"/>
  <c r="AK105" i="4"/>
  <c r="AL105" i="4" s="1"/>
  <c r="AJ105" i="4"/>
  <c r="AI105" i="4"/>
  <c r="AS105" i="4" s="1"/>
  <c r="AH105" i="4"/>
  <c r="AR105" i="4" s="1"/>
  <c r="AG105" i="4"/>
  <c r="AQ105" i="4" s="1"/>
  <c r="AF105" i="4"/>
  <c r="AP105" i="4" s="1"/>
  <c r="AB105" i="4"/>
  <c r="T105" i="4"/>
  <c r="AM104" i="4"/>
  <c r="AK104" i="4"/>
  <c r="AL104" i="4" s="1"/>
  <c r="AJ104" i="4"/>
  <c r="AI104" i="4"/>
  <c r="AS104" i="4" s="1"/>
  <c r="AH104" i="4"/>
  <c r="AR104" i="4" s="1"/>
  <c r="AG104" i="4"/>
  <c r="AQ104" i="4" s="1"/>
  <c r="AF104" i="4"/>
  <c r="AP104" i="4" s="1"/>
  <c r="AB104" i="4"/>
  <c r="T104" i="4"/>
  <c r="AM103" i="4"/>
  <c r="AK103" i="4"/>
  <c r="AL103" i="4" s="1"/>
  <c r="AJ103" i="4"/>
  <c r="AI103" i="4"/>
  <c r="AS103" i="4" s="1"/>
  <c r="AH103" i="4"/>
  <c r="AR103" i="4" s="1"/>
  <c r="AG103" i="4"/>
  <c r="AQ103" i="4" s="1"/>
  <c r="AF103" i="4"/>
  <c r="AP103" i="4" s="1"/>
  <c r="AB103" i="4"/>
  <c r="T103" i="4"/>
  <c r="AM102" i="4"/>
  <c r="AK102" i="4"/>
  <c r="AL102" i="4" s="1"/>
  <c r="AJ102" i="4"/>
  <c r="AI102" i="4"/>
  <c r="AS102" i="4" s="1"/>
  <c r="AH102" i="4"/>
  <c r="AR102" i="4" s="1"/>
  <c r="AG102" i="4"/>
  <c r="AQ102" i="4" s="1"/>
  <c r="AF102" i="4"/>
  <c r="AP102" i="4" s="1"/>
  <c r="AB102" i="4"/>
  <c r="T102" i="4"/>
  <c r="AM101" i="4"/>
  <c r="AK101" i="4"/>
  <c r="AL101" i="4" s="1"/>
  <c r="AJ101" i="4"/>
  <c r="AI101" i="4"/>
  <c r="AS101" i="4" s="1"/>
  <c r="AH101" i="4"/>
  <c r="AR101" i="4" s="1"/>
  <c r="AG101" i="4"/>
  <c r="AQ101" i="4" s="1"/>
  <c r="AF101" i="4"/>
  <c r="AP101" i="4" s="1"/>
  <c r="AB101" i="4"/>
  <c r="T9" i="4"/>
  <c r="AM100" i="4"/>
  <c r="AK100" i="4"/>
  <c r="AL100" i="4" s="1"/>
  <c r="AJ100" i="4"/>
  <c r="AI100" i="4"/>
  <c r="AS100" i="4" s="1"/>
  <c r="AH100" i="4"/>
  <c r="AR100" i="4" s="1"/>
  <c r="AG100" i="4"/>
  <c r="AQ100" i="4" s="1"/>
  <c r="AF100" i="4"/>
  <c r="AP100" i="4" s="1"/>
  <c r="AB100" i="4"/>
  <c r="T101" i="4"/>
  <c r="AM99" i="4"/>
  <c r="AK99" i="4"/>
  <c r="AL99" i="4" s="1"/>
  <c r="AJ99" i="4"/>
  <c r="AI99" i="4"/>
  <c r="AS99" i="4" s="1"/>
  <c r="AH99" i="4"/>
  <c r="AR99" i="4" s="1"/>
  <c r="AG99" i="4"/>
  <c r="AQ99" i="4" s="1"/>
  <c r="AF99" i="4"/>
  <c r="AP99" i="4" s="1"/>
  <c r="AB99" i="4"/>
  <c r="T100" i="4"/>
  <c r="AM98" i="4"/>
  <c r="AK98" i="4"/>
  <c r="AL98" i="4" s="1"/>
  <c r="AJ98" i="4"/>
  <c r="AI98" i="4"/>
  <c r="AS98" i="4" s="1"/>
  <c r="AH98" i="4"/>
  <c r="AR98" i="4" s="1"/>
  <c r="AG98" i="4"/>
  <c r="AQ98" i="4" s="1"/>
  <c r="AF98" i="4"/>
  <c r="AP98" i="4" s="1"/>
  <c r="AB98" i="4"/>
  <c r="T99" i="4"/>
  <c r="AM97" i="4"/>
  <c r="AK97" i="4"/>
  <c r="AL97" i="4" s="1"/>
  <c r="AJ97" i="4"/>
  <c r="AI97" i="4"/>
  <c r="AS97" i="4" s="1"/>
  <c r="AH97" i="4"/>
  <c r="AR97" i="4" s="1"/>
  <c r="AG97" i="4"/>
  <c r="AQ97" i="4" s="1"/>
  <c r="AF97" i="4"/>
  <c r="AP97" i="4" s="1"/>
  <c r="AB97" i="4"/>
  <c r="T98" i="4"/>
  <c r="AM96" i="4"/>
  <c r="AK96" i="4"/>
  <c r="AL96" i="4" s="1"/>
  <c r="AJ96" i="4"/>
  <c r="AI96" i="4"/>
  <c r="AS96" i="4" s="1"/>
  <c r="AH96" i="4"/>
  <c r="AR96" i="4" s="1"/>
  <c r="AG96" i="4"/>
  <c r="AQ96" i="4" s="1"/>
  <c r="AF96" i="4"/>
  <c r="AP96" i="4" s="1"/>
  <c r="AB96" i="4"/>
  <c r="T97" i="4"/>
  <c r="AM95" i="4"/>
  <c r="AK95" i="4"/>
  <c r="AL95" i="4" s="1"/>
  <c r="AJ95" i="4"/>
  <c r="AI95" i="4"/>
  <c r="AS95" i="4" s="1"/>
  <c r="AH95" i="4"/>
  <c r="AR95" i="4" s="1"/>
  <c r="AG95" i="4"/>
  <c r="AQ95" i="4" s="1"/>
  <c r="AF95" i="4"/>
  <c r="AP95" i="4" s="1"/>
  <c r="AB95" i="4"/>
  <c r="T96" i="4"/>
  <c r="AM94" i="4"/>
  <c r="AK94" i="4"/>
  <c r="AL94" i="4" s="1"/>
  <c r="AJ94" i="4"/>
  <c r="AI94" i="4"/>
  <c r="AS94" i="4" s="1"/>
  <c r="AH94" i="4"/>
  <c r="AR94" i="4" s="1"/>
  <c r="AG94" i="4"/>
  <c r="AQ94" i="4" s="1"/>
  <c r="AF94" i="4"/>
  <c r="AP94" i="4" s="1"/>
  <c r="AB94" i="4"/>
  <c r="T95" i="4"/>
  <c r="AM93" i="4"/>
  <c r="AK93" i="4"/>
  <c r="AL93" i="4" s="1"/>
  <c r="AJ93" i="4"/>
  <c r="AI93" i="4"/>
  <c r="AS93" i="4" s="1"/>
  <c r="AH93" i="4"/>
  <c r="AR93" i="4" s="1"/>
  <c r="AG93" i="4"/>
  <c r="AQ93" i="4" s="1"/>
  <c r="AF93" i="4"/>
  <c r="AP93" i="4" s="1"/>
  <c r="AB93" i="4"/>
  <c r="T94" i="4"/>
  <c r="AM92" i="4"/>
  <c r="AK92" i="4"/>
  <c r="AL92" i="4" s="1"/>
  <c r="AJ92" i="4"/>
  <c r="AI92" i="4"/>
  <c r="AS92" i="4" s="1"/>
  <c r="AH92" i="4"/>
  <c r="AR92" i="4" s="1"/>
  <c r="AG92" i="4"/>
  <c r="AQ92" i="4" s="1"/>
  <c r="AF92" i="4"/>
  <c r="AP92" i="4" s="1"/>
  <c r="AB92" i="4"/>
  <c r="T93" i="4"/>
  <c r="AM91" i="4"/>
  <c r="AK91" i="4"/>
  <c r="AL91" i="4" s="1"/>
  <c r="AJ91" i="4"/>
  <c r="AI91" i="4"/>
  <c r="AS91" i="4" s="1"/>
  <c r="AH91" i="4"/>
  <c r="AR91" i="4" s="1"/>
  <c r="AG91" i="4"/>
  <c r="AQ91" i="4" s="1"/>
  <c r="AF91" i="4"/>
  <c r="AP91" i="4" s="1"/>
  <c r="AB91" i="4"/>
  <c r="T92" i="4"/>
  <c r="AM90" i="4"/>
  <c r="AK90" i="4"/>
  <c r="AL90" i="4" s="1"/>
  <c r="AJ90" i="4"/>
  <c r="AI90" i="4"/>
  <c r="AS90" i="4" s="1"/>
  <c r="AH90" i="4"/>
  <c r="AR90" i="4" s="1"/>
  <c r="AG90" i="4"/>
  <c r="AQ90" i="4" s="1"/>
  <c r="AF90" i="4"/>
  <c r="AP90" i="4" s="1"/>
  <c r="AB90" i="4"/>
  <c r="T2" i="4"/>
  <c r="AM89" i="4"/>
  <c r="AK89" i="4"/>
  <c r="AL89" i="4" s="1"/>
  <c r="AJ89" i="4"/>
  <c r="AI89" i="4"/>
  <c r="AS89" i="4" s="1"/>
  <c r="AH89" i="4"/>
  <c r="AR89" i="4" s="1"/>
  <c r="AG89" i="4"/>
  <c r="AQ89" i="4" s="1"/>
  <c r="AF89" i="4"/>
  <c r="AP89" i="4" s="1"/>
  <c r="AB89" i="4"/>
  <c r="T91" i="4"/>
  <c r="AM88" i="4"/>
  <c r="AK88" i="4"/>
  <c r="AL88" i="4" s="1"/>
  <c r="AJ88" i="4"/>
  <c r="AI88" i="4"/>
  <c r="AS88" i="4" s="1"/>
  <c r="AH88" i="4"/>
  <c r="AR88" i="4" s="1"/>
  <c r="AG88" i="4"/>
  <c r="AQ88" i="4" s="1"/>
  <c r="AF88" i="4"/>
  <c r="AP88" i="4" s="1"/>
  <c r="AB88" i="4"/>
  <c r="T21" i="4"/>
  <c r="AM87" i="4"/>
  <c r="AK87" i="4"/>
  <c r="AL87" i="4" s="1"/>
  <c r="AJ87" i="4"/>
  <c r="AI87" i="4"/>
  <c r="AS87" i="4" s="1"/>
  <c r="AH87" i="4"/>
  <c r="AR87" i="4" s="1"/>
  <c r="AG87" i="4"/>
  <c r="AQ87" i="4" s="1"/>
  <c r="AF87" i="4"/>
  <c r="AP87" i="4" s="1"/>
  <c r="AB87" i="4"/>
  <c r="T90" i="4"/>
  <c r="AM86" i="4"/>
  <c r="AK86" i="4"/>
  <c r="AL86" i="4" s="1"/>
  <c r="AJ86" i="4"/>
  <c r="AI86" i="4"/>
  <c r="AS86" i="4" s="1"/>
  <c r="AH86" i="4"/>
  <c r="AR86" i="4" s="1"/>
  <c r="AG86" i="4"/>
  <c r="AQ86" i="4" s="1"/>
  <c r="AF86" i="4"/>
  <c r="AP86" i="4" s="1"/>
  <c r="AB86" i="4"/>
  <c r="T89" i="4"/>
  <c r="AM85" i="4"/>
  <c r="AK85" i="4"/>
  <c r="AL85" i="4" s="1"/>
  <c r="AJ85" i="4"/>
  <c r="AI85" i="4"/>
  <c r="AS85" i="4" s="1"/>
  <c r="AH85" i="4"/>
  <c r="AR85" i="4" s="1"/>
  <c r="AG85" i="4"/>
  <c r="AQ85" i="4" s="1"/>
  <c r="AF85" i="4"/>
  <c r="AP85" i="4" s="1"/>
  <c r="AB85" i="4"/>
  <c r="T88" i="4"/>
  <c r="AM84" i="4"/>
  <c r="AK84" i="4"/>
  <c r="AL84" i="4" s="1"/>
  <c r="AJ84" i="4"/>
  <c r="AI84" i="4"/>
  <c r="AS84" i="4" s="1"/>
  <c r="AH84" i="4"/>
  <c r="AR84" i="4" s="1"/>
  <c r="AG84" i="4"/>
  <c r="AQ84" i="4" s="1"/>
  <c r="AF84" i="4"/>
  <c r="AP84" i="4" s="1"/>
  <c r="AB84" i="4"/>
  <c r="T87" i="4"/>
  <c r="AM83" i="4"/>
  <c r="AK83" i="4"/>
  <c r="AL83" i="4" s="1"/>
  <c r="AJ83" i="4"/>
  <c r="AI83" i="4"/>
  <c r="AS83" i="4" s="1"/>
  <c r="AH83" i="4"/>
  <c r="AR83" i="4" s="1"/>
  <c r="AG83" i="4"/>
  <c r="AQ83" i="4" s="1"/>
  <c r="AF83" i="4"/>
  <c r="AP83" i="4" s="1"/>
  <c r="AB83" i="4"/>
  <c r="T86" i="4"/>
  <c r="AM82" i="4"/>
  <c r="AK82" i="4"/>
  <c r="AL82" i="4" s="1"/>
  <c r="AJ82" i="4"/>
  <c r="AI82" i="4"/>
  <c r="AS82" i="4" s="1"/>
  <c r="AH82" i="4"/>
  <c r="AR82" i="4" s="1"/>
  <c r="AG82" i="4"/>
  <c r="AQ82" i="4" s="1"/>
  <c r="AF82" i="4"/>
  <c r="AP82" i="4" s="1"/>
  <c r="AB82" i="4"/>
  <c r="T85" i="4"/>
  <c r="AM81" i="4"/>
  <c r="AK81" i="4"/>
  <c r="AL81" i="4" s="1"/>
  <c r="AJ81" i="4"/>
  <c r="AI81" i="4"/>
  <c r="AS81" i="4" s="1"/>
  <c r="AH81" i="4"/>
  <c r="AR81" i="4" s="1"/>
  <c r="AG81" i="4"/>
  <c r="AQ81" i="4" s="1"/>
  <c r="AF81" i="4"/>
  <c r="AP81" i="4" s="1"/>
  <c r="AB81" i="4"/>
  <c r="T84" i="4"/>
  <c r="AM80" i="4"/>
  <c r="AK80" i="4"/>
  <c r="AL80" i="4" s="1"/>
  <c r="AJ80" i="4"/>
  <c r="AI80" i="4"/>
  <c r="AS80" i="4" s="1"/>
  <c r="AH80" i="4"/>
  <c r="AR80" i="4" s="1"/>
  <c r="AG80" i="4"/>
  <c r="AQ80" i="4" s="1"/>
  <c r="AF80" i="4"/>
  <c r="AP80" i="4" s="1"/>
  <c r="AB80" i="4"/>
  <c r="T83" i="4"/>
  <c r="AM79" i="4"/>
  <c r="AK79" i="4"/>
  <c r="AL79" i="4" s="1"/>
  <c r="AJ79" i="4"/>
  <c r="AI79" i="4"/>
  <c r="AS79" i="4" s="1"/>
  <c r="AH79" i="4"/>
  <c r="AR79" i="4" s="1"/>
  <c r="AG79" i="4"/>
  <c r="AQ79" i="4" s="1"/>
  <c r="AF79" i="4"/>
  <c r="AP79" i="4" s="1"/>
  <c r="AB79" i="4"/>
  <c r="T82" i="4"/>
  <c r="AM78" i="4"/>
  <c r="AK78" i="4"/>
  <c r="AL78" i="4" s="1"/>
  <c r="AJ78" i="4"/>
  <c r="AI78" i="4"/>
  <c r="AS78" i="4" s="1"/>
  <c r="AH78" i="4"/>
  <c r="AR78" i="4" s="1"/>
  <c r="AG78" i="4"/>
  <c r="AQ78" i="4" s="1"/>
  <c r="AF78" i="4"/>
  <c r="AP78" i="4" s="1"/>
  <c r="AB78" i="4"/>
  <c r="T81" i="4"/>
  <c r="AM77" i="4"/>
  <c r="AK77" i="4"/>
  <c r="AL77" i="4" s="1"/>
  <c r="AJ77" i="4"/>
  <c r="AI77" i="4"/>
  <c r="AS77" i="4" s="1"/>
  <c r="AH77" i="4"/>
  <c r="AR77" i="4" s="1"/>
  <c r="AG77" i="4"/>
  <c r="AQ77" i="4" s="1"/>
  <c r="AF77" i="4"/>
  <c r="AP77" i="4" s="1"/>
  <c r="AB77" i="4"/>
  <c r="T80" i="4"/>
  <c r="AM76" i="4"/>
  <c r="AK76" i="4"/>
  <c r="AL76" i="4" s="1"/>
  <c r="AJ76" i="4"/>
  <c r="AI76" i="4"/>
  <c r="AS76" i="4" s="1"/>
  <c r="AH76" i="4"/>
  <c r="AR76" i="4" s="1"/>
  <c r="AG76" i="4"/>
  <c r="AQ76" i="4" s="1"/>
  <c r="AF76" i="4"/>
  <c r="AP76" i="4" s="1"/>
  <c r="AB76" i="4"/>
  <c r="T19" i="4"/>
  <c r="AM75" i="4"/>
  <c r="AK75" i="4"/>
  <c r="AL75" i="4" s="1"/>
  <c r="AJ75" i="4"/>
  <c r="AI75" i="4"/>
  <c r="AS75" i="4" s="1"/>
  <c r="AH75" i="4"/>
  <c r="AR75" i="4" s="1"/>
  <c r="AG75" i="4"/>
  <c r="AQ75" i="4" s="1"/>
  <c r="AF75" i="4"/>
  <c r="AP75" i="4" s="1"/>
  <c r="AB75" i="4"/>
  <c r="T79" i="4"/>
  <c r="AM74" i="4"/>
  <c r="AK74" i="4"/>
  <c r="AL74" i="4" s="1"/>
  <c r="AJ74" i="4"/>
  <c r="AI74" i="4"/>
  <c r="AS74" i="4" s="1"/>
  <c r="AH74" i="4"/>
  <c r="AR74" i="4" s="1"/>
  <c r="AG74" i="4"/>
  <c r="AQ74" i="4" s="1"/>
  <c r="AF74" i="4"/>
  <c r="AP74" i="4" s="1"/>
  <c r="AB74" i="4"/>
  <c r="T78" i="4"/>
  <c r="AM73" i="4"/>
  <c r="AK73" i="4"/>
  <c r="AL73" i="4" s="1"/>
  <c r="AJ73" i="4"/>
  <c r="AI73" i="4"/>
  <c r="AS73" i="4" s="1"/>
  <c r="AH73" i="4"/>
  <c r="AR73" i="4" s="1"/>
  <c r="AG73" i="4"/>
  <c r="AQ73" i="4" s="1"/>
  <c r="AF73" i="4"/>
  <c r="AP73" i="4" s="1"/>
  <c r="AB73" i="4"/>
  <c r="T77" i="4"/>
  <c r="AM72" i="4"/>
  <c r="AK72" i="4"/>
  <c r="AL72" i="4" s="1"/>
  <c r="AJ72" i="4"/>
  <c r="AI72" i="4"/>
  <c r="AS72" i="4" s="1"/>
  <c r="AH72" i="4"/>
  <c r="AR72" i="4" s="1"/>
  <c r="AG72" i="4"/>
  <c r="AQ72" i="4" s="1"/>
  <c r="AF72" i="4"/>
  <c r="AP72" i="4" s="1"/>
  <c r="AB72" i="4"/>
  <c r="T14" i="4"/>
  <c r="AM71" i="4"/>
  <c r="AK71" i="4"/>
  <c r="AL71" i="4" s="1"/>
  <c r="AJ71" i="4"/>
  <c r="AI71" i="4"/>
  <c r="AS71" i="4" s="1"/>
  <c r="AH71" i="4"/>
  <c r="AR71" i="4" s="1"/>
  <c r="AG71" i="4"/>
  <c r="AQ71" i="4" s="1"/>
  <c r="AF71" i="4"/>
  <c r="AP71" i="4" s="1"/>
  <c r="AB71" i="4"/>
  <c r="T76" i="4"/>
  <c r="AM70" i="4"/>
  <c r="AK70" i="4"/>
  <c r="AL70" i="4" s="1"/>
  <c r="AJ70" i="4"/>
  <c r="AI70" i="4"/>
  <c r="AS70" i="4" s="1"/>
  <c r="AH70" i="4"/>
  <c r="AR70" i="4" s="1"/>
  <c r="AG70" i="4"/>
  <c r="AQ70" i="4" s="1"/>
  <c r="AF70" i="4"/>
  <c r="AP70" i="4" s="1"/>
  <c r="AB70" i="4"/>
  <c r="T10" i="4"/>
  <c r="AM69" i="4"/>
  <c r="AK69" i="4"/>
  <c r="AL69" i="4" s="1"/>
  <c r="AJ69" i="4"/>
  <c r="AI69" i="4"/>
  <c r="AS69" i="4" s="1"/>
  <c r="AH69" i="4"/>
  <c r="AR69" i="4" s="1"/>
  <c r="AG69" i="4"/>
  <c r="AQ69" i="4" s="1"/>
  <c r="AF69" i="4"/>
  <c r="AP69" i="4" s="1"/>
  <c r="AB69" i="4"/>
  <c r="T75" i="4"/>
  <c r="AM68" i="4"/>
  <c r="AK68" i="4"/>
  <c r="AL68" i="4" s="1"/>
  <c r="AJ68" i="4"/>
  <c r="AI68" i="4"/>
  <c r="AS68" i="4" s="1"/>
  <c r="AH68" i="4"/>
  <c r="AR68" i="4" s="1"/>
  <c r="AG68" i="4"/>
  <c r="AQ68" i="4" s="1"/>
  <c r="AF68" i="4"/>
  <c r="AP68" i="4" s="1"/>
  <c r="AB68" i="4"/>
  <c r="T74" i="4"/>
  <c r="AM67" i="4"/>
  <c r="AK67" i="4"/>
  <c r="AL67" i="4" s="1"/>
  <c r="AJ67" i="4"/>
  <c r="AI67" i="4"/>
  <c r="AS67" i="4" s="1"/>
  <c r="AH67" i="4"/>
  <c r="AR67" i="4" s="1"/>
  <c r="AG67" i="4"/>
  <c r="AQ67" i="4" s="1"/>
  <c r="AF67" i="4"/>
  <c r="AP67" i="4" s="1"/>
  <c r="AB67" i="4"/>
  <c r="T73" i="4"/>
  <c r="AM66" i="4"/>
  <c r="AK66" i="4"/>
  <c r="AL66" i="4" s="1"/>
  <c r="AJ66" i="4"/>
  <c r="AI66" i="4"/>
  <c r="AS66" i="4" s="1"/>
  <c r="AH66" i="4"/>
  <c r="AR66" i="4" s="1"/>
  <c r="AG66" i="4"/>
  <c r="AQ66" i="4" s="1"/>
  <c r="AF66" i="4"/>
  <c r="AP66" i="4" s="1"/>
  <c r="AB66" i="4"/>
  <c r="T72" i="4"/>
  <c r="AM65" i="4"/>
  <c r="AK65" i="4"/>
  <c r="AL65" i="4" s="1"/>
  <c r="AJ65" i="4"/>
  <c r="AI65" i="4"/>
  <c r="AS65" i="4" s="1"/>
  <c r="AH65" i="4"/>
  <c r="AR65" i="4" s="1"/>
  <c r="AG65" i="4"/>
  <c r="AQ65" i="4" s="1"/>
  <c r="AF65" i="4"/>
  <c r="AP65" i="4" s="1"/>
  <c r="AB65" i="4"/>
  <c r="T71" i="4"/>
  <c r="AM64" i="4"/>
  <c r="AK64" i="4"/>
  <c r="AL64" i="4" s="1"/>
  <c r="AJ64" i="4"/>
  <c r="AI64" i="4"/>
  <c r="AS64" i="4" s="1"/>
  <c r="AH64" i="4"/>
  <c r="AR64" i="4" s="1"/>
  <c r="AG64" i="4"/>
  <c r="AQ64" i="4" s="1"/>
  <c r="AF64" i="4"/>
  <c r="AP64" i="4" s="1"/>
  <c r="AB64" i="4"/>
  <c r="T70" i="4"/>
  <c r="AM63" i="4"/>
  <c r="AK63" i="4"/>
  <c r="AL63" i="4" s="1"/>
  <c r="AJ63" i="4"/>
  <c r="AI63" i="4"/>
  <c r="AS63" i="4" s="1"/>
  <c r="AH63" i="4"/>
  <c r="AR63" i="4" s="1"/>
  <c r="AG63" i="4"/>
  <c r="AQ63" i="4" s="1"/>
  <c r="AF63" i="4"/>
  <c r="AP63" i="4" s="1"/>
  <c r="AB63" i="4"/>
  <c r="T69" i="4"/>
  <c r="AM62" i="4"/>
  <c r="AK62" i="4"/>
  <c r="AL62" i="4" s="1"/>
  <c r="AJ62" i="4"/>
  <c r="AI62" i="4"/>
  <c r="AS62" i="4" s="1"/>
  <c r="AH62" i="4"/>
  <c r="AR62" i="4" s="1"/>
  <c r="AG62" i="4"/>
  <c r="AQ62" i="4" s="1"/>
  <c r="AF62" i="4"/>
  <c r="AP62" i="4" s="1"/>
  <c r="AB62" i="4"/>
  <c r="T68" i="4"/>
  <c r="AM61" i="4"/>
  <c r="AK61" i="4"/>
  <c r="AL61" i="4" s="1"/>
  <c r="AJ61" i="4"/>
  <c r="AI61" i="4"/>
  <c r="AS61" i="4" s="1"/>
  <c r="AH61" i="4"/>
  <c r="AR61" i="4" s="1"/>
  <c r="AG61" i="4"/>
  <c r="AQ61" i="4" s="1"/>
  <c r="AF61" i="4"/>
  <c r="AP61" i="4" s="1"/>
  <c r="AB61" i="4"/>
  <c r="T67" i="4"/>
  <c r="AM60" i="4"/>
  <c r="AK60" i="4"/>
  <c r="AL60" i="4" s="1"/>
  <c r="AJ60" i="4"/>
  <c r="AI60" i="4"/>
  <c r="AS60" i="4" s="1"/>
  <c r="AH60" i="4"/>
  <c r="AR60" i="4" s="1"/>
  <c r="AG60" i="4"/>
  <c r="AQ60" i="4" s="1"/>
  <c r="AF60" i="4"/>
  <c r="AP60" i="4" s="1"/>
  <c r="AB60" i="4"/>
  <c r="T7" i="4"/>
  <c r="AM59" i="4"/>
  <c r="AK59" i="4"/>
  <c r="AL59" i="4" s="1"/>
  <c r="AJ59" i="4"/>
  <c r="AI59" i="4"/>
  <c r="AS59" i="4" s="1"/>
  <c r="AH59" i="4"/>
  <c r="AR59" i="4" s="1"/>
  <c r="AG59" i="4"/>
  <c r="AQ59" i="4" s="1"/>
  <c r="AF59" i="4"/>
  <c r="AP59" i="4" s="1"/>
  <c r="AB59" i="4"/>
  <c r="T66" i="4"/>
  <c r="AM58" i="4"/>
  <c r="AK58" i="4"/>
  <c r="AL58" i="4" s="1"/>
  <c r="AJ58" i="4"/>
  <c r="AI58" i="4"/>
  <c r="AS58" i="4" s="1"/>
  <c r="AH58" i="4"/>
  <c r="AR58" i="4" s="1"/>
  <c r="AG58" i="4"/>
  <c r="AQ58" i="4" s="1"/>
  <c r="AF58" i="4"/>
  <c r="AP58" i="4" s="1"/>
  <c r="AB58" i="4"/>
  <c r="T65" i="4"/>
  <c r="AM57" i="4"/>
  <c r="AK57" i="4"/>
  <c r="AL57" i="4" s="1"/>
  <c r="AJ57" i="4"/>
  <c r="AI57" i="4"/>
  <c r="AS57" i="4" s="1"/>
  <c r="AH57" i="4"/>
  <c r="AR57" i="4" s="1"/>
  <c r="AG57" i="4"/>
  <c r="AQ57" i="4" s="1"/>
  <c r="AF57" i="4"/>
  <c r="AP57" i="4" s="1"/>
  <c r="AB57" i="4"/>
  <c r="T64" i="4"/>
  <c r="AM56" i="4"/>
  <c r="AK56" i="4"/>
  <c r="AL56" i="4" s="1"/>
  <c r="AJ56" i="4"/>
  <c r="AI56" i="4"/>
  <c r="AS56" i="4" s="1"/>
  <c r="AH56" i="4"/>
  <c r="AR56" i="4" s="1"/>
  <c r="AG56" i="4"/>
  <c r="AQ56" i="4" s="1"/>
  <c r="AF56" i="4"/>
  <c r="AP56" i="4" s="1"/>
  <c r="AB56" i="4"/>
  <c r="T63" i="4"/>
  <c r="AM55" i="4"/>
  <c r="AK55" i="4"/>
  <c r="AL55" i="4" s="1"/>
  <c r="AJ55" i="4"/>
  <c r="AI55" i="4"/>
  <c r="AS55" i="4" s="1"/>
  <c r="AH55" i="4"/>
  <c r="AR55" i="4" s="1"/>
  <c r="AG55" i="4"/>
  <c r="AQ55" i="4" s="1"/>
  <c r="AF55" i="4"/>
  <c r="AP55" i="4" s="1"/>
  <c r="AB55" i="4"/>
  <c r="T62" i="4"/>
  <c r="AM54" i="4"/>
  <c r="AK54" i="4"/>
  <c r="AL54" i="4" s="1"/>
  <c r="AJ54" i="4"/>
  <c r="AI54" i="4"/>
  <c r="AS54" i="4" s="1"/>
  <c r="AH54" i="4"/>
  <c r="AR54" i="4" s="1"/>
  <c r="AG54" i="4"/>
  <c r="AQ54" i="4" s="1"/>
  <c r="AF54" i="4"/>
  <c r="AP54" i="4" s="1"/>
  <c r="AB54" i="4"/>
  <c r="T61" i="4"/>
  <c r="AM53" i="4"/>
  <c r="AK53" i="4"/>
  <c r="AL53" i="4" s="1"/>
  <c r="AJ53" i="4"/>
  <c r="AI53" i="4"/>
  <c r="AS53" i="4" s="1"/>
  <c r="AH53" i="4"/>
  <c r="AR53" i="4" s="1"/>
  <c r="AG53" i="4"/>
  <c r="AQ53" i="4" s="1"/>
  <c r="AF53" i="4"/>
  <c r="AP53" i="4" s="1"/>
  <c r="AB53" i="4"/>
  <c r="T60" i="4"/>
  <c r="AM52" i="4"/>
  <c r="AK52" i="4"/>
  <c r="AL52" i="4" s="1"/>
  <c r="AJ52" i="4"/>
  <c r="AI52" i="4"/>
  <c r="AS52" i="4" s="1"/>
  <c r="AH52" i="4"/>
  <c r="AR52" i="4" s="1"/>
  <c r="AG52" i="4"/>
  <c r="AQ52" i="4" s="1"/>
  <c r="AF52" i="4"/>
  <c r="AP52" i="4" s="1"/>
  <c r="AB52" i="4"/>
  <c r="T59" i="4"/>
  <c r="AM51" i="4"/>
  <c r="AK51" i="4"/>
  <c r="AL51" i="4" s="1"/>
  <c r="AJ51" i="4"/>
  <c r="AI51" i="4"/>
  <c r="AS51" i="4" s="1"/>
  <c r="AH51" i="4"/>
  <c r="AR51" i="4" s="1"/>
  <c r="AG51" i="4"/>
  <c r="AQ51" i="4" s="1"/>
  <c r="AF51" i="4"/>
  <c r="AP51" i="4" s="1"/>
  <c r="AB51" i="4"/>
  <c r="T18" i="4"/>
  <c r="AM50" i="4"/>
  <c r="AK50" i="4"/>
  <c r="AL50" i="4" s="1"/>
  <c r="AJ50" i="4"/>
  <c r="AI50" i="4"/>
  <c r="AS50" i="4" s="1"/>
  <c r="AH50" i="4"/>
  <c r="AR50" i="4" s="1"/>
  <c r="AG50" i="4"/>
  <c r="AQ50" i="4" s="1"/>
  <c r="AF50" i="4"/>
  <c r="AP50" i="4" s="1"/>
  <c r="AB50" i="4"/>
  <c r="T58" i="4"/>
  <c r="AM49" i="4"/>
  <c r="AK49" i="4"/>
  <c r="AL49" i="4" s="1"/>
  <c r="AJ49" i="4"/>
  <c r="AI49" i="4"/>
  <c r="AS49" i="4" s="1"/>
  <c r="AH49" i="4"/>
  <c r="AR49" i="4" s="1"/>
  <c r="AG49" i="4"/>
  <c r="AQ49" i="4" s="1"/>
  <c r="AF49" i="4"/>
  <c r="AP49" i="4" s="1"/>
  <c r="AB49" i="4"/>
  <c r="T57" i="4"/>
  <c r="AM48" i="4"/>
  <c r="AK48" i="4"/>
  <c r="AL48" i="4" s="1"/>
  <c r="AJ48" i="4"/>
  <c r="AI48" i="4"/>
  <c r="AS48" i="4" s="1"/>
  <c r="AH48" i="4"/>
  <c r="AR48" i="4" s="1"/>
  <c r="AG48" i="4"/>
  <c r="AQ48" i="4" s="1"/>
  <c r="AF48" i="4"/>
  <c r="AP48" i="4" s="1"/>
  <c r="AB48" i="4"/>
  <c r="T56" i="4"/>
  <c r="AM47" i="4"/>
  <c r="AK47" i="4"/>
  <c r="AL47" i="4" s="1"/>
  <c r="AJ47" i="4"/>
  <c r="AI47" i="4"/>
  <c r="AS47" i="4" s="1"/>
  <c r="AH47" i="4"/>
  <c r="AR47" i="4" s="1"/>
  <c r="AG47" i="4"/>
  <c r="AQ47" i="4" s="1"/>
  <c r="AF47" i="4"/>
  <c r="AP47" i="4" s="1"/>
  <c r="AB47" i="4"/>
  <c r="T55" i="4"/>
  <c r="AM46" i="4"/>
  <c r="AK46" i="4"/>
  <c r="AL46" i="4" s="1"/>
  <c r="AJ46" i="4"/>
  <c r="AI46" i="4"/>
  <c r="AS46" i="4" s="1"/>
  <c r="AH46" i="4"/>
  <c r="AR46" i="4" s="1"/>
  <c r="AG46" i="4"/>
  <c r="AQ46" i="4" s="1"/>
  <c r="AF46" i="4"/>
  <c r="AP46" i="4" s="1"/>
  <c r="AB46" i="4"/>
  <c r="T4" i="4"/>
  <c r="AM45" i="4"/>
  <c r="AK45" i="4"/>
  <c r="AL45" i="4" s="1"/>
  <c r="AJ45" i="4"/>
  <c r="AI45" i="4"/>
  <c r="AS45" i="4" s="1"/>
  <c r="AH45" i="4"/>
  <c r="AR45" i="4" s="1"/>
  <c r="AG45" i="4"/>
  <c r="AQ45" i="4" s="1"/>
  <c r="AF45" i="4"/>
  <c r="AP45" i="4" s="1"/>
  <c r="AB45" i="4"/>
  <c r="T54" i="4"/>
  <c r="AM44" i="4"/>
  <c r="AK44" i="4"/>
  <c r="AL44" i="4" s="1"/>
  <c r="AJ44" i="4"/>
  <c r="AI44" i="4"/>
  <c r="AS44" i="4" s="1"/>
  <c r="AH44" i="4"/>
  <c r="AR44" i="4" s="1"/>
  <c r="AG44" i="4"/>
  <c r="AQ44" i="4" s="1"/>
  <c r="AF44" i="4"/>
  <c r="AP44" i="4" s="1"/>
  <c r="AB44" i="4"/>
  <c r="T53" i="4"/>
  <c r="AM43" i="4"/>
  <c r="AK43" i="4"/>
  <c r="AL43" i="4" s="1"/>
  <c r="AJ43" i="4"/>
  <c r="AI43" i="4"/>
  <c r="AS43" i="4" s="1"/>
  <c r="AH43" i="4"/>
  <c r="AR43" i="4" s="1"/>
  <c r="AG43" i="4"/>
  <c r="AQ43" i="4" s="1"/>
  <c r="AF43" i="4"/>
  <c r="AP43" i="4" s="1"/>
  <c r="AB43" i="4"/>
  <c r="T17" i="4"/>
  <c r="AM42" i="4"/>
  <c r="AK42" i="4"/>
  <c r="AL42" i="4" s="1"/>
  <c r="AJ42" i="4"/>
  <c r="AI42" i="4"/>
  <c r="AS42" i="4" s="1"/>
  <c r="AH42" i="4"/>
  <c r="AR42" i="4" s="1"/>
  <c r="AG42" i="4"/>
  <c r="AQ42" i="4" s="1"/>
  <c r="AF42" i="4"/>
  <c r="AP42" i="4" s="1"/>
  <c r="AB42" i="4"/>
  <c r="T13" i="4"/>
  <c r="AM41" i="4"/>
  <c r="AK41" i="4"/>
  <c r="AL41" i="4" s="1"/>
  <c r="AJ41" i="4"/>
  <c r="AI41" i="4"/>
  <c r="AS41" i="4" s="1"/>
  <c r="AH41" i="4"/>
  <c r="AR41" i="4" s="1"/>
  <c r="AG41" i="4"/>
  <c r="AQ41" i="4" s="1"/>
  <c r="AF41" i="4"/>
  <c r="AP41" i="4" s="1"/>
  <c r="AB41" i="4"/>
  <c r="T52" i="4"/>
  <c r="AM40" i="4"/>
  <c r="AK40" i="4"/>
  <c r="AL40" i="4" s="1"/>
  <c r="AJ40" i="4"/>
  <c r="AI40" i="4"/>
  <c r="AS40" i="4" s="1"/>
  <c r="AH40" i="4"/>
  <c r="AR40" i="4" s="1"/>
  <c r="AG40" i="4"/>
  <c r="AQ40" i="4" s="1"/>
  <c r="AF40" i="4"/>
  <c r="AP40" i="4" s="1"/>
  <c r="AB40" i="4"/>
  <c r="T51" i="4"/>
  <c r="AM39" i="4"/>
  <c r="AK39" i="4"/>
  <c r="AL39" i="4" s="1"/>
  <c r="AJ39" i="4"/>
  <c r="AI39" i="4"/>
  <c r="AS39" i="4" s="1"/>
  <c r="AH39" i="4"/>
  <c r="AR39" i="4" s="1"/>
  <c r="AG39" i="4"/>
  <c r="AQ39" i="4" s="1"/>
  <c r="AF39" i="4"/>
  <c r="AP39" i="4" s="1"/>
  <c r="AB39" i="4"/>
  <c r="T50" i="4"/>
  <c r="AM38" i="4"/>
  <c r="AK38" i="4"/>
  <c r="AL38" i="4" s="1"/>
  <c r="AJ38" i="4"/>
  <c r="AI38" i="4"/>
  <c r="AS38" i="4" s="1"/>
  <c r="AH38" i="4"/>
  <c r="AR38" i="4" s="1"/>
  <c r="AG38" i="4"/>
  <c r="AQ38" i="4" s="1"/>
  <c r="AF38" i="4"/>
  <c r="AP38" i="4" s="1"/>
  <c r="AB38" i="4"/>
  <c r="T49" i="4"/>
  <c r="AM37" i="4"/>
  <c r="AK37" i="4"/>
  <c r="AL37" i="4" s="1"/>
  <c r="AJ37" i="4"/>
  <c r="AI37" i="4"/>
  <c r="AS37" i="4" s="1"/>
  <c r="AH37" i="4"/>
  <c r="AR37" i="4" s="1"/>
  <c r="AG37" i="4"/>
  <c r="AQ37" i="4" s="1"/>
  <c r="AF37" i="4"/>
  <c r="AP37" i="4" s="1"/>
  <c r="AB37" i="4"/>
  <c r="T48" i="4"/>
  <c r="AM36" i="4"/>
  <c r="AK36" i="4"/>
  <c r="AL36" i="4" s="1"/>
  <c r="AJ36" i="4"/>
  <c r="AI36" i="4"/>
  <c r="AS36" i="4" s="1"/>
  <c r="AH36" i="4"/>
  <c r="AR36" i="4" s="1"/>
  <c r="AG36" i="4"/>
  <c r="AQ36" i="4" s="1"/>
  <c r="AF36" i="4"/>
  <c r="AP36" i="4" s="1"/>
  <c r="AB36" i="4"/>
  <c r="T47" i="4"/>
  <c r="AM35" i="4"/>
  <c r="AK35" i="4"/>
  <c r="AL35" i="4" s="1"/>
  <c r="AJ35" i="4"/>
  <c r="AI35" i="4"/>
  <c r="AS35" i="4" s="1"/>
  <c r="AH35" i="4"/>
  <c r="AR35" i="4" s="1"/>
  <c r="AG35" i="4"/>
  <c r="AQ35" i="4" s="1"/>
  <c r="AF35" i="4"/>
  <c r="AP35" i="4" s="1"/>
  <c r="AB35" i="4"/>
  <c r="T46" i="4"/>
  <c r="AM34" i="4"/>
  <c r="AK34" i="4"/>
  <c r="AL34" i="4" s="1"/>
  <c r="AJ34" i="4"/>
  <c r="AI34" i="4"/>
  <c r="AS34" i="4" s="1"/>
  <c r="AH34" i="4"/>
  <c r="AR34" i="4" s="1"/>
  <c r="AG34" i="4"/>
  <c r="AQ34" i="4" s="1"/>
  <c r="AF34" i="4"/>
  <c r="AP34" i="4" s="1"/>
  <c r="AB34" i="4"/>
  <c r="T45" i="4"/>
  <c r="AM33" i="4"/>
  <c r="AK33" i="4"/>
  <c r="AL33" i="4" s="1"/>
  <c r="AJ33" i="4"/>
  <c r="AI33" i="4"/>
  <c r="AS33" i="4" s="1"/>
  <c r="AH33" i="4"/>
  <c r="AR33" i="4" s="1"/>
  <c r="AG33" i="4"/>
  <c r="AQ33" i="4" s="1"/>
  <c r="AF33" i="4"/>
  <c r="AP33" i="4" s="1"/>
  <c r="AB33" i="4"/>
  <c r="T44" i="4"/>
  <c r="AM32" i="4"/>
  <c r="AK32" i="4"/>
  <c r="AL32" i="4" s="1"/>
  <c r="AJ32" i="4"/>
  <c r="AI32" i="4"/>
  <c r="AS32" i="4" s="1"/>
  <c r="AH32" i="4"/>
  <c r="AR32" i="4" s="1"/>
  <c r="AG32" i="4"/>
  <c r="AQ32" i="4" s="1"/>
  <c r="AF32" i="4"/>
  <c r="AP32" i="4" s="1"/>
  <c r="AB32" i="4"/>
  <c r="T43" i="4"/>
  <c r="AM31" i="4"/>
  <c r="AK31" i="4"/>
  <c r="AL31" i="4" s="1"/>
  <c r="AJ31" i="4"/>
  <c r="AI31" i="4"/>
  <c r="AS31" i="4" s="1"/>
  <c r="AH31" i="4"/>
  <c r="AR31" i="4" s="1"/>
  <c r="AG31" i="4"/>
  <c r="AQ31" i="4" s="1"/>
  <c r="AF31" i="4"/>
  <c r="AP31" i="4" s="1"/>
  <c r="AB31" i="4"/>
  <c r="T42" i="4"/>
  <c r="AM30" i="4"/>
  <c r="AK30" i="4"/>
  <c r="AL30" i="4" s="1"/>
  <c r="AJ30" i="4"/>
  <c r="AI30" i="4"/>
  <c r="AS30" i="4" s="1"/>
  <c r="AH30" i="4"/>
  <c r="AR30" i="4" s="1"/>
  <c r="AG30" i="4"/>
  <c r="AQ30" i="4" s="1"/>
  <c r="AF30" i="4"/>
  <c r="AP30" i="4" s="1"/>
  <c r="AB30" i="4"/>
  <c r="T41" i="4"/>
  <c r="AM29" i="4"/>
  <c r="AK29" i="4"/>
  <c r="AL29" i="4" s="1"/>
  <c r="AJ29" i="4"/>
  <c r="AI29" i="4"/>
  <c r="AS29" i="4" s="1"/>
  <c r="AH29" i="4"/>
  <c r="AR29" i="4" s="1"/>
  <c r="AG29" i="4"/>
  <c r="AQ29" i="4" s="1"/>
  <c r="AF29" i="4"/>
  <c r="AP29" i="4" s="1"/>
  <c r="AB29" i="4"/>
  <c r="T40" i="4"/>
  <c r="AM28" i="4"/>
  <c r="AK28" i="4"/>
  <c r="AL28" i="4" s="1"/>
  <c r="AJ28" i="4"/>
  <c r="AI28" i="4"/>
  <c r="AS28" i="4" s="1"/>
  <c r="AH28" i="4"/>
  <c r="AR28" i="4" s="1"/>
  <c r="AG28" i="4"/>
  <c r="AQ28" i="4" s="1"/>
  <c r="AF28" i="4"/>
  <c r="AP28" i="4" s="1"/>
  <c r="AB28" i="4"/>
  <c r="T6" i="4"/>
  <c r="AM27" i="4"/>
  <c r="AK27" i="4"/>
  <c r="AL27" i="4" s="1"/>
  <c r="AJ27" i="4"/>
  <c r="AI27" i="4"/>
  <c r="AS27" i="4" s="1"/>
  <c r="AH27" i="4"/>
  <c r="AR27" i="4" s="1"/>
  <c r="AG27" i="4"/>
  <c r="AQ27" i="4" s="1"/>
  <c r="AF27" i="4"/>
  <c r="AP27" i="4" s="1"/>
  <c r="AB27" i="4"/>
  <c r="T39" i="4"/>
  <c r="AM26" i="4"/>
  <c r="AK26" i="4"/>
  <c r="AL26" i="4" s="1"/>
  <c r="AJ26" i="4"/>
  <c r="AI26" i="4"/>
  <c r="AS26" i="4" s="1"/>
  <c r="AH26" i="4"/>
  <c r="AR26" i="4" s="1"/>
  <c r="AG26" i="4"/>
  <c r="AQ26" i="4" s="1"/>
  <c r="AF26" i="4"/>
  <c r="AP26" i="4" s="1"/>
  <c r="AB26" i="4"/>
  <c r="T20" i="4"/>
  <c r="AM25" i="4"/>
  <c r="AK25" i="4"/>
  <c r="AL25" i="4" s="1"/>
  <c r="AJ25" i="4"/>
  <c r="AI25" i="4"/>
  <c r="AS25" i="4" s="1"/>
  <c r="AH25" i="4"/>
  <c r="AR25" i="4" s="1"/>
  <c r="AG25" i="4"/>
  <c r="AQ25" i="4" s="1"/>
  <c r="AF25" i="4"/>
  <c r="AP25" i="4" s="1"/>
  <c r="AB25" i="4"/>
  <c r="T38" i="4"/>
  <c r="AM24" i="4"/>
  <c r="AK24" i="4"/>
  <c r="AL24" i="4" s="1"/>
  <c r="AJ24" i="4"/>
  <c r="AI24" i="4"/>
  <c r="AS24" i="4" s="1"/>
  <c r="AH24" i="4"/>
  <c r="AR24" i="4" s="1"/>
  <c r="AG24" i="4"/>
  <c r="AQ24" i="4" s="1"/>
  <c r="AF24" i="4"/>
  <c r="AP24" i="4" s="1"/>
  <c r="AB24" i="4"/>
  <c r="T37" i="4"/>
  <c r="AM23" i="4"/>
  <c r="AK23" i="4"/>
  <c r="AL23" i="4" s="1"/>
  <c r="AJ23" i="4"/>
  <c r="AI23" i="4"/>
  <c r="AS23" i="4" s="1"/>
  <c r="AH23" i="4"/>
  <c r="AR23" i="4" s="1"/>
  <c r="AG23" i="4"/>
  <c r="AQ23" i="4" s="1"/>
  <c r="AF23" i="4"/>
  <c r="AP23" i="4" s="1"/>
  <c r="AB23" i="4"/>
  <c r="T36" i="4"/>
  <c r="AM22" i="4"/>
  <c r="AK22" i="4"/>
  <c r="AL22" i="4" s="1"/>
  <c r="AJ22" i="4"/>
  <c r="AI22" i="4"/>
  <c r="AS22" i="4" s="1"/>
  <c r="AH22" i="4"/>
  <c r="AR22" i="4" s="1"/>
  <c r="AG22" i="4"/>
  <c r="AQ22" i="4" s="1"/>
  <c r="AF22" i="4"/>
  <c r="AP22" i="4" s="1"/>
  <c r="AB22" i="4"/>
  <c r="T35" i="4"/>
  <c r="AM21" i="4"/>
  <c r="AK21" i="4"/>
  <c r="AL21" i="4" s="1"/>
  <c r="AJ21" i="4"/>
  <c r="AI21" i="4"/>
  <c r="AS21" i="4" s="1"/>
  <c r="AH21" i="4"/>
  <c r="AR21" i="4" s="1"/>
  <c r="AG21" i="4"/>
  <c r="AQ21" i="4" s="1"/>
  <c r="AF21" i="4"/>
  <c r="AP21" i="4" s="1"/>
  <c r="AB21" i="4"/>
  <c r="T34" i="4"/>
  <c r="AM20" i="4"/>
  <c r="AK20" i="4"/>
  <c r="AL20" i="4" s="1"/>
  <c r="AJ20" i="4"/>
  <c r="AI20" i="4"/>
  <c r="AS20" i="4" s="1"/>
  <c r="AH20" i="4"/>
  <c r="AR20" i="4" s="1"/>
  <c r="AG20" i="4"/>
  <c r="AQ20" i="4" s="1"/>
  <c r="AF20" i="4"/>
  <c r="AP20" i="4" s="1"/>
  <c r="AB20" i="4"/>
  <c r="T33" i="4"/>
  <c r="AM19" i="4"/>
  <c r="AK19" i="4"/>
  <c r="AL19" i="4" s="1"/>
  <c r="AJ19" i="4"/>
  <c r="AI19" i="4"/>
  <c r="AS19" i="4" s="1"/>
  <c r="AH19" i="4"/>
  <c r="AR19" i="4" s="1"/>
  <c r="AG19" i="4"/>
  <c r="AQ19" i="4" s="1"/>
  <c r="AF19" i="4"/>
  <c r="AP19" i="4" s="1"/>
  <c r="AB19" i="4"/>
  <c r="T11" i="4"/>
  <c r="AM18" i="4"/>
  <c r="AK18" i="4"/>
  <c r="AL18" i="4" s="1"/>
  <c r="AJ18" i="4"/>
  <c r="AI18" i="4"/>
  <c r="AS18" i="4" s="1"/>
  <c r="AH18" i="4"/>
  <c r="AR18" i="4" s="1"/>
  <c r="AG18" i="4"/>
  <c r="AQ18" i="4" s="1"/>
  <c r="AF18" i="4"/>
  <c r="AP18" i="4" s="1"/>
  <c r="AB18" i="4"/>
  <c r="T32" i="4"/>
  <c r="AM17" i="4"/>
  <c r="AK17" i="4"/>
  <c r="AL17" i="4" s="1"/>
  <c r="AJ17" i="4"/>
  <c r="AI17" i="4"/>
  <c r="AS17" i="4" s="1"/>
  <c r="AH17" i="4"/>
  <c r="AR17" i="4" s="1"/>
  <c r="AG17" i="4"/>
  <c r="AQ17" i="4" s="1"/>
  <c r="AF17" i="4"/>
  <c r="AP17" i="4" s="1"/>
  <c r="AB17" i="4"/>
  <c r="T31" i="4"/>
  <c r="AM16" i="4"/>
  <c r="AK16" i="4"/>
  <c r="AL16" i="4" s="1"/>
  <c r="AJ16" i="4"/>
  <c r="AI16" i="4"/>
  <c r="AS16" i="4" s="1"/>
  <c r="AH16" i="4"/>
  <c r="AR16" i="4" s="1"/>
  <c r="AG16" i="4"/>
  <c r="AQ16" i="4" s="1"/>
  <c r="AF16" i="4"/>
  <c r="AP16" i="4" s="1"/>
  <c r="AB16" i="4"/>
  <c r="T30" i="4"/>
  <c r="AM15" i="4"/>
  <c r="AK15" i="4"/>
  <c r="AL15" i="4" s="1"/>
  <c r="AJ15" i="4"/>
  <c r="AI15" i="4"/>
  <c r="AS15" i="4" s="1"/>
  <c r="AH15" i="4"/>
  <c r="AR15" i="4" s="1"/>
  <c r="AG15" i="4"/>
  <c r="AQ15" i="4" s="1"/>
  <c r="AF15" i="4"/>
  <c r="AP15" i="4" s="1"/>
  <c r="AB15" i="4"/>
  <c r="T29" i="4"/>
  <c r="AM14" i="4"/>
  <c r="AK14" i="4"/>
  <c r="AL14" i="4" s="1"/>
  <c r="AJ14" i="4"/>
  <c r="AI14" i="4"/>
  <c r="AS14" i="4" s="1"/>
  <c r="AH14" i="4"/>
  <c r="AR14" i="4" s="1"/>
  <c r="AG14" i="4"/>
  <c r="AQ14" i="4" s="1"/>
  <c r="AF14" i="4"/>
  <c r="AP14" i="4" s="1"/>
  <c r="AB14" i="4"/>
  <c r="T5" i="4"/>
  <c r="AM13" i="4"/>
  <c r="AK13" i="4"/>
  <c r="AL13" i="4" s="1"/>
  <c r="AJ13" i="4"/>
  <c r="AI13" i="4"/>
  <c r="AS13" i="4" s="1"/>
  <c r="AH13" i="4"/>
  <c r="AR13" i="4" s="1"/>
  <c r="AG13" i="4"/>
  <c r="AQ13" i="4" s="1"/>
  <c r="AF13" i="4"/>
  <c r="AP13" i="4" s="1"/>
  <c r="AB13" i="4"/>
  <c r="T28" i="4"/>
  <c r="AM12" i="4"/>
  <c r="AK12" i="4"/>
  <c r="AL12" i="4" s="1"/>
  <c r="AJ12" i="4"/>
  <c r="AI12" i="4"/>
  <c r="AS12" i="4" s="1"/>
  <c r="AH12" i="4"/>
  <c r="AR12" i="4" s="1"/>
  <c r="AG12" i="4"/>
  <c r="AQ12" i="4" s="1"/>
  <c r="AF12" i="4"/>
  <c r="AP12" i="4" s="1"/>
  <c r="AB12" i="4"/>
  <c r="T27" i="4"/>
  <c r="AM11" i="4"/>
  <c r="AK11" i="4"/>
  <c r="AL11" i="4" s="1"/>
  <c r="AJ11" i="4"/>
  <c r="AI11" i="4"/>
  <c r="AS11" i="4" s="1"/>
  <c r="AH11" i="4"/>
  <c r="AR11" i="4" s="1"/>
  <c r="AG11" i="4"/>
  <c r="AQ11" i="4" s="1"/>
  <c r="AF11" i="4"/>
  <c r="AP11" i="4" s="1"/>
  <c r="AB11" i="4"/>
  <c r="T12" i="4"/>
  <c r="AM10" i="4"/>
  <c r="AK10" i="4"/>
  <c r="AL10" i="4" s="1"/>
  <c r="AJ10" i="4"/>
  <c r="AI10" i="4"/>
  <c r="AS10" i="4" s="1"/>
  <c r="AH10" i="4"/>
  <c r="AR10" i="4" s="1"/>
  <c r="AG10" i="4"/>
  <c r="AQ10" i="4" s="1"/>
  <c r="AF10" i="4"/>
  <c r="AP10" i="4" s="1"/>
  <c r="AB10" i="4"/>
  <c r="T16" i="4"/>
  <c r="AM9" i="4"/>
  <c r="AK9" i="4"/>
  <c r="AL9" i="4" s="1"/>
  <c r="AJ9" i="4"/>
  <c r="AI9" i="4"/>
  <c r="AS9" i="4" s="1"/>
  <c r="AH9" i="4"/>
  <c r="AR9" i="4" s="1"/>
  <c r="AG9" i="4"/>
  <c r="AQ9" i="4" s="1"/>
  <c r="AF9" i="4"/>
  <c r="AP9" i="4" s="1"/>
  <c r="AB9" i="4"/>
  <c r="T15" i="4"/>
  <c r="AM8" i="4"/>
  <c r="AK8" i="4"/>
  <c r="AL8" i="4" s="1"/>
  <c r="AJ8" i="4"/>
  <c r="AI8" i="4"/>
  <c r="AS8" i="4" s="1"/>
  <c r="AH8" i="4"/>
  <c r="AR8" i="4" s="1"/>
  <c r="AG8" i="4"/>
  <c r="AQ8" i="4" s="1"/>
  <c r="AF8" i="4"/>
  <c r="AP8" i="4" s="1"/>
  <c r="AB8" i="4"/>
  <c r="T26" i="4"/>
  <c r="AM7" i="4"/>
  <c r="AK7" i="4"/>
  <c r="AL7" i="4" s="1"/>
  <c r="AJ7" i="4"/>
  <c r="AI7" i="4"/>
  <c r="AS7" i="4" s="1"/>
  <c r="AH7" i="4"/>
  <c r="AR7" i="4" s="1"/>
  <c r="AG7" i="4"/>
  <c r="AQ7" i="4" s="1"/>
  <c r="AF7" i="4"/>
  <c r="AP7" i="4" s="1"/>
  <c r="AB7" i="4"/>
  <c r="T3" i="4"/>
  <c r="AM6" i="4"/>
  <c r="AK6" i="4"/>
  <c r="AL6" i="4" s="1"/>
  <c r="AJ6" i="4"/>
  <c r="AI6" i="4"/>
  <c r="AS6" i="4" s="1"/>
  <c r="AH6" i="4"/>
  <c r="AR6" i="4" s="1"/>
  <c r="AG6" i="4"/>
  <c r="AQ6" i="4" s="1"/>
  <c r="AF6" i="4"/>
  <c r="AP6" i="4" s="1"/>
  <c r="AB6" i="4"/>
  <c r="T25" i="4"/>
  <c r="AM5" i="4"/>
  <c r="AK5" i="4"/>
  <c r="AL5" i="4" s="1"/>
  <c r="AJ5" i="4"/>
  <c r="AI5" i="4"/>
  <c r="AS5" i="4" s="1"/>
  <c r="AH5" i="4"/>
  <c r="AR5" i="4" s="1"/>
  <c r="AG5" i="4"/>
  <c r="AQ5" i="4" s="1"/>
  <c r="AF5" i="4"/>
  <c r="AP5" i="4" s="1"/>
  <c r="AB5" i="4"/>
  <c r="T24" i="4"/>
  <c r="AM4" i="4"/>
  <c r="AK4" i="4"/>
  <c r="AL4" i="4" s="1"/>
  <c r="AJ4" i="4"/>
  <c r="AI4" i="4"/>
  <c r="AS4" i="4" s="1"/>
  <c r="AH4" i="4"/>
  <c r="AR4" i="4" s="1"/>
  <c r="AG4" i="4"/>
  <c r="AQ4" i="4" s="1"/>
  <c r="AF4" i="4"/>
  <c r="AP4" i="4" s="1"/>
  <c r="AB4" i="4"/>
  <c r="T23" i="4"/>
  <c r="AM3" i="4"/>
  <c r="AK3" i="4"/>
  <c r="AL3" i="4" s="1"/>
  <c r="AJ3" i="4"/>
  <c r="AI3" i="4"/>
  <c r="AS3" i="4" s="1"/>
  <c r="AH3" i="4"/>
  <c r="AR3" i="4" s="1"/>
  <c r="AG3" i="4"/>
  <c r="AQ3" i="4" s="1"/>
  <c r="AF3" i="4"/>
  <c r="AP3" i="4" s="1"/>
  <c r="AB3" i="4"/>
  <c r="T22" i="4"/>
  <c r="AM2" i="4"/>
  <c r="AK2" i="4"/>
  <c r="AL2" i="4" s="1"/>
  <c r="AJ2" i="4"/>
  <c r="AI2" i="4"/>
  <c r="AS2" i="4" s="1"/>
  <c r="AH2" i="4"/>
  <c r="AR2" i="4" s="1"/>
  <c r="AG2" i="4"/>
  <c r="AQ2" i="4" s="1"/>
  <c r="AF2" i="4"/>
  <c r="AP2" i="4" s="1"/>
  <c r="AB2" i="4"/>
  <c r="T8" i="4"/>
  <c r="AD105" i="4"/>
  <c r="AD109" i="4"/>
  <c r="AD61" i="4"/>
  <c r="AD73" i="4"/>
  <c r="AD77" i="4"/>
  <c r="AD11" i="4"/>
  <c r="AD10" i="4"/>
  <c r="AD57" i="4"/>
  <c r="AD93" i="4"/>
  <c r="AD21" i="4"/>
  <c r="AD26" i="4"/>
  <c r="AD27" i="4"/>
  <c r="AD32" i="4"/>
  <c r="AD89" i="4"/>
  <c r="AD14" i="4"/>
  <c r="AD17" i="4"/>
  <c r="AD53" i="4"/>
  <c r="AD69" i="4"/>
  <c r="AD85" i="4"/>
  <c r="AD101" i="4"/>
  <c r="AD114" i="4"/>
  <c r="AD37" i="4"/>
  <c r="AD42" i="4"/>
  <c r="AD43" i="4"/>
  <c r="AD65" i="4"/>
  <c r="AD81" i="4"/>
  <c r="AD97" i="4"/>
  <c r="AD113" i="4"/>
  <c r="AD13" i="4"/>
  <c r="AD3" i="4"/>
  <c r="AD4" i="4"/>
  <c r="AD16" i="4"/>
  <c r="AD29" i="4"/>
  <c r="AD35" i="4"/>
  <c r="AD45" i="4"/>
  <c r="AD48" i="4"/>
  <c r="AD2" i="4"/>
  <c r="AD7" i="4"/>
  <c r="AD8" i="4"/>
  <c r="AD19" i="4"/>
  <c r="AD24" i="4"/>
  <c r="AD34" i="4"/>
  <c r="AD40" i="4"/>
  <c r="AD50" i="4"/>
  <c r="AD54" i="4"/>
  <c r="AD58" i="4"/>
  <c r="AD62" i="4"/>
  <c r="AD66" i="4"/>
  <c r="AD70" i="4"/>
  <c r="AD74" i="4"/>
  <c r="AD78" i="4"/>
  <c r="AD82" i="4"/>
  <c r="AD86" i="4"/>
  <c r="AD90" i="4"/>
  <c r="AD94" i="4"/>
  <c r="AD98" i="4"/>
  <c r="AD102" i="4"/>
  <c r="AD106" i="4"/>
  <c r="AD110" i="4"/>
  <c r="AD6" i="4"/>
  <c r="AD12" i="4"/>
  <c r="AD5" i="4"/>
  <c r="AD9" i="4"/>
  <c r="AD15" i="4"/>
  <c r="AD22" i="4"/>
  <c r="AD25" i="4"/>
  <c r="AD30" i="4"/>
  <c r="AD33" i="4"/>
  <c r="AD38" i="4"/>
  <c r="AD41" i="4"/>
  <c r="AD46" i="4"/>
  <c r="AD51" i="4"/>
  <c r="AD55" i="4"/>
  <c r="AD59" i="4"/>
  <c r="AD63" i="4"/>
  <c r="AD67" i="4"/>
  <c r="AD71" i="4"/>
  <c r="AD75" i="4"/>
  <c r="AD79" i="4"/>
  <c r="AD83" i="4"/>
  <c r="AD87" i="4"/>
  <c r="AD91" i="4"/>
  <c r="AD95" i="4"/>
  <c r="AD99" i="4"/>
  <c r="AD103" i="4"/>
  <c r="AD107" i="4"/>
  <c r="AD111" i="4"/>
  <c r="AD18" i="4"/>
  <c r="AD20" i="4"/>
  <c r="AD23" i="4"/>
  <c r="AD28" i="4"/>
  <c r="AD31" i="4"/>
  <c r="AD36" i="4"/>
  <c r="AD39" i="4"/>
  <c r="AD44" i="4"/>
  <c r="AD47" i="4"/>
  <c r="AD49" i="4"/>
  <c r="AD52" i="4"/>
  <c r="AD56" i="4"/>
  <c r="AD60" i="4"/>
  <c r="AD64" i="4"/>
  <c r="AD68" i="4"/>
  <c r="AD72" i="4"/>
  <c r="AD76" i="4"/>
  <c r="AD80" i="4"/>
  <c r="AD84" i="4"/>
  <c r="AD88" i="4"/>
  <c r="AD92" i="4"/>
  <c r="AD96" i="4"/>
  <c r="AD100" i="4"/>
  <c r="AD104" i="4"/>
  <c r="AD108" i="4"/>
  <c r="AD112" i="4"/>
  <c r="AT84" i="4" l="1"/>
  <c r="AN85" i="4"/>
  <c r="AU85" i="4" s="1"/>
  <c r="AT37" i="4"/>
  <c r="AT111" i="4"/>
  <c r="AT96" i="4"/>
  <c r="AN105" i="4"/>
  <c r="AU105" i="4" s="1"/>
  <c r="AT47" i="4"/>
  <c r="AN95" i="4"/>
  <c r="AT112" i="4"/>
  <c r="AT20" i="4"/>
  <c r="AN21" i="4"/>
  <c r="AU21" i="4" s="1"/>
  <c r="AN96" i="4"/>
  <c r="AU96" i="4" s="1"/>
  <c r="AN15" i="4"/>
  <c r="AU15" i="4" s="1"/>
  <c r="AN37" i="4"/>
  <c r="AU37" i="4" s="1"/>
  <c r="AT101" i="4"/>
  <c r="AN31" i="4"/>
  <c r="AU31" i="4" s="1"/>
  <c r="AT53" i="4"/>
  <c r="AN54" i="4"/>
  <c r="AU54" i="4" s="1"/>
  <c r="AN73" i="4"/>
  <c r="AU73" i="4" s="1"/>
  <c r="AN86" i="4"/>
  <c r="AU86" i="4" s="1"/>
  <c r="AT71" i="4"/>
  <c r="AN51" i="4"/>
  <c r="AU51" i="4" s="1"/>
  <c r="AN107" i="4"/>
  <c r="AU107" i="4" s="1"/>
  <c r="AN3" i="4"/>
  <c r="AU3" i="4" s="1"/>
  <c r="AN10" i="4"/>
  <c r="AU10" i="4" s="1"/>
  <c r="AN74" i="4"/>
  <c r="AU74" i="4" s="1"/>
  <c r="AT69" i="4"/>
  <c r="AN5" i="4"/>
  <c r="AU5" i="4" s="1"/>
  <c r="AN58" i="4"/>
  <c r="AU58" i="4" s="1"/>
  <c r="AN106" i="4"/>
  <c r="AU106" i="4" s="1"/>
  <c r="AN41" i="4"/>
  <c r="AU41" i="4" s="1"/>
  <c r="AN47" i="4"/>
  <c r="AU47" i="4" s="1"/>
  <c r="AN53" i="4"/>
  <c r="AU53" i="4" s="1"/>
  <c r="AT95" i="4"/>
  <c r="AN101" i="4"/>
  <c r="AU101" i="4" s="1"/>
  <c r="AN63" i="4"/>
  <c r="AU63" i="4" s="1"/>
  <c r="AN42" i="4"/>
  <c r="AU42" i="4" s="1"/>
  <c r="AN19" i="4"/>
  <c r="AU19" i="4" s="1"/>
  <c r="AT109" i="4"/>
  <c r="AN69" i="4"/>
  <c r="AU69" i="4" s="1"/>
  <c r="AT15" i="4"/>
  <c r="AT21" i="4"/>
  <c r="AN26" i="4"/>
  <c r="AU26" i="4" s="1"/>
  <c r="AN32" i="4"/>
  <c r="AU32" i="4" s="1"/>
  <c r="AT79" i="4"/>
  <c r="AT85" i="4"/>
  <c r="AN90" i="4"/>
  <c r="AU90" i="4" s="1"/>
  <c r="AU95" i="4"/>
  <c r="AT106" i="4"/>
  <c r="AN17" i="4"/>
  <c r="AU17" i="4" s="1"/>
  <c r="AN75" i="4"/>
  <c r="AU75" i="4" s="1"/>
  <c r="AN81" i="4"/>
  <c r="AU81" i="4" s="1"/>
  <c r="AT93" i="4"/>
  <c r="AN113" i="4"/>
  <c r="AU113" i="4" s="1"/>
  <c r="AN27" i="4"/>
  <c r="AU27" i="4" s="1"/>
  <c r="AT3" i="4"/>
  <c r="AN13" i="4"/>
  <c r="AU13" i="4" s="1"/>
  <c r="AN23" i="4"/>
  <c r="AU23" i="4" s="1"/>
  <c r="AN29" i="4"/>
  <c r="AU29" i="4" s="1"/>
  <c r="AN39" i="4"/>
  <c r="AU39" i="4" s="1"/>
  <c r="AN45" i="4"/>
  <c r="AU45" i="4" s="1"/>
  <c r="AN55" i="4"/>
  <c r="AU55" i="4" s="1"/>
  <c r="AN61" i="4"/>
  <c r="AU61" i="4" s="1"/>
  <c r="AN77" i="4"/>
  <c r="AU77" i="4" s="1"/>
  <c r="AN93" i="4"/>
  <c r="AU93" i="4" s="1"/>
  <c r="AN109" i="4"/>
  <c r="AU109" i="4" s="1"/>
  <c r="AN59" i="4"/>
  <c r="AU59" i="4" s="1"/>
  <c r="AN97" i="4"/>
  <c r="AU97" i="4" s="1"/>
  <c r="AN114" i="4"/>
  <c r="AU114" i="4" s="1"/>
  <c r="AN33" i="4"/>
  <c r="AU33" i="4" s="1"/>
  <c r="AN43" i="4"/>
  <c r="AU43" i="4" s="1"/>
  <c r="AN49" i="4"/>
  <c r="AU49" i="4" s="1"/>
  <c r="AN65" i="4"/>
  <c r="AU65" i="4" s="1"/>
  <c r="AN9" i="4"/>
  <c r="AU9" i="4" s="1"/>
  <c r="AN25" i="4"/>
  <c r="AU25" i="4" s="1"/>
  <c r="AT52" i="4"/>
  <c r="AN57" i="4"/>
  <c r="AU57" i="4" s="1"/>
  <c r="AN89" i="4"/>
  <c r="AU89" i="4" s="1"/>
  <c r="AN6" i="4"/>
  <c r="AU6" i="4" s="1"/>
  <c r="AN22" i="4"/>
  <c r="AU22" i="4" s="1"/>
  <c r="AN38" i="4"/>
  <c r="AU38" i="4" s="1"/>
  <c r="AN70" i="4"/>
  <c r="AU70" i="4" s="1"/>
  <c r="AN102" i="4"/>
  <c r="AU102" i="4" s="1"/>
  <c r="AN2" i="4"/>
  <c r="AU2" i="4" s="1"/>
  <c r="AN18" i="4"/>
  <c r="AU18" i="4" s="1"/>
  <c r="AN34" i="4"/>
  <c r="AU34" i="4" s="1"/>
  <c r="AN50" i="4"/>
  <c r="AU50" i="4" s="1"/>
  <c r="AN66" i="4"/>
  <c r="AU66" i="4" s="1"/>
  <c r="AN82" i="4"/>
  <c r="AU82" i="4" s="1"/>
  <c r="AN98" i="4"/>
  <c r="AU98" i="4" s="1"/>
  <c r="AN14" i="4"/>
  <c r="AU14" i="4" s="1"/>
  <c r="AN30" i="4"/>
  <c r="AU30" i="4" s="1"/>
  <c r="AN46" i="4"/>
  <c r="AU46" i="4" s="1"/>
  <c r="AN62" i="4"/>
  <c r="AU62" i="4" s="1"/>
  <c r="AT74" i="4"/>
  <c r="AN78" i="4"/>
  <c r="AU78" i="4" s="1"/>
  <c r="AN94" i="4"/>
  <c r="AU94" i="4" s="1"/>
  <c r="AN110" i="4"/>
  <c r="AU110" i="4" s="1"/>
  <c r="AN7" i="4"/>
  <c r="AU7" i="4" s="1"/>
  <c r="AN11" i="4"/>
  <c r="AU11" i="4" s="1"/>
  <c r="AN35" i="4"/>
  <c r="AU35" i="4" s="1"/>
  <c r="AN67" i="4"/>
  <c r="AU67" i="4" s="1"/>
  <c r="AN71" i="4"/>
  <c r="AU71" i="4" s="1"/>
  <c r="AN79" i="4"/>
  <c r="AU79" i="4" s="1"/>
  <c r="AN83" i="4"/>
  <c r="AU83" i="4" s="1"/>
  <c r="AN87" i="4"/>
  <c r="AU87" i="4" s="1"/>
  <c r="AN91" i="4"/>
  <c r="AU91" i="4" s="1"/>
  <c r="AN99" i="4"/>
  <c r="AU99" i="4" s="1"/>
  <c r="AN103" i="4"/>
  <c r="AU103" i="4" s="1"/>
  <c r="AN111" i="4"/>
  <c r="AU111" i="4" s="1"/>
  <c r="AN4" i="4"/>
  <c r="AU4" i="4" s="1"/>
  <c r="AN8" i="4"/>
  <c r="AU8" i="4" s="1"/>
  <c r="AN12" i="4"/>
  <c r="AU12" i="4" s="1"/>
  <c r="AN16" i="4"/>
  <c r="AU16" i="4" s="1"/>
  <c r="AN20" i="4"/>
  <c r="AU20" i="4" s="1"/>
  <c r="AN24" i="4"/>
  <c r="AU24" i="4" s="1"/>
  <c r="AN28" i="4"/>
  <c r="AU28" i="4" s="1"/>
  <c r="AN36" i="4"/>
  <c r="AU36" i="4" s="1"/>
  <c r="AN40" i="4"/>
  <c r="AU40" i="4" s="1"/>
  <c r="AN44" i="4"/>
  <c r="AU44" i="4" s="1"/>
  <c r="AN48" i="4"/>
  <c r="AU48" i="4" s="1"/>
  <c r="AN52" i="4"/>
  <c r="AU52" i="4" s="1"/>
  <c r="AN56" i="4"/>
  <c r="AU56" i="4" s="1"/>
  <c r="AN60" i="4"/>
  <c r="AU60" i="4" s="1"/>
  <c r="AN64" i="4"/>
  <c r="AU64" i="4" s="1"/>
  <c r="AN68" i="4"/>
  <c r="AU68" i="4" s="1"/>
  <c r="AN72" i="4"/>
  <c r="AU72" i="4" s="1"/>
  <c r="AN76" i="4"/>
  <c r="AU76" i="4" s="1"/>
  <c r="AN80" i="4"/>
  <c r="AU80" i="4" s="1"/>
  <c r="AN84" i="4"/>
  <c r="AU84" i="4" s="1"/>
  <c r="AN88" i="4"/>
  <c r="AU88" i="4" s="1"/>
  <c r="AN92" i="4"/>
  <c r="AU92" i="4" s="1"/>
  <c r="AN100" i="4"/>
  <c r="AU100" i="4" s="1"/>
  <c r="AN104" i="4"/>
  <c r="AU104" i="4" s="1"/>
  <c r="AN108" i="4"/>
  <c r="AU108" i="4" s="1"/>
  <c r="AN112" i="4"/>
  <c r="AU112" i="4" s="1"/>
  <c r="AT42" i="4"/>
  <c r="AT90" i="4"/>
  <c r="AT114" i="4"/>
  <c r="AT7" i="4"/>
  <c r="AT12" i="4"/>
  <c r="AT13" i="4"/>
  <c r="AT17" i="4"/>
  <c r="AT18" i="4"/>
  <c r="AT28" i="4"/>
  <c r="AT29" i="4"/>
  <c r="AT34" i="4"/>
  <c r="AT44" i="4"/>
  <c r="AT45" i="4"/>
  <c r="AT55" i="4"/>
  <c r="AT60" i="4"/>
  <c r="AT61" i="4"/>
  <c r="AT63" i="4"/>
  <c r="AT65" i="4"/>
  <c r="AT73" i="4"/>
  <c r="AT76" i="4"/>
  <c r="AT77" i="4"/>
  <c r="AT81" i="4"/>
  <c r="AT82" i="4"/>
  <c r="AT6" i="4"/>
  <c r="AT9" i="4"/>
  <c r="AT23" i="4"/>
  <c r="AT25" i="4"/>
  <c r="AT26" i="4"/>
  <c r="AT31" i="4"/>
  <c r="AT33" i="4"/>
  <c r="AT36" i="4"/>
  <c r="AT39" i="4"/>
  <c r="AT41" i="4"/>
  <c r="AT49" i="4"/>
  <c r="AT50" i="4"/>
  <c r="AT57" i="4"/>
  <c r="AT58" i="4"/>
  <c r="AT66" i="4"/>
  <c r="AT68" i="4"/>
  <c r="AT87" i="4"/>
  <c r="AT89" i="4"/>
  <c r="AT92" i="4"/>
  <c r="AT97" i="4"/>
  <c r="AT98" i="4"/>
  <c r="AT103" i="4"/>
  <c r="AT104" i="4"/>
  <c r="AT105" i="4"/>
  <c r="AT110" i="4"/>
  <c r="AT113" i="4"/>
  <c r="AT2" i="4"/>
  <c r="AT4" i="4"/>
  <c r="AT5" i="4"/>
  <c r="AT8" i="4"/>
  <c r="AT10" i="4"/>
  <c r="AT11" i="4"/>
  <c r="AT14" i="4"/>
  <c r="AT16" i="4"/>
  <c r="AT19" i="4"/>
  <c r="AT22" i="4"/>
  <c r="AT24" i="4"/>
  <c r="AT27" i="4"/>
  <c r="AT30" i="4"/>
  <c r="AT32" i="4"/>
  <c r="AT35" i="4"/>
  <c r="AT38" i="4"/>
  <c r="AT40" i="4"/>
  <c r="AT43" i="4"/>
  <c r="AT46" i="4"/>
  <c r="AT48" i="4"/>
  <c r="AT51" i="4"/>
  <c r="AT54" i="4"/>
  <c r="AT56" i="4"/>
  <c r="AT59" i="4"/>
  <c r="AT62" i="4"/>
  <c r="AT64" i="4"/>
  <c r="AT67" i="4"/>
  <c r="AT70" i="4"/>
  <c r="AT72" i="4"/>
  <c r="AT75" i="4"/>
  <c r="AT78" i="4"/>
  <c r="AT80" i="4"/>
  <c r="AT83" i="4"/>
  <c r="AT86" i="4"/>
  <c r="AT88" i="4"/>
  <c r="AT91" i="4"/>
  <c r="AT94" i="4"/>
  <c r="AT99" i="4"/>
  <c r="AT100" i="4"/>
  <c r="AT102" i="4"/>
  <c r="AT107" i="4"/>
  <c r="AT10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:wangtao</t>
        </r>
        <r>
          <rPr>
            <sz val="9"/>
            <color indexed="81"/>
            <rFont val="Tahoma"/>
            <family val="2"/>
          </rPr>
          <t xml:space="preserve">
{UnitTypeID}
</t>
        </r>
        <r>
          <rPr>
            <sz val="9"/>
            <color indexed="81"/>
            <rFont val="宋体"/>
            <family val="3"/>
            <charset val="134"/>
          </rPr>
          <t>无符号整形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:wangtao</t>
        </r>
        <r>
          <rPr>
            <sz val="9"/>
            <color indexed="81"/>
            <rFont val="Tahoma"/>
            <family val="2"/>
          </rPr>
          <t xml:space="preserve">
{UnitName}
</t>
        </r>
        <r>
          <rPr>
            <sz val="9"/>
            <color indexed="81"/>
            <rFont val="宋体"/>
            <family val="3"/>
            <charset val="134"/>
          </rPr>
          <t>字符串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
{kUnitDesc}
(</t>
        </r>
        <r>
          <rPr>
            <b/>
            <sz val="9"/>
            <color indexed="81"/>
            <rFont val="宋体"/>
            <family val="3"/>
            <charset val="134"/>
          </rPr>
          <t>客户端用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宋体"/>
            <family val="3"/>
            <charset val="134"/>
          </rPr>
          <t>字符串
策划用来写注释的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:wangtao</t>
        </r>
        <r>
          <rPr>
            <sz val="9"/>
            <color indexed="81"/>
            <rFont val="Tahoma"/>
            <family val="2"/>
          </rPr>
          <t xml:space="preserve">
{ClassType}
</t>
        </r>
        <r>
          <rPr>
            <sz val="9"/>
            <color indexed="81"/>
            <rFont val="宋体"/>
            <family val="3"/>
            <charset val="134"/>
          </rPr>
          <t xml:space="preserve">枚举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英雄</t>
        </r>
        <r>
          <rPr>
            <sz val="9"/>
            <color indexed="81"/>
            <rFont val="Tahoma"/>
            <family val="2"/>
          </rPr>
          <t>:0:hero]
[</t>
        </r>
        <r>
          <rPr>
            <sz val="9"/>
            <color indexed="81"/>
            <rFont val="宋体"/>
            <family val="3"/>
            <charset val="134"/>
          </rPr>
          <t>士兵</t>
        </r>
        <r>
          <rPr>
            <sz val="9"/>
            <color indexed="81"/>
            <rFont val="Tahoma"/>
            <family val="2"/>
          </rPr>
          <t>:1:solider]
[</t>
        </r>
        <r>
          <rPr>
            <sz val="9"/>
            <color indexed="81"/>
            <rFont val="宋体"/>
            <family val="3"/>
            <charset val="134"/>
          </rPr>
          <t>机械</t>
        </r>
        <r>
          <rPr>
            <sz val="9"/>
            <color indexed="81"/>
            <rFont val="Tahoma"/>
            <family val="2"/>
          </rPr>
          <t>:2:machine]
[</t>
        </r>
        <r>
          <rPr>
            <sz val="9"/>
            <color indexed="81"/>
            <rFont val="宋体"/>
            <family val="3"/>
            <charset val="134"/>
          </rPr>
          <t>建筑</t>
        </r>
        <r>
          <rPr>
            <sz val="9"/>
            <color indexed="81"/>
            <rFont val="Tahoma"/>
            <family val="2"/>
          </rPr>
          <t>:3:building]
[</t>
        </r>
        <r>
          <rPr>
            <sz val="9"/>
            <color indexed="81"/>
            <rFont val="宋体"/>
            <family val="3"/>
            <charset val="134"/>
          </rPr>
          <t>小型野怪</t>
        </r>
        <r>
          <rPr>
            <sz val="9"/>
            <color indexed="81"/>
            <rFont val="Tahoma"/>
            <family val="2"/>
          </rPr>
          <t>:4:Smallmonst]
[</t>
        </r>
        <r>
          <rPr>
            <sz val="9"/>
            <color indexed="81"/>
            <rFont val="宋体"/>
            <family val="3"/>
            <charset val="134"/>
          </rPr>
          <t>大型野怪</t>
        </r>
        <r>
          <rPr>
            <sz val="9"/>
            <color indexed="81"/>
            <rFont val="Tahoma"/>
            <family val="2"/>
          </rPr>
          <t>:5:Bigmonst]
[Boss:6:boss]
[</t>
        </r>
        <r>
          <rPr>
            <sz val="9"/>
            <color indexed="81"/>
            <rFont val="宋体"/>
            <family val="3"/>
            <charset val="134"/>
          </rPr>
          <t>商店</t>
        </r>
        <r>
          <rPr>
            <sz val="9"/>
            <color indexed="81"/>
            <rFont val="Tahoma"/>
            <family val="2"/>
          </rPr>
          <t>:7:shop]
[</t>
        </r>
        <r>
          <rPr>
            <sz val="9"/>
            <color indexed="81"/>
            <rFont val="宋体"/>
            <family val="3"/>
            <charset val="134"/>
          </rPr>
          <t>眼</t>
        </r>
        <r>
          <rPr>
            <sz val="9"/>
            <color indexed="81"/>
            <rFont val="Tahoma"/>
            <family val="2"/>
          </rPr>
          <t>:8:eye]
[</t>
        </r>
        <r>
          <rPr>
            <sz val="9"/>
            <color indexed="81"/>
            <rFont val="宋体"/>
            <family val="3"/>
            <charset val="134"/>
          </rPr>
          <t>图腾</t>
        </r>
        <r>
          <rPr>
            <sz val="9"/>
            <color indexed="81"/>
            <rFont val="Tahoma"/>
            <family val="2"/>
          </rPr>
          <t>:9:totem]
[</t>
        </r>
        <r>
          <rPr>
            <sz val="9"/>
            <color indexed="81"/>
            <rFont val="宋体"/>
            <family val="3"/>
            <charset val="134"/>
          </rPr>
          <t>印记</t>
        </r>
        <r>
          <rPr>
            <sz val="9"/>
            <color indexed="81"/>
            <rFont val="Tahoma"/>
            <family val="2"/>
          </rPr>
          <t>:10:brand]
[</t>
        </r>
        <r>
          <rPr>
            <sz val="9"/>
            <color indexed="81"/>
            <rFont val="宋体"/>
            <family val="3"/>
            <charset val="134"/>
          </rPr>
          <t>宠物</t>
        </r>
        <r>
          <rPr>
            <sz val="9"/>
            <color indexed="81"/>
            <rFont val="Tahoma"/>
            <family val="2"/>
          </rPr>
          <t>:11:Pet]
[</t>
        </r>
        <r>
          <rPr>
            <sz val="9"/>
            <color indexed="81"/>
            <rFont val="宋体"/>
            <family val="3"/>
            <charset val="134"/>
          </rPr>
          <t>秘境小怪</t>
        </r>
        <r>
          <rPr>
            <sz val="9"/>
            <color indexed="81"/>
            <rFont val="Tahoma"/>
            <family val="2"/>
          </rPr>
          <t>:12:MiJingMonster]
[</t>
        </r>
        <r>
          <rPr>
            <sz val="9"/>
            <color indexed="81"/>
            <rFont val="宋体"/>
            <family val="3"/>
            <charset val="134"/>
          </rPr>
          <t>秘境大怪</t>
        </r>
        <r>
          <rPr>
            <sz val="9"/>
            <color indexed="81"/>
            <rFont val="Tahoma"/>
            <family val="2"/>
          </rPr>
          <t>:13:MiJingBoss]</t>
        </r>
      </text>
    </comment>
    <comment ref="E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:wangtao</t>
        </r>
        <r>
          <rPr>
            <sz val="9"/>
            <color indexed="81"/>
            <rFont val="Tahoma"/>
            <family val="2"/>
          </rPr>
          <t xml:space="preserve">
{Property}
</t>
        </r>
        <r>
          <rPr>
            <sz val="9"/>
            <color indexed="81"/>
            <rFont val="宋体"/>
            <family val="3"/>
            <charset val="134"/>
          </rPr>
          <t xml:space="preserve">位组合
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无特性</t>
        </r>
        <r>
          <rPr>
            <sz val="9"/>
            <color indexed="81"/>
            <rFont val="Tahoma"/>
            <family val="2"/>
          </rPr>
          <t>:0:none&gt;
&lt;</t>
        </r>
        <r>
          <rPr>
            <sz val="9"/>
            <color indexed="81"/>
            <rFont val="宋体"/>
            <family val="3"/>
            <charset val="134"/>
          </rPr>
          <t>远古</t>
        </r>
        <r>
          <rPr>
            <sz val="9"/>
            <color indexed="81"/>
            <rFont val="Tahoma"/>
            <family val="2"/>
          </rPr>
          <t>:3:yuangu&gt;
&lt;</t>
        </r>
        <r>
          <rPr>
            <sz val="9"/>
            <color indexed="81"/>
            <rFont val="宋体"/>
            <family val="3"/>
            <charset val="134"/>
          </rPr>
          <t>小地图隐藏</t>
        </r>
        <r>
          <rPr>
            <sz val="9"/>
            <color indexed="81"/>
            <rFont val="Tahoma"/>
            <family val="2"/>
          </rPr>
          <t>:4:yincang&gt;
&lt;</t>
        </r>
        <r>
          <rPr>
            <sz val="9"/>
            <color indexed="81"/>
            <rFont val="宋体"/>
            <family val="3"/>
            <charset val="134"/>
          </rPr>
          <t>破损动作</t>
        </r>
        <r>
          <rPr>
            <sz val="9"/>
            <color indexed="81"/>
            <rFont val="Tahoma"/>
            <family val="2"/>
          </rPr>
          <t>:5:posun&gt;
&lt;</t>
        </r>
        <r>
          <rPr>
            <sz val="9"/>
            <color indexed="81"/>
            <rFont val="宋体"/>
            <family val="3"/>
            <charset val="134"/>
          </rPr>
          <t>转身建筑</t>
        </r>
        <r>
          <rPr>
            <sz val="9"/>
            <color indexed="81"/>
            <rFont val="Tahoma"/>
            <family val="2"/>
          </rPr>
          <t>:6:TurnBuild&gt;
&lt;</t>
        </r>
        <r>
          <rPr>
            <sz val="9"/>
            <color indexed="81"/>
            <rFont val="宋体"/>
            <family val="3"/>
            <charset val="134"/>
          </rPr>
          <t>血条隐藏</t>
        </r>
        <r>
          <rPr>
            <sz val="9"/>
            <color indexed="81"/>
            <rFont val="Tahoma"/>
            <family val="2"/>
          </rPr>
          <t>:7:HideBar&gt;
&lt;</t>
        </r>
        <r>
          <rPr>
            <sz val="9"/>
            <color indexed="81"/>
            <rFont val="宋体"/>
            <family val="3"/>
            <charset val="134"/>
          </rPr>
          <t>受到塔伤害降低</t>
        </r>
        <r>
          <rPr>
            <sz val="9"/>
            <color indexed="81"/>
            <rFont val="Tahoma"/>
            <family val="2"/>
          </rPr>
          <t>:8:DecPowDamage&gt;
&lt;</t>
        </r>
        <r>
          <rPr>
            <sz val="9"/>
            <color indexed="81"/>
            <rFont val="宋体"/>
            <family val="3"/>
            <charset val="134"/>
          </rPr>
          <t>永久隐藏</t>
        </r>
        <r>
          <rPr>
            <sz val="9"/>
            <color indexed="81"/>
            <rFont val="Tahoma"/>
            <family val="2"/>
          </rPr>
          <t>:9:HideEver&gt;
&lt;</t>
        </r>
        <r>
          <rPr>
            <sz val="9"/>
            <color indexed="81"/>
            <rFont val="宋体"/>
            <family val="3"/>
            <charset val="134"/>
          </rPr>
          <t>没有攻击动作</t>
        </r>
        <r>
          <rPr>
            <sz val="9"/>
            <color indexed="81"/>
            <rFont val="Tahoma"/>
            <family val="2"/>
          </rPr>
          <t>:10:NoAttackAction&gt;
&lt;</t>
        </r>
        <r>
          <rPr>
            <sz val="9"/>
            <color indexed="81"/>
            <rFont val="宋体"/>
            <family val="3"/>
            <charset val="134"/>
          </rPr>
          <t>暴击动作</t>
        </r>
        <r>
          <rPr>
            <sz val="9"/>
            <color indexed="81"/>
            <rFont val="Tahoma"/>
            <family val="2"/>
          </rPr>
          <t>:11:CritAttackAction&gt;
&lt;</t>
        </r>
        <r>
          <rPr>
            <sz val="9"/>
            <color indexed="81"/>
            <rFont val="宋体"/>
            <family val="3"/>
            <charset val="134"/>
          </rPr>
          <t>能量条</t>
        </r>
        <r>
          <rPr>
            <sz val="9"/>
            <color indexed="81"/>
            <rFont val="Tahoma"/>
            <family val="2"/>
          </rPr>
          <t>:12:PowerBar&gt;
&lt;</t>
        </r>
        <r>
          <rPr>
            <sz val="9"/>
            <color indexed="81"/>
            <rFont val="宋体"/>
            <family val="3"/>
            <charset val="134"/>
          </rPr>
          <t>护盾条</t>
        </r>
        <r>
          <rPr>
            <sz val="9"/>
            <color indexed="81"/>
            <rFont val="Tahoma"/>
            <family val="2"/>
          </rPr>
          <t>:13:HuDunBar&gt;
&lt;</t>
        </r>
        <r>
          <rPr>
            <sz val="9"/>
            <color indexed="81"/>
            <rFont val="宋体"/>
            <family val="3"/>
            <charset val="134"/>
          </rPr>
          <t>怒气条</t>
        </r>
        <r>
          <rPr>
            <sz val="9"/>
            <color indexed="81"/>
            <rFont val="Tahoma"/>
            <family val="2"/>
          </rPr>
          <t>:14:NuQiBar&gt;
&lt;</t>
        </r>
        <r>
          <rPr>
            <sz val="9"/>
            <color indexed="81"/>
            <rFont val="宋体"/>
            <family val="3"/>
            <charset val="134"/>
          </rPr>
          <t>没有条</t>
        </r>
        <r>
          <rPr>
            <sz val="9"/>
            <color indexed="81"/>
            <rFont val="Tahoma"/>
            <family val="2"/>
          </rPr>
          <t>:15:NoBar&gt;
&lt;</t>
        </r>
        <r>
          <rPr>
            <sz val="9"/>
            <color indexed="81"/>
            <rFont val="宋体"/>
            <family val="3"/>
            <charset val="134"/>
          </rPr>
          <t>子弹条</t>
        </r>
        <r>
          <rPr>
            <sz val="9"/>
            <color indexed="81"/>
            <rFont val="Tahoma"/>
            <family val="2"/>
          </rPr>
          <t>:16:ZidanBar&gt;
&lt;</t>
        </r>
        <r>
          <rPr>
            <sz val="9"/>
            <color indexed="81"/>
            <rFont val="宋体"/>
            <family val="3"/>
            <charset val="134"/>
          </rPr>
          <t>不享受攻速</t>
        </r>
        <r>
          <rPr>
            <sz val="9"/>
            <color indexed="81"/>
            <rFont val="Tahoma"/>
            <family val="2"/>
          </rPr>
          <t>:17:Notaddattackcd&gt;
&lt;</t>
        </r>
        <r>
          <rPr>
            <sz val="9"/>
            <color indexed="81"/>
            <rFont val="宋体"/>
            <family val="3"/>
            <charset val="134"/>
          </rPr>
          <t>不享受暴击</t>
        </r>
        <r>
          <rPr>
            <sz val="9"/>
            <color indexed="81"/>
            <rFont val="Tahoma"/>
            <family val="2"/>
          </rPr>
          <t>:18:Notaddbaoji&gt;</t>
        </r>
      </text>
    </comment>
    <comment ref="F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Author:
{WeaponType}
</t>
        </r>
        <r>
          <rPr>
            <b/>
            <sz val="9"/>
            <color indexed="81"/>
            <rFont val="宋体"/>
            <family val="3"/>
            <charset val="134"/>
          </rPr>
          <t xml:space="preserve">枚举
</t>
        </r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宋体"/>
            <family val="3"/>
            <charset val="134"/>
          </rPr>
          <t>单手</t>
        </r>
        <r>
          <rPr>
            <b/>
            <sz val="9"/>
            <color indexed="81"/>
            <rFont val="Tahoma"/>
            <family val="2"/>
          </rPr>
          <t>:1:OneHand]
[</t>
        </r>
        <r>
          <rPr>
            <b/>
            <sz val="9"/>
            <color indexed="81"/>
            <rFont val="宋体"/>
            <family val="3"/>
            <charset val="134"/>
          </rPr>
          <t>双持</t>
        </r>
        <r>
          <rPr>
            <b/>
            <sz val="9"/>
            <color indexed="81"/>
            <rFont val="Tahoma"/>
            <family val="2"/>
          </rPr>
          <t>:2:TwoHand]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宋体"/>
            <family val="3"/>
            <charset val="134"/>
          </rPr>
          <t>长柄</t>
        </r>
        <r>
          <rPr>
            <b/>
            <sz val="9"/>
            <color indexed="81"/>
            <rFont val="Tahoma"/>
            <family val="2"/>
          </rPr>
          <t>:3:longHand]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宋体"/>
            <family val="3"/>
            <charset val="134"/>
          </rPr>
          <t>弓箭</t>
        </r>
        <r>
          <rPr>
            <b/>
            <sz val="9"/>
            <color indexed="81"/>
            <rFont val="Tahoma"/>
            <family val="2"/>
          </rPr>
          <t>:4:Archer]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000-000008000000}">
      <text>
        <r>
          <rPr>
            <sz val="9"/>
            <color indexed="81"/>
            <rFont val="宋体"/>
            <family val="3"/>
            <charset val="134"/>
          </rPr>
          <t>作者:wangtao
{OrgMaxHP}
浮点数</t>
        </r>
      </text>
    </comment>
    <comment ref="H1" authorId="0" shapeId="0" xr:uid="{00000000-0006-0000-0000-000009000000}">
      <text>
        <r>
          <rPr>
            <sz val="9"/>
            <color indexed="81"/>
            <rFont val="宋体"/>
            <family val="3"/>
            <charset val="134"/>
          </rPr>
          <t>作者:wangtao
{OrgDayRegenHP}
浮点数</t>
        </r>
      </text>
    </comment>
    <comment ref="I1" authorId="0" shapeId="0" xr:uid="{00000000-0006-0000-0000-00000A000000}">
      <text>
        <r>
          <rPr>
            <sz val="9"/>
            <color indexed="81"/>
            <rFont val="宋体"/>
            <family val="3"/>
            <charset val="134"/>
          </rPr>
          <t>作者:wangtao
{OrgMaxMP}
浮点数</t>
        </r>
      </text>
    </comment>
    <comment ref="J1" authorId="0" shapeId="0" xr:uid="{00000000-0006-0000-0000-00000B000000}">
      <text>
        <r>
          <rPr>
            <sz val="9"/>
            <color indexed="81"/>
            <rFont val="宋体"/>
            <family val="3"/>
            <charset val="134"/>
          </rPr>
          <t>作者:wangtao
{OrgRegenMP}
浮点数</t>
        </r>
      </text>
    </comment>
    <comment ref="K1" authorId="0" shapeId="0" xr:uid="{00000000-0006-0000-0000-00000C000000}">
      <text>
        <r>
          <rPr>
            <sz val="9"/>
            <color indexed="81"/>
            <rFont val="宋体"/>
            <family val="3"/>
            <charset val="134"/>
          </rPr>
          <t>{AttackType}
(服务器用)
枚举
[不攻击:0:none]
[普通:1:putong]
[穿刺:2:chuanci]
[魔法:3:mofa]
[英雄:4:hero]
[攻城:5:gongcheng]
[混乱:6:hunluan]
[技能:7:skill]
[绝对:8:juedui]</t>
        </r>
      </text>
    </comment>
    <comment ref="L1" authorId="0" shapeId="0" xr:uid="{00000000-0006-0000-0000-00000D000000}">
      <text>
        <r>
          <rPr>
            <sz val="9"/>
            <color indexed="81"/>
            <rFont val="宋体"/>
            <family val="3"/>
            <charset val="134"/>
          </rPr>
          <t>{OrgDamage}
浮点数</t>
        </r>
      </text>
    </comment>
    <comment ref="M1" authorId="0" shapeId="0" xr:uid="{00000000-0006-0000-0000-00000E000000}">
      <text>
        <r>
          <rPr>
            <sz val="9"/>
            <color indexed="81"/>
            <rFont val="宋体"/>
            <family val="3"/>
            <charset val="134"/>
          </rPr>
          <t>{OrgMagic}
(服务器用)
浮点数</t>
        </r>
      </text>
    </comment>
    <comment ref="N1" authorId="0" shapeId="0" xr:uid="{00000000-0006-0000-0000-00000F000000}">
      <text>
        <r>
          <rPr>
            <sz val="9"/>
            <color indexed="81"/>
            <rFont val="宋体"/>
            <family val="3"/>
            <charset val="134"/>
          </rPr>
          <t xml:space="preserve">{AttackRange}
浮点数
地图单位
大于150都属于远程
非英雄近战单位，建议100
</t>
        </r>
      </text>
    </comment>
    <comment ref="O1" authorId="0" shapeId="0" xr:uid="{00000000-0006-0000-0000-000010000000}">
      <text>
        <r>
          <rPr>
            <sz val="9"/>
            <color indexed="81"/>
            <rFont val="宋体"/>
            <family val="3"/>
            <charset val="134"/>
          </rPr>
          <t>{OrgArmor}
浮点数</t>
        </r>
      </text>
    </comment>
    <comment ref="P1" authorId="0" shapeId="0" xr:uid="{00000000-0006-0000-0000-000011000000}">
      <text>
        <r>
          <rPr>
            <sz val="9"/>
            <color indexed="81"/>
            <rFont val="宋体"/>
            <family val="3"/>
            <charset val="134"/>
          </rPr>
          <t>{OrgAntiMagic}
浮点数</t>
        </r>
      </text>
    </comment>
    <comment ref="Q1" authorId="0" shapeId="0" xr:uid="{00000000-0006-0000-0000-000012000000}">
      <text>
        <r>
          <rPr>
            <sz val="9"/>
            <color indexed="81"/>
            <rFont val="宋体"/>
            <family val="3"/>
            <charset val="134"/>
          </rPr>
          <t>{DeathMoney}
(服务器用)
整数
死亡掉落金钱给敌方
英雄有根据规则给予奖励，不受该项影响，所以填为“0”。</t>
        </r>
      </text>
    </comment>
    <comment ref="R1" authorId="0" shapeId="0" xr:uid="{00000000-0006-0000-0000-000013000000}">
      <text>
        <r>
          <rPr>
            <sz val="9"/>
            <color indexed="81"/>
            <rFont val="宋体"/>
            <family val="3"/>
            <charset val="134"/>
          </rPr>
          <t>{DeathExp}
(服务器用)
整数
死亡掉落经验给敌方
英雄根据级别的高低会有变化，不受该项影响，所以填为“0”。</t>
        </r>
      </text>
    </comment>
    <comment ref="S1" authorId="0" shapeId="0" xr:uid="{00000000-0006-0000-0000-000014000000}">
      <text>
        <r>
          <rPr>
            <sz val="9"/>
            <color indexed="81"/>
            <rFont val="宋体"/>
            <family val="3"/>
            <charset val="134"/>
          </rPr>
          <t>{AttackDamagePt}
(服务器用)
浮点数
数值越低，出手越快，200~300 为较好体验</t>
        </r>
      </text>
    </comment>
    <comment ref="T1" authorId="0" shapeId="0" xr:uid="{00000000-0006-0000-0000-000015000000}">
      <text>
        <r>
          <rPr>
            <sz val="9"/>
            <color indexed="81"/>
            <rFont val="宋体"/>
            <family val="3"/>
            <charset val="134"/>
          </rPr>
          <t>{AttackBackPt}
浮点数
一般近程0.3
远程0.6</t>
        </r>
      </text>
    </comment>
    <comment ref="U1" authorId="0" shapeId="0" xr:uid="{00000000-0006-0000-0000-000016000000}">
      <text>
        <r>
          <rPr>
            <sz val="9"/>
            <color indexed="81"/>
            <rFont val="宋体"/>
            <family val="3"/>
            <charset val="134"/>
          </rPr>
          <t xml:space="preserve">{Icon}
(客户端用)
字符串
</t>
        </r>
      </text>
    </comment>
    <comment ref="V1" authorId="0" shapeId="0" xr:uid="{00000000-0006-0000-0000-000017000000}">
      <text>
        <r>
          <rPr>
            <sz val="9"/>
            <color indexed="81"/>
            <rFont val="宋体"/>
            <family val="3"/>
            <charset val="134"/>
          </rPr>
          <t>{SkillList}
整数数组#5
类型为英雄时表示英雄可学技能。类型是商店的时候表示商店可出售物品。</t>
        </r>
      </text>
    </comment>
    <comment ref="W1" authorId="0" shapeId="0" xr:uid="{00000000-0006-0000-0000-000018000000}">
      <text>
        <r>
          <rPr>
            <sz val="9"/>
            <color indexed="81"/>
            <rFont val="宋体"/>
            <family val="3"/>
            <charset val="134"/>
          </rPr>
          <t>{OrgMoveSpeed}
浮点数</t>
        </r>
      </text>
    </comment>
    <comment ref="X1" authorId="0" shapeId="0" xr:uid="{00000000-0006-0000-0000-000019000000}">
      <text>
        <r>
          <rPr>
            <sz val="9"/>
            <color indexed="81"/>
            <rFont val="宋体"/>
            <family val="3"/>
            <charset val="134"/>
          </rPr>
          <t>{TurnSpeed}
浮点数
转身360度所需要的毫秒数，越高越慢
填写为“300”，即转身360度需要300毫秒。</t>
        </r>
      </text>
    </comment>
    <comment ref="Y1" authorId="0" shapeId="0" xr:uid="{00000000-0006-0000-0000-00001A000000}">
      <text>
        <r>
          <rPr>
            <sz val="9"/>
            <color indexed="81"/>
            <rFont val="宋体"/>
            <family val="3"/>
            <charset val="134"/>
          </rPr>
          <t>{FlyHeight}
(客户端用)
整数
0为地面行走
50为悬浮
150为飞行</t>
        </r>
      </text>
    </comment>
    <comment ref="Z1" authorId="0" shapeId="0" xr:uid="{00000000-0006-0000-0000-00001B000000}">
      <text>
        <r>
          <rPr>
            <sz val="9"/>
            <color indexed="81"/>
            <rFont val="宋体"/>
            <family val="3"/>
            <charset val="134"/>
          </rPr>
          <t>{Collision}
(服务器用)
浮点数</t>
        </r>
      </text>
    </comment>
    <comment ref="AA1" authorId="0" shapeId="0" xr:uid="{00000000-0006-0000-0000-00001C000000}">
      <text>
        <r>
          <rPr>
            <sz val="9"/>
            <color indexed="81"/>
            <rFont val="宋体"/>
            <family val="3"/>
            <charset val="134"/>
          </rPr>
          <t xml:space="preserve">{TouchRadius}
浮点数
加在攻击半径和技能半径上 用来处理单位体积
</t>
        </r>
      </text>
    </comment>
    <comment ref="AB1" authorId="0" shapeId="0" xr:uid="{00000000-0006-0000-0000-00001D000000}">
      <text>
        <r>
          <rPr>
            <sz val="9"/>
            <color indexed="81"/>
            <rFont val="宋体"/>
            <family val="3"/>
            <charset val="134"/>
          </rPr>
          <t>{MissileSpeed}
(服务器用)
浮点数
数值越大移动越快。
0为即刻攻击</t>
        </r>
      </text>
    </comment>
    <comment ref="AC1" authorId="0" shapeId="0" xr:uid="{00000000-0006-0000-0000-00001E000000}">
      <text>
        <r>
          <rPr>
            <sz val="9"/>
            <color indexed="81"/>
            <rFont val="宋体"/>
            <family val="3"/>
            <charset val="134"/>
          </rPr>
          <t>{MissileArc}
(服务器用)
浮点数
填写角度
0为直线飞行
90为最大角度</t>
        </r>
      </text>
    </comment>
    <comment ref="AD1" authorId="0" shapeId="0" xr:uid="{00000000-0006-0000-0000-00001F000000}">
      <text>
        <r>
          <rPr>
            <sz val="9"/>
            <color indexed="81"/>
            <rFont val="宋体"/>
            <family val="3"/>
            <charset val="134"/>
          </rPr>
          <t xml:space="preserve">{MissileModel}
整数
</t>
        </r>
      </text>
    </comment>
    <comment ref="AE1" authorId="0" shapeId="0" xr:uid="{00000000-0006-0000-0000-000025000000}">
      <text>
        <r>
          <rPr>
            <sz val="9"/>
            <color indexed="81"/>
            <rFont val="宋体"/>
            <family val="3"/>
            <charset val="134"/>
          </rPr>
          <t>{AttackedSound}
(客户端用)
字符串</t>
        </r>
      </text>
    </comment>
    <comment ref="AF1" authorId="0" shapeId="0" xr:uid="{00000000-0006-0000-0000-000026000000}">
      <text>
        <r>
          <rPr>
            <sz val="9"/>
            <color indexed="81"/>
            <rFont val="宋体"/>
            <family val="3"/>
            <charset val="134"/>
          </rPr>
          <t>{DeathVoice}
(客户端用)
字符串</t>
        </r>
      </text>
    </comment>
    <comment ref="AG1" authorId="0" shapeId="0" xr:uid="{00000000-0006-0000-0000-000027000000}">
      <text>
        <r>
          <rPr>
            <sz val="9"/>
            <color indexed="81"/>
            <rFont val="宋体"/>
            <family val="3"/>
            <charset val="134"/>
          </rPr>
          <t>{ExclusiveItemTypeID}
字符串
专属物品TYPEID</t>
        </r>
      </text>
    </comment>
    <comment ref="AH1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{HpLevelAdd}
浮点数</t>
        </r>
      </text>
    </comment>
    <comment ref="AI1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{MpLevelAdd}
浮点数</t>
        </r>
      </text>
    </comment>
    <comment ref="AJ1" authorId="0" shapeId="0" xr:uid="{00000000-0006-0000-0000-00002C000000}">
      <text>
        <r>
          <rPr>
            <sz val="9"/>
            <color indexed="81"/>
            <rFont val="宋体"/>
            <family val="3"/>
            <charset val="134"/>
          </rPr>
          <t>{OrgAddUpDamage}
浮点数</t>
        </r>
      </text>
    </comment>
    <comment ref="AK1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{AttackSpeedAddUp}
浮点数</t>
        </r>
      </text>
    </comment>
    <comment ref="AL1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{MagicAddUp}
浮点数</t>
        </r>
      </text>
    </comment>
    <comment ref="AM1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{AmorAddUp}
浮点数
</t>
        </r>
      </text>
    </comment>
    <comment ref="AN1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{MagicAmorAddUp}
浮点数
</t>
        </r>
      </text>
    </comment>
    <comment ref="AO1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{HpRegenAddUp}
浮点数</t>
        </r>
      </text>
    </comment>
    <comment ref="AP1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{MpRegenAddUp}
浮点数
</t>
        </r>
      </text>
    </comment>
    <comment ref="AQ1" authorId="0" shapeId="0" xr:uid="{00000000-0006-0000-0000-000033000000}">
      <text>
        <r>
          <rPr>
            <sz val="9"/>
            <color indexed="81"/>
            <rFont val="宋体"/>
            <family val="3"/>
            <charset val="134"/>
          </rPr>
          <t xml:space="preserve">{res_id}
(客户端用)
整数
</t>
        </r>
      </text>
    </comment>
    <comment ref="AR1" authorId="0" shapeId="0" xr:uid="{00000000-0006-0000-0000-000034000000}">
      <text>
        <r>
          <rPr>
            <sz val="9"/>
            <color indexed="81"/>
            <rFont val="宋体"/>
            <family val="3"/>
            <charset val="134"/>
          </rPr>
          <t>{ModelScale}
浮点数</t>
        </r>
      </text>
    </comment>
    <comment ref="AS1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作者:
{radius}
(客户端用)
字符串</t>
        </r>
      </text>
    </comment>
    <comment ref="AT1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作者:
{height}
(客户端用)
字符串</t>
        </r>
      </text>
    </comment>
    <comment ref="AU1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作者:
{body_point}
(客户端用)
字符串</t>
        </r>
      </text>
    </comment>
    <comment ref="AV1" authorId="0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作者:
{TargetDamage}
整数</t>
        </r>
      </text>
    </comment>
    <comment ref="AW1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作者:
{BasisEquip}
整数数组#2</t>
        </r>
      </text>
    </comment>
    <comment ref="AX1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作者:
{RecEquip}
整数数组#7</t>
        </r>
      </text>
    </comment>
    <comment ref="AY1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作者:
{warning_range}
(客户端用)
整数</t>
        </r>
      </text>
    </comment>
  </commentList>
</comments>
</file>

<file path=xl/sharedStrings.xml><?xml version="1.0" encoding="utf-8"?>
<sst xmlns="http://schemas.openxmlformats.org/spreadsheetml/2006/main" count="641" uniqueCount="384">
  <si>
    <t>ID</t>
    <phoneticPr fontId="1" type="noConversion"/>
  </si>
  <si>
    <t>单位名称</t>
    <phoneticPr fontId="1" type="noConversion"/>
  </si>
  <si>
    <t>攻击类型</t>
  </si>
  <si>
    <t>单位头像</t>
  </si>
  <si>
    <t>转身速度</t>
  </si>
  <si>
    <t>飞行高度</t>
  </si>
  <si>
    <t>碰撞体积</t>
  </si>
  <si>
    <t>模型文件</t>
  </si>
  <si>
    <t>击中声音</t>
  </si>
  <si>
    <t>死亡声音</t>
  </si>
  <si>
    <t>专属物品</t>
  </si>
  <si>
    <t>基础生命</t>
  </si>
  <si>
    <t>生命回复</t>
  </si>
  <si>
    <t>基础法力</t>
  </si>
  <si>
    <t>法力回复</t>
  </si>
  <si>
    <t>金钱奖励</t>
  </si>
  <si>
    <t>经验奖励</t>
  </si>
  <si>
    <t>投射弧度</t>
  </si>
  <si>
    <t>单位技能</t>
  </si>
  <si>
    <t>移动速度</t>
  </si>
  <si>
    <t>模型比例</t>
  </si>
  <si>
    <t>投射模型</t>
  </si>
  <si>
    <t>-</t>
    <phoneticPr fontId="1" type="noConversion"/>
  </si>
  <si>
    <t>英雄</t>
    <phoneticPr fontId="1" type="noConversion"/>
  </si>
  <si>
    <t>攻击值</t>
    <phoneticPr fontId="1" type="noConversion"/>
  </si>
  <si>
    <t>基础护甲</t>
    <phoneticPr fontId="1" type="noConversion"/>
  </si>
  <si>
    <t>武器类型</t>
    <phoneticPr fontId="1" type="noConversion"/>
  </si>
  <si>
    <r>
      <rPr>
        <b/>
        <sz val="11"/>
        <rFont val="宋体"/>
        <family val="3"/>
        <charset val="134"/>
      </rPr>
      <t>类别</t>
    </r>
    <phoneticPr fontId="11" type="noConversion"/>
  </si>
  <si>
    <r>
      <rPr>
        <b/>
        <sz val="11"/>
        <rFont val="宋体"/>
        <family val="3"/>
        <charset val="134"/>
      </rPr>
      <t>子类型</t>
    </r>
    <phoneticPr fontId="11" type="noConversion"/>
  </si>
  <si>
    <r>
      <rPr>
        <b/>
        <sz val="11"/>
        <rFont val="宋体"/>
        <family val="3"/>
        <charset val="134"/>
      </rPr>
      <t>第一位</t>
    </r>
    <phoneticPr fontId="11" type="noConversion"/>
  </si>
  <si>
    <r>
      <rPr>
        <b/>
        <sz val="11"/>
        <rFont val="宋体"/>
        <family val="3"/>
        <charset val="134"/>
      </rPr>
      <t>第二位</t>
    </r>
    <phoneticPr fontId="11" type="noConversion"/>
  </si>
  <si>
    <r>
      <rPr>
        <b/>
        <sz val="11"/>
        <rFont val="宋体"/>
        <family val="3"/>
        <charset val="134"/>
      </rPr>
      <t>第三位</t>
    </r>
    <phoneticPr fontId="11" type="noConversion"/>
  </si>
  <si>
    <r>
      <rPr>
        <b/>
        <sz val="11"/>
        <rFont val="宋体"/>
        <family val="3"/>
        <charset val="134"/>
      </rPr>
      <t>第四位</t>
    </r>
    <phoneticPr fontId="11" type="noConversion"/>
  </si>
  <si>
    <r>
      <rPr>
        <b/>
        <sz val="11"/>
        <rFont val="宋体"/>
        <family val="3"/>
        <charset val="134"/>
      </rPr>
      <t>注释</t>
    </r>
    <phoneticPr fontId="11" type="noConversion"/>
  </si>
  <si>
    <r>
      <rPr>
        <sz val="11"/>
        <rFont val="宋体"/>
        <family val="3"/>
        <charset val="134"/>
      </rPr>
      <t>单位</t>
    </r>
    <phoneticPr fontId="11" type="noConversion"/>
  </si>
  <si>
    <t>U</t>
    <phoneticPr fontId="11" type="noConversion"/>
  </si>
  <si>
    <t>0-4</t>
    <phoneticPr fontId="11" type="noConversion"/>
  </si>
  <si>
    <t>Boss</t>
    <phoneticPr fontId="11" type="noConversion"/>
  </si>
  <si>
    <t>5-9</t>
    <phoneticPr fontId="11" type="noConversion"/>
  </si>
  <si>
    <t>建筑</t>
    <phoneticPr fontId="11" type="noConversion"/>
  </si>
  <si>
    <r>
      <rPr>
        <sz val="11"/>
        <rFont val="宋体"/>
        <family val="3"/>
        <charset val="134"/>
      </rPr>
      <t>关卡
普通</t>
    </r>
    <r>
      <rPr>
        <sz val="11"/>
        <rFont val="Tahoma"/>
        <family val="2"/>
      </rPr>
      <t>/NPC</t>
    </r>
    <phoneticPr fontId="11" type="noConversion"/>
  </si>
  <si>
    <t>V</t>
    <phoneticPr fontId="11" type="noConversion"/>
  </si>
  <si>
    <t>0-9,A-Z</t>
    <phoneticPr fontId="11" type="noConversion"/>
  </si>
  <si>
    <r>
      <rPr>
        <sz val="11"/>
        <rFont val="宋体"/>
        <family val="3"/>
        <charset val="134"/>
      </rPr>
      <t>每个关卡预留</t>
    </r>
    <r>
      <rPr>
        <sz val="11"/>
        <rFont val="Tahoma"/>
        <family val="2"/>
      </rPr>
      <t>50</t>
    </r>
    <r>
      <rPr>
        <sz val="11"/>
        <rFont val="宋体"/>
        <family val="3"/>
        <charset val="134"/>
      </rPr>
      <t>个</t>
    </r>
    <r>
      <rPr>
        <sz val="11"/>
        <rFont val="Tahoma"/>
        <family val="2"/>
      </rPr>
      <t>ID</t>
    </r>
    <r>
      <rPr>
        <sz val="11"/>
        <rFont val="宋体"/>
        <family val="3"/>
        <charset val="134"/>
      </rPr>
      <t>，用于配置所有的单位和</t>
    </r>
    <r>
      <rPr>
        <sz val="11"/>
        <rFont val="Tahoma"/>
        <family val="2"/>
      </rPr>
      <t xml:space="preserve">NPC
</t>
    </r>
    <r>
      <rPr>
        <sz val="11"/>
        <rFont val="宋体"/>
        <family val="3"/>
        <charset val="134"/>
      </rPr>
      <t>共可以支持</t>
    </r>
    <r>
      <rPr>
        <sz val="11"/>
        <rFont val="Tahoma"/>
        <family val="2"/>
      </rPr>
      <t>144</t>
    </r>
    <r>
      <rPr>
        <sz val="11"/>
        <rFont val="宋体"/>
        <family val="3"/>
        <charset val="134"/>
      </rPr>
      <t>个地图</t>
    </r>
    <phoneticPr fontId="11" type="noConversion"/>
  </si>
  <si>
    <t>W</t>
    <phoneticPr fontId="11" type="noConversion"/>
  </si>
  <si>
    <t>X</t>
    <phoneticPr fontId="11" type="noConversion"/>
  </si>
  <si>
    <t>U003</t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</si>
  <si>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</si>
  <si>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</si>
  <si>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</si>
  <si>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</si>
  <si>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</si>
  <si>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</si>
  <si>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</si>
  <si>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</si>
  <si>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</si>
  <si>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</si>
  <si>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</si>
  <si>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</si>
  <si>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</si>
  <si>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</si>
  <si>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</si>
  <si>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</si>
  <si>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</si>
  <si>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大乔</t>
  </si>
  <si>
    <t>吕布</t>
  </si>
  <si>
    <t>马超</t>
  </si>
  <si>
    <t>许褚</t>
  </si>
  <si>
    <t>小乔</t>
  </si>
  <si>
    <t>曹冲</t>
  </si>
  <si>
    <t>貂蝉</t>
  </si>
  <si>
    <t>卞玉儿</t>
  </si>
  <si>
    <t>孙策</t>
  </si>
  <si>
    <t>郭嘉</t>
  </si>
  <si>
    <t>贾诩</t>
  </si>
  <si>
    <t>诸葛亮</t>
  </si>
  <si>
    <t>甘宁</t>
  </si>
  <si>
    <t>司马懿</t>
  </si>
  <si>
    <t>刘璋</t>
  </si>
  <si>
    <t>张莺莺</t>
  </si>
  <si>
    <t>蒲元</t>
  </si>
  <si>
    <t>孙鲁班</t>
  </si>
  <si>
    <t>单手</t>
    <phoneticPr fontId="1" type="noConversion"/>
  </si>
  <si>
    <t>ID</t>
  </si>
  <si>
    <t>单位名称</t>
  </si>
  <si>
    <t>初始HP</t>
  </si>
  <si>
    <t>HP成长</t>
  </si>
  <si>
    <t>初始MP</t>
  </si>
  <si>
    <t>MP成长</t>
  </si>
  <si>
    <t>初始护甲</t>
  </si>
  <si>
    <t>护甲成长</t>
  </si>
  <si>
    <t>初始攻速</t>
  </si>
  <si>
    <t>攻速成长</t>
    <phoneticPr fontId="11" type="noConversion"/>
  </si>
  <si>
    <t>攻速提升</t>
    <phoneticPr fontId="11" type="noConversion"/>
  </si>
  <si>
    <t>初始攻击</t>
    <phoneticPr fontId="11" type="noConversion"/>
  </si>
  <si>
    <t>攻击成长</t>
    <phoneticPr fontId="11" type="noConversion"/>
  </si>
  <si>
    <t>初始生命恢复</t>
  </si>
  <si>
    <t>生命恢复成长</t>
  </si>
  <si>
    <t>初始法力恢复</t>
  </si>
  <si>
    <t>法力恢复成长</t>
  </si>
  <si>
    <t>法伤</t>
    <phoneticPr fontId="11" type="noConversion"/>
  </si>
  <si>
    <t>梦3满级数值</t>
    <phoneticPr fontId="11" type="noConversion"/>
  </si>
  <si>
    <t>HP</t>
  </si>
  <si>
    <t>HP恢复</t>
  </si>
  <si>
    <t>MP</t>
  </si>
  <si>
    <t>MP恢复</t>
  </si>
  <si>
    <t>攻击力</t>
  </si>
  <si>
    <t>护甲值</t>
  </si>
  <si>
    <t>护甲减伤</t>
    <phoneticPr fontId="11" type="noConversion"/>
  </si>
  <si>
    <t>攻击速度
HPS</t>
    <phoneticPr fontId="11" type="noConversion"/>
  </si>
  <si>
    <t>物理DPS</t>
  </si>
  <si>
    <t>手游满级数值</t>
    <phoneticPr fontId="11" type="noConversion"/>
  </si>
  <si>
    <t>U001</t>
  </si>
  <si>
    <t>U002</t>
  </si>
  <si>
    <t>张飞</t>
  </si>
  <si>
    <t>夏侯惇</t>
  </si>
  <si>
    <t>曹丕</t>
  </si>
  <si>
    <t>黄月英</t>
  </si>
  <si>
    <t>关羽</t>
  </si>
  <si>
    <t>夏侯渊</t>
  </si>
  <si>
    <t>黄忠</t>
  </si>
  <si>
    <t>孙尚香</t>
  </si>
  <si>
    <t>孙坚</t>
  </si>
  <si>
    <t>凌统</t>
  </si>
  <si>
    <t>周瑜</t>
  </si>
  <si>
    <t>张辽</t>
  </si>
  <si>
    <t>典韦</t>
  </si>
  <si>
    <t>徐晃</t>
  </si>
  <si>
    <t>U021</t>
  </si>
  <si>
    <t>曹节</t>
  </si>
  <si>
    <t>U022</t>
  </si>
  <si>
    <t>刘备</t>
  </si>
  <si>
    <t>U023</t>
  </si>
  <si>
    <t>徐庶</t>
  </si>
  <si>
    <t>U024</t>
  </si>
  <si>
    <t>程昱</t>
  </si>
  <si>
    <t>U025</t>
  </si>
  <si>
    <t>U026</t>
  </si>
  <si>
    <t>曹仁</t>
  </si>
  <si>
    <t>U027</t>
  </si>
  <si>
    <t>U028</t>
  </si>
  <si>
    <t>曹洪</t>
  </si>
  <si>
    <t>U029</t>
  </si>
  <si>
    <t>庞统</t>
  </si>
  <si>
    <t>U030</t>
  </si>
  <si>
    <t>赵统</t>
  </si>
  <si>
    <t>U031</t>
  </si>
  <si>
    <t>魏延</t>
  </si>
  <si>
    <t>U032</t>
  </si>
  <si>
    <t>法正</t>
  </si>
  <si>
    <t>U033</t>
  </si>
  <si>
    <t>程普</t>
  </si>
  <si>
    <t>U034</t>
  </si>
  <si>
    <t>张昭</t>
  </si>
  <si>
    <t>U035</t>
  </si>
  <si>
    <t>张纮</t>
  </si>
  <si>
    <t>U036</t>
  </si>
  <si>
    <t>公孙瓒</t>
  </si>
  <si>
    <t>U037</t>
  </si>
  <si>
    <t>糜竺</t>
  </si>
  <si>
    <t>U038</t>
  </si>
  <si>
    <t>太史慈</t>
  </si>
  <si>
    <t>U039</t>
  </si>
  <si>
    <t>李典</t>
  </si>
  <si>
    <t>U040</t>
  </si>
  <si>
    <t>鲁肃</t>
  </si>
  <si>
    <t>U041</t>
  </si>
  <si>
    <t>U042</t>
  </si>
  <si>
    <t>U043</t>
  </si>
  <si>
    <t>萝莉</t>
  </si>
  <si>
    <t>U044</t>
  </si>
  <si>
    <t>庞德</t>
  </si>
  <si>
    <t>U045</t>
  </si>
  <si>
    <t>U046</t>
  </si>
  <si>
    <t>吴凤熙</t>
  </si>
  <si>
    <t>U047</t>
  </si>
  <si>
    <t>孙玲珑</t>
  </si>
  <si>
    <t>U048</t>
  </si>
  <si>
    <t>马云禄</t>
  </si>
  <si>
    <t>U049</t>
  </si>
  <si>
    <t>黄盖</t>
  </si>
  <si>
    <t>U050</t>
  </si>
  <si>
    <t>U051</t>
  </si>
  <si>
    <t>周仓</t>
  </si>
  <si>
    <t>U052</t>
  </si>
  <si>
    <t>曹彰</t>
  </si>
  <si>
    <t>U053</t>
  </si>
  <si>
    <t>关凤</t>
  </si>
  <si>
    <t>U054</t>
  </si>
  <si>
    <t>马良</t>
  </si>
  <si>
    <t>U055</t>
  </si>
  <si>
    <t>张角</t>
  </si>
  <si>
    <t>U056</t>
  </si>
  <si>
    <t>灵音</t>
  </si>
  <si>
    <t>U057</t>
  </si>
  <si>
    <t>顾雍</t>
  </si>
  <si>
    <t>U058</t>
  </si>
  <si>
    <t>刘表</t>
  </si>
  <si>
    <t>U059</t>
  </si>
  <si>
    <t>U060</t>
  </si>
  <si>
    <t>曹植</t>
  </si>
  <si>
    <t>U061</t>
  </si>
  <si>
    <t>于禁</t>
  </si>
  <si>
    <t>U062</t>
  </si>
  <si>
    <t>吕梦茹</t>
  </si>
  <si>
    <t>U063</t>
  </si>
  <si>
    <t>黄舞蝶</t>
  </si>
  <si>
    <t>U064</t>
  </si>
  <si>
    <t>辛宪英</t>
  </si>
  <si>
    <t>U065</t>
  </si>
  <si>
    <t>周泰</t>
  </si>
  <si>
    <t>U066</t>
  </si>
  <si>
    <t>曹操</t>
  </si>
  <si>
    <t>U067</t>
  </si>
  <si>
    <t>孙权</t>
  </si>
  <si>
    <t>U068</t>
  </si>
  <si>
    <t>姜维</t>
  </si>
  <si>
    <t>U069</t>
  </si>
  <si>
    <t>U070</t>
  </si>
  <si>
    <t>张郃</t>
  </si>
  <si>
    <t>U071</t>
  </si>
  <si>
    <t>U072</t>
  </si>
  <si>
    <t>董卓</t>
  </si>
  <si>
    <t>U073</t>
  </si>
  <si>
    <t>关平</t>
  </si>
  <si>
    <t>U074</t>
  </si>
  <si>
    <t>邓艾</t>
  </si>
  <si>
    <t>U075</t>
  </si>
  <si>
    <t>U076</t>
  </si>
  <si>
    <t>华雄</t>
  </si>
  <si>
    <t>U077</t>
  </si>
  <si>
    <t>马岱</t>
  </si>
  <si>
    <t>U078</t>
  </si>
  <si>
    <t>袁绍</t>
  </si>
  <si>
    <t>U079</t>
  </si>
  <si>
    <t>甄宓</t>
  </si>
  <si>
    <t>U080</t>
  </si>
  <si>
    <t>吕蒙</t>
  </si>
  <si>
    <t>U081</t>
  </si>
  <si>
    <t>荀彧</t>
  </si>
  <si>
    <t>U082</t>
  </si>
  <si>
    <t>司马昭</t>
  </si>
  <si>
    <t>U083</t>
  </si>
  <si>
    <t>步婉</t>
  </si>
  <si>
    <t>U084</t>
  </si>
  <si>
    <t>颜良</t>
  </si>
  <si>
    <t>U085</t>
  </si>
  <si>
    <t>孙桓</t>
  </si>
  <si>
    <t>U086</t>
  </si>
  <si>
    <t>文丑</t>
  </si>
  <si>
    <t>U087</t>
  </si>
  <si>
    <t>U088</t>
  </si>
  <si>
    <t>马谡</t>
  </si>
  <si>
    <t>U090</t>
  </si>
  <si>
    <t>蔡文姬</t>
  </si>
  <si>
    <t>U091</t>
  </si>
  <si>
    <t>乐进</t>
  </si>
  <si>
    <t>U092</t>
  </si>
  <si>
    <t>刘禅</t>
  </si>
  <si>
    <t>U093</t>
  </si>
  <si>
    <t>陆逊</t>
  </si>
  <si>
    <t>U094</t>
  </si>
  <si>
    <t>马腾</t>
  </si>
  <si>
    <t>U095</t>
  </si>
  <si>
    <t>文鸯</t>
  </si>
  <si>
    <t>U096</t>
  </si>
  <si>
    <t>孟获</t>
  </si>
  <si>
    <t>U097</t>
  </si>
  <si>
    <t>祝融</t>
  </si>
  <si>
    <t>U098</t>
  </si>
  <si>
    <t>袁术</t>
  </si>
  <si>
    <t>U099</t>
  </si>
  <si>
    <t>赵云</t>
  </si>
  <si>
    <t>U100</t>
  </si>
  <si>
    <t>潘凤</t>
  </si>
  <si>
    <t>UM71</t>
  </si>
  <si>
    <t>UM01</t>
  </si>
  <si>
    <t>梦*小乔</t>
  </si>
  <si>
    <t>UM09</t>
  </si>
  <si>
    <t>梦*甘宁</t>
  </si>
  <si>
    <t>UM10</t>
  </si>
  <si>
    <t>梦*孙策</t>
  </si>
  <si>
    <t>UM15</t>
  </si>
  <si>
    <t>梦*凌统</t>
  </si>
  <si>
    <t>UM27</t>
  </si>
  <si>
    <t>梦*马超</t>
  </si>
  <si>
    <t>UM29</t>
  </si>
  <si>
    <t>梦*庞统</t>
  </si>
  <si>
    <t>UM34</t>
  </si>
  <si>
    <t>梦*张昭</t>
  </si>
  <si>
    <t>UM41</t>
  </si>
  <si>
    <t>梦*郭嘉</t>
  </si>
  <si>
    <t>UM47</t>
  </si>
  <si>
    <t>梦*孙玲珑</t>
  </si>
  <si>
    <t>UM50</t>
  </si>
  <si>
    <t>梦*刘璋</t>
  </si>
  <si>
    <t>UM59</t>
  </si>
  <si>
    <t>梦*许褚</t>
  </si>
  <si>
    <t>UM64</t>
  </si>
  <si>
    <t>梦*辛宪英</t>
  </si>
  <si>
    <t>UM67</t>
  </si>
  <si>
    <t>梦*孙权</t>
  </si>
  <si>
    <t>序号</t>
    <phoneticPr fontId="1" type="noConversion"/>
  </si>
  <si>
    <r>
      <rPr>
        <sz val="11"/>
        <rFont val="宋体"/>
        <family val="3"/>
        <charset val="134"/>
      </rPr>
      <t>每个关卡预留</t>
    </r>
    <r>
      <rPr>
        <sz val="11"/>
        <rFont val="Tahoma"/>
        <family val="2"/>
      </rPr>
      <t>100</t>
    </r>
    <r>
      <rPr>
        <sz val="11"/>
        <rFont val="宋体"/>
        <family val="3"/>
        <charset val="134"/>
      </rPr>
      <t>个</t>
    </r>
    <r>
      <rPr>
        <sz val="11"/>
        <rFont val="Tahoma"/>
        <family val="2"/>
      </rPr>
      <t>ID</t>
    </r>
    <r>
      <rPr>
        <sz val="11"/>
        <rFont val="宋体"/>
        <family val="3"/>
        <charset val="134"/>
      </rPr>
      <t>，用于配置所有的单位和</t>
    </r>
    <r>
      <rPr>
        <sz val="11"/>
        <rFont val="Tahoma"/>
        <family val="2"/>
      </rPr>
      <t xml:space="preserve">NPC
</t>
    </r>
    <r>
      <rPr>
        <sz val="11"/>
        <rFont val="宋体"/>
        <family val="3"/>
        <charset val="134"/>
      </rPr>
      <t>共可以支持</t>
    </r>
    <r>
      <rPr>
        <sz val="11"/>
        <rFont val="Tahoma"/>
        <family val="2"/>
      </rPr>
      <t>36</t>
    </r>
    <r>
      <rPr>
        <sz val="11"/>
        <rFont val="宋体"/>
        <family val="3"/>
        <charset val="134"/>
      </rPr>
      <t>个地图，主要用于比较复杂的地图</t>
    </r>
    <phoneticPr fontId="11" type="noConversion"/>
  </si>
  <si>
    <t>单位批注</t>
    <phoneticPr fontId="1" type="noConversion"/>
  </si>
  <si>
    <t>投射速度</t>
    <phoneticPr fontId="1" type="noConversion"/>
  </si>
  <si>
    <t>法抗值</t>
    <phoneticPr fontId="1" type="noConversion"/>
  </si>
  <si>
    <t>宠物</t>
    <phoneticPr fontId="1" type="noConversion"/>
  </si>
  <si>
    <t>U</t>
    <phoneticPr fontId="1" type="noConversion"/>
  </si>
  <si>
    <t>Y-Z</t>
    <phoneticPr fontId="1" type="noConversion"/>
  </si>
  <si>
    <t>技能单位</t>
    <phoneticPr fontId="11" type="noConversion"/>
  </si>
  <si>
    <t>U-X</t>
    <phoneticPr fontId="11" type="noConversion"/>
  </si>
  <si>
    <t>A-T</t>
    <phoneticPr fontId="11" type="noConversion"/>
  </si>
  <si>
    <t>法术强度</t>
    <phoneticPr fontId="1" type="noConversion"/>
  </si>
  <si>
    <t>UT01</t>
    <phoneticPr fontId="1" type="noConversion"/>
  </si>
  <si>
    <t>盖亚</t>
    <phoneticPr fontId="1" type="noConversion"/>
  </si>
  <si>
    <t>UT03</t>
    <phoneticPr fontId="1" type="noConversion"/>
  </si>
  <si>
    <t>UT05</t>
    <phoneticPr fontId="1" type="noConversion"/>
  </si>
  <si>
    <t>死亡刺客</t>
  </si>
  <si>
    <t>始祖灵兽</t>
  </si>
  <si>
    <t>弓箭</t>
    <phoneticPr fontId="1" type="noConversion"/>
  </si>
  <si>
    <t>身体范围</t>
  </si>
  <si>
    <t>身高（影响名字的高度）</t>
  </si>
  <si>
    <t>UT02</t>
    <phoneticPr fontId="1" type="noConversion"/>
  </si>
  <si>
    <t>UT17</t>
    <phoneticPr fontId="1" type="noConversion"/>
  </si>
  <si>
    <t>目标的被击特效</t>
    <phoneticPr fontId="1" type="noConversion"/>
  </si>
  <si>
    <t>攻击结算点</t>
    <phoneticPr fontId="1" type="noConversion"/>
  </si>
  <si>
    <t>攻击CD总时间</t>
    <phoneticPr fontId="1" type="noConversion"/>
  </si>
  <si>
    <t>单位种类</t>
    <phoneticPr fontId="1" type="noConversion"/>
  </si>
  <si>
    <t>法力回复成长</t>
    <phoneticPr fontId="18" type="noConversion"/>
  </si>
  <si>
    <t>生命回复成长</t>
    <phoneticPr fontId="18" type="noConversion"/>
  </si>
  <si>
    <t>法术成长</t>
  </si>
  <si>
    <t>攻速成长</t>
  </si>
  <si>
    <t>攻击成长</t>
  </si>
  <si>
    <t>法力成长</t>
  </si>
  <si>
    <t>生命成长</t>
  </si>
  <si>
    <t>法术抗性成长</t>
    <phoneticPr fontId="1" type="noConversion"/>
  </si>
  <si>
    <t>UT04</t>
    <phoneticPr fontId="1" type="noConversion"/>
  </si>
  <si>
    <t>受击点高度</t>
    <phoneticPr fontId="1" type="noConversion"/>
  </si>
  <si>
    <t>接触半径</t>
    <phoneticPr fontId="1" type="noConversion"/>
  </si>
  <si>
    <t>1#S001
2#S002
3#S003
4#S004
5#SM01</t>
    <phoneticPr fontId="1" type="noConversion"/>
  </si>
  <si>
    <t>1#S005
2#S006
3#S007
4#S008
5#SM03</t>
    <phoneticPr fontId="1" type="noConversion"/>
  </si>
  <si>
    <t>1#S009
2#S010
3#S011
4#S012
5#SM08</t>
    <phoneticPr fontId="1" type="noConversion"/>
  </si>
  <si>
    <t>1#S013
2#S014
3#S015
4#S016
5#SM06</t>
    <phoneticPr fontId="1" type="noConversion"/>
  </si>
  <si>
    <t>1#S017
2#S018
3#S019
4#S020
5#SM09</t>
    <phoneticPr fontId="1" type="noConversion"/>
  </si>
  <si>
    <t>1#S065
2#S066
3#S067
4#S068
5#SM04</t>
    <phoneticPr fontId="1" type="noConversion"/>
  </si>
  <si>
    <t>攻击范围</t>
    <phoneticPr fontId="1" type="noConversion"/>
  </si>
  <si>
    <t>警戒范围</t>
    <phoneticPr fontId="1" type="noConversion"/>
  </si>
  <si>
    <t>我方防御塔</t>
    <phoneticPr fontId="1" type="noConversion"/>
  </si>
  <si>
    <t>我方商店</t>
    <phoneticPr fontId="1" type="noConversion"/>
  </si>
  <si>
    <t>死亡刺客不能理解，那些人来到这片战场是想要什么。他更加厌恶，为什么每到夜里，就会有个圆圆的东西在天上发出银光。在他出生的那个宇宙，夜是美妙的漆黑，甚至在白天，太阳也发着黑光。但这一切都挡不住他手中的死神镰刀。永生？只有死亡才是永恒。</t>
    <phoneticPr fontId="1" type="noConversion"/>
  </si>
  <si>
    <t>如果不是亲眼看到白巫师出手，谁都想不到他竟然擅长黑暗魔法，也绝想不到会有人把黑暗魔法用得这么优雅。每次看到别人目瞪口呆的样子，白巫师都会微笑着摘下巨大的三角帽挥舞：“hey！Surprise！”对于白巫师来说，寻找永生之秘与其说是任务，不如说是乐趣。</t>
    <phoneticPr fontId="1" type="noConversion"/>
  </si>
  <si>
    <t>身为国王近卫火枪队的总教官，诺尔爱死手上的火枪了。如果不是火枪的出现，比普通矮人更矮更胖的他，恐怕很难成为万人景仰的超级战士。而现在，再强的勇士也无法逃过他的枪之奥义。为此诺尔一直对最初征召他成为火枪手的国王心存感激，并保证必会赢得永生之秘，做为给国王的报答。</t>
    <phoneticPr fontId="1" type="noConversion"/>
  </si>
  <si>
    <t>元素宇宙最初的觉醒，元素平衡的守护者。但令始祖灵兽叹息的是，那些新生的小不点们，总要为鸡零狗碎的小事争得你死我活，让元素的消耗大大加快。也许整个宇宙的枯竭是一件好事，至少为了寻找新能源而穿过混沌魔方时，这些后辈在始祖灵兽的指点下，第一次知道要团结一致。</t>
    <phoneticPr fontId="1" type="noConversion"/>
  </si>
  <si>
    <t>白巫师</t>
    <phoneticPr fontId="1" type="noConversion"/>
  </si>
  <si>
    <t>诺尔</t>
    <phoneticPr fontId="1" type="noConversion"/>
  </si>
  <si>
    <t>阿克希亚</t>
    <phoneticPr fontId="1" type="noConversion"/>
  </si>
  <si>
    <t>阿克希亚相信，冰是最强的元素力量，因为宇宙虽起源于炽热，但终将归结于寒寂。她相信自己的冰箭，必将命中对手，让他们回归于宇宙的虚无。她从不关心魔焰猩猩的无聊吹嘘——如果不是始祖灵兽拦着，那么大的块头，甚至都不需要用眼睛瞄准。</t>
    <phoneticPr fontId="1" type="noConversion"/>
  </si>
  <si>
    <t>特性</t>
    <phoneticPr fontId="1" type="noConversion"/>
  </si>
  <si>
    <t>没有条</t>
    <phoneticPr fontId="1" type="noConversion"/>
  </si>
  <si>
    <t>英雄基础装备</t>
    <phoneticPr fontId="1" type="noConversion"/>
  </si>
  <si>
    <t>英雄推荐装备</t>
    <phoneticPr fontId="1" type="noConversion"/>
  </si>
  <si>
    <t>1#I069
2#I021
3#I008
4#I013
5#I070
6#I077</t>
  </si>
  <si>
    <t>1#I010
2#I002
3#I040
4#IP02
5#I038
6#I014</t>
  </si>
  <si>
    <t>1#IP10
2#I073
3#I003
4#I016
5#I058
6#I057</t>
  </si>
  <si>
    <t>1#I040
2#I002
3#I011
4#I007
5#I030
6#I029</t>
  </si>
  <si>
    <t>1#I065
2#I001</t>
  </si>
  <si>
    <t>1#I005
2#I001</t>
  </si>
  <si>
    <t>1#I045
2#I001</t>
  </si>
  <si>
    <t>1#IP09
2#I001</t>
  </si>
  <si>
    <t>1#I005
2#I001</t>
    <phoneticPr fontId="1" type="noConversion"/>
  </si>
  <si>
    <t>在一场狂乱的大磁暴中，盖亚随飞船冲入混沌魔方，坠落在永生谷，并意外打断了格罗姆和梵天的对决。经受了强烈撞击的盖亚，想不起自己来自何处，又为何而来，只模糊记得曾经有几位同生共死的伙伴。在寻找伙伴的强烈愿望下，盖亚在战场上勇往直前，所向披靡。用后来成为好友的格罗姆的话说：“我从没见过这么顽固的家伙！”</t>
  </si>
  <si>
    <t>1#I098
2#I002
3#I011
4#I012
5#I030
6#I007</t>
  </si>
  <si>
    <t>建筑</t>
    <phoneticPr fontId="1" type="noConversion"/>
  </si>
  <si>
    <t>-</t>
    <phoneticPr fontId="1" type="noConversion"/>
  </si>
  <si>
    <t>普通</t>
    <phoneticPr fontId="1" type="noConversion"/>
  </si>
  <si>
    <t>1#SA01</t>
    <phoneticPr fontId="1" type="noConversion"/>
  </si>
  <si>
    <t>不攻击</t>
    <phoneticPr fontId="1" type="noConversion"/>
  </si>
  <si>
    <t>ZF06</t>
    <phoneticPr fontId="1" type="noConversion"/>
  </si>
  <si>
    <t>红方商店(1300-1800图)</t>
    <phoneticPr fontId="1" type="noConversion"/>
  </si>
  <si>
    <t>商店</t>
    <phoneticPr fontId="1" type="noConversion"/>
  </si>
  <si>
    <t>ZF15</t>
    <phoneticPr fontId="1" type="noConversion"/>
  </si>
  <si>
    <t>红方外塔2(1300-1800图)</t>
    <phoneticPr fontId="1" type="noConversion"/>
  </si>
  <si>
    <t>1#I096
2#I003
3#I020
4#I057
5#I058
6#I016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</si>
</sst>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_ "/>
    <numFmt numFmtId="165" formatCode="0_);[Red]\(0\)"/>
    <numFmt numFmtId="166" formatCode="0.0_);[Red]\(0.0\)"/>
    <numFmt numFmtId="167" formatCode="0.00_);[Red]\(0.00\)"/>
    <numFmt numFmtId="168" formatCode="0.00000_ "/>
    <numFmt numFmtId="169" formatCode="0.0_ "/>
    <numFmt numFmtId="170" formatCode="0.000_ "/>
    <numFmt numFmtId="171" formatCode="0.00_ "/>
  </numFmts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Calibri"/>
      <family val="2"/>
      <charset val="134"/>
      <scheme val="minor"/>
    </font>
    <font>
      <b/>
      <sz val="9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b/>
      <sz val="11"/>
      <name val="Tahoma"/>
      <family val="2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Tahoma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6100"/>
      <name val="Calibri"/>
      <family val="2"/>
      <charset val="134"/>
      <scheme val="minor"/>
    </font>
    <font>
      <sz val="9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15" fillId="5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165" fontId="0" fillId="2" borderId="0" xfId="0" applyNumberFormat="1" applyFill="1">
      <alignment vertical="center"/>
    </xf>
    <xf numFmtId="166" fontId="0" fillId="3" borderId="0" xfId="0" applyNumberFormat="1" applyFill="1">
      <alignment vertical="center"/>
    </xf>
    <xf numFmtId="167" fontId="0" fillId="3" borderId="0" xfId="0" applyNumberFormat="1" applyFill="1">
      <alignment vertical="center"/>
    </xf>
    <xf numFmtId="168" fontId="0" fillId="2" borderId="0" xfId="0" applyNumberFormat="1" applyFill="1">
      <alignment vertical="center"/>
    </xf>
    <xf numFmtId="169" fontId="14" fillId="2" borderId="0" xfId="0" applyNumberFormat="1" applyFont="1" applyFill="1">
      <alignment vertical="center"/>
    </xf>
    <xf numFmtId="166" fontId="14" fillId="2" borderId="0" xfId="0" applyNumberFormat="1" applyFont="1" applyFill="1">
      <alignment vertical="center"/>
    </xf>
    <xf numFmtId="167" fontId="0" fillId="2" borderId="0" xfId="0" applyNumberFormat="1" applyFill="1">
      <alignment vertical="center"/>
    </xf>
    <xf numFmtId="0" fontId="0" fillId="4" borderId="4" xfId="0" applyFill="1" applyBorder="1" applyProtection="1">
      <alignment vertical="center"/>
    </xf>
    <xf numFmtId="167" fontId="0" fillId="4" borderId="1" xfId="0" applyNumberFormat="1" applyFill="1" applyBorder="1" applyProtection="1">
      <alignment vertical="center"/>
    </xf>
    <xf numFmtId="0" fontId="0" fillId="4" borderId="1" xfId="0" applyFill="1" applyBorder="1" applyProtection="1">
      <alignment vertical="center"/>
    </xf>
    <xf numFmtId="166" fontId="0" fillId="4" borderId="1" xfId="0" applyNumberFormat="1" applyFill="1" applyBorder="1" applyProtection="1">
      <alignment vertical="center"/>
    </xf>
    <xf numFmtId="170" fontId="14" fillId="4" borderId="1" xfId="0" applyNumberFormat="1" applyFont="1" applyFill="1" applyBorder="1" applyProtection="1">
      <alignment vertical="center"/>
    </xf>
    <xf numFmtId="170" fontId="14" fillId="4" borderId="1" xfId="0" applyNumberFormat="1" applyFont="1" applyFill="1" applyBorder="1" applyAlignment="1" applyProtection="1">
      <alignment horizontal="center" vertical="center" wrapText="1"/>
    </xf>
    <xf numFmtId="164" fontId="0" fillId="4" borderId="5" xfId="0" applyNumberFormat="1" applyFill="1" applyBorder="1" applyProtection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14" fillId="0" borderId="4" xfId="0" applyFont="1" applyBorder="1">
      <alignment vertical="center"/>
    </xf>
    <xf numFmtId="0" fontId="0" fillId="0" borderId="7" xfId="0" applyBorder="1">
      <alignment vertical="center"/>
    </xf>
    <xf numFmtId="165" fontId="0" fillId="0" borderId="0" xfId="0" applyNumberFormat="1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67" fontId="14" fillId="0" borderId="0" xfId="0" applyNumberFormat="1" applyFont="1">
      <alignment vertical="center"/>
    </xf>
    <xf numFmtId="0" fontId="14" fillId="0" borderId="0" xfId="0" applyFont="1">
      <alignment vertical="center"/>
    </xf>
    <xf numFmtId="166" fontId="14" fillId="0" borderId="0" xfId="0" applyNumberFormat="1" applyFont="1">
      <alignment vertical="center"/>
    </xf>
    <xf numFmtId="170" fontId="0" fillId="0" borderId="0" xfId="0" applyNumberFormat="1">
      <alignment vertical="center"/>
    </xf>
    <xf numFmtId="170" fontId="14" fillId="0" borderId="0" xfId="0" applyNumberFormat="1" applyFont="1">
      <alignment vertical="center"/>
    </xf>
    <xf numFmtId="16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5" fillId="5" borderId="0" xfId="2" applyAlignment="1">
      <alignment horizontal="center" vertical="center" wrapText="1"/>
    </xf>
    <xf numFmtId="0" fontId="15" fillId="5" borderId="0" xfId="2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171" fontId="15" fillId="5" borderId="0" xfId="2" applyNumberFormat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67" fontId="14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3">
    <cellStyle name="Good" xfId="2" builtinId="26"/>
    <cellStyle name="Normal" xfId="0" builtinId="0"/>
    <cellStyle name="常规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9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2" sqref="C12"/>
    </sheetView>
  </sheetViews>
  <sheetFormatPr defaultColWidth="9" defaultRowHeight="35" customHeight="1"/>
  <cols>
    <col min="1" max="1" width="9" style="1"/>
    <col min="2" max="2" width="13.36328125" style="1" customWidth="1"/>
    <col min="3" max="3" width="64.08984375" style="3" customWidth="1"/>
    <col min="4" max="4" width="9" style="1"/>
    <col min="5" max="5" width="12.6328125" style="1" customWidth="1"/>
    <col min="6" max="6" width="9" style="3"/>
    <col min="7" max="7" width="11.6328125" style="1" bestFit="1" customWidth="1"/>
    <col min="8" max="11" width="9" style="1"/>
    <col min="12" max="12" width="9.453125" style="1" bestFit="1" customWidth="1"/>
    <col min="13" max="13" width="9" style="3"/>
    <col min="14" max="15" width="9" style="1"/>
    <col min="16" max="16" width="9" style="3"/>
    <col min="17" max="20" width="9" style="1"/>
    <col min="21" max="21" width="22.453125" style="1" customWidth="1"/>
    <col min="22" max="22" width="10.7265625" style="1" customWidth="1"/>
    <col min="23" max="26" width="9" style="1"/>
    <col min="27" max="27" width="9" style="3"/>
    <col min="28" max="29" width="9" style="1"/>
    <col min="30" max="30" width="22.26953125" style="1" customWidth="1"/>
    <col min="31" max="33" width="9" style="1"/>
    <col min="34" max="42" width="9" style="52"/>
    <col min="43" max="43" width="42.453125" style="1" customWidth="1"/>
    <col min="44" max="46" width="9" style="1"/>
    <col min="47" max="49" width="9" style="3"/>
    <col min="50" max="16384" width="9" style="1"/>
  </cols>
  <sheetData>
    <row r="1" spans="1:51" ht="35" customHeight="1">
      <c r="A1" s="46" t="s">
        <v>0</v>
      </c>
      <c r="B1" s="46" t="s">
        <v>1</v>
      </c>
      <c r="C1" s="46" t="s">
        <v>304</v>
      </c>
      <c r="D1" s="46" t="s">
        <v>328</v>
      </c>
      <c r="E1" s="46" t="s">
        <v>358</v>
      </c>
      <c r="F1" s="46" t="s">
        <v>26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2</v>
      </c>
      <c r="L1" s="2" t="s">
        <v>24</v>
      </c>
      <c r="M1" s="2" t="s">
        <v>313</v>
      </c>
      <c r="N1" s="2" t="s">
        <v>346</v>
      </c>
      <c r="O1" s="2" t="s">
        <v>25</v>
      </c>
      <c r="P1" s="2" t="s">
        <v>306</v>
      </c>
      <c r="Q1" s="2" t="s">
        <v>15</v>
      </c>
      <c r="R1" s="2" t="s">
        <v>16</v>
      </c>
      <c r="S1" s="2" t="s">
        <v>326</v>
      </c>
      <c r="T1" s="2" t="s">
        <v>327</v>
      </c>
      <c r="U1" s="2" t="s">
        <v>3</v>
      </c>
      <c r="V1" s="2" t="s">
        <v>18</v>
      </c>
      <c r="W1" s="2" t="s">
        <v>19</v>
      </c>
      <c r="X1" s="2" t="s">
        <v>4</v>
      </c>
      <c r="Y1" s="2" t="s">
        <v>5</v>
      </c>
      <c r="Z1" s="2" t="s">
        <v>6</v>
      </c>
      <c r="AA1" s="2" t="s">
        <v>339</v>
      </c>
      <c r="AB1" s="2" t="s">
        <v>305</v>
      </c>
      <c r="AC1" s="2" t="s">
        <v>17</v>
      </c>
      <c r="AD1" s="2" t="s">
        <v>21</v>
      </c>
      <c r="AE1" s="2" t="s">
        <v>8</v>
      </c>
      <c r="AF1" s="2" t="s">
        <v>9</v>
      </c>
      <c r="AG1" s="2" t="s">
        <v>10</v>
      </c>
      <c r="AH1" s="53" t="s">
        <v>335</v>
      </c>
      <c r="AI1" s="53" t="s">
        <v>334</v>
      </c>
      <c r="AJ1" s="53" t="s">
        <v>333</v>
      </c>
      <c r="AK1" s="53" t="s">
        <v>332</v>
      </c>
      <c r="AL1" s="53" t="s">
        <v>331</v>
      </c>
      <c r="AM1" s="53" t="s">
        <v>90</v>
      </c>
      <c r="AN1" s="53" t="s">
        <v>336</v>
      </c>
      <c r="AO1" s="53" t="s">
        <v>330</v>
      </c>
      <c r="AP1" s="53" t="s">
        <v>329</v>
      </c>
      <c r="AQ1" s="2" t="s">
        <v>7</v>
      </c>
      <c r="AR1" s="2" t="s">
        <v>20</v>
      </c>
      <c r="AS1" s="1" t="s">
        <v>321</v>
      </c>
      <c r="AT1" s="1" t="s">
        <v>322</v>
      </c>
      <c r="AU1" s="3" t="s">
        <v>338</v>
      </c>
      <c r="AV1" s="3" t="s">
        <v>325</v>
      </c>
      <c r="AW1" s="3" t="s">
        <v>360</v>
      </c>
      <c r="AX1" s="3" t="s">
        <v>361</v>
      </c>
      <c r="AY1" s="3" t="s">
        <v>347</v>
      </c>
    </row>
    <row r="2" spans="1:51" s="50" customFormat="1" ht="87">
      <c r="A2" s="50" t="s">
        <v>314</v>
      </c>
      <c r="B2" s="50" t="s">
        <v>315</v>
      </c>
      <c r="C2" s="50" t="s">
        <v>371</v>
      </c>
      <c r="D2" s="50" t="s">
        <v>23</v>
      </c>
      <c r="E2" s="50" t="s">
        <v>359</v>
      </c>
      <c r="F2" s="50" t="s">
        <v>82</v>
      </c>
      <c r="G2" s="50">
        <v>616.28</v>
      </c>
      <c r="H2" s="50">
        <v>1.5680000000000001</v>
      </c>
      <c r="I2" s="50">
        <v>0</v>
      </c>
      <c r="J2" s="50">
        <v>0</v>
      </c>
      <c r="K2" s="50" t="s">
        <v>23</v>
      </c>
      <c r="L2" s="50">
        <v>57.88</v>
      </c>
      <c r="M2" s="50">
        <v>0</v>
      </c>
      <c r="N2" s="50">
        <v>205</v>
      </c>
      <c r="O2" s="50">
        <v>27.536000000000001</v>
      </c>
      <c r="P2" s="50">
        <v>32.1</v>
      </c>
      <c r="Q2" s="50" t="s">
        <v>22</v>
      </c>
      <c r="R2" s="50" t="s">
        <v>22</v>
      </c>
      <c r="S2" s="50">
        <v>340</v>
      </c>
      <c r="T2" s="50">
        <v>1500</v>
      </c>
      <c r="U2" s="50" t="s">
        <v>22</v>
      </c>
      <c r="V2" s="50" t="s">
        <v>340</v>
      </c>
      <c r="W2" s="50">
        <v>330</v>
      </c>
      <c r="X2" s="50">
        <v>300</v>
      </c>
      <c r="Y2" s="50" t="s">
        <v>22</v>
      </c>
      <c r="Z2" s="50">
        <v>2</v>
      </c>
      <c r="AA2" s="50">
        <v>30</v>
      </c>
      <c r="AB2" s="50" t="s">
        <v>22</v>
      </c>
      <c r="AC2" s="50" t="s">
        <v>22</v>
      </c>
      <c r="AD2" s="50" t="s">
        <v>22</v>
      </c>
      <c r="AE2" s="50" t="s">
        <v>22</v>
      </c>
      <c r="AF2" s="50" t="s">
        <v>22</v>
      </c>
      <c r="AG2" s="50" t="s">
        <v>22</v>
      </c>
      <c r="AH2" s="50">
        <v>84</v>
      </c>
      <c r="AI2" s="50">
        <v>0</v>
      </c>
      <c r="AJ2" s="50">
        <v>4</v>
      </c>
      <c r="AK2" s="54">
        <v>1.4</v>
      </c>
      <c r="AL2" s="50">
        <v>0</v>
      </c>
      <c r="AM2" s="50">
        <v>3.5</v>
      </c>
      <c r="AN2" s="50">
        <v>1.25</v>
      </c>
      <c r="AO2" s="50">
        <v>0.1</v>
      </c>
      <c r="AP2" s="50">
        <v>0</v>
      </c>
      <c r="AQ2" s="50">
        <v>10001</v>
      </c>
      <c r="AR2" s="50">
        <v>1.1000000000000001</v>
      </c>
      <c r="AS2" s="50">
        <v>60</v>
      </c>
      <c r="AT2" s="50">
        <v>200</v>
      </c>
      <c r="AU2" s="50" t="s">
        <v>22</v>
      </c>
      <c r="AV2" s="50">
        <v>106</v>
      </c>
      <c r="AW2" s="50" t="s">
        <v>366</v>
      </c>
      <c r="AX2" s="50" t="s">
        <v>362</v>
      </c>
      <c r="AY2" s="50" t="s">
        <v>22</v>
      </c>
    </row>
    <row r="3" spans="1:51" s="50" customFormat="1" ht="87">
      <c r="A3" s="50" t="s">
        <v>323</v>
      </c>
      <c r="B3" s="50" t="s">
        <v>356</v>
      </c>
      <c r="C3" s="50" t="s">
        <v>357</v>
      </c>
      <c r="D3" s="50" t="s">
        <v>23</v>
      </c>
      <c r="E3" s="50" t="s">
        <v>22</v>
      </c>
      <c r="F3" s="50" t="s">
        <v>320</v>
      </c>
      <c r="G3" s="50">
        <v>527.72</v>
      </c>
      <c r="H3" s="50">
        <v>1.0840000000000001</v>
      </c>
      <c r="I3" s="50">
        <v>280</v>
      </c>
      <c r="J3" s="50">
        <v>1.39</v>
      </c>
      <c r="K3" s="50" t="s">
        <v>23</v>
      </c>
      <c r="L3" s="50">
        <v>56.51</v>
      </c>
      <c r="M3" s="50">
        <v>0</v>
      </c>
      <c r="N3" s="50">
        <v>620</v>
      </c>
      <c r="O3" s="50">
        <v>21.212</v>
      </c>
      <c r="P3" s="50">
        <v>30</v>
      </c>
      <c r="Q3" s="50" t="s">
        <v>22</v>
      </c>
      <c r="R3" s="50" t="s">
        <v>22</v>
      </c>
      <c r="S3" s="50">
        <v>210</v>
      </c>
      <c r="T3" s="50">
        <v>1500</v>
      </c>
      <c r="U3" s="50" t="s">
        <v>22</v>
      </c>
      <c r="V3" s="50" t="s">
        <v>341</v>
      </c>
      <c r="W3" s="50">
        <v>325</v>
      </c>
      <c r="X3" s="50">
        <v>300</v>
      </c>
      <c r="Y3" s="50" t="s">
        <v>22</v>
      </c>
      <c r="Z3" s="50">
        <v>2</v>
      </c>
      <c r="AA3" s="50">
        <v>30</v>
      </c>
      <c r="AB3" s="50">
        <v>2500</v>
      </c>
      <c r="AC3" s="50" t="s">
        <v>22</v>
      </c>
      <c r="AD3" s="50">
        <v>120</v>
      </c>
      <c r="AE3" s="50" t="s">
        <v>22</v>
      </c>
      <c r="AF3" s="50" t="s">
        <v>22</v>
      </c>
      <c r="AG3" s="50" t="s">
        <v>22</v>
      </c>
      <c r="AH3" s="50">
        <v>72</v>
      </c>
      <c r="AI3" s="50">
        <v>32</v>
      </c>
      <c r="AJ3" s="50">
        <v>2.2000000000000002</v>
      </c>
      <c r="AK3" s="54">
        <v>2.1263010024902629</v>
      </c>
      <c r="AL3" s="50">
        <v>0</v>
      </c>
      <c r="AM3" s="50">
        <v>3</v>
      </c>
      <c r="AN3" s="50">
        <v>1.25</v>
      </c>
      <c r="AO3" s="50">
        <v>0.11</v>
      </c>
      <c r="AP3" s="50">
        <v>0.08</v>
      </c>
      <c r="AQ3" s="51">
        <v>10002</v>
      </c>
      <c r="AR3" s="50">
        <v>1.2</v>
      </c>
      <c r="AS3" s="50">
        <v>60</v>
      </c>
      <c r="AT3" s="50">
        <v>180</v>
      </c>
      <c r="AU3" s="50" t="s">
        <v>22</v>
      </c>
      <c r="AV3" s="50">
        <v>126</v>
      </c>
      <c r="AW3" s="50" t="s">
        <v>370</v>
      </c>
      <c r="AX3" s="50" t="s">
        <v>372</v>
      </c>
      <c r="AY3" s="50" t="s">
        <v>22</v>
      </c>
    </row>
    <row r="4" spans="1:51" s="50" customFormat="1" ht="87">
      <c r="A4" s="50" t="s">
        <v>316</v>
      </c>
      <c r="B4" s="50" t="s">
        <v>354</v>
      </c>
      <c r="C4" s="50" t="s">
        <v>351</v>
      </c>
      <c r="D4" s="50" t="s">
        <v>23</v>
      </c>
      <c r="E4" s="50" t="s">
        <v>22</v>
      </c>
      <c r="F4" s="50" t="s">
        <v>82</v>
      </c>
      <c r="G4" s="50">
        <v>492.76</v>
      </c>
      <c r="H4" s="50">
        <v>1.0840000000000001</v>
      </c>
      <c r="I4" s="50">
        <v>392.4</v>
      </c>
      <c r="J4" s="50">
        <v>1.2</v>
      </c>
      <c r="K4" s="50" t="s">
        <v>23</v>
      </c>
      <c r="L4" s="50">
        <v>50.71</v>
      </c>
      <c r="M4" s="50">
        <v>0</v>
      </c>
      <c r="N4" s="50">
        <v>545</v>
      </c>
      <c r="O4" s="50">
        <v>22.55</v>
      </c>
      <c r="P4" s="50">
        <v>30</v>
      </c>
      <c r="Q4" s="50" t="s">
        <v>22</v>
      </c>
      <c r="R4" s="50" t="s">
        <v>22</v>
      </c>
      <c r="S4" s="50">
        <v>225</v>
      </c>
      <c r="T4" s="50">
        <v>1500</v>
      </c>
      <c r="U4" s="50" t="s">
        <v>22</v>
      </c>
      <c r="V4" s="50" t="s">
        <v>342</v>
      </c>
      <c r="W4" s="50">
        <v>340</v>
      </c>
      <c r="X4" s="50">
        <v>300</v>
      </c>
      <c r="Y4" s="50" t="s">
        <v>22</v>
      </c>
      <c r="Z4" s="50">
        <v>2</v>
      </c>
      <c r="AA4" s="50">
        <v>30</v>
      </c>
      <c r="AB4" s="50">
        <v>1700</v>
      </c>
      <c r="AC4" s="50" t="s">
        <v>22</v>
      </c>
      <c r="AD4" s="50">
        <v>305</v>
      </c>
      <c r="AE4" s="50" t="s">
        <v>22</v>
      </c>
      <c r="AF4" s="50" t="s">
        <v>22</v>
      </c>
      <c r="AG4" s="50" t="s">
        <v>22</v>
      </c>
      <c r="AH4" s="50">
        <v>78</v>
      </c>
      <c r="AI4" s="50">
        <v>52</v>
      </c>
      <c r="AJ4" s="50">
        <v>2.4</v>
      </c>
      <c r="AK4" s="54">
        <v>1.62224797219003</v>
      </c>
      <c r="AL4" s="50">
        <v>0</v>
      </c>
      <c r="AM4" s="50">
        <v>3</v>
      </c>
      <c r="AN4" s="50">
        <v>0</v>
      </c>
      <c r="AO4" s="50">
        <v>0.11</v>
      </c>
      <c r="AP4" s="50">
        <v>0.18</v>
      </c>
      <c r="AQ4" s="50">
        <v>10191</v>
      </c>
      <c r="AR4" s="50">
        <v>1.2</v>
      </c>
      <c r="AS4" s="50">
        <v>60</v>
      </c>
      <c r="AT4" s="50">
        <v>200</v>
      </c>
      <c r="AU4" s="50" t="s">
        <v>22</v>
      </c>
      <c r="AV4" s="50">
        <v>306</v>
      </c>
      <c r="AW4" s="50" t="s">
        <v>368</v>
      </c>
      <c r="AX4" s="50" t="s">
        <v>383</v>
      </c>
      <c r="AY4" s="50" t="s">
        <v>22</v>
      </c>
    </row>
    <row r="5" spans="1:51" s="50" customFormat="1" ht="87">
      <c r="A5" s="50" t="s">
        <v>337</v>
      </c>
      <c r="B5" s="50" t="s">
        <v>318</v>
      </c>
      <c r="C5" s="50" t="s">
        <v>350</v>
      </c>
      <c r="D5" s="50" t="s">
        <v>23</v>
      </c>
      <c r="E5" s="50" t="s">
        <v>22</v>
      </c>
      <c r="F5" s="50" t="s">
        <v>82</v>
      </c>
      <c r="G5" s="50">
        <v>582.79999999999995</v>
      </c>
      <c r="H5" s="50">
        <v>1.6519999999999999</v>
      </c>
      <c r="I5" s="50">
        <v>273.8</v>
      </c>
      <c r="J5" s="50">
        <v>1.351</v>
      </c>
      <c r="K5" s="50" t="s">
        <v>23</v>
      </c>
      <c r="L5" s="50">
        <v>59.207999999999998</v>
      </c>
      <c r="M5" s="50">
        <v>0</v>
      </c>
      <c r="N5" s="50">
        <v>150</v>
      </c>
      <c r="O5" s="50">
        <v>26.88</v>
      </c>
      <c r="P5" s="50">
        <v>32.1</v>
      </c>
      <c r="Q5" s="50" t="s">
        <v>22</v>
      </c>
      <c r="R5" s="50" t="s">
        <v>22</v>
      </c>
      <c r="S5" s="50">
        <v>233</v>
      </c>
      <c r="T5" s="50">
        <v>1500</v>
      </c>
      <c r="U5" s="50" t="s">
        <v>22</v>
      </c>
      <c r="V5" s="50" t="s">
        <v>343</v>
      </c>
      <c r="W5" s="50">
        <v>345</v>
      </c>
      <c r="X5" s="50">
        <v>300</v>
      </c>
      <c r="Y5" s="50" t="s">
        <v>22</v>
      </c>
      <c r="Z5" s="50">
        <v>2</v>
      </c>
      <c r="AA5" s="50">
        <v>30</v>
      </c>
      <c r="AB5" s="50" t="s">
        <v>22</v>
      </c>
      <c r="AC5" s="50" t="s">
        <v>22</v>
      </c>
      <c r="AD5" s="50" t="s">
        <v>22</v>
      </c>
      <c r="AE5" s="50" t="s">
        <v>22</v>
      </c>
      <c r="AF5" s="50" t="s">
        <v>22</v>
      </c>
      <c r="AG5" s="50" t="s">
        <v>22</v>
      </c>
      <c r="AH5" s="50">
        <v>80</v>
      </c>
      <c r="AI5" s="50">
        <v>35</v>
      </c>
      <c r="AJ5" s="50">
        <v>3</v>
      </c>
      <c r="AK5" s="54">
        <v>1.8505825908156273</v>
      </c>
      <c r="AL5" s="50">
        <v>0</v>
      </c>
      <c r="AM5" s="50">
        <v>3</v>
      </c>
      <c r="AN5" s="50">
        <v>1.25</v>
      </c>
      <c r="AO5" s="50">
        <v>0.15</v>
      </c>
      <c r="AP5" s="50">
        <v>0.09</v>
      </c>
      <c r="AQ5" s="51">
        <v>10211</v>
      </c>
      <c r="AR5" s="50">
        <v>1.2</v>
      </c>
      <c r="AS5" s="50">
        <v>60</v>
      </c>
      <c r="AT5" s="50">
        <v>200</v>
      </c>
      <c r="AU5" s="50" t="s">
        <v>22</v>
      </c>
      <c r="AV5" s="50">
        <v>350</v>
      </c>
      <c r="AW5" s="50" t="s">
        <v>367</v>
      </c>
      <c r="AX5" s="50" t="s">
        <v>363</v>
      </c>
      <c r="AY5" s="50" t="s">
        <v>22</v>
      </c>
    </row>
    <row r="6" spans="1:51" s="50" customFormat="1" ht="87">
      <c r="A6" s="50" t="s">
        <v>317</v>
      </c>
      <c r="B6" s="50" t="s">
        <v>319</v>
      </c>
      <c r="C6" s="50" t="s">
        <v>353</v>
      </c>
      <c r="D6" s="50" t="s">
        <v>23</v>
      </c>
      <c r="E6" s="50" t="s">
        <v>22</v>
      </c>
      <c r="F6" s="50" t="s">
        <v>82</v>
      </c>
      <c r="G6" s="50">
        <v>440</v>
      </c>
      <c r="H6" s="50">
        <v>1.0840000000000001</v>
      </c>
      <c r="I6" s="50">
        <v>340.6</v>
      </c>
      <c r="J6" s="50">
        <v>2</v>
      </c>
      <c r="K6" s="50" t="s">
        <v>23</v>
      </c>
      <c r="L6" s="50">
        <v>44.04</v>
      </c>
      <c r="M6" s="50">
        <v>0</v>
      </c>
      <c r="N6" s="50">
        <v>570</v>
      </c>
      <c r="O6" s="50">
        <v>20.544</v>
      </c>
      <c r="P6" s="50">
        <v>30</v>
      </c>
      <c r="Q6" s="50" t="s">
        <v>22</v>
      </c>
      <c r="R6" s="50" t="s">
        <v>22</v>
      </c>
      <c r="S6" s="50">
        <v>220</v>
      </c>
      <c r="T6" s="50">
        <v>1500</v>
      </c>
      <c r="U6" s="50" t="s">
        <v>22</v>
      </c>
      <c r="V6" s="50" t="s">
        <v>344</v>
      </c>
      <c r="W6" s="50">
        <v>325</v>
      </c>
      <c r="X6" s="50">
        <v>300</v>
      </c>
      <c r="Y6" s="50" t="s">
        <v>22</v>
      </c>
      <c r="Z6" s="50">
        <v>2</v>
      </c>
      <c r="AA6" s="50">
        <v>30</v>
      </c>
      <c r="AB6" s="50">
        <v>1500</v>
      </c>
      <c r="AC6" s="50" t="s">
        <v>22</v>
      </c>
      <c r="AD6" s="50">
        <v>220</v>
      </c>
      <c r="AE6" s="50" t="s">
        <v>22</v>
      </c>
      <c r="AF6" s="50" t="s">
        <v>22</v>
      </c>
      <c r="AG6" s="50" t="s">
        <v>22</v>
      </c>
      <c r="AH6" s="50">
        <v>65</v>
      </c>
      <c r="AI6" s="50">
        <v>45</v>
      </c>
      <c r="AJ6" s="50">
        <v>2.6</v>
      </c>
      <c r="AK6" s="54">
        <v>1.6534867002156699</v>
      </c>
      <c r="AL6" s="50">
        <v>0</v>
      </c>
      <c r="AM6" s="50">
        <v>3</v>
      </c>
      <c r="AN6" s="50">
        <v>0</v>
      </c>
      <c r="AO6" s="50">
        <v>0.11</v>
      </c>
      <c r="AP6" s="50">
        <v>0.08</v>
      </c>
      <c r="AQ6" s="50">
        <v>10007</v>
      </c>
      <c r="AR6" s="50">
        <v>1.2</v>
      </c>
      <c r="AS6" s="50">
        <v>60</v>
      </c>
      <c r="AT6" s="50">
        <v>200</v>
      </c>
      <c r="AU6" s="50" t="s">
        <v>22</v>
      </c>
      <c r="AV6" s="50">
        <v>221</v>
      </c>
      <c r="AW6" s="50" t="s">
        <v>369</v>
      </c>
      <c r="AX6" s="50" t="s">
        <v>364</v>
      </c>
      <c r="AY6" s="50" t="s">
        <v>22</v>
      </c>
    </row>
    <row r="7" spans="1:51" s="50" customFormat="1" ht="35" customHeight="1">
      <c r="A7" s="50" t="s">
        <v>324</v>
      </c>
      <c r="B7" s="50" t="s">
        <v>355</v>
      </c>
      <c r="C7" s="50" t="s">
        <v>352</v>
      </c>
      <c r="D7" s="50" t="s">
        <v>23</v>
      </c>
      <c r="E7" s="50" t="s">
        <v>22</v>
      </c>
      <c r="F7" s="50" t="s">
        <v>320</v>
      </c>
      <c r="G7" s="50">
        <v>542.76</v>
      </c>
      <c r="H7" s="50">
        <v>1.238</v>
      </c>
      <c r="I7" s="50">
        <v>246.76</v>
      </c>
      <c r="J7" s="50">
        <v>1.4410000000000001</v>
      </c>
      <c r="K7" s="50" t="s">
        <v>23</v>
      </c>
      <c r="L7" s="50">
        <v>56.96</v>
      </c>
      <c r="M7" s="50">
        <v>0</v>
      </c>
      <c r="N7" s="50">
        <v>545</v>
      </c>
      <c r="O7" s="50">
        <v>22</v>
      </c>
      <c r="P7" s="50">
        <v>30</v>
      </c>
      <c r="Q7" s="50" t="s">
        <v>22</v>
      </c>
      <c r="R7" s="50" t="s">
        <v>22</v>
      </c>
      <c r="S7" s="50">
        <v>225</v>
      </c>
      <c r="T7" s="50">
        <v>1500</v>
      </c>
      <c r="U7" s="50" t="s">
        <v>22</v>
      </c>
      <c r="V7" s="50" t="s">
        <v>345</v>
      </c>
      <c r="W7" s="50">
        <v>325</v>
      </c>
      <c r="X7" s="50">
        <v>300</v>
      </c>
      <c r="Y7" s="50" t="s">
        <v>22</v>
      </c>
      <c r="Z7" s="50">
        <v>2</v>
      </c>
      <c r="AA7" s="50">
        <v>30</v>
      </c>
      <c r="AB7" s="50">
        <v>2200</v>
      </c>
      <c r="AC7" s="50" t="s">
        <v>22</v>
      </c>
      <c r="AD7" s="50">
        <v>481</v>
      </c>
      <c r="AE7" s="50" t="s">
        <v>22</v>
      </c>
      <c r="AF7" s="50" t="s">
        <v>22</v>
      </c>
      <c r="AG7" s="50" t="s">
        <v>22</v>
      </c>
      <c r="AH7" s="50">
        <v>78</v>
      </c>
      <c r="AI7" s="50">
        <v>32</v>
      </c>
      <c r="AJ7" s="50">
        <v>2.6</v>
      </c>
      <c r="AK7" s="54">
        <v>1.6</v>
      </c>
      <c r="AL7" s="50">
        <v>0</v>
      </c>
      <c r="AM7" s="50">
        <v>3</v>
      </c>
      <c r="AN7" s="50">
        <v>0</v>
      </c>
      <c r="AO7" s="50">
        <v>0.13</v>
      </c>
      <c r="AP7" s="50">
        <v>0.09</v>
      </c>
      <c r="AQ7" s="51">
        <v>10261</v>
      </c>
      <c r="AR7" s="50">
        <v>1.1000000000000001</v>
      </c>
      <c r="AS7" s="50">
        <v>60</v>
      </c>
      <c r="AT7" s="50">
        <v>200</v>
      </c>
      <c r="AU7" s="50" t="s">
        <v>22</v>
      </c>
      <c r="AV7" s="50">
        <v>482</v>
      </c>
      <c r="AW7" s="50" t="s">
        <v>367</v>
      </c>
      <c r="AX7" s="50" t="s">
        <v>365</v>
      </c>
      <c r="AY7" s="50" t="s">
        <v>22</v>
      </c>
    </row>
    <row r="8" spans="1:51" s="50" customFormat="1" ht="35" customHeight="1">
      <c r="A8" s="50" t="s">
        <v>378</v>
      </c>
      <c r="B8" s="50" t="s">
        <v>349</v>
      </c>
      <c r="C8" s="50" t="s">
        <v>379</v>
      </c>
      <c r="D8" s="50" t="s">
        <v>380</v>
      </c>
      <c r="E8" s="50" t="s">
        <v>374</v>
      </c>
      <c r="F8" s="50" t="s">
        <v>374</v>
      </c>
      <c r="G8" s="50">
        <v>3500</v>
      </c>
      <c r="H8" s="50" t="s">
        <v>374</v>
      </c>
      <c r="I8" s="50" t="s">
        <v>374</v>
      </c>
      <c r="J8" s="50" t="s">
        <v>374</v>
      </c>
      <c r="K8" s="50" t="s">
        <v>377</v>
      </c>
      <c r="L8" s="50">
        <v>0</v>
      </c>
      <c r="M8" s="50">
        <v>0</v>
      </c>
      <c r="N8" s="50">
        <v>0</v>
      </c>
      <c r="O8" s="50">
        <v>500</v>
      </c>
      <c r="P8" s="50">
        <v>500</v>
      </c>
      <c r="Q8" s="50" t="s">
        <v>374</v>
      </c>
      <c r="R8" s="50" t="s">
        <v>374</v>
      </c>
      <c r="S8" s="50" t="s">
        <v>374</v>
      </c>
      <c r="T8" s="50" t="s">
        <v>374</v>
      </c>
      <c r="U8" s="50">
        <v>1280585782</v>
      </c>
      <c r="V8" s="50" t="s">
        <v>374</v>
      </c>
      <c r="W8" s="50">
        <v>0</v>
      </c>
      <c r="X8" s="50">
        <v>0</v>
      </c>
      <c r="Y8" s="50" t="s">
        <v>374</v>
      </c>
      <c r="Z8" s="50">
        <v>6</v>
      </c>
      <c r="AA8" s="50">
        <v>100</v>
      </c>
      <c r="AB8" s="50" t="s">
        <v>374</v>
      </c>
      <c r="AC8" s="50" t="s">
        <v>374</v>
      </c>
      <c r="AD8" s="50" t="s">
        <v>374</v>
      </c>
      <c r="AE8" s="50" t="s">
        <v>374</v>
      </c>
      <c r="AF8" s="50" t="s">
        <v>374</v>
      </c>
      <c r="AG8" s="50" t="s">
        <v>374</v>
      </c>
      <c r="AH8" s="50" t="s">
        <v>374</v>
      </c>
      <c r="AI8" s="50" t="s">
        <v>374</v>
      </c>
      <c r="AJ8" s="50" t="s">
        <v>374</v>
      </c>
      <c r="AK8" s="50" t="s">
        <v>374</v>
      </c>
      <c r="AL8" s="50" t="s">
        <v>374</v>
      </c>
      <c r="AM8" s="50" t="s">
        <v>374</v>
      </c>
      <c r="AN8" s="50" t="s">
        <v>374</v>
      </c>
      <c r="AO8" s="50" t="s">
        <v>374</v>
      </c>
      <c r="AP8" s="50" t="s">
        <v>374</v>
      </c>
      <c r="AQ8" s="50">
        <v>50007</v>
      </c>
      <c r="AR8" s="50">
        <v>1.5</v>
      </c>
      <c r="AS8" s="50">
        <v>100</v>
      </c>
      <c r="AT8" s="50">
        <v>200</v>
      </c>
      <c r="AU8" s="50" t="s">
        <v>374</v>
      </c>
      <c r="AV8" s="50" t="s">
        <v>374</v>
      </c>
      <c r="AW8" s="50" t="s">
        <v>374</v>
      </c>
      <c r="AX8" s="50" t="s">
        <v>374</v>
      </c>
      <c r="AY8" s="50" t="s">
        <v>374</v>
      </c>
    </row>
    <row r="9" spans="1:51" s="50" customFormat="1" ht="35" customHeight="1">
      <c r="A9" s="50" t="s">
        <v>381</v>
      </c>
      <c r="B9" s="50" t="s">
        <v>348</v>
      </c>
      <c r="C9" s="50" t="s">
        <v>382</v>
      </c>
      <c r="D9" s="50" t="s">
        <v>373</v>
      </c>
      <c r="E9" s="50" t="s">
        <v>374</v>
      </c>
      <c r="F9" s="50" t="s">
        <v>374</v>
      </c>
      <c r="G9" s="50">
        <v>3300</v>
      </c>
      <c r="H9" s="50" t="s">
        <v>374</v>
      </c>
      <c r="I9" s="50" t="s">
        <v>374</v>
      </c>
      <c r="J9" s="50" t="s">
        <v>374</v>
      </c>
      <c r="K9" s="50" t="s">
        <v>375</v>
      </c>
      <c r="L9" s="50">
        <v>147</v>
      </c>
      <c r="M9" s="50">
        <v>0</v>
      </c>
      <c r="N9" s="50">
        <v>850</v>
      </c>
      <c r="O9" s="50">
        <v>20</v>
      </c>
      <c r="P9" s="50">
        <v>20</v>
      </c>
      <c r="Q9" s="50">
        <v>200</v>
      </c>
      <c r="R9" s="50">
        <v>0</v>
      </c>
      <c r="S9" s="50">
        <v>0</v>
      </c>
      <c r="T9" s="50">
        <v>1200</v>
      </c>
      <c r="U9" s="50">
        <v>1280585777</v>
      </c>
      <c r="V9" s="50" t="s">
        <v>376</v>
      </c>
      <c r="W9" s="50" t="s">
        <v>374</v>
      </c>
      <c r="X9" s="50" t="s">
        <v>374</v>
      </c>
      <c r="Y9" s="50" t="s">
        <v>374</v>
      </c>
      <c r="Z9" s="50">
        <v>8</v>
      </c>
      <c r="AA9" s="50">
        <v>100</v>
      </c>
      <c r="AB9" s="50">
        <v>1100</v>
      </c>
      <c r="AC9" s="50" t="s">
        <v>374</v>
      </c>
      <c r="AD9" s="50">
        <v>16</v>
      </c>
      <c r="AE9" s="50" t="s">
        <v>374</v>
      </c>
      <c r="AF9" s="50" t="s">
        <v>374</v>
      </c>
      <c r="AG9" s="50" t="s">
        <v>374</v>
      </c>
      <c r="AH9" s="50">
        <v>0</v>
      </c>
      <c r="AI9" s="50">
        <v>0</v>
      </c>
      <c r="AJ9" s="50">
        <v>4</v>
      </c>
      <c r="AK9" s="50">
        <v>0</v>
      </c>
      <c r="AL9" s="50">
        <v>0</v>
      </c>
      <c r="AM9" s="50">
        <v>0</v>
      </c>
      <c r="AN9" s="50">
        <v>0</v>
      </c>
      <c r="AO9" s="50">
        <v>0</v>
      </c>
      <c r="AP9" s="50">
        <v>0</v>
      </c>
      <c r="AQ9" s="50">
        <v>50004</v>
      </c>
      <c r="AR9" s="50">
        <v>1</v>
      </c>
      <c r="AS9" s="50">
        <v>90</v>
      </c>
      <c r="AT9" s="50">
        <v>400</v>
      </c>
      <c r="AU9" s="50">
        <v>300</v>
      </c>
      <c r="AV9" s="50">
        <v>18</v>
      </c>
      <c r="AW9" s="50" t="s">
        <v>374</v>
      </c>
      <c r="AX9" s="50" t="s">
        <v>374</v>
      </c>
      <c r="AY9" s="50">
        <v>650</v>
      </c>
    </row>
  </sheetData>
  <autoFilter ref="A1:AY9" xr:uid="{00000000-0009-0000-0000-000000000000}">
    <filterColumn colId="3">
      <filters>
        <filter val="士兵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2" sqref="B2"/>
    </sheetView>
  </sheetViews>
  <sheetFormatPr defaultColWidth="9" defaultRowHeight="45" customHeight="1"/>
  <cols>
    <col min="1" max="2" width="11.7265625" style="12" customWidth="1"/>
    <col min="3" max="6" width="8.6328125" style="12" customWidth="1"/>
    <col min="7" max="7" width="52.26953125" style="11" customWidth="1"/>
    <col min="8" max="16384" width="9" style="11"/>
  </cols>
  <sheetData>
    <row r="1" spans="1:7" s="10" customFormat="1" ht="30" customHeight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5" t="s">
        <v>33</v>
      </c>
    </row>
    <row r="2" spans="1:7" ht="45" customHeight="1">
      <c r="A2" s="55" t="s">
        <v>34</v>
      </c>
      <c r="B2" s="4" t="s">
        <v>28</v>
      </c>
      <c r="C2" s="6" t="s">
        <v>35</v>
      </c>
      <c r="D2" s="7" t="s">
        <v>36</v>
      </c>
      <c r="E2" s="6">
        <v>0</v>
      </c>
      <c r="F2" s="6">
        <v>0</v>
      </c>
      <c r="G2" s="8"/>
    </row>
    <row r="3" spans="1:7" ht="45" customHeight="1">
      <c r="A3" s="55"/>
      <c r="B3" s="7" t="s">
        <v>37</v>
      </c>
      <c r="C3" s="6" t="s">
        <v>35</v>
      </c>
      <c r="D3" s="7" t="s">
        <v>38</v>
      </c>
      <c r="E3" s="6">
        <v>0</v>
      </c>
      <c r="F3" s="6">
        <v>0</v>
      </c>
      <c r="G3" s="8"/>
    </row>
    <row r="4" spans="1:7" ht="45" customHeight="1">
      <c r="A4" s="55"/>
      <c r="B4" s="9" t="s">
        <v>39</v>
      </c>
      <c r="C4" s="6" t="s">
        <v>35</v>
      </c>
      <c r="D4" s="49" t="s">
        <v>312</v>
      </c>
      <c r="E4" s="6">
        <v>0</v>
      </c>
      <c r="F4" s="6">
        <v>0</v>
      </c>
      <c r="G4" s="8"/>
    </row>
    <row r="5" spans="1:7" ht="45" customHeight="1">
      <c r="A5" s="55"/>
      <c r="B5" s="9" t="s">
        <v>310</v>
      </c>
      <c r="C5" s="6" t="s">
        <v>35</v>
      </c>
      <c r="D5" s="7" t="s">
        <v>311</v>
      </c>
      <c r="E5" s="6">
        <v>0</v>
      </c>
      <c r="F5" s="6">
        <v>0</v>
      </c>
      <c r="G5" s="8"/>
    </row>
    <row r="6" spans="1:7" ht="45" customHeight="1">
      <c r="A6" s="55"/>
      <c r="B6" s="9" t="s">
        <v>307</v>
      </c>
      <c r="C6" s="6" t="s">
        <v>308</v>
      </c>
      <c r="D6" s="47" t="s">
        <v>309</v>
      </c>
      <c r="E6" s="6">
        <v>0</v>
      </c>
      <c r="F6" s="6">
        <v>0</v>
      </c>
      <c r="G6" s="48"/>
    </row>
    <row r="7" spans="1:7" ht="45" customHeight="1">
      <c r="A7" s="55"/>
      <c r="B7" s="55" t="s">
        <v>40</v>
      </c>
      <c r="C7" s="6" t="s">
        <v>41</v>
      </c>
      <c r="D7" s="7" t="s">
        <v>42</v>
      </c>
      <c r="E7" s="6">
        <v>0</v>
      </c>
      <c r="F7" s="6">
        <v>0</v>
      </c>
      <c r="G7" s="56" t="s">
        <v>43</v>
      </c>
    </row>
    <row r="8" spans="1:7" ht="45" customHeight="1">
      <c r="A8" s="55"/>
      <c r="B8" s="55"/>
      <c r="C8" s="6" t="s">
        <v>44</v>
      </c>
      <c r="D8" s="7" t="s">
        <v>42</v>
      </c>
      <c r="E8" s="6">
        <v>0</v>
      </c>
      <c r="F8" s="6">
        <v>0</v>
      </c>
      <c r="G8" s="57"/>
    </row>
    <row r="9" spans="1:7" ht="45" customHeight="1">
      <c r="A9" s="55"/>
      <c r="B9" s="55"/>
      <c r="C9" s="6" t="s">
        <v>45</v>
      </c>
      <c r="D9" s="7" t="s">
        <v>42</v>
      </c>
      <c r="E9" s="6">
        <v>0</v>
      </c>
      <c r="F9" s="6">
        <v>0</v>
      </c>
      <c r="G9" s="8" t="s">
        <v>303</v>
      </c>
    </row>
  </sheetData>
  <mergeCells count="3">
    <mergeCell ref="A2:A9"/>
    <mergeCell ref="B7:B9"/>
    <mergeCell ref="G7:G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20"/>
  <sheetViews>
    <sheetView workbookViewId="0">
      <selection activeCell="G12" sqref="G12"/>
    </sheetView>
  </sheetViews>
  <sheetFormatPr defaultColWidth="7.26953125" defaultRowHeight="14.5"/>
  <cols>
    <col min="5" max="8" width="7.26953125" style="32"/>
    <col min="9" max="9" width="7.26953125" style="15"/>
    <col min="10" max="10" width="7.26953125" style="16"/>
    <col min="11" max="11" width="7.7265625" style="32" customWidth="1"/>
    <col min="12" max="12" width="9.453125" style="33" hidden="1" customWidth="1"/>
    <col min="13" max="13" width="10.453125" style="34" customWidth="1"/>
    <col min="14" max="14" width="8.6328125" style="35" customWidth="1"/>
    <col min="15" max="15" width="9.26953125" style="35" customWidth="1"/>
    <col min="16" max="16" width="8.26953125" style="36" customWidth="1"/>
    <col min="17" max="18" width="7.26953125" style="36"/>
    <col min="19" max="21" width="7.36328125" style="36" customWidth="1"/>
    <col min="23" max="23" width="7.26953125" style="36"/>
    <col min="25" max="25" width="7.26953125" style="36"/>
    <col min="26" max="26" width="7.453125" style="35" bestFit="1" customWidth="1"/>
    <col min="27" max="27" width="7.26953125" style="35"/>
    <col min="28" max="28" width="7.453125" style="40" bestFit="1" customWidth="1"/>
    <col min="29" max="29" width="8.453125" style="40" bestFit="1" customWidth="1"/>
    <col min="30" max="30" width="8.453125" style="42" bestFit="1" customWidth="1"/>
    <col min="36" max="36" width="7.453125" style="35" bestFit="1" customWidth="1"/>
    <col min="37" max="37" width="7.26953125" style="35"/>
    <col min="38" max="39" width="7.453125" style="40" bestFit="1" customWidth="1"/>
    <col min="40" max="40" width="7.26953125" style="42"/>
    <col min="42" max="47" width="8.453125" bestFit="1" customWidth="1"/>
  </cols>
  <sheetData>
    <row r="1" spans="1:47" s="13" customFormat="1" ht="13.5" customHeight="1" thickBot="1">
      <c r="A1" s="44" t="s">
        <v>302</v>
      </c>
      <c r="B1" s="13" t="s">
        <v>83</v>
      </c>
      <c r="C1" s="13" t="s">
        <v>84</v>
      </c>
      <c r="D1" s="13" t="s">
        <v>22</v>
      </c>
      <c r="E1" s="14" t="s">
        <v>85</v>
      </c>
      <c r="F1" s="14" t="s">
        <v>86</v>
      </c>
      <c r="G1" s="14" t="s">
        <v>87</v>
      </c>
      <c r="H1" s="14" t="s">
        <v>88</v>
      </c>
      <c r="I1" s="15" t="s">
        <v>89</v>
      </c>
      <c r="J1" s="16" t="s">
        <v>90</v>
      </c>
      <c r="K1" s="14" t="s">
        <v>91</v>
      </c>
      <c r="L1" s="17" t="s">
        <v>92</v>
      </c>
      <c r="M1" s="18" t="s">
        <v>93</v>
      </c>
      <c r="N1" s="19" t="s">
        <v>94</v>
      </c>
      <c r="O1" s="19" t="s">
        <v>95</v>
      </c>
      <c r="P1" s="20" t="s">
        <v>96</v>
      </c>
      <c r="Q1" s="20" t="s">
        <v>97</v>
      </c>
      <c r="R1" s="20" t="s">
        <v>98</v>
      </c>
      <c r="S1" s="20" t="s">
        <v>99</v>
      </c>
      <c r="T1" s="20" t="s">
        <v>100</v>
      </c>
      <c r="U1" s="58" t="s">
        <v>101</v>
      </c>
      <c r="V1" s="21" t="s">
        <v>102</v>
      </c>
      <c r="W1" s="22" t="s">
        <v>103</v>
      </c>
      <c r="X1" s="23" t="s">
        <v>104</v>
      </c>
      <c r="Y1" s="22" t="s">
        <v>105</v>
      </c>
      <c r="Z1" s="24" t="s">
        <v>106</v>
      </c>
      <c r="AA1" s="24" t="s">
        <v>107</v>
      </c>
      <c r="AB1" s="25" t="s">
        <v>108</v>
      </c>
      <c r="AC1" s="26" t="s">
        <v>109</v>
      </c>
      <c r="AD1" s="27" t="s">
        <v>110</v>
      </c>
      <c r="AE1" s="60" t="s">
        <v>111</v>
      </c>
      <c r="AF1" s="21" t="s">
        <v>102</v>
      </c>
      <c r="AG1" s="22" t="s">
        <v>103</v>
      </c>
      <c r="AH1" s="23" t="s">
        <v>104</v>
      </c>
      <c r="AI1" s="22" t="s">
        <v>105</v>
      </c>
      <c r="AJ1" s="24" t="s">
        <v>106</v>
      </c>
      <c r="AK1" s="24" t="s">
        <v>107</v>
      </c>
      <c r="AL1" s="25" t="s">
        <v>108</v>
      </c>
      <c r="AM1" s="26" t="s">
        <v>109</v>
      </c>
      <c r="AN1" s="27" t="s">
        <v>110</v>
      </c>
      <c r="AP1" s="28" t="s">
        <v>102</v>
      </c>
      <c r="AQ1" s="29" t="s">
        <v>103</v>
      </c>
      <c r="AR1" s="29" t="s">
        <v>104</v>
      </c>
      <c r="AS1" s="29" t="s">
        <v>105</v>
      </c>
      <c r="AT1" s="30" t="s">
        <v>108</v>
      </c>
      <c r="AU1" s="31" t="s">
        <v>110</v>
      </c>
    </row>
    <row r="2" spans="1:47">
      <c r="A2" s="45">
        <v>1</v>
      </c>
      <c r="B2" t="s">
        <v>253</v>
      </c>
      <c r="C2" t="s">
        <v>254</v>
      </c>
      <c r="D2" s="45">
        <v>290</v>
      </c>
      <c r="E2" s="32">
        <v>592</v>
      </c>
      <c r="F2" s="32">
        <v>57</v>
      </c>
      <c r="G2" s="32">
        <v>234</v>
      </c>
      <c r="H2" s="32">
        <v>63</v>
      </c>
      <c r="I2" s="15">
        <v>4.9000000000000004</v>
      </c>
      <c r="J2" s="16">
        <v>0.54</v>
      </c>
      <c r="K2" s="32">
        <v>120</v>
      </c>
      <c r="L2" s="33">
        <v>1.7333333333333336E-2</v>
      </c>
      <c r="M2" s="34">
        <v>2.6</v>
      </c>
      <c r="N2" s="35">
        <v>35.4</v>
      </c>
      <c r="O2" s="35">
        <v>4.0999999999999996</v>
      </c>
      <c r="P2" s="36">
        <v>1.38</v>
      </c>
      <c r="Q2" s="36">
        <v>0.1</v>
      </c>
      <c r="R2" s="36">
        <v>0.97</v>
      </c>
      <c r="S2" s="36">
        <v>0.19</v>
      </c>
      <c r="T2" s="36">
        <f t="shared" ref="T2:T33" si="0">ROUND(H2/25,1)</f>
        <v>2.5</v>
      </c>
      <c r="U2" s="59"/>
      <c r="V2">
        <v>1666</v>
      </c>
      <c r="W2" s="37">
        <v>3.28</v>
      </c>
      <c r="X2" s="38">
        <v>1430</v>
      </c>
      <c r="Y2" s="37">
        <v>4.6500000000000004</v>
      </c>
      <c r="Z2" s="35">
        <v>133.5</v>
      </c>
      <c r="AA2" s="39">
        <v>10.1</v>
      </c>
      <c r="AB2" s="40">
        <f>1-1/(1+0.06*AA2)</f>
        <v>0.37733499377334989</v>
      </c>
      <c r="AC2" s="41">
        <v>0.96941176470588242</v>
      </c>
      <c r="AD2" s="42">
        <f>AC2*Z2</f>
        <v>129.41647058823531</v>
      </c>
      <c r="AE2" s="61"/>
      <c r="AF2">
        <f>E2+19*F2</f>
        <v>1675</v>
      </c>
      <c r="AG2">
        <f>P2+19*Q2</f>
        <v>3.2800000000000002</v>
      </c>
      <c r="AH2">
        <f>G2+H2*19</f>
        <v>1431</v>
      </c>
      <c r="AI2">
        <f>R2+19*S2</f>
        <v>4.58</v>
      </c>
      <c r="AJ2" s="35">
        <f>N2+19*O2</f>
        <v>113.29999999999998</v>
      </c>
      <c r="AK2" s="35">
        <f>I2+19*J2</f>
        <v>15.160000000000002</v>
      </c>
      <c r="AL2" s="40">
        <f>1-1/(1+0.04*AK2)</f>
        <v>0.37749003984063745</v>
      </c>
      <c r="AM2" s="40">
        <f>(K2+19*M2)/150</f>
        <v>1.1293333333333333</v>
      </c>
      <c r="AN2" s="42">
        <f>AM2*AJ2</f>
        <v>127.95346666666664</v>
      </c>
      <c r="AP2" s="43">
        <f>AF2/V2</f>
        <v>1.0054021608643458</v>
      </c>
      <c r="AQ2" s="43">
        <f>AG2/W2</f>
        <v>1.0000000000000002</v>
      </c>
      <c r="AR2" s="43">
        <f>AH2/X2</f>
        <v>1.0006993006993008</v>
      </c>
      <c r="AS2" s="43">
        <f>AI2/Y2</f>
        <v>0.98494623655913971</v>
      </c>
      <c r="AT2" s="43">
        <f>AL2/AB2</f>
        <v>1.0004108976634716</v>
      </c>
      <c r="AU2" s="43">
        <f>AN2/AD2</f>
        <v>0.98869538077403207</v>
      </c>
    </row>
    <row r="3" spans="1:47">
      <c r="A3" s="45">
        <v>2</v>
      </c>
      <c r="B3" t="s">
        <v>49</v>
      </c>
      <c r="C3" t="s">
        <v>118</v>
      </c>
      <c r="D3" s="45">
        <v>305</v>
      </c>
      <c r="E3" s="32">
        <v>609</v>
      </c>
      <c r="F3" s="32">
        <v>69</v>
      </c>
      <c r="G3" s="32">
        <v>208</v>
      </c>
      <c r="H3" s="32">
        <v>38</v>
      </c>
      <c r="I3" s="15">
        <v>4.2</v>
      </c>
      <c r="J3" s="16">
        <v>0.8</v>
      </c>
      <c r="K3" s="32">
        <v>120</v>
      </c>
      <c r="L3" s="33">
        <v>2.5333333333333333E-2</v>
      </c>
      <c r="M3" s="34">
        <v>3.8</v>
      </c>
      <c r="N3" s="35">
        <v>51.2</v>
      </c>
      <c r="O3" s="35">
        <v>3.6</v>
      </c>
      <c r="P3" s="36">
        <v>1.41</v>
      </c>
      <c r="Q3" s="36">
        <v>0.12</v>
      </c>
      <c r="R3" s="36">
        <v>0.89</v>
      </c>
      <c r="S3" s="36">
        <v>0.12</v>
      </c>
      <c r="T3" s="36">
        <f t="shared" si="0"/>
        <v>1.5</v>
      </c>
      <c r="U3" s="59"/>
      <c r="V3">
        <v>1928</v>
      </c>
      <c r="W3" s="37">
        <v>3.74</v>
      </c>
      <c r="X3" s="38">
        <v>936</v>
      </c>
      <c r="Y3" s="37">
        <v>3.13</v>
      </c>
      <c r="Z3" s="35">
        <v>135.6</v>
      </c>
      <c r="AA3" s="39">
        <v>13</v>
      </c>
      <c r="AB3" s="40">
        <f t="shared" ref="AB3:AB66" si="1">1-1/(1+0.06*AA3)</f>
        <v>0.4382022471910112</v>
      </c>
      <c r="AC3" s="41">
        <v>1.1341176470588237</v>
      </c>
      <c r="AD3" s="42">
        <f t="shared" ref="AD3:AD66" si="2">AC3*Z3</f>
        <v>153.78635294117649</v>
      </c>
      <c r="AE3" s="61"/>
      <c r="AF3">
        <f t="shared" ref="AF3:AF66" si="3">E3+19*F3</f>
        <v>1920</v>
      </c>
      <c r="AG3">
        <f t="shared" ref="AG3:AG66" si="4">P3+19*Q3</f>
        <v>3.6899999999999995</v>
      </c>
      <c r="AH3">
        <f>G3+H3*19</f>
        <v>930</v>
      </c>
      <c r="AI3">
        <f t="shared" ref="AI3:AI66" si="5">R3+19*S3</f>
        <v>3.17</v>
      </c>
      <c r="AJ3" s="35">
        <f>N3+19*O3</f>
        <v>119.60000000000001</v>
      </c>
      <c r="AK3" s="35">
        <f t="shared" ref="AK3:AK66" si="6">I3+19*J3</f>
        <v>19.400000000000002</v>
      </c>
      <c r="AL3" s="40">
        <f t="shared" ref="AL3:AL66" si="7">1-1/(1+0.04*AK3)</f>
        <v>0.43693693693693703</v>
      </c>
      <c r="AM3" s="40">
        <f t="shared" ref="AM3:AM66" si="8">(K3+19*M3)/150</f>
        <v>1.2813333333333332</v>
      </c>
      <c r="AN3" s="42">
        <f t="shared" ref="AN3:AN66" si="9">AM3*AJ3</f>
        <v>153.24746666666667</v>
      </c>
      <c r="AP3" s="43">
        <f t="shared" ref="AP3:AS66" si="10">AF3/V3</f>
        <v>0.99585062240663902</v>
      </c>
      <c r="AQ3" s="43">
        <f t="shared" si="10"/>
        <v>0.98663101604278058</v>
      </c>
      <c r="AR3" s="43">
        <f t="shared" si="10"/>
        <v>0.99358974358974361</v>
      </c>
      <c r="AS3" s="43">
        <f t="shared" si="10"/>
        <v>1.0127795527156549</v>
      </c>
      <c r="AT3" s="43">
        <f t="shared" ref="AT3:AT66" si="11">AL3/AB3</f>
        <v>0.99711249711249739</v>
      </c>
      <c r="AU3" s="43">
        <f>AN3/AD3</f>
        <v>0.99649587714251897</v>
      </c>
    </row>
    <row r="4" spans="1:47">
      <c r="A4" s="45">
        <v>3</v>
      </c>
      <c r="B4" t="s">
        <v>172</v>
      </c>
      <c r="C4" t="s">
        <v>64</v>
      </c>
      <c r="D4" s="45">
        <v>300</v>
      </c>
      <c r="E4" s="32">
        <v>507</v>
      </c>
      <c r="F4" s="32">
        <v>61</v>
      </c>
      <c r="G4" s="32">
        <v>221</v>
      </c>
      <c r="H4" s="32">
        <v>43</v>
      </c>
      <c r="I4" s="15">
        <v>4.8</v>
      </c>
      <c r="J4" s="16">
        <v>0.88</v>
      </c>
      <c r="K4" s="32">
        <v>120</v>
      </c>
      <c r="L4" s="33">
        <v>2.8000000000000001E-2</v>
      </c>
      <c r="M4" s="34">
        <v>4.2</v>
      </c>
      <c r="N4" s="35">
        <v>42.5</v>
      </c>
      <c r="O4" s="35">
        <v>3.8</v>
      </c>
      <c r="P4" s="36">
        <v>1.23</v>
      </c>
      <c r="Q4" s="36">
        <v>0.11</v>
      </c>
      <c r="R4" s="36">
        <v>0.93</v>
      </c>
      <c r="S4" s="36">
        <v>0.13</v>
      </c>
      <c r="T4" s="36">
        <f t="shared" si="0"/>
        <v>1.7</v>
      </c>
      <c r="U4" s="59"/>
      <c r="V4">
        <v>1663</v>
      </c>
      <c r="W4" s="37">
        <v>3.27</v>
      </c>
      <c r="X4" s="38">
        <v>1043</v>
      </c>
      <c r="Y4" s="37">
        <v>3.46</v>
      </c>
      <c r="Z4" s="35">
        <v>127</v>
      </c>
      <c r="AA4" s="39">
        <v>14.4</v>
      </c>
      <c r="AB4" s="40">
        <f t="shared" si="1"/>
        <v>0.46351931330472096</v>
      </c>
      <c r="AC4" s="41">
        <v>1.1941176470588235</v>
      </c>
      <c r="AD4" s="42">
        <f t="shared" si="2"/>
        <v>151.65294117647059</v>
      </c>
      <c r="AE4" s="61"/>
      <c r="AF4">
        <f t="shared" si="3"/>
        <v>1666</v>
      </c>
      <c r="AG4">
        <f t="shared" si="4"/>
        <v>3.32</v>
      </c>
      <c r="AH4">
        <f t="shared" ref="AH4:AH67" si="12">G4+H4*19</f>
        <v>1038</v>
      </c>
      <c r="AI4">
        <f t="shared" si="5"/>
        <v>3.4000000000000004</v>
      </c>
      <c r="AJ4" s="35">
        <f t="shared" ref="AJ4:AJ67" si="13">N4+19*O4</f>
        <v>114.7</v>
      </c>
      <c r="AK4" s="35">
        <f t="shared" si="6"/>
        <v>21.52</v>
      </c>
      <c r="AL4" s="40">
        <f t="shared" si="7"/>
        <v>0.46259673258813416</v>
      </c>
      <c r="AM4" s="40">
        <f t="shared" si="8"/>
        <v>1.3320000000000001</v>
      </c>
      <c r="AN4" s="42">
        <f t="shared" si="9"/>
        <v>152.78040000000001</v>
      </c>
      <c r="AP4" s="43">
        <f t="shared" si="10"/>
        <v>1.0018039687312086</v>
      </c>
      <c r="AQ4" s="43">
        <f t="shared" si="10"/>
        <v>1.0152905198776758</v>
      </c>
      <c r="AR4" s="43">
        <f t="shared" si="10"/>
        <v>0.9952061361457335</v>
      </c>
      <c r="AS4" s="43">
        <f t="shared" si="10"/>
        <v>0.98265895953757232</v>
      </c>
      <c r="AT4" s="43">
        <f t="shared" si="11"/>
        <v>0.99800961752810446</v>
      </c>
      <c r="AU4" s="43">
        <f t="shared" ref="AU4:AU67" si="14">AN4/AD4</f>
        <v>1.0074344672433189</v>
      </c>
    </row>
    <row r="5" spans="1:47">
      <c r="A5" s="45">
        <v>4</v>
      </c>
      <c r="B5" t="s">
        <v>56</v>
      </c>
      <c r="C5" t="s">
        <v>65</v>
      </c>
      <c r="D5" s="45">
        <v>300</v>
      </c>
      <c r="E5" s="32">
        <v>524</v>
      </c>
      <c r="F5" s="32">
        <v>63</v>
      </c>
      <c r="G5" s="32">
        <v>234</v>
      </c>
      <c r="H5" s="32">
        <v>42</v>
      </c>
      <c r="I5" s="15">
        <v>6.8</v>
      </c>
      <c r="J5" s="16">
        <v>0.88</v>
      </c>
      <c r="K5" s="32">
        <v>120</v>
      </c>
      <c r="L5" s="33">
        <v>2.8000000000000001E-2</v>
      </c>
      <c r="M5" s="34">
        <v>4.2</v>
      </c>
      <c r="N5" s="35">
        <v>58.8</v>
      </c>
      <c r="O5" s="35">
        <v>3.9</v>
      </c>
      <c r="P5" s="36">
        <v>1.2599999999999998</v>
      </c>
      <c r="Q5" s="36">
        <v>0.11</v>
      </c>
      <c r="R5" s="36">
        <v>0.97</v>
      </c>
      <c r="S5" s="36">
        <v>0.13</v>
      </c>
      <c r="T5" s="36">
        <f t="shared" si="0"/>
        <v>1.7</v>
      </c>
      <c r="V5">
        <v>1721</v>
      </c>
      <c r="W5" s="37">
        <v>3.37</v>
      </c>
      <c r="X5" s="38">
        <v>1024</v>
      </c>
      <c r="Y5" s="37">
        <v>3.4</v>
      </c>
      <c r="Z5" s="35">
        <v>144</v>
      </c>
      <c r="AA5" s="39">
        <v>15.7</v>
      </c>
      <c r="AB5" s="40">
        <f t="shared" si="1"/>
        <v>0.48506694129763128</v>
      </c>
      <c r="AC5" s="41">
        <v>1.2058823529411764</v>
      </c>
      <c r="AD5" s="42">
        <f t="shared" si="2"/>
        <v>173.64705882352939</v>
      </c>
      <c r="AF5">
        <f t="shared" si="3"/>
        <v>1721</v>
      </c>
      <c r="AG5">
        <f t="shared" si="4"/>
        <v>3.3499999999999996</v>
      </c>
      <c r="AH5">
        <f t="shared" si="12"/>
        <v>1032</v>
      </c>
      <c r="AI5">
        <f t="shared" si="5"/>
        <v>3.4400000000000004</v>
      </c>
      <c r="AJ5" s="35">
        <f t="shared" si="13"/>
        <v>132.89999999999998</v>
      </c>
      <c r="AK5" s="35">
        <f t="shared" si="6"/>
        <v>23.52</v>
      </c>
      <c r="AL5" s="40">
        <f t="shared" si="7"/>
        <v>0.48474855729596034</v>
      </c>
      <c r="AM5" s="40">
        <f t="shared" si="8"/>
        <v>1.3320000000000001</v>
      </c>
      <c r="AN5" s="42">
        <f t="shared" si="9"/>
        <v>177.02279999999999</v>
      </c>
      <c r="AP5" s="43">
        <f t="shared" si="10"/>
        <v>1</v>
      </c>
      <c r="AQ5" s="43">
        <f t="shared" si="10"/>
        <v>0.9940652818991097</v>
      </c>
      <c r="AR5" s="43">
        <f t="shared" si="10"/>
        <v>1.0078125</v>
      </c>
      <c r="AS5" s="43">
        <f t="shared" si="10"/>
        <v>1.0117647058823531</v>
      </c>
      <c r="AT5" s="43">
        <f t="shared" si="11"/>
        <v>0.99934362873540872</v>
      </c>
      <c r="AU5" s="43">
        <f t="shared" si="14"/>
        <v>1.019440243902439</v>
      </c>
    </row>
    <row r="6" spans="1:47">
      <c r="A6" s="45">
        <v>5</v>
      </c>
      <c r="B6" t="s">
        <v>139</v>
      </c>
      <c r="C6" t="s">
        <v>66</v>
      </c>
      <c r="D6" s="45">
        <v>295</v>
      </c>
      <c r="E6" s="32">
        <v>507</v>
      </c>
      <c r="F6" s="32">
        <v>61</v>
      </c>
      <c r="G6" s="32">
        <v>208</v>
      </c>
      <c r="H6" s="32">
        <v>43</v>
      </c>
      <c r="I6" s="15">
        <v>5</v>
      </c>
      <c r="J6" s="16">
        <v>0.88</v>
      </c>
      <c r="K6" s="32">
        <v>120</v>
      </c>
      <c r="L6" s="33">
        <v>2.8000000000000001E-2</v>
      </c>
      <c r="M6" s="34">
        <v>4.2</v>
      </c>
      <c r="N6" s="35">
        <v>43.8</v>
      </c>
      <c r="O6" s="35">
        <v>3.8</v>
      </c>
      <c r="P6" s="36">
        <v>1.23</v>
      </c>
      <c r="Q6" s="36">
        <v>0.11</v>
      </c>
      <c r="R6" s="36">
        <v>0.89</v>
      </c>
      <c r="S6" s="36">
        <v>0.13</v>
      </c>
      <c r="T6" s="36">
        <f t="shared" si="0"/>
        <v>1.7</v>
      </c>
      <c r="V6">
        <v>1663</v>
      </c>
      <c r="W6" s="37">
        <v>3.27</v>
      </c>
      <c r="X6" s="38">
        <v>1030</v>
      </c>
      <c r="Y6" s="37">
        <v>3.42</v>
      </c>
      <c r="Z6" s="35">
        <v>128</v>
      </c>
      <c r="AA6" s="39">
        <v>14.6</v>
      </c>
      <c r="AB6" s="40">
        <f t="shared" si="1"/>
        <v>0.46695095948827292</v>
      </c>
      <c r="AC6" s="41">
        <v>1.2</v>
      </c>
      <c r="AD6" s="42">
        <f t="shared" si="2"/>
        <v>153.6</v>
      </c>
      <c r="AF6">
        <f t="shared" si="3"/>
        <v>1666</v>
      </c>
      <c r="AG6">
        <f t="shared" si="4"/>
        <v>3.32</v>
      </c>
      <c r="AH6">
        <f t="shared" si="12"/>
        <v>1025</v>
      </c>
      <c r="AI6">
        <f t="shared" si="5"/>
        <v>3.3600000000000003</v>
      </c>
      <c r="AJ6" s="35">
        <f t="shared" si="13"/>
        <v>116</v>
      </c>
      <c r="AK6" s="35">
        <f t="shared" si="6"/>
        <v>21.72</v>
      </c>
      <c r="AL6" s="40">
        <f t="shared" si="7"/>
        <v>0.4648972602739726</v>
      </c>
      <c r="AM6" s="40">
        <f t="shared" si="8"/>
        <v>1.3320000000000001</v>
      </c>
      <c r="AN6" s="42">
        <f t="shared" si="9"/>
        <v>154.512</v>
      </c>
      <c r="AP6" s="43">
        <f t="shared" si="10"/>
        <v>1.0018039687312086</v>
      </c>
      <c r="AQ6" s="43">
        <f t="shared" si="10"/>
        <v>1.0152905198776758</v>
      </c>
      <c r="AR6" s="43">
        <f t="shared" si="10"/>
        <v>0.99514563106796117</v>
      </c>
      <c r="AS6" s="43">
        <f t="shared" si="10"/>
        <v>0.98245614035087736</v>
      </c>
      <c r="AT6" s="43">
        <f t="shared" si="11"/>
        <v>0.99560189528992304</v>
      </c>
      <c r="AU6" s="43">
        <f t="shared" si="14"/>
        <v>1.0059375000000002</v>
      </c>
    </row>
    <row r="7" spans="1:47">
      <c r="A7" s="45">
        <v>6</v>
      </c>
      <c r="B7" t="s">
        <v>198</v>
      </c>
      <c r="C7" t="s">
        <v>67</v>
      </c>
      <c r="D7" s="45">
        <v>305</v>
      </c>
      <c r="E7" s="32">
        <v>626</v>
      </c>
      <c r="F7" s="32">
        <v>76</v>
      </c>
      <c r="G7" s="32">
        <v>221</v>
      </c>
      <c r="H7" s="32">
        <v>40</v>
      </c>
      <c r="I7" s="15">
        <v>6.6</v>
      </c>
      <c r="J7" s="16">
        <v>0.75</v>
      </c>
      <c r="K7" s="32">
        <v>120</v>
      </c>
      <c r="L7" s="33">
        <v>2.4000000000000004E-2</v>
      </c>
      <c r="M7" s="34">
        <v>3.6</v>
      </c>
      <c r="N7" s="35">
        <v>49.9</v>
      </c>
      <c r="O7" s="35">
        <v>3.8</v>
      </c>
      <c r="P7" s="36">
        <v>1.44</v>
      </c>
      <c r="Q7" s="36">
        <v>0.13</v>
      </c>
      <c r="R7" s="36">
        <v>0.93</v>
      </c>
      <c r="S7" s="36">
        <v>0.12</v>
      </c>
      <c r="T7" s="36">
        <f t="shared" si="0"/>
        <v>1.6</v>
      </c>
      <c r="V7">
        <v>2068</v>
      </c>
      <c r="W7" s="37">
        <v>3.98</v>
      </c>
      <c r="X7" s="38">
        <v>980</v>
      </c>
      <c r="Y7" s="37">
        <v>3.27</v>
      </c>
      <c r="Z7" s="35">
        <v>142.80000000000001</v>
      </c>
      <c r="AA7" s="39">
        <v>13.9</v>
      </c>
      <c r="AB7" s="40">
        <f t="shared" si="1"/>
        <v>0.45474372955288989</v>
      </c>
      <c r="AC7" s="41">
        <v>1.088235294117647</v>
      </c>
      <c r="AD7" s="42">
        <f t="shared" si="2"/>
        <v>155.4</v>
      </c>
      <c r="AF7">
        <f t="shared" si="3"/>
        <v>2070</v>
      </c>
      <c r="AG7">
        <f t="shared" si="4"/>
        <v>3.91</v>
      </c>
      <c r="AH7">
        <f t="shared" si="12"/>
        <v>981</v>
      </c>
      <c r="AI7">
        <f t="shared" si="5"/>
        <v>3.21</v>
      </c>
      <c r="AJ7" s="35">
        <f t="shared" si="13"/>
        <v>122.1</v>
      </c>
      <c r="AK7" s="35">
        <f t="shared" si="6"/>
        <v>20.85</v>
      </c>
      <c r="AL7" s="40">
        <f t="shared" si="7"/>
        <v>0.45474372955288989</v>
      </c>
      <c r="AM7" s="40">
        <f t="shared" si="8"/>
        <v>1.256</v>
      </c>
      <c r="AN7" s="42">
        <f t="shared" si="9"/>
        <v>153.35759999999999</v>
      </c>
      <c r="AP7" s="43">
        <f t="shared" si="10"/>
        <v>1.0009671179883946</v>
      </c>
      <c r="AQ7" s="43">
        <f t="shared" si="10"/>
        <v>0.98241206030150763</v>
      </c>
      <c r="AR7" s="43">
        <f t="shared" si="10"/>
        <v>1.0010204081632652</v>
      </c>
      <c r="AS7" s="43">
        <f t="shared" si="10"/>
        <v>0.98165137614678899</v>
      </c>
      <c r="AT7" s="43">
        <f t="shared" si="11"/>
        <v>1</v>
      </c>
      <c r="AU7" s="43">
        <f t="shared" si="14"/>
        <v>0.98685714285714277</v>
      </c>
    </row>
    <row r="8" spans="1:47">
      <c r="A8" s="45">
        <v>7</v>
      </c>
      <c r="B8" t="s">
        <v>112</v>
      </c>
      <c r="C8" t="s">
        <v>68</v>
      </c>
      <c r="D8" s="45">
        <v>295</v>
      </c>
      <c r="E8" s="32">
        <v>524</v>
      </c>
      <c r="F8" s="32">
        <v>52</v>
      </c>
      <c r="G8" s="32">
        <v>273</v>
      </c>
      <c r="H8" s="32">
        <v>66</v>
      </c>
      <c r="I8" s="15">
        <v>3.8</v>
      </c>
      <c r="J8" s="16">
        <v>0.62</v>
      </c>
      <c r="K8" s="32">
        <v>120</v>
      </c>
      <c r="L8" s="33">
        <v>1.9333333333333334E-2</v>
      </c>
      <c r="M8" s="34">
        <v>2.9</v>
      </c>
      <c r="N8" s="35">
        <v>51.2</v>
      </c>
      <c r="O8" s="35">
        <v>4.4000000000000004</v>
      </c>
      <c r="P8" s="36">
        <v>1.26</v>
      </c>
      <c r="Q8" s="36">
        <v>0.09</v>
      </c>
      <c r="R8" s="36">
        <v>1.0900000000000001</v>
      </c>
      <c r="S8" s="36">
        <v>0.2</v>
      </c>
      <c r="T8" s="36">
        <f t="shared" si="0"/>
        <v>2.6</v>
      </c>
      <c r="V8">
        <v>1517</v>
      </c>
      <c r="W8" s="37">
        <v>3.01</v>
      </c>
      <c r="X8" s="38">
        <v>1531</v>
      </c>
      <c r="Y8" s="37">
        <v>4.96</v>
      </c>
      <c r="Z8" s="35">
        <v>155.80000000000001</v>
      </c>
      <c r="AA8" s="39">
        <v>10.4</v>
      </c>
      <c r="AB8" s="40">
        <f t="shared" si="1"/>
        <v>0.38423645320197053</v>
      </c>
      <c r="AC8" s="41">
        <v>1.0235294117647058</v>
      </c>
      <c r="AD8" s="42">
        <f t="shared" si="2"/>
        <v>159.46588235294118</v>
      </c>
      <c r="AF8">
        <f t="shared" si="3"/>
        <v>1512</v>
      </c>
      <c r="AG8">
        <f t="shared" si="4"/>
        <v>2.9699999999999998</v>
      </c>
      <c r="AH8">
        <f t="shared" si="12"/>
        <v>1527</v>
      </c>
      <c r="AI8">
        <f t="shared" si="5"/>
        <v>4.8900000000000006</v>
      </c>
      <c r="AJ8" s="35">
        <f t="shared" si="13"/>
        <v>134.80000000000001</v>
      </c>
      <c r="AK8" s="35">
        <f t="shared" si="6"/>
        <v>15.579999999999998</v>
      </c>
      <c r="AL8" s="40">
        <f t="shared" si="7"/>
        <v>0.38393297190734355</v>
      </c>
      <c r="AM8" s="40">
        <f t="shared" si="8"/>
        <v>1.1673333333333333</v>
      </c>
      <c r="AN8" s="42">
        <f t="shared" si="9"/>
        <v>157.35653333333335</v>
      </c>
      <c r="AP8" s="43">
        <f t="shared" si="10"/>
        <v>0.99670402109426504</v>
      </c>
      <c r="AQ8" s="43">
        <f t="shared" si="10"/>
        <v>0.98671096345514953</v>
      </c>
      <c r="AR8" s="43">
        <f t="shared" si="10"/>
        <v>0.9973873285434357</v>
      </c>
      <c r="AS8" s="43">
        <f t="shared" si="10"/>
        <v>0.98588709677419362</v>
      </c>
      <c r="AT8" s="43">
        <f t="shared" si="11"/>
        <v>0.99921017047680416</v>
      </c>
      <c r="AU8" s="43">
        <f t="shared" si="14"/>
        <v>0.98677241182575171</v>
      </c>
    </row>
    <row r="9" spans="1:47">
      <c r="A9" s="45">
        <v>8</v>
      </c>
      <c r="B9" t="s">
        <v>275</v>
      </c>
      <c r="C9" t="s">
        <v>69</v>
      </c>
      <c r="D9" s="45">
        <v>300</v>
      </c>
      <c r="E9" s="32">
        <v>490</v>
      </c>
      <c r="F9" s="32">
        <v>57</v>
      </c>
      <c r="G9" s="32">
        <v>364</v>
      </c>
      <c r="H9" s="32">
        <v>55</v>
      </c>
      <c r="I9" s="15">
        <v>3.4</v>
      </c>
      <c r="J9" s="16">
        <v>0.75</v>
      </c>
      <c r="K9" s="32">
        <v>120</v>
      </c>
      <c r="L9" s="33">
        <v>2.4000000000000004E-2</v>
      </c>
      <c r="M9" s="34">
        <v>3.6</v>
      </c>
      <c r="N9" s="35">
        <v>47.8</v>
      </c>
      <c r="O9" s="35">
        <v>3.6</v>
      </c>
      <c r="P9" s="36">
        <v>1.2</v>
      </c>
      <c r="Q9" s="36">
        <v>0.1</v>
      </c>
      <c r="R9" s="36">
        <v>1.37</v>
      </c>
      <c r="S9" s="36">
        <v>0.17</v>
      </c>
      <c r="T9" s="36">
        <f t="shared" si="0"/>
        <v>2.2000000000000002</v>
      </c>
      <c r="V9">
        <v>1564</v>
      </c>
      <c r="W9" s="37">
        <v>3.1</v>
      </c>
      <c r="X9" s="38">
        <v>1404</v>
      </c>
      <c r="Y9" s="37">
        <v>4.57</v>
      </c>
      <c r="Z9" s="35">
        <v>136</v>
      </c>
      <c r="AA9" s="39">
        <v>11.8</v>
      </c>
      <c r="AB9" s="40">
        <f t="shared" si="1"/>
        <v>0.41451990632318503</v>
      </c>
      <c r="AC9" s="41">
        <v>1.0823529411764705</v>
      </c>
      <c r="AD9" s="42">
        <f t="shared" si="2"/>
        <v>147.19999999999999</v>
      </c>
      <c r="AF9">
        <f t="shared" si="3"/>
        <v>1573</v>
      </c>
      <c r="AG9">
        <f t="shared" si="4"/>
        <v>3.1</v>
      </c>
      <c r="AH9">
        <f t="shared" si="12"/>
        <v>1409</v>
      </c>
      <c r="AI9">
        <f t="shared" si="5"/>
        <v>4.6000000000000005</v>
      </c>
      <c r="AJ9" s="35">
        <f t="shared" si="13"/>
        <v>116.2</v>
      </c>
      <c r="AK9" s="35">
        <f t="shared" si="6"/>
        <v>17.649999999999999</v>
      </c>
      <c r="AL9" s="40">
        <f t="shared" si="7"/>
        <v>0.41383352872215706</v>
      </c>
      <c r="AM9" s="40">
        <f t="shared" si="8"/>
        <v>1.256</v>
      </c>
      <c r="AN9" s="42">
        <f t="shared" si="9"/>
        <v>145.94720000000001</v>
      </c>
      <c r="AP9" s="43">
        <f t="shared" si="10"/>
        <v>1.0057544757033248</v>
      </c>
      <c r="AQ9" s="43">
        <f t="shared" si="10"/>
        <v>1</v>
      </c>
      <c r="AR9" s="43">
        <f t="shared" si="10"/>
        <v>1.0035612535612535</v>
      </c>
      <c r="AS9" s="43">
        <f t="shared" si="10"/>
        <v>1.0065645514223196</v>
      </c>
      <c r="AT9" s="43">
        <f t="shared" si="11"/>
        <v>0.9983441625105145</v>
      </c>
      <c r="AU9" s="43">
        <f t="shared" si="14"/>
        <v>0.99148913043478271</v>
      </c>
    </row>
    <row r="10" spans="1:47">
      <c r="A10" s="45">
        <v>9</v>
      </c>
      <c r="B10" t="s">
        <v>217</v>
      </c>
      <c r="C10" t="s">
        <v>70</v>
      </c>
      <c r="D10" s="45">
        <v>300</v>
      </c>
      <c r="E10" s="32">
        <v>575</v>
      </c>
      <c r="F10" s="32">
        <v>61</v>
      </c>
      <c r="G10" s="32">
        <v>221</v>
      </c>
      <c r="H10" s="32">
        <v>45</v>
      </c>
      <c r="I10" s="15">
        <v>6.8</v>
      </c>
      <c r="J10" s="16">
        <v>0.92</v>
      </c>
      <c r="K10" s="32">
        <v>120</v>
      </c>
      <c r="L10" s="33">
        <v>2.9333333333333333E-2</v>
      </c>
      <c r="M10" s="34">
        <v>4.4000000000000004</v>
      </c>
      <c r="N10" s="35">
        <v>59.7</v>
      </c>
      <c r="O10" s="35">
        <v>4</v>
      </c>
      <c r="P10" s="36">
        <v>1.35</v>
      </c>
      <c r="Q10" s="36">
        <v>0.11</v>
      </c>
      <c r="R10" s="36">
        <v>0.93</v>
      </c>
      <c r="S10" s="36">
        <v>0.14000000000000001</v>
      </c>
      <c r="T10" s="36">
        <f t="shared" si="0"/>
        <v>1.8</v>
      </c>
      <c r="V10">
        <v>1731</v>
      </c>
      <c r="W10" s="37">
        <v>3.39</v>
      </c>
      <c r="X10" s="38">
        <v>1074</v>
      </c>
      <c r="Y10" s="37">
        <v>3.55</v>
      </c>
      <c r="Z10" s="35">
        <v>148.6</v>
      </c>
      <c r="AA10" s="39">
        <v>16.2</v>
      </c>
      <c r="AB10" s="40">
        <f t="shared" si="1"/>
        <v>0.49290060851926976</v>
      </c>
      <c r="AC10" s="41">
        <v>1.2270588235294118</v>
      </c>
      <c r="AD10" s="42">
        <f t="shared" si="2"/>
        <v>182.34094117647058</v>
      </c>
      <c r="AF10">
        <f t="shared" si="3"/>
        <v>1734</v>
      </c>
      <c r="AG10">
        <f t="shared" si="4"/>
        <v>3.44</v>
      </c>
      <c r="AH10">
        <f t="shared" si="12"/>
        <v>1076</v>
      </c>
      <c r="AI10">
        <f t="shared" si="5"/>
        <v>3.5900000000000003</v>
      </c>
      <c r="AJ10" s="35">
        <f t="shared" si="13"/>
        <v>135.69999999999999</v>
      </c>
      <c r="AK10" s="35">
        <f t="shared" si="6"/>
        <v>24.28</v>
      </c>
      <c r="AL10" s="40">
        <f t="shared" si="7"/>
        <v>0.49269480519480524</v>
      </c>
      <c r="AM10" s="40">
        <f t="shared" si="8"/>
        <v>1.3573333333333335</v>
      </c>
      <c r="AN10" s="42">
        <f t="shared" si="9"/>
        <v>184.19013333333334</v>
      </c>
      <c r="AP10" s="43">
        <f t="shared" si="10"/>
        <v>1.0017331022530329</v>
      </c>
      <c r="AQ10" s="43">
        <f t="shared" si="10"/>
        <v>1.014749262536873</v>
      </c>
      <c r="AR10" s="43">
        <f t="shared" si="10"/>
        <v>1.0018621973929236</v>
      </c>
      <c r="AS10" s="43">
        <f t="shared" si="10"/>
        <v>1.011267605633803</v>
      </c>
      <c r="AT10" s="43">
        <f t="shared" si="11"/>
        <v>0.99958246486024283</v>
      </c>
      <c r="AU10" s="43">
        <f t="shared" si="14"/>
        <v>1.0101413985522489</v>
      </c>
    </row>
    <row r="11" spans="1:47">
      <c r="A11" s="45">
        <v>10</v>
      </c>
      <c r="B11" t="s">
        <v>61</v>
      </c>
      <c r="C11" t="s">
        <v>71</v>
      </c>
      <c r="D11" s="45">
        <v>315</v>
      </c>
      <c r="E11" s="32">
        <v>507</v>
      </c>
      <c r="F11" s="32">
        <v>59</v>
      </c>
      <c r="G11" s="32">
        <v>234</v>
      </c>
      <c r="H11" s="32">
        <v>37</v>
      </c>
      <c r="I11" s="15">
        <v>7.8</v>
      </c>
      <c r="J11" s="16">
        <v>1.02</v>
      </c>
      <c r="K11" s="32">
        <v>120</v>
      </c>
      <c r="L11" s="33">
        <v>3.2000000000000001E-2</v>
      </c>
      <c r="M11" s="34">
        <v>4.8</v>
      </c>
      <c r="N11" s="35">
        <v>48.8</v>
      </c>
      <c r="O11" s="35">
        <v>4.4000000000000004</v>
      </c>
      <c r="P11" s="36">
        <v>1.23</v>
      </c>
      <c r="Q11" s="36">
        <v>0.1</v>
      </c>
      <c r="R11" s="36">
        <v>0.97</v>
      </c>
      <c r="S11" s="36">
        <v>0.11</v>
      </c>
      <c r="T11" s="36">
        <f t="shared" si="0"/>
        <v>1.5</v>
      </c>
      <c r="V11">
        <v>1622</v>
      </c>
      <c r="W11" s="37">
        <v>3.2</v>
      </c>
      <c r="X11" s="38">
        <v>931</v>
      </c>
      <c r="Y11" s="37">
        <v>3.11</v>
      </c>
      <c r="Z11" s="35">
        <v>146</v>
      </c>
      <c r="AA11" s="39">
        <v>18.100000000000001</v>
      </c>
      <c r="AB11" s="40">
        <f t="shared" si="1"/>
        <v>0.52061361457334621</v>
      </c>
      <c r="AC11" s="41">
        <v>1.2647058823529411</v>
      </c>
      <c r="AD11" s="42">
        <f t="shared" si="2"/>
        <v>184.64705882352939</v>
      </c>
      <c r="AF11">
        <f t="shared" si="3"/>
        <v>1628</v>
      </c>
      <c r="AG11">
        <f t="shared" si="4"/>
        <v>3.13</v>
      </c>
      <c r="AH11">
        <f t="shared" si="12"/>
        <v>937</v>
      </c>
      <c r="AI11">
        <f t="shared" si="5"/>
        <v>3.0599999999999996</v>
      </c>
      <c r="AJ11" s="35">
        <f t="shared" si="13"/>
        <v>132.4</v>
      </c>
      <c r="AK11" s="35">
        <f t="shared" si="6"/>
        <v>27.18</v>
      </c>
      <c r="AL11" s="40">
        <f t="shared" si="7"/>
        <v>0.52088922958988126</v>
      </c>
      <c r="AM11" s="40">
        <f t="shared" si="8"/>
        <v>1.4079999999999999</v>
      </c>
      <c r="AN11" s="42">
        <f t="shared" si="9"/>
        <v>186.41919999999999</v>
      </c>
      <c r="AP11" s="43">
        <f t="shared" si="10"/>
        <v>1.0036991368680641</v>
      </c>
      <c r="AQ11" s="43">
        <f t="shared" si="10"/>
        <v>0.97812499999999991</v>
      </c>
      <c r="AR11" s="43">
        <f t="shared" si="10"/>
        <v>1.0064446831364124</v>
      </c>
      <c r="AS11" s="43">
        <f t="shared" si="10"/>
        <v>0.98392282958199351</v>
      </c>
      <c r="AT11" s="43">
        <f t="shared" si="11"/>
        <v>1.000529404166199</v>
      </c>
      <c r="AU11" s="43">
        <f t="shared" si="14"/>
        <v>1.0095974514176489</v>
      </c>
    </row>
    <row r="12" spans="1:47">
      <c r="A12" s="45">
        <v>11</v>
      </c>
      <c r="B12" t="s">
        <v>53</v>
      </c>
      <c r="C12" t="s">
        <v>72</v>
      </c>
      <c r="D12" s="45">
        <v>300</v>
      </c>
      <c r="E12" s="32">
        <v>524</v>
      </c>
      <c r="F12" s="32">
        <v>69</v>
      </c>
      <c r="G12" s="32">
        <v>234</v>
      </c>
      <c r="H12" s="32">
        <v>43</v>
      </c>
      <c r="I12" s="15">
        <v>5.9</v>
      </c>
      <c r="J12" s="16">
        <v>0.78</v>
      </c>
      <c r="K12" s="32">
        <v>120</v>
      </c>
      <c r="L12" s="33">
        <v>2.4666666666666667E-2</v>
      </c>
      <c r="M12" s="34">
        <v>3.7</v>
      </c>
      <c r="N12" s="35">
        <v>47.2</v>
      </c>
      <c r="O12" s="35">
        <v>3.6</v>
      </c>
      <c r="P12" s="36">
        <v>1.2599999999999998</v>
      </c>
      <c r="Q12" s="36">
        <v>0.12</v>
      </c>
      <c r="R12" s="36">
        <v>0.97</v>
      </c>
      <c r="S12" s="36">
        <v>0.13</v>
      </c>
      <c r="T12" s="36">
        <f t="shared" si="0"/>
        <v>1.7</v>
      </c>
      <c r="V12">
        <v>1843</v>
      </c>
      <c r="W12" s="37">
        <v>3.59</v>
      </c>
      <c r="X12" s="38">
        <v>1056</v>
      </c>
      <c r="Y12" s="37">
        <v>3.5</v>
      </c>
      <c r="Z12" s="35">
        <v>130.6</v>
      </c>
      <c r="AA12" s="39">
        <v>13.8</v>
      </c>
      <c r="AB12" s="40">
        <f t="shared" si="1"/>
        <v>0.4529540481400437</v>
      </c>
      <c r="AC12" s="41">
        <v>1.1258823529411766</v>
      </c>
      <c r="AD12" s="42">
        <f t="shared" si="2"/>
        <v>147.04023529411765</v>
      </c>
      <c r="AF12">
        <f t="shared" si="3"/>
        <v>1835</v>
      </c>
      <c r="AG12">
        <f t="shared" si="4"/>
        <v>3.5399999999999996</v>
      </c>
      <c r="AH12">
        <f t="shared" si="12"/>
        <v>1051</v>
      </c>
      <c r="AI12">
        <f t="shared" si="5"/>
        <v>3.4400000000000004</v>
      </c>
      <c r="AJ12" s="35">
        <f t="shared" si="13"/>
        <v>115.60000000000001</v>
      </c>
      <c r="AK12" s="35">
        <f t="shared" si="6"/>
        <v>20.72</v>
      </c>
      <c r="AL12" s="40">
        <f t="shared" si="7"/>
        <v>0.45319335083114609</v>
      </c>
      <c r="AM12" s="40">
        <f t="shared" si="8"/>
        <v>1.2686666666666668</v>
      </c>
      <c r="AN12" s="42">
        <f t="shared" si="9"/>
        <v>146.65786666666671</v>
      </c>
      <c r="AP12" s="43">
        <f t="shared" si="10"/>
        <v>0.99565925122083554</v>
      </c>
      <c r="AQ12" s="43">
        <f t="shared" si="10"/>
        <v>0.98607242339832857</v>
      </c>
      <c r="AR12" s="43">
        <f t="shared" si="10"/>
        <v>0.99526515151515149</v>
      </c>
      <c r="AS12" s="43">
        <f t="shared" si="10"/>
        <v>0.98285714285714298</v>
      </c>
      <c r="AT12" s="43">
        <f t="shared" si="11"/>
        <v>1.0005283156030618</v>
      </c>
      <c r="AU12" s="43">
        <f t="shared" si="14"/>
        <v>0.99739956463830381</v>
      </c>
    </row>
    <row r="13" spans="1:47">
      <c r="A13" s="45">
        <v>12</v>
      </c>
      <c r="B13" t="s">
        <v>166</v>
      </c>
      <c r="C13" t="s">
        <v>73</v>
      </c>
      <c r="D13" s="45">
        <v>295</v>
      </c>
      <c r="E13" s="32">
        <v>524</v>
      </c>
      <c r="F13" s="32">
        <v>53</v>
      </c>
      <c r="G13" s="32">
        <v>260</v>
      </c>
      <c r="H13" s="32">
        <v>67</v>
      </c>
      <c r="I13" s="15">
        <v>3.6</v>
      </c>
      <c r="J13" s="16">
        <v>0.75</v>
      </c>
      <c r="K13" s="32">
        <v>120</v>
      </c>
      <c r="L13" s="33">
        <v>2.4000000000000004E-2</v>
      </c>
      <c r="M13" s="34">
        <v>3.6</v>
      </c>
      <c r="N13" s="35">
        <v>41.7</v>
      </c>
      <c r="O13" s="35">
        <v>4.4000000000000004</v>
      </c>
      <c r="P13" s="36">
        <v>1.2599999999999998</v>
      </c>
      <c r="Q13" s="36">
        <v>0.09</v>
      </c>
      <c r="R13" s="36">
        <v>1.05</v>
      </c>
      <c r="S13" s="36">
        <v>0.21</v>
      </c>
      <c r="T13" s="36">
        <f t="shared" si="0"/>
        <v>2.7</v>
      </c>
      <c r="V13">
        <v>1537</v>
      </c>
      <c r="W13" s="37">
        <v>3.05</v>
      </c>
      <c r="X13" s="38">
        <v>1534</v>
      </c>
      <c r="Y13" s="37">
        <v>4.97</v>
      </c>
      <c r="Z13" s="35">
        <v>146.5</v>
      </c>
      <c r="AA13" s="39">
        <v>11.9</v>
      </c>
      <c r="AB13" s="40">
        <f t="shared" si="1"/>
        <v>0.41656942823803966</v>
      </c>
      <c r="AC13" s="41">
        <v>1.088235294117647</v>
      </c>
      <c r="AD13" s="42">
        <f t="shared" si="2"/>
        <v>159.42647058823528</v>
      </c>
      <c r="AF13">
        <f t="shared" si="3"/>
        <v>1531</v>
      </c>
      <c r="AG13">
        <f t="shared" si="4"/>
        <v>2.9699999999999998</v>
      </c>
      <c r="AH13">
        <f t="shared" si="12"/>
        <v>1533</v>
      </c>
      <c r="AI13">
        <f t="shared" si="5"/>
        <v>5.04</v>
      </c>
      <c r="AJ13" s="35">
        <f t="shared" si="13"/>
        <v>125.30000000000001</v>
      </c>
      <c r="AK13" s="35">
        <f t="shared" si="6"/>
        <v>17.850000000000001</v>
      </c>
      <c r="AL13" s="40">
        <f t="shared" si="7"/>
        <v>0.41656942823803966</v>
      </c>
      <c r="AM13" s="40">
        <f t="shared" si="8"/>
        <v>1.256</v>
      </c>
      <c r="AN13" s="42">
        <f t="shared" si="9"/>
        <v>157.3768</v>
      </c>
      <c r="AP13" s="43">
        <f t="shared" si="10"/>
        <v>0.99609629147690304</v>
      </c>
      <c r="AQ13" s="43">
        <f t="shared" si="10"/>
        <v>0.97377049180327868</v>
      </c>
      <c r="AR13" s="43">
        <f t="shared" si="10"/>
        <v>0.999348109517601</v>
      </c>
      <c r="AS13" s="43">
        <f t="shared" si="10"/>
        <v>1.0140845070422535</v>
      </c>
      <c r="AT13" s="43">
        <f t="shared" si="11"/>
        <v>1</v>
      </c>
      <c r="AU13" s="43">
        <f t="shared" si="14"/>
        <v>0.98714347384927603</v>
      </c>
    </row>
    <row r="14" spans="1:47">
      <c r="A14" s="45">
        <v>13</v>
      </c>
      <c r="B14" t="s">
        <v>220</v>
      </c>
      <c r="C14" t="s">
        <v>74</v>
      </c>
      <c r="D14" s="45">
        <v>305</v>
      </c>
      <c r="E14" s="32">
        <v>490</v>
      </c>
      <c r="F14" s="32">
        <v>61</v>
      </c>
      <c r="G14" s="32">
        <v>312</v>
      </c>
      <c r="H14" s="32">
        <v>55</v>
      </c>
      <c r="I14" s="15">
        <v>3.8</v>
      </c>
      <c r="J14" s="16">
        <v>0.75</v>
      </c>
      <c r="K14" s="32">
        <v>120</v>
      </c>
      <c r="L14" s="33">
        <v>2.4000000000000004E-2</v>
      </c>
      <c r="M14" s="34">
        <v>3.6</v>
      </c>
      <c r="N14" s="35">
        <v>43.4</v>
      </c>
      <c r="O14" s="35">
        <v>3.7</v>
      </c>
      <c r="P14" s="36">
        <v>1.2</v>
      </c>
      <c r="Q14" s="36">
        <v>0.11</v>
      </c>
      <c r="R14" s="36">
        <v>1.21</v>
      </c>
      <c r="S14" s="36">
        <v>0.17</v>
      </c>
      <c r="T14" s="36">
        <f t="shared" si="0"/>
        <v>2.2000000000000002</v>
      </c>
      <c r="V14">
        <v>1646</v>
      </c>
      <c r="W14" s="37">
        <v>3.24</v>
      </c>
      <c r="X14" s="38">
        <v>1352</v>
      </c>
      <c r="Y14" s="37">
        <v>4.41</v>
      </c>
      <c r="Z14" s="35">
        <v>130</v>
      </c>
      <c r="AA14" s="39">
        <v>12</v>
      </c>
      <c r="AB14" s="40">
        <f t="shared" si="1"/>
        <v>0.41860465116279066</v>
      </c>
      <c r="AC14" s="41">
        <v>1.0941176470588236</v>
      </c>
      <c r="AD14" s="42">
        <f t="shared" si="2"/>
        <v>142.23529411764707</v>
      </c>
      <c r="AF14">
        <f t="shared" si="3"/>
        <v>1649</v>
      </c>
      <c r="AG14">
        <f t="shared" si="4"/>
        <v>3.29</v>
      </c>
      <c r="AH14">
        <f t="shared" si="12"/>
        <v>1357</v>
      </c>
      <c r="AI14">
        <f t="shared" si="5"/>
        <v>4.4400000000000004</v>
      </c>
      <c r="AJ14" s="35">
        <f t="shared" si="13"/>
        <v>113.69999999999999</v>
      </c>
      <c r="AK14" s="35">
        <f t="shared" si="6"/>
        <v>18.05</v>
      </c>
      <c r="AL14" s="40">
        <f t="shared" si="7"/>
        <v>0.41927990708478513</v>
      </c>
      <c r="AM14" s="40">
        <f t="shared" si="8"/>
        <v>1.256</v>
      </c>
      <c r="AN14" s="42">
        <f t="shared" si="9"/>
        <v>142.80719999999999</v>
      </c>
      <c r="AP14" s="43">
        <f t="shared" si="10"/>
        <v>1.0018226002430133</v>
      </c>
      <c r="AQ14" s="43">
        <f t="shared" si="10"/>
        <v>1.0154320987654319</v>
      </c>
      <c r="AR14" s="43">
        <f t="shared" si="10"/>
        <v>1.0036982248520709</v>
      </c>
      <c r="AS14" s="43">
        <f t="shared" si="10"/>
        <v>1.0068027210884354</v>
      </c>
      <c r="AT14" s="43">
        <f t="shared" si="11"/>
        <v>1.0016131113692091</v>
      </c>
      <c r="AU14" s="43">
        <f t="shared" si="14"/>
        <v>1.0040208436724565</v>
      </c>
    </row>
    <row r="15" spans="1:47">
      <c r="A15" s="45">
        <v>14</v>
      </c>
      <c r="B15" t="s">
        <v>51</v>
      </c>
      <c r="C15" t="s">
        <v>75</v>
      </c>
      <c r="D15" s="45">
        <v>295</v>
      </c>
      <c r="E15" s="32">
        <v>541</v>
      </c>
      <c r="F15" s="32">
        <v>59</v>
      </c>
      <c r="G15" s="32">
        <v>286</v>
      </c>
      <c r="H15" s="32">
        <v>58</v>
      </c>
      <c r="I15" s="15">
        <v>5.0999999999999996</v>
      </c>
      <c r="J15" s="16">
        <v>0.67</v>
      </c>
      <c r="K15" s="32">
        <v>120</v>
      </c>
      <c r="L15" s="33">
        <v>2.1333333333333333E-2</v>
      </c>
      <c r="M15" s="34">
        <v>3.2</v>
      </c>
      <c r="N15" s="35">
        <v>46.5</v>
      </c>
      <c r="O15" s="35">
        <v>3.8</v>
      </c>
      <c r="P15" s="36">
        <v>1.29</v>
      </c>
      <c r="Q15" s="36">
        <v>0.1</v>
      </c>
      <c r="R15" s="36">
        <v>1.1299999999999999</v>
      </c>
      <c r="S15" s="36">
        <v>0.18</v>
      </c>
      <c r="T15" s="36">
        <f t="shared" si="0"/>
        <v>2.2999999999999998</v>
      </c>
      <c r="V15">
        <v>1656</v>
      </c>
      <c r="W15" s="37">
        <v>3.26</v>
      </c>
      <c r="X15" s="38">
        <v>1388</v>
      </c>
      <c r="Y15" s="37">
        <v>4.5199999999999996</v>
      </c>
      <c r="Z15" s="35">
        <v>138.80000000000001</v>
      </c>
      <c r="AA15" s="39">
        <v>11.9</v>
      </c>
      <c r="AB15" s="40">
        <f t="shared" si="1"/>
        <v>0.41656942823803966</v>
      </c>
      <c r="AC15" s="41">
        <v>1.0458823529411765</v>
      </c>
      <c r="AD15" s="42">
        <f t="shared" si="2"/>
        <v>145.16847058823529</v>
      </c>
      <c r="AF15">
        <f t="shared" si="3"/>
        <v>1662</v>
      </c>
      <c r="AG15">
        <f t="shared" si="4"/>
        <v>3.1900000000000004</v>
      </c>
      <c r="AH15">
        <f t="shared" si="12"/>
        <v>1388</v>
      </c>
      <c r="AI15">
        <f t="shared" si="5"/>
        <v>4.55</v>
      </c>
      <c r="AJ15" s="35">
        <f t="shared" si="13"/>
        <v>118.7</v>
      </c>
      <c r="AK15" s="35">
        <f t="shared" si="6"/>
        <v>17.829999999999998</v>
      </c>
      <c r="AL15" s="40">
        <f t="shared" si="7"/>
        <v>0.41629698809245863</v>
      </c>
      <c r="AM15" s="40">
        <f t="shared" si="8"/>
        <v>1.2053333333333334</v>
      </c>
      <c r="AN15" s="42">
        <f t="shared" si="9"/>
        <v>143.07306666666668</v>
      </c>
      <c r="AP15" s="43">
        <f t="shared" si="10"/>
        <v>1.0036231884057971</v>
      </c>
      <c r="AQ15" s="43">
        <f t="shared" si="10"/>
        <v>0.97852760736196343</v>
      </c>
      <c r="AR15" s="43">
        <f t="shared" si="10"/>
        <v>1</v>
      </c>
      <c r="AS15" s="43">
        <f t="shared" si="10"/>
        <v>1.0066371681415929</v>
      </c>
      <c r="AT15" s="43">
        <f t="shared" si="11"/>
        <v>0.99934599102307298</v>
      </c>
      <c r="AU15" s="43">
        <f t="shared" si="14"/>
        <v>0.98556570918548736</v>
      </c>
    </row>
    <row r="16" spans="1:47">
      <c r="A16" s="45">
        <v>15</v>
      </c>
      <c r="B16" t="s">
        <v>52</v>
      </c>
      <c r="C16" t="s">
        <v>76</v>
      </c>
      <c r="D16" s="45">
        <v>320</v>
      </c>
      <c r="E16" s="32">
        <v>575</v>
      </c>
      <c r="F16" s="32">
        <v>69</v>
      </c>
      <c r="G16" s="32">
        <v>260</v>
      </c>
      <c r="H16" s="32">
        <v>41</v>
      </c>
      <c r="I16" s="15">
        <v>10.8</v>
      </c>
      <c r="J16" s="16">
        <v>0.95</v>
      </c>
      <c r="K16" s="32">
        <v>120</v>
      </c>
      <c r="L16" s="33">
        <v>0.03</v>
      </c>
      <c r="M16" s="34">
        <v>4.5</v>
      </c>
      <c r="N16" s="35">
        <v>50.2</v>
      </c>
      <c r="O16" s="35">
        <v>4.0999999999999996</v>
      </c>
      <c r="P16" s="36">
        <v>1.35</v>
      </c>
      <c r="Q16" s="36">
        <v>0.12</v>
      </c>
      <c r="R16" s="36">
        <v>1.05</v>
      </c>
      <c r="S16" s="36">
        <v>0.13</v>
      </c>
      <c r="T16" s="36">
        <f t="shared" si="0"/>
        <v>1.6</v>
      </c>
      <c r="V16">
        <v>1894</v>
      </c>
      <c r="W16" s="37">
        <v>3.68</v>
      </c>
      <c r="X16" s="38">
        <v>1035</v>
      </c>
      <c r="Y16" s="37">
        <v>3.43</v>
      </c>
      <c r="Z16" s="35">
        <v>141.5</v>
      </c>
      <c r="AA16" s="39">
        <v>19.3</v>
      </c>
      <c r="AB16" s="40">
        <f t="shared" si="1"/>
        <v>0.53660797034291008</v>
      </c>
      <c r="AC16" s="41">
        <v>1.2294117647058824</v>
      </c>
      <c r="AD16" s="42">
        <f t="shared" si="2"/>
        <v>173.96176470588236</v>
      </c>
      <c r="AF16">
        <f t="shared" si="3"/>
        <v>1886</v>
      </c>
      <c r="AG16">
        <f t="shared" si="4"/>
        <v>3.63</v>
      </c>
      <c r="AH16">
        <f t="shared" si="12"/>
        <v>1039</v>
      </c>
      <c r="AI16">
        <f t="shared" si="5"/>
        <v>3.5200000000000005</v>
      </c>
      <c r="AJ16" s="35">
        <f t="shared" si="13"/>
        <v>128.1</v>
      </c>
      <c r="AK16" s="35">
        <f t="shared" si="6"/>
        <v>28.85</v>
      </c>
      <c r="AL16" s="40">
        <f t="shared" si="7"/>
        <v>0.53574744661095641</v>
      </c>
      <c r="AM16" s="40">
        <f t="shared" si="8"/>
        <v>1.37</v>
      </c>
      <c r="AN16" s="42">
        <f t="shared" si="9"/>
        <v>175.49700000000001</v>
      </c>
      <c r="AP16" s="43">
        <f t="shared" si="10"/>
        <v>0.9957761351636748</v>
      </c>
      <c r="AQ16" s="43">
        <f t="shared" si="10"/>
        <v>0.98641304347826075</v>
      </c>
      <c r="AR16" s="43">
        <f t="shared" si="10"/>
        <v>1.0038647342995168</v>
      </c>
      <c r="AS16" s="43">
        <f t="shared" si="10"/>
        <v>1.0262390670553936</v>
      </c>
      <c r="AT16" s="43">
        <f t="shared" si="11"/>
        <v>0.99839636423699829</v>
      </c>
      <c r="AU16" s="43">
        <f t="shared" si="14"/>
        <v>1.0088251306067932</v>
      </c>
    </row>
    <row r="17" spans="1:47">
      <c r="A17" s="45">
        <v>16</v>
      </c>
      <c r="B17" t="s">
        <v>167</v>
      </c>
      <c r="C17" t="s">
        <v>77</v>
      </c>
      <c r="D17" s="45">
        <v>290</v>
      </c>
      <c r="E17" s="32">
        <v>490</v>
      </c>
      <c r="F17" s="32">
        <v>59</v>
      </c>
      <c r="G17" s="32">
        <v>312</v>
      </c>
      <c r="H17" s="32">
        <v>55</v>
      </c>
      <c r="I17" s="15">
        <v>3.6</v>
      </c>
      <c r="J17" s="16">
        <v>0.67</v>
      </c>
      <c r="K17" s="32">
        <v>120</v>
      </c>
      <c r="L17" s="33">
        <v>2.1333333333333333E-2</v>
      </c>
      <c r="M17" s="34">
        <v>3.2</v>
      </c>
      <c r="N17" s="35">
        <v>41.3</v>
      </c>
      <c r="O17" s="35">
        <v>3.6</v>
      </c>
      <c r="P17" s="36">
        <v>1.2</v>
      </c>
      <c r="Q17" s="36">
        <v>0.1</v>
      </c>
      <c r="R17" s="36">
        <v>1.21</v>
      </c>
      <c r="S17" s="36">
        <v>0.17</v>
      </c>
      <c r="T17" s="36">
        <f t="shared" si="0"/>
        <v>2.2000000000000002</v>
      </c>
      <c r="V17">
        <v>1605</v>
      </c>
      <c r="W17" s="37">
        <v>3.17</v>
      </c>
      <c r="X17" s="38">
        <v>1352</v>
      </c>
      <c r="Y17" s="37">
        <v>4.41</v>
      </c>
      <c r="Z17" s="35">
        <v>128</v>
      </c>
      <c r="AA17" s="39">
        <v>10.9</v>
      </c>
      <c r="AB17" s="40">
        <f t="shared" si="1"/>
        <v>0.39540507859733975</v>
      </c>
      <c r="AC17" s="41">
        <v>1.0458823529411765</v>
      </c>
      <c r="AD17" s="42">
        <f t="shared" si="2"/>
        <v>133.87294117647059</v>
      </c>
      <c r="AF17">
        <f t="shared" si="3"/>
        <v>1611</v>
      </c>
      <c r="AG17">
        <f t="shared" si="4"/>
        <v>3.1</v>
      </c>
      <c r="AH17">
        <f t="shared" si="12"/>
        <v>1357</v>
      </c>
      <c r="AI17">
        <f t="shared" si="5"/>
        <v>4.4400000000000004</v>
      </c>
      <c r="AJ17" s="35">
        <f t="shared" si="13"/>
        <v>109.7</v>
      </c>
      <c r="AK17" s="35">
        <f t="shared" si="6"/>
        <v>16.330000000000002</v>
      </c>
      <c r="AL17" s="40">
        <f t="shared" si="7"/>
        <v>0.39511250907331241</v>
      </c>
      <c r="AM17" s="40">
        <f t="shared" si="8"/>
        <v>1.2053333333333334</v>
      </c>
      <c r="AN17" s="42">
        <f t="shared" si="9"/>
        <v>132.22506666666666</v>
      </c>
      <c r="AP17" s="43">
        <f t="shared" si="10"/>
        <v>1.0037383177570094</v>
      </c>
      <c r="AQ17" s="43">
        <f t="shared" si="10"/>
        <v>0.97791798107255523</v>
      </c>
      <c r="AR17" s="43">
        <f t="shared" si="10"/>
        <v>1.0036982248520709</v>
      </c>
      <c r="AS17" s="43">
        <f t="shared" si="10"/>
        <v>1.0068027210884354</v>
      </c>
      <c r="AT17" s="43">
        <f t="shared" si="11"/>
        <v>0.99926007646369841</v>
      </c>
      <c r="AU17" s="43">
        <f t="shared" si="14"/>
        <v>0.9876907574053243</v>
      </c>
    </row>
    <row r="18" spans="1:47">
      <c r="A18" s="45">
        <v>17</v>
      </c>
      <c r="B18" t="s">
        <v>181</v>
      </c>
      <c r="C18" t="s">
        <v>78</v>
      </c>
      <c r="D18" s="45">
        <v>310</v>
      </c>
      <c r="E18" s="32">
        <v>626</v>
      </c>
      <c r="F18" s="32">
        <v>76</v>
      </c>
      <c r="G18" s="32">
        <v>234</v>
      </c>
      <c r="H18" s="32">
        <v>45</v>
      </c>
      <c r="I18" s="15">
        <v>8.6999999999999993</v>
      </c>
      <c r="J18" s="16">
        <v>0.7</v>
      </c>
      <c r="K18" s="32">
        <v>120</v>
      </c>
      <c r="L18" s="33">
        <v>2.2000000000000002E-2</v>
      </c>
      <c r="M18" s="34">
        <v>3.3</v>
      </c>
      <c r="N18" s="35">
        <v>52.9</v>
      </c>
      <c r="O18" s="35">
        <v>3.9</v>
      </c>
      <c r="P18" s="36">
        <v>1.44</v>
      </c>
      <c r="Q18" s="36">
        <v>0.13</v>
      </c>
      <c r="R18" s="36">
        <v>0.97</v>
      </c>
      <c r="S18" s="36">
        <v>0.14000000000000001</v>
      </c>
      <c r="T18" s="36">
        <f t="shared" si="0"/>
        <v>1.8</v>
      </c>
      <c r="V18">
        <v>2068</v>
      </c>
      <c r="W18" s="37">
        <v>3.98</v>
      </c>
      <c r="X18" s="38">
        <v>1087</v>
      </c>
      <c r="Y18" s="37">
        <v>3.59</v>
      </c>
      <c r="Z18" s="35">
        <v>144.80000000000001</v>
      </c>
      <c r="AA18" s="39">
        <v>14.6</v>
      </c>
      <c r="AB18" s="40">
        <f t="shared" si="1"/>
        <v>0.46695095948827292</v>
      </c>
      <c r="AC18" s="41">
        <v>1.0776470588235294</v>
      </c>
      <c r="AD18" s="42">
        <f t="shared" si="2"/>
        <v>156.04329411764706</v>
      </c>
      <c r="AF18">
        <f t="shared" si="3"/>
        <v>2070</v>
      </c>
      <c r="AG18">
        <f t="shared" si="4"/>
        <v>3.91</v>
      </c>
      <c r="AH18">
        <f t="shared" si="12"/>
        <v>1089</v>
      </c>
      <c r="AI18">
        <f t="shared" si="5"/>
        <v>3.63</v>
      </c>
      <c r="AJ18" s="35">
        <f t="shared" si="13"/>
        <v>127</v>
      </c>
      <c r="AK18" s="35">
        <f t="shared" si="6"/>
        <v>22</v>
      </c>
      <c r="AL18" s="40">
        <f t="shared" si="7"/>
        <v>0.46808510638297873</v>
      </c>
      <c r="AM18" s="40">
        <f t="shared" si="8"/>
        <v>1.218</v>
      </c>
      <c r="AN18" s="42">
        <f t="shared" si="9"/>
        <v>154.68600000000001</v>
      </c>
      <c r="AP18" s="43">
        <f t="shared" si="10"/>
        <v>1.0009671179883946</v>
      </c>
      <c r="AQ18" s="43">
        <f t="shared" si="10"/>
        <v>0.98241206030150763</v>
      </c>
      <c r="AR18" s="43">
        <f t="shared" si="10"/>
        <v>1.0018399264029438</v>
      </c>
      <c r="AS18" s="43">
        <f t="shared" si="10"/>
        <v>1.0111420612813371</v>
      </c>
      <c r="AT18" s="43">
        <f t="shared" si="11"/>
        <v>1.0024288351306714</v>
      </c>
      <c r="AU18" s="43">
        <f t="shared" si="14"/>
        <v>0.99130181065888201</v>
      </c>
    </row>
    <row r="19" spans="1:47">
      <c r="A19" s="45">
        <v>18</v>
      </c>
      <c r="B19" t="s">
        <v>227</v>
      </c>
      <c r="C19" t="s">
        <v>79</v>
      </c>
      <c r="D19" s="45">
        <v>295</v>
      </c>
      <c r="E19" s="32">
        <v>592</v>
      </c>
      <c r="F19" s="32">
        <v>69</v>
      </c>
      <c r="G19" s="32">
        <v>221</v>
      </c>
      <c r="H19" s="32">
        <v>35</v>
      </c>
      <c r="I19" s="15">
        <v>4.7</v>
      </c>
      <c r="J19" s="16">
        <v>0.65</v>
      </c>
      <c r="K19" s="32">
        <v>120</v>
      </c>
      <c r="L19" s="33">
        <v>2.0666666666666667E-2</v>
      </c>
      <c r="M19" s="34">
        <v>3.1</v>
      </c>
      <c r="N19" s="35">
        <v>42.7</v>
      </c>
      <c r="O19" s="35">
        <v>3.5</v>
      </c>
      <c r="P19" s="36">
        <v>1.38</v>
      </c>
      <c r="Q19" s="36">
        <v>0.12</v>
      </c>
      <c r="R19" s="36">
        <v>0.93</v>
      </c>
      <c r="S19" s="36">
        <v>0.11</v>
      </c>
      <c r="T19" s="36">
        <f t="shared" si="0"/>
        <v>1.4</v>
      </c>
      <c r="V19">
        <v>1911</v>
      </c>
      <c r="W19" s="37">
        <v>3.71</v>
      </c>
      <c r="X19" s="38">
        <v>887</v>
      </c>
      <c r="Y19" s="37">
        <v>2.98</v>
      </c>
      <c r="Z19" s="35">
        <v>128.1</v>
      </c>
      <c r="AA19" s="39">
        <v>11.3</v>
      </c>
      <c r="AB19" s="40">
        <f t="shared" si="1"/>
        <v>0.40405244338498214</v>
      </c>
      <c r="AC19" s="41">
        <v>1.02</v>
      </c>
      <c r="AD19" s="42">
        <f t="shared" si="2"/>
        <v>130.66200000000001</v>
      </c>
      <c r="AF19">
        <f t="shared" si="3"/>
        <v>1903</v>
      </c>
      <c r="AG19">
        <f t="shared" si="4"/>
        <v>3.6599999999999997</v>
      </c>
      <c r="AH19">
        <f t="shared" si="12"/>
        <v>886</v>
      </c>
      <c r="AI19">
        <f t="shared" si="5"/>
        <v>3.02</v>
      </c>
      <c r="AJ19" s="35">
        <f t="shared" si="13"/>
        <v>109.2</v>
      </c>
      <c r="AK19" s="35">
        <f t="shared" si="6"/>
        <v>17.05</v>
      </c>
      <c r="AL19" s="40">
        <f t="shared" si="7"/>
        <v>0.40546967895362662</v>
      </c>
      <c r="AM19" s="40">
        <f t="shared" si="8"/>
        <v>1.1926666666666668</v>
      </c>
      <c r="AN19" s="42">
        <f t="shared" si="9"/>
        <v>130.23920000000001</v>
      </c>
      <c r="AP19" s="43">
        <f t="shared" si="10"/>
        <v>0.99581371009942443</v>
      </c>
      <c r="AQ19" s="43">
        <f t="shared" si="10"/>
        <v>0.98652291105121281</v>
      </c>
      <c r="AR19" s="43">
        <f t="shared" si="10"/>
        <v>0.99887260428410374</v>
      </c>
      <c r="AS19" s="43">
        <f t="shared" si="10"/>
        <v>1.0134228187919463</v>
      </c>
      <c r="AT19" s="43">
        <f t="shared" si="11"/>
        <v>1.0035075535164977</v>
      </c>
      <c r="AU19" s="43">
        <f t="shared" si="14"/>
        <v>0.99676417014893393</v>
      </c>
    </row>
    <row r="20" spans="1:47">
      <c r="A20" s="45">
        <v>19</v>
      </c>
      <c r="B20" t="s">
        <v>136</v>
      </c>
      <c r="C20" t="s">
        <v>80</v>
      </c>
      <c r="D20" s="45">
        <v>305</v>
      </c>
      <c r="E20" s="32">
        <v>507</v>
      </c>
      <c r="F20" s="32">
        <v>63</v>
      </c>
      <c r="G20" s="32">
        <v>260</v>
      </c>
      <c r="H20" s="32">
        <v>47</v>
      </c>
      <c r="I20" s="15">
        <v>4.5999999999999996</v>
      </c>
      <c r="J20" s="16">
        <v>0.94</v>
      </c>
      <c r="K20" s="32">
        <v>120</v>
      </c>
      <c r="L20" s="33">
        <v>0.03</v>
      </c>
      <c r="M20" s="34">
        <v>4.5</v>
      </c>
      <c r="N20" s="35">
        <v>35.9</v>
      </c>
      <c r="O20" s="35">
        <v>4</v>
      </c>
      <c r="P20" s="36">
        <v>1.23</v>
      </c>
      <c r="Q20" s="36">
        <v>0.11</v>
      </c>
      <c r="R20" s="36">
        <v>1.05</v>
      </c>
      <c r="S20" s="36">
        <v>0.14000000000000001</v>
      </c>
      <c r="T20" s="36">
        <f t="shared" si="0"/>
        <v>1.9</v>
      </c>
      <c r="V20">
        <v>1704</v>
      </c>
      <c r="W20" s="37">
        <v>3.34</v>
      </c>
      <c r="X20" s="38">
        <v>1144</v>
      </c>
      <c r="Y20" s="37">
        <v>3.77</v>
      </c>
      <c r="Z20" s="35">
        <v>124.80000000000001</v>
      </c>
      <c r="AA20" s="39">
        <v>15</v>
      </c>
      <c r="AB20" s="40">
        <f t="shared" si="1"/>
        <v>0.47368421052631582</v>
      </c>
      <c r="AC20" s="41">
        <v>1.2164705882352942</v>
      </c>
      <c r="AD20" s="42">
        <f t="shared" si="2"/>
        <v>151.81552941176474</v>
      </c>
      <c r="AF20">
        <f t="shared" si="3"/>
        <v>1704</v>
      </c>
      <c r="AG20">
        <f t="shared" si="4"/>
        <v>3.32</v>
      </c>
      <c r="AH20">
        <f t="shared" si="12"/>
        <v>1153</v>
      </c>
      <c r="AI20">
        <f t="shared" si="5"/>
        <v>3.71</v>
      </c>
      <c r="AJ20" s="35">
        <f t="shared" si="13"/>
        <v>111.9</v>
      </c>
      <c r="AK20" s="35">
        <f t="shared" si="6"/>
        <v>22.46</v>
      </c>
      <c r="AL20" s="40">
        <f t="shared" si="7"/>
        <v>0.4732406236831016</v>
      </c>
      <c r="AM20" s="40">
        <f t="shared" si="8"/>
        <v>1.37</v>
      </c>
      <c r="AN20" s="42">
        <f t="shared" si="9"/>
        <v>153.30300000000003</v>
      </c>
      <c r="AP20" s="43">
        <f t="shared" si="10"/>
        <v>1</v>
      </c>
      <c r="AQ20" s="43">
        <f t="shared" si="10"/>
        <v>0.99401197604790414</v>
      </c>
      <c r="AR20" s="43">
        <f t="shared" si="10"/>
        <v>1.0078671328671329</v>
      </c>
      <c r="AS20" s="43">
        <f t="shared" si="10"/>
        <v>0.98408488063660471</v>
      </c>
      <c r="AT20" s="43">
        <f t="shared" si="11"/>
        <v>0.99906353888654775</v>
      </c>
      <c r="AU20" s="43">
        <f t="shared" si="14"/>
        <v>1.0097978816396369</v>
      </c>
    </row>
    <row r="21" spans="1:47">
      <c r="A21" s="45">
        <v>20</v>
      </c>
      <c r="B21" t="s">
        <v>250</v>
      </c>
      <c r="C21" t="s">
        <v>81</v>
      </c>
      <c r="D21" s="45">
        <v>315</v>
      </c>
      <c r="E21" s="32">
        <v>592</v>
      </c>
      <c r="F21" s="32">
        <v>78</v>
      </c>
      <c r="G21" s="32">
        <v>260</v>
      </c>
      <c r="H21" s="32">
        <v>40</v>
      </c>
      <c r="I21" s="15">
        <v>4.5999999999999996</v>
      </c>
      <c r="J21" s="16">
        <v>0.78</v>
      </c>
      <c r="K21" s="32">
        <v>120</v>
      </c>
      <c r="L21" s="33">
        <v>2.4666666666666667E-2</v>
      </c>
      <c r="M21" s="34">
        <v>3.7</v>
      </c>
      <c r="N21" s="35">
        <v>47.5</v>
      </c>
      <c r="O21" s="35">
        <v>4.0999999999999996</v>
      </c>
      <c r="P21" s="36">
        <v>1.38</v>
      </c>
      <c r="Q21" s="36">
        <v>0.14000000000000001</v>
      </c>
      <c r="R21" s="36">
        <v>1.05</v>
      </c>
      <c r="S21" s="36">
        <v>0.12</v>
      </c>
      <c r="T21" s="36">
        <f t="shared" si="0"/>
        <v>1.6</v>
      </c>
      <c r="V21">
        <v>2074</v>
      </c>
      <c r="W21" s="37">
        <v>4</v>
      </c>
      <c r="X21" s="38">
        <v>1019</v>
      </c>
      <c r="Y21" s="37">
        <v>3.39</v>
      </c>
      <c r="Z21" s="35">
        <v>140.19999999999999</v>
      </c>
      <c r="AA21" s="39">
        <v>12.9</v>
      </c>
      <c r="AB21" s="40">
        <f t="shared" si="1"/>
        <v>0.43630214205186024</v>
      </c>
      <c r="AC21" s="41">
        <v>1.131764705882353</v>
      </c>
      <c r="AD21" s="42">
        <f t="shared" si="2"/>
        <v>158.67341176470589</v>
      </c>
      <c r="AF21">
        <f t="shared" si="3"/>
        <v>2074</v>
      </c>
      <c r="AG21">
        <f t="shared" si="4"/>
        <v>4.04</v>
      </c>
      <c r="AH21">
        <f t="shared" si="12"/>
        <v>1020</v>
      </c>
      <c r="AI21">
        <f t="shared" si="5"/>
        <v>3.33</v>
      </c>
      <c r="AJ21" s="35">
        <f t="shared" si="13"/>
        <v>125.39999999999999</v>
      </c>
      <c r="AK21" s="35">
        <f t="shared" si="6"/>
        <v>19.420000000000002</v>
      </c>
      <c r="AL21" s="40">
        <f t="shared" si="7"/>
        <v>0.43719045475011264</v>
      </c>
      <c r="AM21" s="40">
        <f t="shared" si="8"/>
        <v>1.2686666666666668</v>
      </c>
      <c r="AN21" s="42">
        <f t="shared" si="9"/>
        <v>159.0908</v>
      </c>
      <c r="AP21" s="43">
        <f t="shared" si="10"/>
        <v>1</v>
      </c>
      <c r="AQ21" s="43">
        <f t="shared" si="10"/>
        <v>1.01</v>
      </c>
      <c r="AR21" s="43">
        <f t="shared" si="10"/>
        <v>1.000981354268891</v>
      </c>
      <c r="AS21" s="43">
        <f t="shared" si="10"/>
        <v>0.98230088495575218</v>
      </c>
      <c r="AT21" s="43">
        <f t="shared" si="11"/>
        <v>1.0020360035228679</v>
      </c>
      <c r="AU21" s="43">
        <f t="shared" si="14"/>
        <v>1.0026304862966775</v>
      </c>
    </row>
    <row r="22" spans="1:47">
      <c r="A22" s="45" t="s">
        <v>22</v>
      </c>
      <c r="B22" t="s">
        <v>113</v>
      </c>
      <c r="C22" t="s">
        <v>114</v>
      </c>
      <c r="D22" s="45">
        <v>295</v>
      </c>
      <c r="E22" s="32">
        <v>626</v>
      </c>
      <c r="F22" s="32">
        <v>78</v>
      </c>
      <c r="G22" s="32">
        <v>208</v>
      </c>
      <c r="H22" s="32">
        <v>35</v>
      </c>
      <c r="I22" s="15">
        <v>3.8</v>
      </c>
      <c r="J22" s="16">
        <v>0.65</v>
      </c>
      <c r="K22" s="32">
        <v>120</v>
      </c>
      <c r="L22" s="33">
        <v>2.0666666666666667E-2</v>
      </c>
      <c r="M22" s="34">
        <v>3.1</v>
      </c>
      <c r="N22" s="35">
        <v>51.2</v>
      </c>
      <c r="O22" s="35">
        <v>4</v>
      </c>
      <c r="P22" s="36">
        <v>1.44</v>
      </c>
      <c r="Q22" s="36">
        <v>0.14000000000000001</v>
      </c>
      <c r="R22" s="36">
        <v>0.89</v>
      </c>
      <c r="S22" s="36">
        <v>0.11</v>
      </c>
      <c r="T22" s="36">
        <f t="shared" si="0"/>
        <v>1.4</v>
      </c>
      <c r="V22">
        <v>2108</v>
      </c>
      <c r="W22" s="37">
        <v>4.0599999999999996</v>
      </c>
      <c r="X22" s="38">
        <v>874</v>
      </c>
      <c r="Y22" s="37">
        <v>2.94</v>
      </c>
      <c r="Z22" s="35">
        <v>146.19999999999999</v>
      </c>
      <c r="AA22" s="39">
        <v>10.7</v>
      </c>
      <c r="AB22" s="40">
        <f t="shared" si="1"/>
        <v>0.39098660170523747</v>
      </c>
      <c r="AC22" s="41">
        <v>1.0376470588235294</v>
      </c>
      <c r="AD22" s="42">
        <f t="shared" si="2"/>
        <v>151.70399999999998</v>
      </c>
      <c r="AF22">
        <f t="shared" si="3"/>
        <v>2108</v>
      </c>
      <c r="AG22">
        <f t="shared" si="4"/>
        <v>4.0999999999999996</v>
      </c>
      <c r="AH22">
        <f t="shared" si="12"/>
        <v>873</v>
      </c>
      <c r="AI22">
        <f t="shared" si="5"/>
        <v>2.98</v>
      </c>
      <c r="AJ22" s="35">
        <f t="shared" si="13"/>
        <v>127.2</v>
      </c>
      <c r="AK22" s="35">
        <f t="shared" si="6"/>
        <v>16.149999999999999</v>
      </c>
      <c r="AL22" s="40">
        <f t="shared" si="7"/>
        <v>0.39246658566221138</v>
      </c>
      <c r="AM22" s="40">
        <f t="shared" si="8"/>
        <v>1.1926666666666668</v>
      </c>
      <c r="AN22" s="42">
        <f t="shared" si="9"/>
        <v>151.70720000000003</v>
      </c>
      <c r="AP22" s="43">
        <f t="shared" si="10"/>
        <v>1</v>
      </c>
      <c r="AQ22" s="43">
        <f t="shared" si="10"/>
        <v>1.0098522167487685</v>
      </c>
      <c r="AR22" s="43">
        <f t="shared" si="10"/>
        <v>0.99885583524027455</v>
      </c>
      <c r="AS22" s="43">
        <f t="shared" si="10"/>
        <v>1.0136054421768708</v>
      </c>
      <c r="AT22" s="43">
        <f t="shared" si="11"/>
        <v>1.0037852549179924</v>
      </c>
      <c r="AU22" s="43">
        <f t="shared" si="14"/>
        <v>1.0000210937088017</v>
      </c>
    </row>
    <row r="23" spans="1:47">
      <c r="A23" s="45" t="s">
        <v>22</v>
      </c>
      <c r="B23" t="s">
        <v>46</v>
      </c>
      <c r="C23" t="s">
        <v>115</v>
      </c>
      <c r="D23" s="45">
        <v>325</v>
      </c>
      <c r="E23" s="32">
        <v>643</v>
      </c>
      <c r="F23" s="32">
        <v>82</v>
      </c>
      <c r="G23" s="32">
        <v>234</v>
      </c>
      <c r="H23" s="32">
        <v>33</v>
      </c>
      <c r="I23" s="15">
        <v>7.9</v>
      </c>
      <c r="J23" s="16">
        <v>0.78</v>
      </c>
      <c r="K23" s="32">
        <v>120</v>
      </c>
      <c r="L23" s="33">
        <v>2.4666666666666667E-2</v>
      </c>
      <c r="M23" s="34">
        <v>3.7</v>
      </c>
      <c r="N23" s="35">
        <v>56.3</v>
      </c>
      <c r="O23" s="35">
        <v>4.0999999999999996</v>
      </c>
      <c r="P23" s="36">
        <v>1.47</v>
      </c>
      <c r="Q23" s="36">
        <v>0.15</v>
      </c>
      <c r="R23" s="36">
        <v>0.97</v>
      </c>
      <c r="S23" s="36">
        <v>0.1</v>
      </c>
      <c r="T23" s="36">
        <f t="shared" si="0"/>
        <v>1.3</v>
      </c>
      <c r="V23">
        <v>2207</v>
      </c>
      <c r="W23" s="37">
        <v>4.2300000000000004</v>
      </c>
      <c r="X23" s="38">
        <v>868</v>
      </c>
      <c r="Y23" s="37">
        <v>2.92</v>
      </c>
      <c r="Z23" s="35">
        <v>158</v>
      </c>
      <c r="AA23" s="39">
        <v>15.1</v>
      </c>
      <c r="AB23" s="40">
        <f t="shared" si="1"/>
        <v>0.47534102833158443</v>
      </c>
      <c r="AC23" s="41">
        <v>1.0964705882352941</v>
      </c>
      <c r="AD23" s="42">
        <f t="shared" si="2"/>
        <v>173.24235294117648</v>
      </c>
      <c r="AF23">
        <f t="shared" si="3"/>
        <v>2201</v>
      </c>
      <c r="AG23">
        <f t="shared" si="4"/>
        <v>4.32</v>
      </c>
      <c r="AH23">
        <f t="shared" si="12"/>
        <v>861</v>
      </c>
      <c r="AI23">
        <f t="shared" si="5"/>
        <v>2.87</v>
      </c>
      <c r="AJ23" s="35">
        <f t="shared" si="13"/>
        <v>134.19999999999999</v>
      </c>
      <c r="AK23" s="35">
        <f t="shared" si="6"/>
        <v>22.72</v>
      </c>
      <c r="AL23" s="40">
        <f t="shared" si="7"/>
        <v>0.4761106454316848</v>
      </c>
      <c r="AM23" s="40">
        <f t="shared" si="8"/>
        <v>1.2686666666666668</v>
      </c>
      <c r="AN23" s="42">
        <f t="shared" si="9"/>
        <v>170.25506666666666</v>
      </c>
      <c r="AP23" s="43">
        <f t="shared" si="10"/>
        <v>0.99728137743543266</v>
      </c>
      <c r="AQ23" s="43">
        <f t="shared" si="10"/>
        <v>1.0212765957446808</v>
      </c>
      <c r="AR23" s="43">
        <f t="shared" si="10"/>
        <v>0.99193548387096775</v>
      </c>
      <c r="AS23" s="43">
        <f t="shared" si="10"/>
        <v>0.98287671232876717</v>
      </c>
      <c r="AT23" s="43">
        <f t="shared" si="11"/>
        <v>1.0016190840980037</v>
      </c>
      <c r="AU23" s="43">
        <f t="shared" si="14"/>
        <v>0.98275660527697795</v>
      </c>
    </row>
    <row r="24" spans="1:47">
      <c r="A24" s="45" t="s">
        <v>22</v>
      </c>
      <c r="B24" t="s">
        <v>47</v>
      </c>
      <c r="C24" t="s">
        <v>116</v>
      </c>
      <c r="D24" s="45">
        <v>290</v>
      </c>
      <c r="E24" s="32">
        <v>507</v>
      </c>
      <c r="F24" s="32">
        <v>57</v>
      </c>
      <c r="G24" s="32">
        <v>299</v>
      </c>
      <c r="H24" s="32">
        <v>55</v>
      </c>
      <c r="I24" s="15">
        <v>3.8</v>
      </c>
      <c r="J24" s="16">
        <v>0.96</v>
      </c>
      <c r="K24" s="32">
        <v>120</v>
      </c>
      <c r="L24" s="33">
        <v>3.0666666666666665E-2</v>
      </c>
      <c r="M24" s="34">
        <v>4.5999999999999996</v>
      </c>
      <c r="N24" s="35">
        <v>45.1</v>
      </c>
      <c r="O24" s="35">
        <v>3.7</v>
      </c>
      <c r="P24" s="36">
        <v>1.23</v>
      </c>
      <c r="Q24" s="36">
        <v>0.1</v>
      </c>
      <c r="R24" s="36">
        <v>1.17</v>
      </c>
      <c r="S24" s="36">
        <v>0.17</v>
      </c>
      <c r="T24" s="36">
        <f t="shared" si="0"/>
        <v>2.2000000000000002</v>
      </c>
      <c r="V24">
        <v>1581</v>
      </c>
      <c r="W24" s="37">
        <v>3.13</v>
      </c>
      <c r="X24" s="38">
        <v>1339</v>
      </c>
      <c r="Y24" s="37">
        <v>4.37</v>
      </c>
      <c r="Z24" s="35">
        <v>132</v>
      </c>
      <c r="AA24" s="39">
        <v>14.7</v>
      </c>
      <c r="AB24" s="40">
        <f t="shared" si="1"/>
        <v>0.46865037194473957</v>
      </c>
      <c r="AC24" s="41">
        <v>1.2070588235294117</v>
      </c>
      <c r="AD24" s="42">
        <f t="shared" si="2"/>
        <v>159.33176470588234</v>
      </c>
      <c r="AF24">
        <f t="shared" si="3"/>
        <v>1590</v>
      </c>
      <c r="AG24">
        <f t="shared" si="4"/>
        <v>3.13</v>
      </c>
      <c r="AH24">
        <f t="shared" si="12"/>
        <v>1344</v>
      </c>
      <c r="AI24">
        <f t="shared" si="5"/>
        <v>4.4000000000000004</v>
      </c>
      <c r="AJ24" s="35">
        <f t="shared" si="13"/>
        <v>115.4</v>
      </c>
      <c r="AK24" s="35">
        <f t="shared" si="6"/>
        <v>22.04</v>
      </c>
      <c r="AL24" s="40">
        <f t="shared" si="7"/>
        <v>0.46853741496598633</v>
      </c>
      <c r="AM24" s="40">
        <f t="shared" si="8"/>
        <v>1.3826666666666665</v>
      </c>
      <c r="AN24" s="42">
        <f t="shared" si="9"/>
        <v>159.55973333333333</v>
      </c>
      <c r="AP24" s="43">
        <f t="shared" si="10"/>
        <v>1.0056925996204933</v>
      </c>
      <c r="AQ24" s="43">
        <f t="shared" si="10"/>
        <v>1</v>
      </c>
      <c r="AR24" s="43">
        <f t="shared" si="10"/>
        <v>1.0037341299477223</v>
      </c>
      <c r="AS24" s="43">
        <f t="shared" si="10"/>
        <v>1.0068649885583525</v>
      </c>
      <c r="AT24" s="43">
        <f t="shared" si="11"/>
        <v>0.99975897388433832</v>
      </c>
      <c r="AU24" s="43">
        <f t="shared" si="14"/>
        <v>1.0014307795301949</v>
      </c>
    </row>
    <row r="25" spans="1:47">
      <c r="A25" s="45" t="s">
        <v>22</v>
      </c>
      <c r="B25" t="s">
        <v>48</v>
      </c>
      <c r="C25" t="s">
        <v>117</v>
      </c>
      <c r="D25" s="45">
        <v>320</v>
      </c>
      <c r="E25" s="32">
        <v>507</v>
      </c>
      <c r="F25" s="32">
        <v>61</v>
      </c>
      <c r="G25" s="32">
        <v>234</v>
      </c>
      <c r="H25" s="32">
        <v>44</v>
      </c>
      <c r="I25" s="15">
        <v>6.5</v>
      </c>
      <c r="J25" s="16">
        <v>0.96</v>
      </c>
      <c r="K25" s="32">
        <v>120</v>
      </c>
      <c r="L25" s="33">
        <v>3.0666666666666665E-2</v>
      </c>
      <c r="M25" s="34">
        <v>4.5999999999999996</v>
      </c>
      <c r="N25" s="35">
        <v>47.4</v>
      </c>
      <c r="O25" s="35">
        <v>4.2</v>
      </c>
      <c r="P25" s="36">
        <v>1.23</v>
      </c>
      <c r="Q25" s="36">
        <v>0.11</v>
      </c>
      <c r="R25" s="36">
        <v>0.97</v>
      </c>
      <c r="S25" s="36">
        <v>0.14000000000000001</v>
      </c>
      <c r="T25" s="36">
        <f t="shared" si="0"/>
        <v>1.8</v>
      </c>
      <c r="V25">
        <v>1663</v>
      </c>
      <c r="W25" s="37">
        <v>3.27</v>
      </c>
      <c r="X25" s="38">
        <v>1071</v>
      </c>
      <c r="Y25" s="37">
        <v>3.55</v>
      </c>
      <c r="Z25" s="35">
        <v>139.19999999999999</v>
      </c>
      <c r="AA25" s="39">
        <v>16.600000000000001</v>
      </c>
      <c r="AB25" s="40">
        <f t="shared" si="1"/>
        <v>0.49899799599198402</v>
      </c>
      <c r="AC25" s="41">
        <v>1.2423529411764704</v>
      </c>
      <c r="AD25" s="42">
        <f t="shared" si="2"/>
        <v>172.93552941176466</v>
      </c>
      <c r="AF25">
        <f t="shared" si="3"/>
        <v>1666</v>
      </c>
      <c r="AG25">
        <f t="shared" si="4"/>
        <v>3.32</v>
      </c>
      <c r="AH25">
        <f t="shared" si="12"/>
        <v>1070</v>
      </c>
      <c r="AI25">
        <f t="shared" si="5"/>
        <v>3.63</v>
      </c>
      <c r="AJ25" s="35">
        <f t="shared" si="13"/>
        <v>127.19999999999999</v>
      </c>
      <c r="AK25" s="35">
        <f t="shared" si="6"/>
        <v>24.74</v>
      </c>
      <c r="AL25" s="40">
        <f t="shared" si="7"/>
        <v>0.49738640932850819</v>
      </c>
      <c r="AM25" s="40">
        <f t="shared" si="8"/>
        <v>1.3826666666666665</v>
      </c>
      <c r="AN25" s="42">
        <f t="shared" si="9"/>
        <v>175.87519999999995</v>
      </c>
      <c r="AP25" s="43">
        <f t="shared" si="10"/>
        <v>1.0018039687312086</v>
      </c>
      <c r="AQ25" s="43">
        <f t="shared" si="10"/>
        <v>1.0152905198776758</v>
      </c>
      <c r="AR25" s="43">
        <f t="shared" si="10"/>
        <v>0.99906629318394025</v>
      </c>
      <c r="AS25" s="43">
        <f t="shared" si="10"/>
        <v>1.0225352112676056</v>
      </c>
      <c r="AT25" s="43">
        <f t="shared" si="11"/>
        <v>0.9967703544374521</v>
      </c>
      <c r="AU25" s="43">
        <f t="shared" si="14"/>
        <v>1.016998650296064</v>
      </c>
    </row>
    <row r="26" spans="1:47">
      <c r="A26" s="45" t="s">
        <v>22</v>
      </c>
      <c r="B26" t="s">
        <v>50</v>
      </c>
      <c r="C26" t="s">
        <v>119</v>
      </c>
      <c r="D26" s="45">
        <v>295</v>
      </c>
      <c r="E26" s="32">
        <v>490</v>
      </c>
      <c r="F26" s="32">
        <v>59</v>
      </c>
      <c r="G26" s="32">
        <v>221</v>
      </c>
      <c r="H26" s="32">
        <v>42</v>
      </c>
      <c r="I26" s="15">
        <v>6.5</v>
      </c>
      <c r="J26" s="16">
        <v>0.84</v>
      </c>
      <c r="K26" s="32">
        <v>120</v>
      </c>
      <c r="L26" s="33">
        <v>2.6666666666666668E-2</v>
      </c>
      <c r="M26" s="34">
        <v>4</v>
      </c>
      <c r="N26" s="35">
        <v>39.200000000000003</v>
      </c>
      <c r="O26" s="35">
        <v>3.7</v>
      </c>
      <c r="P26" s="36">
        <v>1.2</v>
      </c>
      <c r="Q26" s="36">
        <v>0.1</v>
      </c>
      <c r="R26" s="36">
        <v>0.93</v>
      </c>
      <c r="S26" s="36">
        <v>0.13</v>
      </c>
      <c r="T26" s="36">
        <f t="shared" si="0"/>
        <v>1.7</v>
      </c>
      <c r="V26">
        <v>1605</v>
      </c>
      <c r="W26" s="37">
        <v>3.17</v>
      </c>
      <c r="X26" s="38">
        <v>1027</v>
      </c>
      <c r="Y26" s="37">
        <v>3.41</v>
      </c>
      <c r="Z26" s="35">
        <v>119.4</v>
      </c>
      <c r="AA26" s="39">
        <v>15.1</v>
      </c>
      <c r="AB26" s="40">
        <f t="shared" si="1"/>
        <v>0.47534102833158443</v>
      </c>
      <c r="AC26" s="41">
        <v>1.1788235294117648</v>
      </c>
      <c r="AD26" s="42">
        <f t="shared" si="2"/>
        <v>140.75152941176472</v>
      </c>
      <c r="AF26">
        <f t="shared" si="3"/>
        <v>1611</v>
      </c>
      <c r="AG26">
        <f t="shared" si="4"/>
        <v>3.1</v>
      </c>
      <c r="AH26">
        <f t="shared" si="12"/>
        <v>1019</v>
      </c>
      <c r="AI26">
        <f t="shared" si="5"/>
        <v>3.4000000000000004</v>
      </c>
      <c r="AJ26" s="35">
        <f t="shared" si="13"/>
        <v>109.5</v>
      </c>
      <c r="AK26" s="35">
        <f t="shared" si="6"/>
        <v>22.46</v>
      </c>
      <c r="AL26" s="40">
        <f t="shared" si="7"/>
        <v>0.4732406236831016</v>
      </c>
      <c r="AM26" s="40">
        <f t="shared" si="8"/>
        <v>1.3066666666666666</v>
      </c>
      <c r="AN26" s="42">
        <f t="shared" si="9"/>
        <v>143.07999999999998</v>
      </c>
      <c r="AP26" s="43">
        <f t="shared" si="10"/>
        <v>1.0037383177570094</v>
      </c>
      <c r="AQ26" s="43">
        <f t="shared" si="10"/>
        <v>0.97791798107255523</v>
      </c>
      <c r="AR26" s="43">
        <f t="shared" si="10"/>
        <v>0.99221032132424536</v>
      </c>
      <c r="AS26" s="43">
        <f t="shared" si="10"/>
        <v>0.99706744868035202</v>
      </c>
      <c r="AT26" s="43">
        <f t="shared" si="11"/>
        <v>0.99558126792493573</v>
      </c>
      <c r="AU26" s="43">
        <f t="shared" si="14"/>
        <v>1.0165431281490618</v>
      </c>
    </row>
    <row r="27" spans="1:47">
      <c r="A27" s="45" t="s">
        <v>22</v>
      </c>
      <c r="B27" t="s">
        <v>54</v>
      </c>
      <c r="C27" t="s">
        <v>120</v>
      </c>
      <c r="D27" s="45">
        <v>290</v>
      </c>
      <c r="E27" s="32">
        <v>490</v>
      </c>
      <c r="F27" s="32">
        <v>57</v>
      </c>
      <c r="G27" s="32">
        <v>260</v>
      </c>
      <c r="H27" s="32">
        <v>50</v>
      </c>
      <c r="I27" s="15">
        <v>4.8</v>
      </c>
      <c r="J27" s="16">
        <v>0.96</v>
      </c>
      <c r="K27" s="32">
        <v>120</v>
      </c>
      <c r="L27" s="33">
        <v>3.0666666666666665E-2</v>
      </c>
      <c r="M27" s="34">
        <v>4.5999999999999996</v>
      </c>
      <c r="N27" s="35">
        <v>37.1</v>
      </c>
      <c r="O27" s="35">
        <v>4.2</v>
      </c>
      <c r="P27" s="36">
        <v>1.2</v>
      </c>
      <c r="Q27" s="36">
        <v>0.1</v>
      </c>
      <c r="R27" s="36">
        <v>1.05</v>
      </c>
      <c r="S27" s="36">
        <v>0.15</v>
      </c>
      <c r="T27" s="36">
        <f t="shared" si="0"/>
        <v>2</v>
      </c>
      <c r="V27">
        <v>1564</v>
      </c>
      <c r="W27" s="37">
        <v>3.1</v>
      </c>
      <c r="X27" s="38">
        <v>1206</v>
      </c>
      <c r="Y27" s="37">
        <v>3.96</v>
      </c>
      <c r="Z27" s="35">
        <v>128.19999999999999</v>
      </c>
      <c r="AA27" s="39">
        <v>15.4</v>
      </c>
      <c r="AB27" s="40">
        <f t="shared" si="1"/>
        <v>0.48024948024948022</v>
      </c>
      <c r="AC27" s="41">
        <v>1.236470588235294</v>
      </c>
      <c r="AD27" s="42">
        <f t="shared" si="2"/>
        <v>158.51552941176467</v>
      </c>
      <c r="AF27">
        <f t="shared" si="3"/>
        <v>1573</v>
      </c>
      <c r="AG27">
        <f t="shared" si="4"/>
        <v>3.1</v>
      </c>
      <c r="AH27">
        <f t="shared" si="12"/>
        <v>1210</v>
      </c>
      <c r="AI27">
        <f t="shared" si="5"/>
        <v>3.9000000000000004</v>
      </c>
      <c r="AJ27" s="35">
        <f t="shared" si="13"/>
        <v>116.9</v>
      </c>
      <c r="AK27" s="35">
        <f t="shared" si="6"/>
        <v>23.04</v>
      </c>
      <c r="AL27" s="40">
        <f t="shared" si="7"/>
        <v>0.47960033305578686</v>
      </c>
      <c r="AM27" s="40">
        <f t="shared" si="8"/>
        <v>1.3826666666666665</v>
      </c>
      <c r="AN27" s="42">
        <f t="shared" si="9"/>
        <v>161.63373333333331</v>
      </c>
      <c r="AP27" s="43">
        <f t="shared" si="10"/>
        <v>1.0057544757033248</v>
      </c>
      <c r="AQ27" s="43">
        <f t="shared" si="10"/>
        <v>1</v>
      </c>
      <c r="AR27" s="43">
        <f t="shared" si="10"/>
        <v>1.0033167495854063</v>
      </c>
      <c r="AS27" s="43">
        <f t="shared" si="10"/>
        <v>0.98484848484848497</v>
      </c>
      <c r="AT27" s="43">
        <f t="shared" si="11"/>
        <v>0.9986483125533917</v>
      </c>
      <c r="AU27" s="43">
        <f t="shared" si="14"/>
        <v>1.0196712835211792</v>
      </c>
    </row>
    <row r="28" spans="1:47">
      <c r="A28" s="45" t="s">
        <v>22</v>
      </c>
      <c r="B28" t="s">
        <v>55</v>
      </c>
      <c r="C28" t="s">
        <v>121</v>
      </c>
      <c r="D28" s="45">
        <v>300</v>
      </c>
      <c r="E28" s="32">
        <v>490</v>
      </c>
      <c r="F28" s="32">
        <v>63</v>
      </c>
      <c r="G28" s="32">
        <v>234</v>
      </c>
      <c r="H28" s="32">
        <v>60</v>
      </c>
      <c r="I28" s="15">
        <v>4.4000000000000004</v>
      </c>
      <c r="J28" s="16">
        <v>0.7</v>
      </c>
      <c r="K28" s="32">
        <v>120</v>
      </c>
      <c r="L28" s="33">
        <v>2.2000000000000002E-2</v>
      </c>
      <c r="M28" s="34">
        <v>3.3</v>
      </c>
      <c r="N28" s="35">
        <v>48.9</v>
      </c>
      <c r="O28" s="35">
        <v>4.0999999999999996</v>
      </c>
      <c r="P28" s="36">
        <v>1.2</v>
      </c>
      <c r="Q28" s="36">
        <v>0.11</v>
      </c>
      <c r="R28" s="36">
        <v>0.97</v>
      </c>
      <c r="S28" s="36">
        <v>0.18</v>
      </c>
      <c r="T28" s="36">
        <f t="shared" si="0"/>
        <v>2.4</v>
      </c>
      <c r="V28">
        <v>1687</v>
      </c>
      <c r="W28" s="37">
        <v>3.31</v>
      </c>
      <c r="X28" s="38">
        <v>1368</v>
      </c>
      <c r="Y28" s="37">
        <v>4.46</v>
      </c>
      <c r="Z28" s="35">
        <v>142.19999999999999</v>
      </c>
      <c r="AA28" s="39">
        <v>11.8</v>
      </c>
      <c r="AB28" s="40">
        <f t="shared" si="1"/>
        <v>0.41451990632318503</v>
      </c>
      <c r="AC28" s="41">
        <v>1.0835294117647059</v>
      </c>
      <c r="AD28" s="42">
        <f t="shared" si="2"/>
        <v>154.07788235294117</v>
      </c>
      <c r="AF28">
        <f t="shared" si="3"/>
        <v>1687</v>
      </c>
      <c r="AG28">
        <f t="shared" si="4"/>
        <v>3.29</v>
      </c>
      <c r="AH28">
        <f t="shared" si="12"/>
        <v>1374</v>
      </c>
      <c r="AI28">
        <f t="shared" si="5"/>
        <v>4.3899999999999997</v>
      </c>
      <c r="AJ28" s="35">
        <f t="shared" si="13"/>
        <v>126.79999999999998</v>
      </c>
      <c r="AK28" s="35">
        <f t="shared" si="6"/>
        <v>17.7</v>
      </c>
      <c r="AL28" s="40">
        <f t="shared" si="7"/>
        <v>0.41451990632318503</v>
      </c>
      <c r="AM28" s="40">
        <f t="shared" si="8"/>
        <v>1.218</v>
      </c>
      <c r="AN28" s="42">
        <f t="shared" si="9"/>
        <v>154.44239999999996</v>
      </c>
      <c r="AP28" s="43">
        <f t="shared" si="10"/>
        <v>1</v>
      </c>
      <c r="AQ28" s="43">
        <f t="shared" si="10"/>
        <v>0.99395770392749239</v>
      </c>
      <c r="AR28" s="43">
        <f t="shared" si="10"/>
        <v>1.0043859649122806</v>
      </c>
      <c r="AS28" s="43">
        <f t="shared" si="10"/>
        <v>0.98430493273542596</v>
      </c>
      <c r="AT28" s="43">
        <f t="shared" si="11"/>
        <v>1</v>
      </c>
      <c r="AU28" s="43">
        <f t="shared" si="14"/>
        <v>1.0023658012525367</v>
      </c>
    </row>
    <row r="29" spans="1:47">
      <c r="A29" s="45" t="s">
        <v>22</v>
      </c>
      <c r="B29" t="s">
        <v>57</v>
      </c>
      <c r="C29" t="s">
        <v>122</v>
      </c>
      <c r="D29" s="45">
        <v>310</v>
      </c>
      <c r="E29" s="32">
        <v>609</v>
      </c>
      <c r="F29" s="32">
        <v>84</v>
      </c>
      <c r="G29" s="32">
        <v>234</v>
      </c>
      <c r="H29" s="32">
        <v>42</v>
      </c>
      <c r="I29" s="15">
        <v>6.6</v>
      </c>
      <c r="J29" s="16">
        <v>0.62</v>
      </c>
      <c r="K29" s="32">
        <v>120</v>
      </c>
      <c r="L29" s="33">
        <v>1.9333333333333334E-2</v>
      </c>
      <c r="M29" s="34">
        <v>2.9</v>
      </c>
      <c r="N29" s="35">
        <v>44.7</v>
      </c>
      <c r="O29" s="35">
        <v>4.3</v>
      </c>
      <c r="P29" s="36">
        <v>1.41</v>
      </c>
      <c r="Q29" s="36">
        <v>0.15</v>
      </c>
      <c r="R29" s="36">
        <v>0.97</v>
      </c>
      <c r="S29" s="36">
        <v>0.13</v>
      </c>
      <c r="T29" s="36">
        <f t="shared" si="0"/>
        <v>1.7</v>
      </c>
      <c r="V29">
        <v>2214</v>
      </c>
      <c r="W29" s="37">
        <v>4.24</v>
      </c>
      <c r="X29" s="38">
        <v>1024</v>
      </c>
      <c r="Y29" s="37">
        <v>3.4</v>
      </c>
      <c r="Z29" s="35">
        <v>146.4</v>
      </c>
      <c r="AA29" s="39">
        <v>12.2</v>
      </c>
      <c r="AB29" s="40">
        <f t="shared" si="1"/>
        <v>0.42263279445727486</v>
      </c>
      <c r="AC29" s="41">
        <v>1.08125</v>
      </c>
      <c r="AD29" s="42">
        <f t="shared" si="2"/>
        <v>158.29500000000002</v>
      </c>
      <c r="AF29">
        <f t="shared" si="3"/>
        <v>2205</v>
      </c>
      <c r="AG29">
        <f t="shared" si="4"/>
        <v>4.26</v>
      </c>
      <c r="AH29">
        <f t="shared" si="12"/>
        <v>1032</v>
      </c>
      <c r="AI29">
        <f t="shared" si="5"/>
        <v>3.4400000000000004</v>
      </c>
      <c r="AJ29" s="35">
        <f t="shared" si="13"/>
        <v>126.4</v>
      </c>
      <c r="AK29" s="35">
        <f t="shared" si="6"/>
        <v>18.38</v>
      </c>
      <c r="AL29" s="40">
        <f t="shared" si="7"/>
        <v>0.4236975564776394</v>
      </c>
      <c r="AM29" s="40">
        <f t="shared" si="8"/>
        <v>1.1673333333333333</v>
      </c>
      <c r="AN29" s="42">
        <f t="shared" si="9"/>
        <v>147.55093333333335</v>
      </c>
      <c r="AP29" s="43">
        <f t="shared" si="10"/>
        <v>0.99593495934959353</v>
      </c>
      <c r="AQ29" s="43">
        <f t="shared" si="10"/>
        <v>1.0047169811320753</v>
      </c>
      <c r="AR29" s="43">
        <f t="shared" si="10"/>
        <v>1.0078125</v>
      </c>
      <c r="AS29" s="43">
        <f t="shared" si="10"/>
        <v>1.0117647058823531</v>
      </c>
      <c r="AT29" s="43">
        <f t="shared" si="11"/>
        <v>1.0025193549443598</v>
      </c>
      <c r="AU29" s="43">
        <f t="shared" si="14"/>
        <v>0.93212630426313736</v>
      </c>
    </row>
    <row r="30" spans="1:47">
      <c r="A30" s="45" t="s">
        <v>22</v>
      </c>
      <c r="B30" t="s">
        <v>58</v>
      </c>
      <c r="C30" t="s">
        <v>123</v>
      </c>
      <c r="D30" s="45">
        <v>310</v>
      </c>
      <c r="E30" s="32">
        <v>626</v>
      </c>
      <c r="F30" s="32">
        <v>82</v>
      </c>
      <c r="G30" s="32">
        <v>234</v>
      </c>
      <c r="H30" s="32">
        <v>38</v>
      </c>
      <c r="I30" s="15">
        <v>8.6999999999999993</v>
      </c>
      <c r="J30" s="16">
        <v>0.78</v>
      </c>
      <c r="K30" s="32">
        <v>120</v>
      </c>
      <c r="L30" s="33">
        <v>2.4666666666666667E-2</v>
      </c>
      <c r="M30" s="34">
        <v>3.7</v>
      </c>
      <c r="N30" s="35">
        <v>43.2</v>
      </c>
      <c r="O30" s="35">
        <v>3.3</v>
      </c>
      <c r="P30" s="36">
        <v>1.44</v>
      </c>
      <c r="Q30" s="36">
        <v>0.15</v>
      </c>
      <c r="R30" s="36">
        <v>0.97</v>
      </c>
      <c r="S30" s="36">
        <v>0.12</v>
      </c>
      <c r="T30" s="36">
        <f t="shared" si="0"/>
        <v>1.5</v>
      </c>
      <c r="V30">
        <v>2190</v>
      </c>
      <c r="W30" s="37">
        <v>4.2</v>
      </c>
      <c r="X30" s="38">
        <v>962</v>
      </c>
      <c r="Y30" s="37">
        <v>3.21</v>
      </c>
      <c r="Z30" s="35">
        <v>119.4</v>
      </c>
      <c r="AA30" s="39">
        <v>15.7</v>
      </c>
      <c r="AB30" s="40">
        <f t="shared" si="1"/>
        <v>0.48506694129763128</v>
      </c>
      <c r="AC30" s="41">
        <v>1.1200000000000001</v>
      </c>
      <c r="AD30" s="42">
        <f t="shared" si="2"/>
        <v>133.72800000000001</v>
      </c>
      <c r="AF30">
        <f t="shared" si="3"/>
        <v>2184</v>
      </c>
      <c r="AG30">
        <f t="shared" si="4"/>
        <v>4.29</v>
      </c>
      <c r="AH30">
        <f t="shared" si="12"/>
        <v>956</v>
      </c>
      <c r="AI30">
        <f t="shared" si="5"/>
        <v>3.25</v>
      </c>
      <c r="AJ30" s="35">
        <f t="shared" si="13"/>
        <v>105.9</v>
      </c>
      <c r="AK30" s="35">
        <f t="shared" si="6"/>
        <v>23.52</v>
      </c>
      <c r="AL30" s="40">
        <f t="shared" si="7"/>
        <v>0.48474855729596034</v>
      </c>
      <c r="AM30" s="40">
        <f t="shared" si="8"/>
        <v>1.2686666666666668</v>
      </c>
      <c r="AN30" s="42">
        <f t="shared" si="9"/>
        <v>134.35180000000003</v>
      </c>
      <c r="AP30" s="43">
        <f t="shared" si="10"/>
        <v>0.99726027397260275</v>
      </c>
      <c r="AQ30" s="43">
        <f t="shared" si="10"/>
        <v>1.0214285714285714</v>
      </c>
      <c r="AR30" s="43">
        <f t="shared" si="10"/>
        <v>0.99376299376299382</v>
      </c>
      <c r="AS30" s="43">
        <f t="shared" si="10"/>
        <v>1.0124610591900312</v>
      </c>
      <c r="AT30" s="43">
        <f t="shared" si="11"/>
        <v>0.99934362873540872</v>
      </c>
      <c r="AU30" s="43">
        <f t="shared" si="14"/>
        <v>1.0046646925101701</v>
      </c>
    </row>
    <row r="31" spans="1:47">
      <c r="A31" s="45" t="s">
        <v>22</v>
      </c>
      <c r="B31" t="s">
        <v>59</v>
      </c>
      <c r="C31" t="s">
        <v>124</v>
      </c>
      <c r="D31" s="45">
        <v>305</v>
      </c>
      <c r="E31" s="32">
        <v>507</v>
      </c>
      <c r="F31" s="32">
        <v>63</v>
      </c>
      <c r="G31" s="32">
        <v>377</v>
      </c>
      <c r="H31" s="32">
        <v>50</v>
      </c>
      <c r="I31" s="15">
        <v>6.2</v>
      </c>
      <c r="J31" s="16">
        <v>0.54</v>
      </c>
      <c r="K31" s="32">
        <v>120</v>
      </c>
      <c r="L31" s="33">
        <v>1.7333333333333336E-2</v>
      </c>
      <c r="M31" s="34">
        <v>2.6</v>
      </c>
      <c r="N31" s="35">
        <v>45.7</v>
      </c>
      <c r="O31" s="35">
        <v>3.2</v>
      </c>
      <c r="P31" s="36">
        <v>1.23</v>
      </c>
      <c r="Q31" s="36">
        <v>0.11</v>
      </c>
      <c r="R31" s="36">
        <v>1.41</v>
      </c>
      <c r="S31" s="36">
        <v>0.15</v>
      </c>
      <c r="T31" s="36">
        <f t="shared" si="0"/>
        <v>2</v>
      </c>
      <c r="V31">
        <v>1704</v>
      </c>
      <c r="W31" s="37">
        <v>3.34</v>
      </c>
      <c r="X31" s="38">
        <v>1323</v>
      </c>
      <c r="Y31" s="37">
        <v>4.32</v>
      </c>
      <c r="Z31" s="35">
        <v>126.80000000000001</v>
      </c>
      <c r="AA31" s="39">
        <v>10.9</v>
      </c>
      <c r="AB31" s="40">
        <f t="shared" si="1"/>
        <v>0.39540507859733975</v>
      </c>
      <c r="AC31" s="41">
        <v>0.96352941176470597</v>
      </c>
      <c r="AD31" s="42">
        <f t="shared" si="2"/>
        <v>122.17552941176473</v>
      </c>
      <c r="AF31">
        <f t="shared" si="3"/>
        <v>1704</v>
      </c>
      <c r="AG31">
        <f t="shared" si="4"/>
        <v>3.32</v>
      </c>
      <c r="AH31">
        <f t="shared" si="12"/>
        <v>1327</v>
      </c>
      <c r="AI31">
        <f t="shared" si="5"/>
        <v>4.26</v>
      </c>
      <c r="AJ31" s="35">
        <f t="shared" si="13"/>
        <v>106.5</v>
      </c>
      <c r="AK31" s="35">
        <f t="shared" si="6"/>
        <v>16.46</v>
      </c>
      <c r="AL31" s="40">
        <f t="shared" si="7"/>
        <v>0.39700916546068499</v>
      </c>
      <c r="AM31" s="40">
        <f t="shared" si="8"/>
        <v>1.1293333333333333</v>
      </c>
      <c r="AN31" s="42">
        <f t="shared" si="9"/>
        <v>120.274</v>
      </c>
      <c r="AP31" s="43">
        <f t="shared" si="10"/>
        <v>1</v>
      </c>
      <c r="AQ31" s="43">
        <f t="shared" si="10"/>
        <v>0.99401197604790414</v>
      </c>
      <c r="AR31" s="43">
        <f t="shared" si="10"/>
        <v>1.0030234315948601</v>
      </c>
      <c r="AS31" s="43">
        <f t="shared" si="10"/>
        <v>0.98611111111111105</v>
      </c>
      <c r="AT31" s="43">
        <f t="shared" si="11"/>
        <v>1.0040568190702952</v>
      </c>
      <c r="AU31" s="43">
        <f t="shared" si="14"/>
        <v>0.98443608617110179</v>
      </c>
    </row>
    <row r="32" spans="1:47">
      <c r="A32" s="45" t="s">
        <v>22</v>
      </c>
      <c r="B32" t="s">
        <v>60</v>
      </c>
      <c r="C32" t="s">
        <v>125</v>
      </c>
      <c r="D32" s="45">
        <v>315</v>
      </c>
      <c r="E32" s="32">
        <v>541</v>
      </c>
      <c r="F32" s="32">
        <v>80</v>
      </c>
      <c r="G32" s="32">
        <v>221</v>
      </c>
      <c r="H32" s="32">
        <v>42</v>
      </c>
      <c r="I32" s="15">
        <v>8.9</v>
      </c>
      <c r="J32" s="16">
        <v>0.8</v>
      </c>
      <c r="K32" s="32">
        <v>120</v>
      </c>
      <c r="L32" s="33">
        <v>2.5333333333333333E-2</v>
      </c>
      <c r="M32" s="34">
        <v>3.8</v>
      </c>
      <c r="N32" s="35">
        <v>45.4</v>
      </c>
      <c r="O32" s="35">
        <v>4.2</v>
      </c>
      <c r="P32" s="36">
        <v>1.29</v>
      </c>
      <c r="Q32" s="36">
        <v>0.14000000000000001</v>
      </c>
      <c r="R32" s="36">
        <v>0.93</v>
      </c>
      <c r="S32" s="36">
        <v>0.13</v>
      </c>
      <c r="T32" s="36">
        <f t="shared" si="0"/>
        <v>1.7</v>
      </c>
      <c r="V32">
        <v>2064</v>
      </c>
      <c r="W32" s="37">
        <v>3.98</v>
      </c>
      <c r="X32" s="38">
        <v>1011</v>
      </c>
      <c r="Y32" s="37">
        <v>3.36</v>
      </c>
      <c r="Z32" s="35">
        <v>140.6</v>
      </c>
      <c r="AA32" s="39">
        <v>16.100000000000001</v>
      </c>
      <c r="AB32" s="40">
        <f t="shared" si="1"/>
        <v>0.49135300101729407</v>
      </c>
      <c r="AC32" s="41">
        <v>1.1400000000000001</v>
      </c>
      <c r="AD32" s="42">
        <f t="shared" si="2"/>
        <v>160.28400000000002</v>
      </c>
      <c r="AF32">
        <f t="shared" si="3"/>
        <v>2061</v>
      </c>
      <c r="AG32">
        <f t="shared" si="4"/>
        <v>3.95</v>
      </c>
      <c r="AH32">
        <f t="shared" si="12"/>
        <v>1019</v>
      </c>
      <c r="AI32">
        <f t="shared" si="5"/>
        <v>3.4000000000000004</v>
      </c>
      <c r="AJ32" s="35">
        <f t="shared" si="13"/>
        <v>125.19999999999999</v>
      </c>
      <c r="AK32" s="35">
        <f t="shared" si="6"/>
        <v>24.1</v>
      </c>
      <c r="AL32" s="40">
        <f t="shared" si="7"/>
        <v>0.49083503054989819</v>
      </c>
      <c r="AM32" s="40">
        <f t="shared" si="8"/>
        <v>1.2813333333333332</v>
      </c>
      <c r="AN32" s="42">
        <f t="shared" si="9"/>
        <v>160.4229333333333</v>
      </c>
      <c r="AP32" s="43">
        <f t="shared" si="10"/>
        <v>0.99854651162790697</v>
      </c>
      <c r="AQ32" s="43">
        <f t="shared" si="10"/>
        <v>0.99246231155778897</v>
      </c>
      <c r="AR32" s="43">
        <f t="shared" si="10"/>
        <v>1.0079129574678536</v>
      </c>
      <c r="AS32" s="43">
        <f t="shared" si="10"/>
        <v>1.0119047619047621</v>
      </c>
      <c r="AT32" s="43">
        <f t="shared" si="11"/>
        <v>0.99894582822060007</v>
      </c>
      <c r="AU32" s="43">
        <f t="shared" si="14"/>
        <v>1.0008667947726115</v>
      </c>
    </row>
    <row r="33" spans="1:47">
      <c r="A33" s="45" t="s">
        <v>22</v>
      </c>
      <c r="B33" t="s">
        <v>62</v>
      </c>
      <c r="C33" t="s">
        <v>126</v>
      </c>
      <c r="D33" s="45">
        <v>315</v>
      </c>
      <c r="E33" s="32">
        <v>575</v>
      </c>
      <c r="F33" s="32">
        <v>79</v>
      </c>
      <c r="G33" s="32">
        <v>247</v>
      </c>
      <c r="H33" s="32">
        <v>41</v>
      </c>
      <c r="I33" s="15">
        <v>8.1</v>
      </c>
      <c r="J33" s="16">
        <v>0.7</v>
      </c>
      <c r="K33" s="32">
        <v>120</v>
      </c>
      <c r="L33" s="33">
        <v>2.2000000000000002E-2</v>
      </c>
      <c r="M33" s="34">
        <v>3.3</v>
      </c>
      <c r="N33" s="35">
        <v>49</v>
      </c>
      <c r="O33" s="35">
        <v>4</v>
      </c>
      <c r="P33" s="36">
        <v>1.35</v>
      </c>
      <c r="Q33" s="36">
        <v>0.14000000000000001</v>
      </c>
      <c r="R33" s="36">
        <v>1.01</v>
      </c>
      <c r="S33" s="36">
        <v>0.13</v>
      </c>
      <c r="T33" s="36">
        <f t="shared" si="0"/>
        <v>1.6</v>
      </c>
      <c r="V33">
        <v>2078</v>
      </c>
      <c r="W33" s="37">
        <v>4</v>
      </c>
      <c r="X33" s="38">
        <v>1022</v>
      </c>
      <c r="Y33" s="37">
        <v>3.39</v>
      </c>
      <c r="Z33" s="35">
        <v>145.4</v>
      </c>
      <c r="AA33" s="39">
        <v>14.2</v>
      </c>
      <c r="AB33" s="40">
        <f t="shared" si="1"/>
        <v>0.46004319654427639</v>
      </c>
      <c r="AC33" s="41">
        <v>1.0599999999999998</v>
      </c>
      <c r="AD33" s="42">
        <f t="shared" si="2"/>
        <v>154.124</v>
      </c>
      <c r="AF33">
        <f t="shared" si="3"/>
        <v>2076</v>
      </c>
      <c r="AG33">
        <f t="shared" si="4"/>
        <v>4.01</v>
      </c>
      <c r="AH33">
        <f t="shared" si="12"/>
        <v>1026</v>
      </c>
      <c r="AI33">
        <f t="shared" si="5"/>
        <v>3.4800000000000004</v>
      </c>
      <c r="AJ33" s="35">
        <f t="shared" si="13"/>
        <v>125</v>
      </c>
      <c r="AK33" s="35">
        <f t="shared" si="6"/>
        <v>21.4</v>
      </c>
      <c r="AL33" s="40">
        <f t="shared" si="7"/>
        <v>0.46120689655172409</v>
      </c>
      <c r="AM33" s="40">
        <f t="shared" si="8"/>
        <v>1.218</v>
      </c>
      <c r="AN33" s="42">
        <f t="shared" si="9"/>
        <v>152.25</v>
      </c>
      <c r="AP33" s="43">
        <f t="shared" si="10"/>
        <v>0.99903753609239654</v>
      </c>
      <c r="AQ33" s="43">
        <f t="shared" si="10"/>
        <v>1.0024999999999999</v>
      </c>
      <c r="AR33" s="43">
        <f t="shared" si="10"/>
        <v>1.0039138943248533</v>
      </c>
      <c r="AS33" s="43">
        <f t="shared" si="10"/>
        <v>1.0265486725663717</v>
      </c>
      <c r="AT33" s="43">
        <f t="shared" si="11"/>
        <v>1.0025295450866116</v>
      </c>
      <c r="AU33" s="43">
        <f t="shared" si="14"/>
        <v>0.98784095922763493</v>
      </c>
    </row>
    <row r="34" spans="1:47">
      <c r="A34" s="45" t="s">
        <v>22</v>
      </c>
      <c r="B34" t="s">
        <v>63</v>
      </c>
      <c r="C34" t="s">
        <v>127</v>
      </c>
      <c r="D34" s="45">
        <v>300</v>
      </c>
      <c r="E34" s="32">
        <v>609</v>
      </c>
      <c r="F34" s="32">
        <v>82</v>
      </c>
      <c r="G34" s="32">
        <v>195</v>
      </c>
      <c r="H34" s="32">
        <v>40</v>
      </c>
      <c r="I34" s="15">
        <v>7.2</v>
      </c>
      <c r="J34" s="16">
        <v>0.67</v>
      </c>
      <c r="K34" s="32">
        <v>120</v>
      </c>
      <c r="L34" s="33">
        <v>2.1333333333333333E-2</v>
      </c>
      <c r="M34" s="34">
        <v>3.2</v>
      </c>
      <c r="N34" s="35">
        <v>50.3</v>
      </c>
      <c r="O34" s="35">
        <v>4.3</v>
      </c>
      <c r="P34" s="36">
        <v>1.41</v>
      </c>
      <c r="Q34" s="36">
        <v>0.15</v>
      </c>
      <c r="R34" s="36">
        <v>0.85</v>
      </c>
      <c r="S34" s="36">
        <v>0.12</v>
      </c>
      <c r="T34" s="36">
        <f t="shared" ref="T34:T65" si="15">ROUND(H34/25,1)</f>
        <v>1.6</v>
      </c>
      <c r="V34">
        <v>2173</v>
      </c>
      <c r="W34" s="37">
        <v>4.17</v>
      </c>
      <c r="X34" s="38">
        <v>954</v>
      </c>
      <c r="Y34" s="37">
        <v>3.19</v>
      </c>
      <c r="Z34" s="35">
        <v>149</v>
      </c>
      <c r="AA34" s="39">
        <v>13.3</v>
      </c>
      <c r="AB34" s="40">
        <f t="shared" si="1"/>
        <v>0.44382647385984431</v>
      </c>
      <c r="AC34" s="41">
        <v>1.0635294117647061</v>
      </c>
      <c r="AD34" s="42">
        <f t="shared" si="2"/>
        <v>158.46588235294121</v>
      </c>
      <c r="AF34">
        <f t="shared" si="3"/>
        <v>2167</v>
      </c>
      <c r="AG34">
        <f t="shared" si="4"/>
        <v>4.26</v>
      </c>
      <c r="AH34">
        <f t="shared" si="12"/>
        <v>955</v>
      </c>
      <c r="AI34">
        <f t="shared" si="5"/>
        <v>3.13</v>
      </c>
      <c r="AJ34" s="35">
        <f t="shared" si="13"/>
        <v>132</v>
      </c>
      <c r="AK34" s="35">
        <f t="shared" si="6"/>
        <v>19.93</v>
      </c>
      <c r="AL34" s="40">
        <f t="shared" si="7"/>
        <v>0.4435789005119074</v>
      </c>
      <c r="AM34" s="40">
        <f t="shared" si="8"/>
        <v>1.2053333333333334</v>
      </c>
      <c r="AN34" s="42">
        <f t="shared" si="9"/>
        <v>159.10400000000001</v>
      </c>
      <c r="AP34" s="43">
        <f t="shared" si="10"/>
        <v>0.99723884031293142</v>
      </c>
      <c r="AQ34" s="43">
        <f t="shared" si="10"/>
        <v>1.0215827338129495</v>
      </c>
      <c r="AR34" s="43">
        <f t="shared" si="10"/>
        <v>1.0010482180293501</v>
      </c>
      <c r="AS34" s="43">
        <f t="shared" si="10"/>
        <v>0.98119122257053293</v>
      </c>
      <c r="AT34" s="43">
        <f t="shared" si="11"/>
        <v>0.9994421843614153</v>
      </c>
      <c r="AU34" s="43">
        <f t="shared" si="14"/>
        <v>1.0040268456375838</v>
      </c>
    </row>
    <row r="35" spans="1:47">
      <c r="A35" s="45" t="s">
        <v>22</v>
      </c>
      <c r="B35" t="s">
        <v>128</v>
      </c>
      <c r="C35" t="s">
        <v>129</v>
      </c>
      <c r="D35" s="45">
        <v>305</v>
      </c>
      <c r="E35" s="32">
        <v>507</v>
      </c>
      <c r="F35" s="32">
        <v>65</v>
      </c>
      <c r="G35" s="32">
        <v>195</v>
      </c>
      <c r="H35" s="32">
        <v>37</v>
      </c>
      <c r="I35" s="15">
        <v>7</v>
      </c>
      <c r="J35" s="16">
        <v>0.94</v>
      </c>
      <c r="K35" s="32">
        <v>120</v>
      </c>
      <c r="L35" s="33">
        <v>0.03</v>
      </c>
      <c r="M35" s="34">
        <v>4.5</v>
      </c>
      <c r="N35" s="35">
        <v>46.3</v>
      </c>
      <c r="O35" s="35">
        <v>4.0999999999999996</v>
      </c>
      <c r="P35" s="36">
        <v>1.23</v>
      </c>
      <c r="Q35" s="36">
        <v>0.11</v>
      </c>
      <c r="R35" s="36">
        <v>0.85</v>
      </c>
      <c r="S35" s="36">
        <v>0.11</v>
      </c>
      <c r="T35" s="36">
        <f t="shared" si="15"/>
        <v>1.5</v>
      </c>
      <c r="V35">
        <v>1745</v>
      </c>
      <c r="W35" s="37">
        <v>3.41</v>
      </c>
      <c r="X35" s="38">
        <v>892</v>
      </c>
      <c r="Y35" s="37">
        <v>2.99</v>
      </c>
      <c r="Z35" s="35">
        <v>134.80000000000001</v>
      </c>
      <c r="AA35" s="39">
        <v>16.5</v>
      </c>
      <c r="AB35" s="40">
        <f t="shared" si="1"/>
        <v>0.49748743718592969</v>
      </c>
      <c r="AC35" s="41">
        <v>1.24</v>
      </c>
      <c r="AD35" s="42">
        <f t="shared" si="2"/>
        <v>167.15200000000002</v>
      </c>
      <c r="AF35">
        <f t="shared" si="3"/>
        <v>1742</v>
      </c>
      <c r="AG35">
        <f t="shared" si="4"/>
        <v>3.32</v>
      </c>
      <c r="AH35">
        <f t="shared" si="12"/>
        <v>898</v>
      </c>
      <c r="AI35">
        <f t="shared" si="5"/>
        <v>2.94</v>
      </c>
      <c r="AJ35" s="35">
        <f t="shared" si="13"/>
        <v>124.19999999999999</v>
      </c>
      <c r="AK35" s="35">
        <f t="shared" si="6"/>
        <v>24.86</v>
      </c>
      <c r="AL35" s="40">
        <f t="shared" si="7"/>
        <v>0.49859606899318087</v>
      </c>
      <c r="AM35" s="40">
        <f t="shared" si="8"/>
        <v>1.37</v>
      </c>
      <c r="AN35" s="42">
        <f t="shared" si="9"/>
        <v>170.154</v>
      </c>
      <c r="AP35" s="43">
        <f t="shared" si="10"/>
        <v>0.99828080229226357</v>
      </c>
      <c r="AQ35" s="43">
        <f t="shared" si="10"/>
        <v>0.97360703812316707</v>
      </c>
      <c r="AR35" s="43">
        <f t="shared" si="10"/>
        <v>1.006726457399103</v>
      </c>
      <c r="AS35" s="43">
        <f t="shared" si="10"/>
        <v>0.98327759197324405</v>
      </c>
      <c r="AT35" s="43">
        <f t="shared" si="11"/>
        <v>1.0022284619155857</v>
      </c>
      <c r="AU35" s="43">
        <f t="shared" si="14"/>
        <v>1.0179597013496697</v>
      </c>
    </row>
    <row r="36" spans="1:47">
      <c r="A36" s="45" t="s">
        <v>22</v>
      </c>
      <c r="B36" t="s">
        <v>130</v>
      </c>
      <c r="C36" t="s">
        <v>131</v>
      </c>
      <c r="D36" s="45">
        <v>305</v>
      </c>
      <c r="E36" s="32">
        <v>609</v>
      </c>
      <c r="F36" s="32">
        <v>61</v>
      </c>
      <c r="G36" s="32">
        <v>403</v>
      </c>
      <c r="H36" s="32">
        <v>58</v>
      </c>
      <c r="I36" s="15">
        <v>7.4</v>
      </c>
      <c r="J36" s="16">
        <v>0.54</v>
      </c>
      <c r="K36" s="32">
        <v>120</v>
      </c>
      <c r="L36" s="33">
        <v>1.7333333333333336E-2</v>
      </c>
      <c r="M36" s="34">
        <v>2.6</v>
      </c>
      <c r="N36" s="35">
        <v>54.5</v>
      </c>
      <c r="O36" s="35">
        <v>3.7</v>
      </c>
      <c r="P36" s="36">
        <v>1.41</v>
      </c>
      <c r="Q36" s="36">
        <v>0.11</v>
      </c>
      <c r="R36" s="36">
        <v>1.49</v>
      </c>
      <c r="S36" s="36">
        <v>0.18</v>
      </c>
      <c r="T36" s="36">
        <f t="shared" si="15"/>
        <v>2.2999999999999998</v>
      </c>
      <c r="V36">
        <v>1765</v>
      </c>
      <c r="W36" s="37">
        <v>3.45</v>
      </c>
      <c r="X36" s="38">
        <v>1505</v>
      </c>
      <c r="Y36" s="37">
        <v>4.88</v>
      </c>
      <c r="Z36" s="35">
        <v>149.80000000000001</v>
      </c>
      <c r="AA36" s="39">
        <v>11.8</v>
      </c>
      <c r="AB36" s="40">
        <f t="shared" si="1"/>
        <v>0.41451990632318503</v>
      </c>
      <c r="AC36" s="41">
        <v>0.95764705882352952</v>
      </c>
      <c r="AD36" s="42">
        <f t="shared" si="2"/>
        <v>143.45552941176473</v>
      </c>
      <c r="AF36">
        <f t="shared" si="3"/>
        <v>1768</v>
      </c>
      <c r="AG36">
        <f t="shared" si="4"/>
        <v>3.5</v>
      </c>
      <c r="AH36">
        <f t="shared" si="12"/>
        <v>1505</v>
      </c>
      <c r="AI36">
        <f t="shared" si="5"/>
        <v>4.91</v>
      </c>
      <c r="AJ36" s="35">
        <f t="shared" si="13"/>
        <v>124.8</v>
      </c>
      <c r="AK36" s="35">
        <f t="shared" si="6"/>
        <v>17.660000000000004</v>
      </c>
      <c r="AL36" s="40">
        <f t="shared" si="7"/>
        <v>0.41397093295827481</v>
      </c>
      <c r="AM36" s="40">
        <f t="shared" si="8"/>
        <v>1.1293333333333333</v>
      </c>
      <c r="AN36" s="42">
        <f t="shared" si="9"/>
        <v>140.9408</v>
      </c>
      <c r="AP36" s="43">
        <f t="shared" si="10"/>
        <v>1.001699716713881</v>
      </c>
      <c r="AQ36" s="43">
        <f t="shared" si="10"/>
        <v>1.0144927536231882</v>
      </c>
      <c r="AR36" s="43">
        <f t="shared" si="10"/>
        <v>1</v>
      </c>
      <c r="AS36" s="43">
        <f t="shared" si="10"/>
        <v>1.0061475409836067</v>
      </c>
      <c r="AT36" s="43">
        <f t="shared" si="11"/>
        <v>0.99867564052645952</v>
      </c>
      <c r="AU36" s="43">
        <f t="shared" si="14"/>
        <v>0.98247032078807761</v>
      </c>
    </row>
    <row r="37" spans="1:47">
      <c r="A37" s="45" t="s">
        <v>22</v>
      </c>
      <c r="B37" t="s">
        <v>132</v>
      </c>
      <c r="C37" t="s">
        <v>133</v>
      </c>
      <c r="D37" s="45">
        <v>295</v>
      </c>
      <c r="E37" s="32">
        <v>507</v>
      </c>
      <c r="F37" s="32">
        <v>59</v>
      </c>
      <c r="G37" s="32">
        <v>286</v>
      </c>
      <c r="H37" s="32">
        <v>63</v>
      </c>
      <c r="I37" s="15">
        <v>3.4</v>
      </c>
      <c r="J37" s="16">
        <v>0.59</v>
      </c>
      <c r="K37" s="32">
        <v>120</v>
      </c>
      <c r="L37" s="33">
        <v>1.8666666666666668E-2</v>
      </c>
      <c r="M37" s="34">
        <v>2.8</v>
      </c>
      <c r="N37" s="35">
        <v>40.1</v>
      </c>
      <c r="O37" s="35">
        <v>4.0999999999999996</v>
      </c>
      <c r="P37" s="36">
        <v>1.23</v>
      </c>
      <c r="Q37" s="36">
        <v>0.1</v>
      </c>
      <c r="R37" s="36">
        <v>1.1299999999999999</v>
      </c>
      <c r="S37" s="36">
        <v>0.19</v>
      </c>
      <c r="T37" s="36">
        <f t="shared" si="15"/>
        <v>2.5</v>
      </c>
      <c r="V37">
        <v>1622</v>
      </c>
      <c r="W37" s="37">
        <v>3.2</v>
      </c>
      <c r="X37" s="38">
        <v>1482</v>
      </c>
      <c r="Y37" s="37">
        <v>4.8099999999999996</v>
      </c>
      <c r="Z37" s="35">
        <v>139</v>
      </c>
      <c r="AA37" s="39">
        <v>9.6999999999999993</v>
      </c>
      <c r="AB37" s="40">
        <f t="shared" si="1"/>
        <v>0.36788874841972186</v>
      </c>
      <c r="AC37" s="41">
        <v>0.99764705882352933</v>
      </c>
      <c r="AD37" s="42">
        <f t="shared" si="2"/>
        <v>138.67294117647057</v>
      </c>
      <c r="AF37">
        <f t="shared" si="3"/>
        <v>1628</v>
      </c>
      <c r="AG37">
        <f t="shared" si="4"/>
        <v>3.13</v>
      </c>
      <c r="AH37">
        <f t="shared" si="12"/>
        <v>1483</v>
      </c>
      <c r="AI37">
        <f t="shared" si="5"/>
        <v>4.74</v>
      </c>
      <c r="AJ37" s="35">
        <f t="shared" si="13"/>
        <v>118</v>
      </c>
      <c r="AK37" s="35">
        <f t="shared" si="6"/>
        <v>14.61</v>
      </c>
      <c r="AL37" s="40">
        <f t="shared" si="7"/>
        <v>0.36884625094673062</v>
      </c>
      <c r="AM37" s="40">
        <f t="shared" si="8"/>
        <v>1.1546666666666665</v>
      </c>
      <c r="AN37" s="42">
        <f t="shared" si="9"/>
        <v>136.25066666666666</v>
      </c>
      <c r="AP37" s="43">
        <f t="shared" si="10"/>
        <v>1.0036991368680641</v>
      </c>
      <c r="AQ37" s="43">
        <f t="shared" si="10"/>
        <v>0.97812499999999991</v>
      </c>
      <c r="AR37" s="43">
        <f t="shared" si="10"/>
        <v>1.0006747638326585</v>
      </c>
      <c r="AS37" s="43">
        <f t="shared" si="10"/>
        <v>0.98544698544698561</v>
      </c>
      <c r="AT37" s="43">
        <f t="shared" si="11"/>
        <v>1.0026026958723846</v>
      </c>
      <c r="AU37" s="43">
        <f t="shared" si="14"/>
        <v>0.98253246459436228</v>
      </c>
    </row>
    <row r="38" spans="1:47">
      <c r="A38" s="45" t="s">
        <v>22</v>
      </c>
      <c r="B38" t="s">
        <v>134</v>
      </c>
      <c r="C38" t="s">
        <v>135</v>
      </c>
      <c r="D38" s="45">
        <v>295</v>
      </c>
      <c r="E38" s="32">
        <v>592</v>
      </c>
      <c r="F38" s="32">
        <v>74</v>
      </c>
      <c r="G38" s="32">
        <v>273</v>
      </c>
      <c r="H38" s="32">
        <v>45</v>
      </c>
      <c r="I38" s="15">
        <v>9.4</v>
      </c>
      <c r="J38" s="16">
        <v>0.63</v>
      </c>
      <c r="K38" s="32">
        <v>120</v>
      </c>
      <c r="L38" s="33">
        <v>0.02</v>
      </c>
      <c r="M38" s="34">
        <v>3</v>
      </c>
      <c r="N38" s="35">
        <v>55.4</v>
      </c>
      <c r="O38" s="35">
        <v>2.9</v>
      </c>
      <c r="P38" s="36">
        <v>1.38</v>
      </c>
      <c r="Q38" s="36">
        <v>0.13</v>
      </c>
      <c r="R38" s="36">
        <v>1.0899999999999999</v>
      </c>
      <c r="S38" s="36">
        <v>0.14000000000000001</v>
      </c>
      <c r="T38" s="36">
        <f t="shared" si="15"/>
        <v>1.8</v>
      </c>
      <c r="V38">
        <v>1993</v>
      </c>
      <c r="W38" s="37">
        <v>3.85</v>
      </c>
      <c r="X38" s="38">
        <v>1126</v>
      </c>
      <c r="Y38" s="37">
        <v>3.71</v>
      </c>
      <c r="Z38" s="35">
        <v>130.6</v>
      </c>
      <c r="AA38" s="39">
        <v>14.2</v>
      </c>
      <c r="AB38" s="40">
        <f t="shared" si="1"/>
        <v>0.46004319654427639</v>
      </c>
      <c r="AC38" s="41">
        <v>1.0188235294117647</v>
      </c>
      <c r="AD38" s="42">
        <f t="shared" si="2"/>
        <v>133.05835294117645</v>
      </c>
      <c r="AF38">
        <f t="shared" si="3"/>
        <v>1998</v>
      </c>
      <c r="AG38">
        <f t="shared" si="4"/>
        <v>3.85</v>
      </c>
      <c r="AH38">
        <f t="shared" si="12"/>
        <v>1128</v>
      </c>
      <c r="AI38">
        <f t="shared" si="5"/>
        <v>3.75</v>
      </c>
      <c r="AJ38" s="35">
        <f t="shared" si="13"/>
        <v>110.5</v>
      </c>
      <c r="AK38" s="35">
        <f t="shared" si="6"/>
        <v>21.37</v>
      </c>
      <c r="AL38" s="40">
        <f t="shared" si="7"/>
        <v>0.46085831356480478</v>
      </c>
      <c r="AM38" s="40">
        <f t="shared" si="8"/>
        <v>1.18</v>
      </c>
      <c r="AN38" s="42">
        <f t="shared" si="9"/>
        <v>130.38999999999999</v>
      </c>
      <c r="AP38" s="43">
        <f t="shared" si="10"/>
        <v>1.0025087807325639</v>
      </c>
      <c r="AQ38" s="43">
        <f t="shared" si="10"/>
        <v>1</v>
      </c>
      <c r="AR38" s="43">
        <f t="shared" si="10"/>
        <v>1.0017761989342806</v>
      </c>
      <c r="AS38" s="43">
        <f t="shared" si="10"/>
        <v>1.0107816711590296</v>
      </c>
      <c r="AT38" s="43">
        <f t="shared" si="11"/>
        <v>1.0017718271385194</v>
      </c>
      <c r="AU38" s="43">
        <f t="shared" si="14"/>
        <v>0.97994599450395936</v>
      </c>
    </row>
    <row r="39" spans="1:47">
      <c r="A39" s="45" t="s">
        <v>22</v>
      </c>
      <c r="B39" t="s">
        <v>137</v>
      </c>
      <c r="C39" t="s">
        <v>138</v>
      </c>
      <c r="D39" s="45">
        <v>290</v>
      </c>
      <c r="E39" s="32">
        <v>507</v>
      </c>
      <c r="F39" s="32">
        <v>61</v>
      </c>
      <c r="G39" s="32">
        <v>221</v>
      </c>
      <c r="H39" s="32">
        <v>43</v>
      </c>
      <c r="I39" s="15">
        <v>4.9000000000000004</v>
      </c>
      <c r="J39" s="16">
        <v>0.88</v>
      </c>
      <c r="K39" s="32">
        <v>120</v>
      </c>
      <c r="L39" s="33">
        <v>2.8000000000000001E-2</v>
      </c>
      <c r="M39" s="34">
        <v>4.2</v>
      </c>
      <c r="N39" s="35">
        <v>40.9</v>
      </c>
      <c r="O39" s="35">
        <v>3.6</v>
      </c>
      <c r="P39" s="36">
        <v>1.23</v>
      </c>
      <c r="Q39" s="36">
        <v>0.11</v>
      </c>
      <c r="R39" s="36">
        <v>0.93</v>
      </c>
      <c r="S39" s="36">
        <v>0.13</v>
      </c>
      <c r="T39" s="36">
        <f t="shared" si="15"/>
        <v>1.7</v>
      </c>
      <c r="V39">
        <v>1663</v>
      </c>
      <c r="W39" s="37">
        <v>3.27</v>
      </c>
      <c r="X39" s="38">
        <v>1043</v>
      </c>
      <c r="Y39" s="37">
        <v>3.46</v>
      </c>
      <c r="Z39" s="35">
        <v>128</v>
      </c>
      <c r="AA39" s="39">
        <v>14.4</v>
      </c>
      <c r="AB39" s="40">
        <f t="shared" si="1"/>
        <v>0.46351931330472096</v>
      </c>
      <c r="AC39" s="41">
        <v>1.2250000000000001</v>
      </c>
      <c r="AD39" s="42">
        <f t="shared" si="2"/>
        <v>156.80000000000001</v>
      </c>
      <c r="AF39">
        <f t="shared" si="3"/>
        <v>1666</v>
      </c>
      <c r="AG39">
        <f t="shared" si="4"/>
        <v>3.32</v>
      </c>
      <c r="AH39">
        <f t="shared" si="12"/>
        <v>1038</v>
      </c>
      <c r="AI39">
        <f t="shared" si="5"/>
        <v>3.4000000000000004</v>
      </c>
      <c r="AJ39" s="35">
        <f t="shared" si="13"/>
        <v>109.30000000000001</v>
      </c>
      <c r="AK39" s="35">
        <f t="shared" si="6"/>
        <v>21.619999999999997</v>
      </c>
      <c r="AL39" s="40">
        <f t="shared" si="7"/>
        <v>0.46374946374946369</v>
      </c>
      <c r="AM39" s="40">
        <f t="shared" si="8"/>
        <v>1.3320000000000001</v>
      </c>
      <c r="AN39" s="42">
        <f t="shared" si="9"/>
        <v>145.58760000000001</v>
      </c>
      <c r="AP39" s="43">
        <f t="shared" si="10"/>
        <v>1.0018039687312086</v>
      </c>
      <c r="AQ39" s="43">
        <f t="shared" si="10"/>
        <v>1.0152905198776758</v>
      </c>
      <c r="AR39" s="43">
        <f t="shared" si="10"/>
        <v>0.9952061361457335</v>
      </c>
      <c r="AS39" s="43">
        <f t="shared" si="10"/>
        <v>0.98265895953757232</v>
      </c>
      <c r="AT39" s="43">
        <f t="shared" si="11"/>
        <v>1.0004965282743061</v>
      </c>
      <c r="AU39" s="43">
        <f t="shared" si="14"/>
        <v>0.92849234693877547</v>
      </c>
    </row>
    <row r="40" spans="1:47">
      <c r="A40" s="45" t="s">
        <v>22</v>
      </c>
      <c r="B40" t="s">
        <v>140</v>
      </c>
      <c r="C40" t="s">
        <v>141</v>
      </c>
      <c r="D40" s="45">
        <v>300</v>
      </c>
      <c r="E40" s="32">
        <v>575</v>
      </c>
      <c r="F40" s="32">
        <v>72</v>
      </c>
      <c r="G40" s="32">
        <v>260</v>
      </c>
      <c r="H40" s="32">
        <v>38</v>
      </c>
      <c r="I40" s="15">
        <v>4.5999999999999996</v>
      </c>
      <c r="J40" s="16">
        <v>0.86</v>
      </c>
      <c r="K40" s="32">
        <v>120</v>
      </c>
      <c r="L40" s="33">
        <v>2.7333333333333334E-2</v>
      </c>
      <c r="M40" s="34">
        <v>4.0999999999999996</v>
      </c>
      <c r="N40" s="35">
        <v>50</v>
      </c>
      <c r="O40" s="35">
        <v>4</v>
      </c>
      <c r="P40" s="36">
        <v>1.35</v>
      </c>
      <c r="Q40" s="36">
        <v>0.13</v>
      </c>
      <c r="R40" s="36">
        <v>1.05</v>
      </c>
      <c r="S40" s="36">
        <v>0.12</v>
      </c>
      <c r="T40" s="36">
        <f t="shared" si="15"/>
        <v>1.5</v>
      </c>
      <c r="V40">
        <v>1935</v>
      </c>
      <c r="W40" s="37">
        <v>3.75</v>
      </c>
      <c r="X40" s="38">
        <v>988</v>
      </c>
      <c r="Y40" s="37">
        <v>3.29</v>
      </c>
      <c r="Z40" s="35">
        <v>132.5</v>
      </c>
      <c r="AA40" s="39">
        <v>13.9</v>
      </c>
      <c r="AB40" s="40">
        <f t="shared" si="1"/>
        <v>0.45474372955288989</v>
      </c>
      <c r="AC40" s="41">
        <v>1.1741176470588235</v>
      </c>
      <c r="AD40" s="42">
        <f t="shared" si="2"/>
        <v>155.57058823529411</v>
      </c>
      <c r="AF40">
        <f t="shared" si="3"/>
        <v>1943</v>
      </c>
      <c r="AG40">
        <f t="shared" si="4"/>
        <v>3.8200000000000003</v>
      </c>
      <c r="AH40">
        <f t="shared" si="12"/>
        <v>982</v>
      </c>
      <c r="AI40">
        <f t="shared" si="5"/>
        <v>3.33</v>
      </c>
      <c r="AJ40" s="35">
        <f t="shared" si="13"/>
        <v>126</v>
      </c>
      <c r="AK40" s="35">
        <f t="shared" si="6"/>
        <v>20.939999999999998</v>
      </c>
      <c r="AL40" s="40">
        <f t="shared" si="7"/>
        <v>0.45581192860252495</v>
      </c>
      <c r="AM40" s="40">
        <f t="shared" si="8"/>
        <v>1.3193333333333332</v>
      </c>
      <c r="AN40" s="42">
        <f t="shared" si="9"/>
        <v>166.23599999999999</v>
      </c>
      <c r="AP40" s="43">
        <f t="shared" si="10"/>
        <v>1.0041343669250646</v>
      </c>
      <c r="AQ40" s="43">
        <f t="shared" si="10"/>
        <v>1.0186666666666668</v>
      </c>
      <c r="AR40" s="43">
        <f t="shared" si="10"/>
        <v>0.99392712550607287</v>
      </c>
      <c r="AS40" s="43">
        <f t="shared" si="10"/>
        <v>1.0121580547112463</v>
      </c>
      <c r="AT40" s="43">
        <f t="shared" si="11"/>
        <v>1.0023490132578305</v>
      </c>
      <c r="AU40" s="43">
        <f t="shared" si="14"/>
        <v>1.0685567361137369</v>
      </c>
    </row>
    <row r="41" spans="1:47">
      <c r="A41" s="45" t="s">
        <v>22</v>
      </c>
      <c r="B41" t="s">
        <v>142</v>
      </c>
      <c r="C41" t="s">
        <v>143</v>
      </c>
      <c r="D41" s="45">
        <v>285</v>
      </c>
      <c r="E41" s="32">
        <v>541</v>
      </c>
      <c r="F41" s="32">
        <v>54</v>
      </c>
      <c r="G41" s="32">
        <v>299</v>
      </c>
      <c r="H41" s="32">
        <v>63</v>
      </c>
      <c r="I41" s="15">
        <v>3.8</v>
      </c>
      <c r="J41" s="16">
        <v>0.65</v>
      </c>
      <c r="K41" s="32">
        <v>120</v>
      </c>
      <c r="L41" s="33">
        <v>2.0666666666666667E-2</v>
      </c>
      <c r="M41" s="34">
        <v>3.1</v>
      </c>
      <c r="N41" s="35">
        <v>41.2</v>
      </c>
      <c r="O41" s="35">
        <v>4.2</v>
      </c>
      <c r="P41" s="36">
        <v>1.29</v>
      </c>
      <c r="Q41" s="36">
        <v>0.1</v>
      </c>
      <c r="R41" s="36">
        <v>1.17</v>
      </c>
      <c r="S41" s="36">
        <v>0.19</v>
      </c>
      <c r="T41" s="36">
        <f t="shared" si="15"/>
        <v>2.5</v>
      </c>
      <c r="V41">
        <v>1575</v>
      </c>
      <c r="W41" s="37">
        <v>3.11</v>
      </c>
      <c r="X41" s="38">
        <v>1495</v>
      </c>
      <c r="Y41" s="37">
        <v>4.8499999999999996</v>
      </c>
      <c r="Z41" s="35">
        <v>139.5</v>
      </c>
      <c r="AA41" s="39">
        <v>10.7</v>
      </c>
      <c r="AB41" s="40">
        <f t="shared" si="1"/>
        <v>0.39098660170523747</v>
      </c>
      <c r="AC41" s="41">
        <v>1.0376470588235294</v>
      </c>
      <c r="AD41" s="42">
        <f t="shared" si="2"/>
        <v>144.75176470588235</v>
      </c>
      <c r="AF41">
        <f t="shared" si="3"/>
        <v>1567</v>
      </c>
      <c r="AG41">
        <f t="shared" si="4"/>
        <v>3.1900000000000004</v>
      </c>
      <c r="AH41">
        <f t="shared" si="12"/>
        <v>1496</v>
      </c>
      <c r="AI41">
        <f t="shared" si="5"/>
        <v>4.7799999999999994</v>
      </c>
      <c r="AJ41" s="35">
        <f t="shared" si="13"/>
        <v>121</v>
      </c>
      <c r="AK41" s="35">
        <f t="shared" si="6"/>
        <v>16.149999999999999</v>
      </c>
      <c r="AL41" s="40">
        <f t="shared" si="7"/>
        <v>0.39246658566221138</v>
      </c>
      <c r="AM41" s="40">
        <f t="shared" si="8"/>
        <v>1.1926666666666668</v>
      </c>
      <c r="AN41" s="42">
        <f t="shared" si="9"/>
        <v>144.31266666666667</v>
      </c>
      <c r="AP41" s="43">
        <f t="shared" si="10"/>
        <v>0.99492063492063487</v>
      </c>
      <c r="AQ41" s="43">
        <f t="shared" si="10"/>
        <v>1.0257234726688105</v>
      </c>
      <c r="AR41" s="43">
        <f t="shared" si="10"/>
        <v>1.0006688963210701</v>
      </c>
      <c r="AS41" s="43">
        <f t="shared" si="10"/>
        <v>0.98556701030927829</v>
      </c>
      <c r="AT41" s="43">
        <f t="shared" si="11"/>
        <v>1.0037852549179924</v>
      </c>
      <c r="AU41" s="43">
        <f t="shared" si="14"/>
        <v>0.99696654448318556</v>
      </c>
    </row>
    <row r="42" spans="1:47">
      <c r="A42" s="45" t="s">
        <v>22</v>
      </c>
      <c r="B42" t="s">
        <v>144</v>
      </c>
      <c r="C42" t="s">
        <v>145</v>
      </c>
      <c r="D42" s="45">
        <v>290</v>
      </c>
      <c r="E42" s="32">
        <v>626</v>
      </c>
      <c r="F42" s="32">
        <v>78</v>
      </c>
      <c r="G42" s="32">
        <v>299</v>
      </c>
      <c r="H42" s="32">
        <v>47</v>
      </c>
      <c r="I42" s="15">
        <v>8.5</v>
      </c>
      <c r="J42" s="16">
        <v>0.62</v>
      </c>
      <c r="K42" s="32">
        <v>120</v>
      </c>
      <c r="L42" s="33">
        <v>1.9333333333333334E-2</v>
      </c>
      <c r="M42" s="34">
        <v>2.9</v>
      </c>
      <c r="N42" s="35">
        <v>54.3</v>
      </c>
      <c r="O42" s="35">
        <v>4</v>
      </c>
      <c r="P42" s="36">
        <v>1.44</v>
      </c>
      <c r="Q42" s="36">
        <v>0.14000000000000001</v>
      </c>
      <c r="R42" s="36">
        <v>1.17</v>
      </c>
      <c r="S42" s="36">
        <v>0.14000000000000001</v>
      </c>
      <c r="T42" s="36">
        <f t="shared" si="15"/>
        <v>1.9</v>
      </c>
      <c r="V42">
        <v>2108</v>
      </c>
      <c r="W42" s="37">
        <v>4.0599999999999996</v>
      </c>
      <c r="X42" s="38">
        <v>1183</v>
      </c>
      <c r="Y42" s="37">
        <v>3.89</v>
      </c>
      <c r="Z42" s="35">
        <v>149.19999999999999</v>
      </c>
      <c r="AA42" s="39">
        <v>13.5</v>
      </c>
      <c r="AB42" s="40">
        <f t="shared" si="1"/>
        <v>0.4475138121546961</v>
      </c>
      <c r="AC42" s="41">
        <v>1.0294117647058822</v>
      </c>
      <c r="AD42" s="42">
        <f t="shared" si="2"/>
        <v>153.58823529411762</v>
      </c>
      <c r="AF42">
        <f t="shared" si="3"/>
        <v>2108</v>
      </c>
      <c r="AG42">
        <f t="shared" si="4"/>
        <v>4.0999999999999996</v>
      </c>
      <c r="AH42">
        <f t="shared" si="12"/>
        <v>1192</v>
      </c>
      <c r="AI42">
        <f t="shared" si="5"/>
        <v>3.83</v>
      </c>
      <c r="AJ42" s="35">
        <f t="shared" si="13"/>
        <v>130.30000000000001</v>
      </c>
      <c r="AK42" s="35">
        <f t="shared" si="6"/>
        <v>20.28</v>
      </c>
      <c r="AL42" s="40">
        <f t="shared" si="7"/>
        <v>0.44787985865724378</v>
      </c>
      <c r="AM42" s="40">
        <f t="shared" si="8"/>
        <v>1.1673333333333333</v>
      </c>
      <c r="AN42" s="42">
        <f t="shared" si="9"/>
        <v>152.10353333333336</v>
      </c>
      <c r="AP42" s="43">
        <f t="shared" si="10"/>
        <v>1</v>
      </c>
      <c r="AQ42" s="43">
        <f t="shared" si="10"/>
        <v>1.0098522167487685</v>
      </c>
      <c r="AR42" s="43">
        <f t="shared" si="10"/>
        <v>1.0076077768385461</v>
      </c>
      <c r="AS42" s="43">
        <f t="shared" si="10"/>
        <v>0.98457583547557836</v>
      </c>
      <c r="AT42" s="43">
        <f t="shared" si="11"/>
        <v>1.0008179557649521</v>
      </c>
      <c r="AU42" s="43">
        <f t="shared" si="14"/>
        <v>0.99033323120132799</v>
      </c>
    </row>
    <row r="43" spans="1:47">
      <c r="A43" s="45" t="s">
        <v>22</v>
      </c>
      <c r="B43" t="s">
        <v>146</v>
      </c>
      <c r="C43" t="s">
        <v>147</v>
      </c>
      <c r="D43" s="45">
        <v>300</v>
      </c>
      <c r="E43" s="32">
        <v>609</v>
      </c>
      <c r="F43" s="32">
        <v>74</v>
      </c>
      <c r="G43" s="32">
        <v>234</v>
      </c>
      <c r="H43" s="32">
        <v>43</v>
      </c>
      <c r="I43" s="15">
        <v>5.9</v>
      </c>
      <c r="J43" s="16">
        <v>0.59</v>
      </c>
      <c r="K43" s="32">
        <v>120</v>
      </c>
      <c r="L43" s="33">
        <v>1.8666666666666668E-2</v>
      </c>
      <c r="M43" s="34">
        <v>2.8</v>
      </c>
      <c r="N43" s="35">
        <v>44.4</v>
      </c>
      <c r="O43" s="35">
        <v>3.6</v>
      </c>
      <c r="P43" s="36">
        <v>1.41</v>
      </c>
      <c r="Q43" s="36">
        <v>0.13</v>
      </c>
      <c r="R43" s="36">
        <v>0.97</v>
      </c>
      <c r="S43" s="36">
        <v>0.13</v>
      </c>
      <c r="T43" s="36">
        <f t="shared" si="15"/>
        <v>1.7</v>
      </c>
      <c r="V43" t="e">
        <v>#N/A</v>
      </c>
      <c r="W43" s="37" t="e">
        <v>#N/A</v>
      </c>
      <c r="X43" s="38" t="e">
        <v>#N/A</v>
      </c>
      <c r="Y43" s="37" t="e">
        <v>#N/A</v>
      </c>
      <c r="Z43" s="35" t="e">
        <v>#N/A</v>
      </c>
      <c r="AA43" s="39" t="e">
        <v>#N/A</v>
      </c>
      <c r="AB43" s="40" t="e">
        <f t="shared" si="1"/>
        <v>#N/A</v>
      </c>
      <c r="AC43" s="41" t="e">
        <v>#N/A</v>
      </c>
      <c r="AD43" s="42" t="e">
        <f t="shared" si="2"/>
        <v>#N/A</v>
      </c>
      <c r="AF43">
        <f t="shared" si="3"/>
        <v>2015</v>
      </c>
      <c r="AG43">
        <f t="shared" si="4"/>
        <v>3.88</v>
      </c>
      <c r="AH43">
        <f t="shared" si="12"/>
        <v>1051</v>
      </c>
      <c r="AI43">
        <f t="shared" si="5"/>
        <v>3.4400000000000004</v>
      </c>
      <c r="AJ43" s="35">
        <f t="shared" si="13"/>
        <v>112.80000000000001</v>
      </c>
      <c r="AK43" s="35">
        <f t="shared" si="6"/>
        <v>17.11</v>
      </c>
      <c r="AL43" s="40">
        <f t="shared" si="7"/>
        <v>0.40631678936119686</v>
      </c>
      <c r="AM43" s="40">
        <f t="shared" si="8"/>
        <v>1.1546666666666665</v>
      </c>
      <c r="AN43" s="42">
        <f t="shared" si="9"/>
        <v>130.24639999999999</v>
      </c>
      <c r="AP43" s="43" t="e">
        <f t="shared" si="10"/>
        <v>#N/A</v>
      </c>
      <c r="AQ43" s="43" t="e">
        <f t="shared" si="10"/>
        <v>#N/A</v>
      </c>
      <c r="AR43" s="43" t="e">
        <f t="shared" si="10"/>
        <v>#N/A</v>
      </c>
      <c r="AS43" s="43" t="e">
        <f t="shared" si="10"/>
        <v>#N/A</v>
      </c>
      <c r="AT43" s="43" t="e">
        <f t="shared" si="11"/>
        <v>#N/A</v>
      </c>
      <c r="AU43" s="43" t="e">
        <f t="shared" si="14"/>
        <v>#N/A</v>
      </c>
    </row>
    <row r="44" spans="1:47">
      <c r="A44" s="45" t="s">
        <v>22</v>
      </c>
      <c r="B44" t="s">
        <v>148</v>
      </c>
      <c r="C44" t="s">
        <v>149</v>
      </c>
      <c r="D44" s="45">
        <v>300</v>
      </c>
      <c r="E44" s="32">
        <v>694</v>
      </c>
      <c r="F44" s="32">
        <v>93</v>
      </c>
      <c r="G44" s="32">
        <v>247</v>
      </c>
      <c r="H44" s="32">
        <v>43</v>
      </c>
      <c r="I44" s="15">
        <v>6.6</v>
      </c>
      <c r="J44" s="16">
        <v>0.75</v>
      </c>
      <c r="K44" s="32">
        <v>120</v>
      </c>
      <c r="L44" s="33">
        <v>2.4000000000000004E-2</v>
      </c>
      <c r="M44" s="34">
        <v>3.6</v>
      </c>
      <c r="N44" s="35">
        <v>55.9</v>
      </c>
      <c r="O44" s="35">
        <v>4.7</v>
      </c>
      <c r="P44" s="36">
        <v>1.56</v>
      </c>
      <c r="Q44" s="36">
        <v>0.16</v>
      </c>
      <c r="R44" s="36">
        <v>1.01</v>
      </c>
      <c r="S44" s="36">
        <v>0.13</v>
      </c>
      <c r="T44" s="36">
        <f t="shared" si="15"/>
        <v>1.7</v>
      </c>
      <c r="V44">
        <v>2462</v>
      </c>
      <c r="W44" s="37">
        <v>4.68</v>
      </c>
      <c r="X44" s="38">
        <v>1069</v>
      </c>
      <c r="Y44" s="37">
        <v>3.54</v>
      </c>
      <c r="Z44" s="35">
        <v>169</v>
      </c>
      <c r="AA44" s="39">
        <v>13.9</v>
      </c>
      <c r="AB44" s="40">
        <f t="shared" si="1"/>
        <v>0.45474372955288989</v>
      </c>
      <c r="AC44" s="41">
        <v>1.088235294117647</v>
      </c>
      <c r="AD44" s="42">
        <f t="shared" si="2"/>
        <v>183.91176470588235</v>
      </c>
      <c r="AF44">
        <f t="shared" si="3"/>
        <v>2461</v>
      </c>
      <c r="AG44">
        <f t="shared" si="4"/>
        <v>4.5999999999999996</v>
      </c>
      <c r="AH44">
        <f t="shared" si="12"/>
        <v>1064</v>
      </c>
      <c r="AI44">
        <f t="shared" si="5"/>
        <v>3.4800000000000004</v>
      </c>
      <c r="AJ44" s="35">
        <f t="shared" si="13"/>
        <v>145.19999999999999</v>
      </c>
      <c r="AK44" s="35">
        <f t="shared" si="6"/>
        <v>20.85</v>
      </c>
      <c r="AL44" s="40">
        <f t="shared" si="7"/>
        <v>0.45474372955288989</v>
      </c>
      <c r="AM44" s="40">
        <f t="shared" si="8"/>
        <v>1.256</v>
      </c>
      <c r="AN44" s="42">
        <f t="shared" si="9"/>
        <v>182.37119999999999</v>
      </c>
      <c r="AP44" s="43">
        <f t="shared" si="10"/>
        <v>0.9995938261575954</v>
      </c>
      <c r="AQ44" s="43">
        <f t="shared" si="10"/>
        <v>0.98290598290598286</v>
      </c>
      <c r="AR44" s="43">
        <f t="shared" si="10"/>
        <v>0.99532273152478956</v>
      </c>
      <c r="AS44" s="43">
        <f t="shared" si="10"/>
        <v>0.98305084745762727</v>
      </c>
      <c r="AT44" s="43">
        <f t="shared" si="11"/>
        <v>1</v>
      </c>
      <c r="AU44" s="43">
        <f t="shared" si="14"/>
        <v>0.99162334879257952</v>
      </c>
    </row>
    <row r="45" spans="1:47">
      <c r="A45" s="45" t="s">
        <v>22</v>
      </c>
      <c r="B45" t="s">
        <v>150</v>
      </c>
      <c r="C45" t="s">
        <v>151</v>
      </c>
      <c r="D45" s="45">
        <v>300</v>
      </c>
      <c r="E45" s="32">
        <v>507</v>
      </c>
      <c r="F45" s="32">
        <v>59</v>
      </c>
      <c r="G45" s="32">
        <v>299</v>
      </c>
      <c r="H45" s="32">
        <v>61</v>
      </c>
      <c r="I45" s="15">
        <v>7.4</v>
      </c>
      <c r="J45" s="16">
        <v>0.7</v>
      </c>
      <c r="K45" s="32">
        <v>120</v>
      </c>
      <c r="L45" s="33">
        <v>2.2000000000000002E-2</v>
      </c>
      <c r="M45" s="34">
        <v>3.3</v>
      </c>
      <c r="N45" s="35">
        <v>42.7</v>
      </c>
      <c r="O45" s="35">
        <v>4.2</v>
      </c>
      <c r="P45" s="36">
        <v>1.23</v>
      </c>
      <c r="Q45" s="36">
        <v>0.1</v>
      </c>
      <c r="R45" s="36">
        <v>1.17</v>
      </c>
      <c r="S45" s="36">
        <v>0.19</v>
      </c>
      <c r="T45" s="36">
        <f t="shared" si="15"/>
        <v>2.4</v>
      </c>
      <c r="V45" t="e">
        <v>#N/A</v>
      </c>
      <c r="W45" s="37" t="e">
        <v>#N/A</v>
      </c>
      <c r="X45" s="38" t="e">
        <v>#N/A</v>
      </c>
      <c r="Y45" s="37" t="e">
        <v>#N/A</v>
      </c>
      <c r="Z45" s="35" t="e">
        <v>#N/A</v>
      </c>
      <c r="AA45" s="39" t="e">
        <v>#N/A</v>
      </c>
      <c r="AB45" s="40" t="e">
        <f t="shared" si="1"/>
        <v>#N/A</v>
      </c>
      <c r="AC45" s="41" t="e">
        <v>#N/A</v>
      </c>
      <c r="AD45" s="42" t="e">
        <f t="shared" si="2"/>
        <v>#N/A</v>
      </c>
      <c r="AF45">
        <f t="shared" si="3"/>
        <v>1628</v>
      </c>
      <c r="AG45">
        <f t="shared" si="4"/>
        <v>3.13</v>
      </c>
      <c r="AH45">
        <f t="shared" si="12"/>
        <v>1458</v>
      </c>
      <c r="AI45">
        <f t="shared" si="5"/>
        <v>4.7799999999999994</v>
      </c>
      <c r="AJ45" s="35">
        <f t="shared" si="13"/>
        <v>122.5</v>
      </c>
      <c r="AK45" s="35">
        <f t="shared" si="6"/>
        <v>20.7</v>
      </c>
      <c r="AL45" s="40">
        <f t="shared" si="7"/>
        <v>0.4529540481400437</v>
      </c>
      <c r="AM45" s="40">
        <f t="shared" si="8"/>
        <v>1.218</v>
      </c>
      <c r="AN45" s="42">
        <f t="shared" si="9"/>
        <v>149.20499999999998</v>
      </c>
      <c r="AP45" s="43" t="e">
        <f t="shared" si="10"/>
        <v>#N/A</v>
      </c>
      <c r="AQ45" s="43" t="e">
        <f t="shared" si="10"/>
        <v>#N/A</v>
      </c>
      <c r="AR45" s="43" t="e">
        <f t="shared" si="10"/>
        <v>#N/A</v>
      </c>
      <c r="AS45" s="43" t="e">
        <f t="shared" si="10"/>
        <v>#N/A</v>
      </c>
      <c r="AT45" s="43" t="e">
        <f t="shared" si="11"/>
        <v>#N/A</v>
      </c>
      <c r="AU45" s="43" t="e">
        <f t="shared" si="14"/>
        <v>#N/A</v>
      </c>
    </row>
    <row r="46" spans="1:47">
      <c r="A46" s="45" t="s">
        <v>22</v>
      </c>
      <c r="B46" t="s">
        <v>152</v>
      </c>
      <c r="C46" t="s">
        <v>153</v>
      </c>
      <c r="D46" s="45">
        <v>315</v>
      </c>
      <c r="E46" s="32">
        <v>575</v>
      </c>
      <c r="F46" s="32">
        <v>57</v>
      </c>
      <c r="G46" s="32">
        <v>364</v>
      </c>
      <c r="H46" s="32">
        <v>63</v>
      </c>
      <c r="I46" s="15">
        <v>6.1</v>
      </c>
      <c r="J46" s="16">
        <v>0.67</v>
      </c>
      <c r="K46" s="32">
        <v>120</v>
      </c>
      <c r="L46" s="33">
        <v>2.1333333333333333E-2</v>
      </c>
      <c r="M46" s="34">
        <v>3.2</v>
      </c>
      <c r="N46" s="35">
        <v>44</v>
      </c>
      <c r="O46" s="35">
        <v>4.3</v>
      </c>
      <c r="P46" s="36">
        <v>1.35</v>
      </c>
      <c r="Q46" s="36">
        <v>0.1</v>
      </c>
      <c r="R46" s="36">
        <v>1.37</v>
      </c>
      <c r="S46" s="36">
        <v>0.19</v>
      </c>
      <c r="T46" s="36">
        <f t="shared" si="15"/>
        <v>2.5</v>
      </c>
      <c r="V46">
        <v>1649</v>
      </c>
      <c r="W46" s="37">
        <v>3.25</v>
      </c>
      <c r="X46" s="38">
        <v>1560</v>
      </c>
      <c r="Y46" s="37">
        <v>5.05</v>
      </c>
      <c r="Z46" s="35">
        <v>141</v>
      </c>
      <c r="AA46" s="39">
        <v>12.6</v>
      </c>
      <c r="AB46" s="40">
        <f t="shared" si="1"/>
        <v>0.43052391799544421</v>
      </c>
      <c r="AC46" s="41">
        <v>1.075294117647059</v>
      </c>
      <c r="AD46" s="42">
        <f t="shared" si="2"/>
        <v>151.6164705882353</v>
      </c>
      <c r="AF46">
        <f t="shared" si="3"/>
        <v>1658</v>
      </c>
      <c r="AG46">
        <f t="shared" si="4"/>
        <v>3.25</v>
      </c>
      <c r="AH46">
        <f t="shared" si="12"/>
        <v>1561</v>
      </c>
      <c r="AI46">
        <f t="shared" si="5"/>
        <v>4.9800000000000004</v>
      </c>
      <c r="AJ46" s="35">
        <f t="shared" si="13"/>
        <v>125.7</v>
      </c>
      <c r="AK46" s="35">
        <f t="shared" si="6"/>
        <v>18.829999999999998</v>
      </c>
      <c r="AL46" s="40">
        <f t="shared" si="7"/>
        <v>0.4296144193474789</v>
      </c>
      <c r="AM46" s="40">
        <f t="shared" si="8"/>
        <v>1.2053333333333334</v>
      </c>
      <c r="AN46" s="42">
        <f t="shared" si="9"/>
        <v>151.5104</v>
      </c>
      <c r="AP46" s="43">
        <f t="shared" si="10"/>
        <v>1.0054578532443905</v>
      </c>
      <c r="AQ46" s="43">
        <f t="shared" si="10"/>
        <v>1</v>
      </c>
      <c r="AR46" s="43">
        <f t="shared" si="10"/>
        <v>1.0006410256410256</v>
      </c>
      <c r="AS46" s="43">
        <f t="shared" si="10"/>
        <v>0.98613861386138624</v>
      </c>
      <c r="AT46" s="43">
        <f t="shared" si="11"/>
        <v>0.9978874608123981</v>
      </c>
      <c r="AU46" s="43">
        <f t="shared" si="14"/>
        <v>0.99930040194298309</v>
      </c>
    </row>
    <row r="47" spans="1:47">
      <c r="A47" s="45" t="s">
        <v>22</v>
      </c>
      <c r="B47" t="s">
        <v>154</v>
      </c>
      <c r="C47" t="s">
        <v>155</v>
      </c>
      <c r="D47" s="45">
        <v>315</v>
      </c>
      <c r="E47" s="32">
        <v>507</v>
      </c>
      <c r="F47" s="32">
        <v>51</v>
      </c>
      <c r="G47" s="32">
        <v>364</v>
      </c>
      <c r="H47" s="32">
        <v>79</v>
      </c>
      <c r="I47" s="15">
        <v>3.8</v>
      </c>
      <c r="J47" s="16">
        <v>0.49</v>
      </c>
      <c r="K47" s="32">
        <v>120</v>
      </c>
      <c r="L47" s="33">
        <v>1.5333333333333332E-2</v>
      </c>
      <c r="M47" s="34">
        <v>2.2999999999999998</v>
      </c>
      <c r="N47" s="35">
        <v>44.3</v>
      </c>
      <c r="O47" s="35">
        <v>5.3</v>
      </c>
      <c r="P47" s="36">
        <v>1.23</v>
      </c>
      <c r="Q47" s="36">
        <v>0.09</v>
      </c>
      <c r="R47" s="36">
        <v>1.37</v>
      </c>
      <c r="S47" s="36">
        <v>0.24</v>
      </c>
      <c r="T47" s="36">
        <f t="shared" si="15"/>
        <v>3.2</v>
      </c>
      <c r="V47">
        <v>1479</v>
      </c>
      <c r="W47" s="37">
        <v>2.95</v>
      </c>
      <c r="X47" s="38">
        <v>1872</v>
      </c>
      <c r="Y47" s="37">
        <v>6.01</v>
      </c>
      <c r="Z47" s="35">
        <v>167</v>
      </c>
      <c r="AA47" s="39">
        <v>8.6999999999999993</v>
      </c>
      <c r="AB47" s="40">
        <f t="shared" si="1"/>
        <v>0.34296977660972394</v>
      </c>
      <c r="AC47" s="41">
        <v>0.95294117647058818</v>
      </c>
      <c r="AD47" s="42">
        <f t="shared" si="2"/>
        <v>159.14117647058822</v>
      </c>
      <c r="AF47">
        <f t="shared" si="3"/>
        <v>1476</v>
      </c>
      <c r="AG47">
        <f t="shared" si="4"/>
        <v>2.94</v>
      </c>
      <c r="AH47">
        <f t="shared" si="12"/>
        <v>1865</v>
      </c>
      <c r="AI47">
        <f t="shared" si="5"/>
        <v>5.93</v>
      </c>
      <c r="AJ47" s="35">
        <f t="shared" si="13"/>
        <v>145</v>
      </c>
      <c r="AK47" s="35">
        <f t="shared" si="6"/>
        <v>13.11</v>
      </c>
      <c r="AL47" s="40">
        <f t="shared" si="7"/>
        <v>0.34400419837313045</v>
      </c>
      <c r="AM47" s="40">
        <f t="shared" si="8"/>
        <v>1.0913333333333333</v>
      </c>
      <c r="AN47" s="42">
        <f t="shared" si="9"/>
        <v>158.24333333333331</v>
      </c>
      <c r="AP47" s="43">
        <f t="shared" si="10"/>
        <v>0.99797160243407712</v>
      </c>
      <c r="AQ47" s="43">
        <f t="shared" si="10"/>
        <v>0.99661016949152537</v>
      </c>
      <c r="AR47" s="43">
        <f t="shared" si="10"/>
        <v>0.99626068376068377</v>
      </c>
      <c r="AS47" s="43">
        <f t="shared" si="10"/>
        <v>0.98668885191347755</v>
      </c>
      <c r="AT47" s="43">
        <f t="shared" si="11"/>
        <v>1.0030160726511586</v>
      </c>
      <c r="AU47" s="43">
        <f t="shared" si="14"/>
        <v>0.99435819718587515</v>
      </c>
    </row>
    <row r="48" spans="1:47">
      <c r="A48" s="45" t="s">
        <v>22</v>
      </c>
      <c r="B48" t="s">
        <v>156</v>
      </c>
      <c r="C48" t="s">
        <v>157</v>
      </c>
      <c r="D48" s="45">
        <v>300</v>
      </c>
      <c r="E48" s="32">
        <v>507</v>
      </c>
      <c r="F48" s="32">
        <v>60</v>
      </c>
      <c r="G48" s="32">
        <v>247</v>
      </c>
      <c r="H48" s="32">
        <v>41</v>
      </c>
      <c r="I48" s="15">
        <v>4.5999999999999996</v>
      </c>
      <c r="J48" s="16">
        <v>0.95</v>
      </c>
      <c r="K48" s="32">
        <v>120</v>
      </c>
      <c r="L48" s="33">
        <v>0.03</v>
      </c>
      <c r="M48" s="34">
        <v>4.5</v>
      </c>
      <c r="N48" s="35">
        <v>40.799999999999997</v>
      </c>
      <c r="O48" s="35">
        <v>4.0999999999999996</v>
      </c>
      <c r="P48" s="36">
        <v>1.23</v>
      </c>
      <c r="Q48" s="36">
        <v>0.11</v>
      </c>
      <c r="R48" s="36">
        <v>1.01</v>
      </c>
      <c r="S48" s="36">
        <v>0.13</v>
      </c>
      <c r="T48" s="36">
        <f t="shared" si="15"/>
        <v>1.6</v>
      </c>
      <c r="V48">
        <v>1643</v>
      </c>
      <c r="W48" s="37">
        <v>3.23</v>
      </c>
      <c r="X48" s="38">
        <v>1022</v>
      </c>
      <c r="Y48" s="37">
        <v>3.39</v>
      </c>
      <c r="Z48" s="35">
        <v>131.5</v>
      </c>
      <c r="AA48" s="39">
        <v>15.1</v>
      </c>
      <c r="AB48" s="40">
        <f t="shared" si="1"/>
        <v>0.47534102833158443</v>
      </c>
      <c r="AC48" s="41">
        <v>1.223529411764706</v>
      </c>
      <c r="AD48" s="42">
        <f t="shared" si="2"/>
        <v>160.89411764705883</v>
      </c>
      <c r="AF48">
        <f t="shared" si="3"/>
        <v>1647</v>
      </c>
      <c r="AG48">
        <f t="shared" si="4"/>
        <v>3.32</v>
      </c>
      <c r="AH48">
        <f t="shared" si="12"/>
        <v>1026</v>
      </c>
      <c r="AI48">
        <f t="shared" si="5"/>
        <v>3.4800000000000004</v>
      </c>
      <c r="AJ48" s="35">
        <f t="shared" si="13"/>
        <v>118.69999999999999</v>
      </c>
      <c r="AK48" s="35">
        <f t="shared" si="6"/>
        <v>22.65</v>
      </c>
      <c r="AL48" s="40">
        <f t="shared" si="7"/>
        <v>0.47534102833158443</v>
      </c>
      <c r="AM48" s="40">
        <f t="shared" si="8"/>
        <v>1.37</v>
      </c>
      <c r="AN48" s="42">
        <f t="shared" si="9"/>
        <v>162.619</v>
      </c>
      <c r="AP48" s="43">
        <f t="shared" si="10"/>
        <v>1.0024345709068776</v>
      </c>
      <c r="AQ48" s="43">
        <f t="shared" si="10"/>
        <v>1.0278637770897832</v>
      </c>
      <c r="AR48" s="43">
        <f t="shared" si="10"/>
        <v>1.0039138943248533</v>
      </c>
      <c r="AS48" s="43">
        <f t="shared" si="10"/>
        <v>1.0265486725663717</v>
      </c>
      <c r="AT48" s="43">
        <f t="shared" si="11"/>
        <v>1</v>
      </c>
      <c r="AU48" s="43">
        <f t="shared" si="14"/>
        <v>1.0107206054401872</v>
      </c>
    </row>
    <row r="49" spans="1:47">
      <c r="A49" s="45" t="s">
        <v>22</v>
      </c>
      <c r="B49" t="s">
        <v>158</v>
      </c>
      <c r="C49" t="s">
        <v>159</v>
      </c>
      <c r="D49" s="45">
        <v>290</v>
      </c>
      <c r="E49" s="32">
        <v>490</v>
      </c>
      <c r="F49" s="32">
        <v>57</v>
      </c>
      <c r="G49" s="32">
        <v>312</v>
      </c>
      <c r="H49" s="32">
        <v>63</v>
      </c>
      <c r="I49" s="15">
        <v>3.6</v>
      </c>
      <c r="J49" s="16">
        <v>0.62</v>
      </c>
      <c r="K49" s="32">
        <v>120</v>
      </c>
      <c r="L49" s="33">
        <v>1.9333333333333334E-2</v>
      </c>
      <c r="M49" s="34">
        <v>2.9</v>
      </c>
      <c r="N49" s="35">
        <v>40.4</v>
      </c>
      <c r="O49" s="35">
        <v>4.2</v>
      </c>
      <c r="P49" s="36">
        <v>1.2</v>
      </c>
      <c r="Q49" s="36">
        <v>0.1</v>
      </c>
      <c r="R49" s="36">
        <v>1.21</v>
      </c>
      <c r="S49" s="36">
        <v>0.19</v>
      </c>
      <c r="T49" s="36">
        <f t="shared" si="15"/>
        <v>2.5</v>
      </c>
      <c r="V49">
        <v>1564</v>
      </c>
      <c r="W49" s="37">
        <v>3.1</v>
      </c>
      <c r="X49" s="38">
        <v>1508</v>
      </c>
      <c r="Y49" s="37">
        <v>4.8899999999999997</v>
      </c>
      <c r="Z49" s="35">
        <v>139</v>
      </c>
      <c r="AA49" s="39">
        <v>10.199999999999999</v>
      </c>
      <c r="AB49" s="40">
        <f t="shared" si="1"/>
        <v>0.3796526054590571</v>
      </c>
      <c r="AC49" s="41">
        <v>1.0176470588235293</v>
      </c>
      <c r="AD49" s="42">
        <f t="shared" si="2"/>
        <v>141.45294117647057</v>
      </c>
      <c r="AF49">
        <f t="shared" si="3"/>
        <v>1573</v>
      </c>
      <c r="AG49">
        <f t="shared" si="4"/>
        <v>3.1</v>
      </c>
      <c r="AH49">
        <f t="shared" si="12"/>
        <v>1509</v>
      </c>
      <c r="AI49">
        <f t="shared" si="5"/>
        <v>4.82</v>
      </c>
      <c r="AJ49" s="35">
        <f t="shared" si="13"/>
        <v>120.19999999999999</v>
      </c>
      <c r="AK49" s="35">
        <f t="shared" si="6"/>
        <v>15.379999999999999</v>
      </c>
      <c r="AL49" s="40">
        <f t="shared" si="7"/>
        <v>0.38088162456661712</v>
      </c>
      <c r="AM49" s="40">
        <f t="shared" si="8"/>
        <v>1.1673333333333333</v>
      </c>
      <c r="AN49" s="42">
        <f t="shared" si="9"/>
        <v>140.31346666666664</v>
      </c>
      <c r="AP49" s="43">
        <f t="shared" si="10"/>
        <v>1.0057544757033248</v>
      </c>
      <c r="AQ49" s="43">
        <f t="shared" si="10"/>
        <v>1</v>
      </c>
      <c r="AR49" s="43">
        <f t="shared" si="10"/>
        <v>1.0006631299734747</v>
      </c>
      <c r="AS49" s="43">
        <f t="shared" si="10"/>
        <v>0.98568507157464225</v>
      </c>
      <c r="AT49" s="43">
        <f t="shared" si="11"/>
        <v>1.0032372202637039</v>
      </c>
      <c r="AU49" s="43">
        <f t="shared" si="14"/>
        <v>0.99194449758112579</v>
      </c>
    </row>
    <row r="50" spans="1:47">
      <c r="A50" s="45" t="s">
        <v>22</v>
      </c>
      <c r="B50" t="s">
        <v>160</v>
      </c>
      <c r="C50" t="s">
        <v>161</v>
      </c>
      <c r="D50" s="45">
        <v>315</v>
      </c>
      <c r="E50" s="32">
        <v>473</v>
      </c>
      <c r="F50" s="32">
        <v>61</v>
      </c>
      <c r="G50" s="32">
        <v>221</v>
      </c>
      <c r="H50" s="32">
        <v>42</v>
      </c>
      <c r="I50" s="15">
        <v>9.5</v>
      </c>
      <c r="J50" s="16">
        <v>1.07</v>
      </c>
      <c r="K50" s="32">
        <v>120</v>
      </c>
      <c r="L50" s="33">
        <v>3.4000000000000002E-2</v>
      </c>
      <c r="M50" s="34">
        <v>5.0999999999999996</v>
      </c>
      <c r="N50" s="35">
        <v>51.3</v>
      </c>
      <c r="O50" s="35">
        <v>4.9000000000000004</v>
      </c>
      <c r="P50" s="36">
        <v>1.17</v>
      </c>
      <c r="Q50" s="36">
        <v>0.11</v>
      </c>
      <c r="R50" s="36">
        <v>0.93</v>
      </c>
      <c r="S50" s="36">
        <v>0.13</v>
      </c>
      <c r="T50" s="36">
        <f t="shared" si="15"/>
        <v>1.7</v>
      </c>
      <c r="V50">
        <v>1629</v>
      </c>
      <c r="W50" s="37">
        <v>3.21</v>
      </c>
      <c r="X50" s="38">
        <v>1027</v>
      </c>
      <c r="Y50" s="37">
        <v>3.41</v>
      </c>
      <c r="Z50" s="35">
        <v>149.80000000000001</v>
      </c>
      <c r="AA50" s="39">
        <v>19.899999999999999</v>
      </c>
      <c r="AB50" s="40">
        <f t="shared" si="1"/>
        <v>0.54421148587055601</v>
      </c>
      <c r="AC50" s="41">
        <v>1.2988235294117647</v>
      </c>
      <c r="AD50" s="42">
        <f t="shared" si="2"/>
        <v>194.56376470588236</v>
      </c>
      <c r="AF50">
        <f t="shared" si="3"/>
        <v>1632</v>
      </c>
      <c r="AG50">
        <f t="shared" si="4"/>
        <v>3.26</v>
      </c>
      <c r="AH50">
        <f t="shared" si="12"/>
        <v>1019</v>
      </c>
      <c r="AI50">
        <f t="shared" si="5"/>
        <v>3.4000000000000004</v>
      </c>
      <c r="AJ50" s="35">
        <f t="shared" si="13"/>
        <v>144.4</v>
      </c>
      <c r="AK50" s="35">
        <f t="shared" si="6"/>
        <v>29.830000000000002</v>
      </c>
      <c r="AL50" s="40">
        <f t="shared" si="7"/>
        <v>0.54404523071311328</v>
      </c>
      <c r="AM50" s="40">
        <f t="shared" si="8"/>
        <v>1.446</v>
      </c>
      <c r="AN50" s="42">
        <f t="shared" si="9"/>
        <v>208.80240000000001</v>
      </c>
      <c r="AP50" s="43">
        <f t="shared" si="10"/>
        <v>1.0018416206261511</v>
      </c>
      <c r="AQ50" s="43">
        <f t="shared" si="10"/>
        <v>1.0155763239875388</v>
      </c>
      <c r="AR50" s="43">
        <f t="shared" si="10"/>
        <v>0.99221032132424536</v>
      </c>
      <c r="AS50" s="43">
        <f t="shared" si="10"/>
        <v>0.99706744868035202</v>
      </c>
      <c r="AT50" s="43">
        <f t="shared" si="11"/>
        <v>0.99969450266714455</v>
      </c>
      <c r="AU50" s="43">
        <f t="shared" si="14"/>
        <v>1.0731823590874789</v>
      </c>
    </row>
    <row r="51" spans="1:47">
      <c r="A51" s="45" t="s">
        <v>22</v>
      </c>
      <c r="B51" t="s">
        <v>162</v>
      </c>
      <c r="C51" t="s">
        <v>163</v>
      </c>
      <c r="D51" s="45">
        <v>300</v>
      </c>
      <c r="E51" s="32">
        <v>524</v>
      </c>
      <c r="F51" s="32">
        <v>63</v>
      </c>
      <c r="G51" s="32">
        <v>260</v>
      </c>
      <c r="H51" s="32">
        <v>48</v>
      </c>
      <c r="I51" s="15">
        <v>7.4</v>
      </c>
      <c r="J51" s="16">
        <v>0.8</v>
      </c>
      <c r="K51" s="32">
        <v>120</v>
      </c>
      <c r="L51" s="33">
        <v>2.5333333333333333E-2</v>
      </c>
      <c r="M51" s="34">
        <v>3.8</v>
      </c>
      <c r="N51" s="35">
        <v>47.2</v>
      </c>
      <c r="O51" s="35">
        <v>3.4</v>
      </c>
      <c r="P51" s="36">
        <v>1.2599999999999998</v>
      </c>
      <c r="Q51" s="36">
        <v>0.11</v>
      </c>
      <c r="R51" s="36">
        <v>1.05</v>
      </c>
      <c r="S51" s="36">
        <v>0.15</v>
      </c>
      <c r="T51" s="36">
        <f t="shared" si="15"/>
        <v>1.9</v>
      </c>
      <c r="V51">
        <v>1721</v>
      </c>
      <c r="W51" s="37">
        <v>3.37</v>
      </c>
      <c r="X51" s="38">
        <v>1175</v>
      </c>
      <c r="Y51" s="37">
        <v>3.87</v>
      </c>
      <c r="Z51" s="35">
        <v>125.80000000000001</v>
      </c>
      <c r="AA51" s="39">
        <v>15.1</v>
      </c>
      <c r="AB51" s="40">
        <f t="shared" si="1"/>
        <v>0.47534102833158443</v>
      </c>
      <c r="AC51" s="41">
        <v>1.1400000000000001</v>
      </c>
      <c r="AD51" s="42">
        <f t="shared" si="2"/>
        <v>143.41200000000003</v>
      </c>
      <c r="AF51">
        <f t="shared" si="3"/>
        <v>1721</v>
      </c>
      <c r="AG51">
        <f t="shared" si="4"/>
        <v>3.3499999999999996</v>
      </c>
      <c r="AH51">
        <f t="shared" si="12"/>
        <v>1172</v>
      </c>
      <c r="AI51">
        <f t="shared" si="5"/>
        <v>3.9000000000000004</v>
      </c>
      <c r="AJ51" s="35">
        <f t="shared" si="13"/>
        <v>111.8</v>
      </c>
      <c r="AK51" s="35">
        <f t="shared" si="6"/>
        <v>22.6</v>
      </c>
      <c r="AL51" s="40">
        <f t="shared" si="7"/>
        <v>0.47478991596638653</v>
      </c>
      <c r="AM51" s="40">
        <f t="shared" si="8"/>
        <v>1.2813333333333332</v>
      </c>
      <c r="AN51" s="42">
        <f t="shared" si="9"/>
        <v>143.25306666666665</v>
      </c>
      <c r="AP51" s="43">
        <f t="shared" si="10"/>
        <v>1</v>
      </c>
      <c r="AQ51" s="43">
        <f t="shared" si="10"/>
        <v>0.9940652818991097</v>
      </c>
      <c r="AR51" s="43">
        <f t="shared" si="10"/>
        <v>0.99744680851063827</v>
      </c>
      <c r="AS51" s="43">
        <f t="shared" si="10"/>
        <v>1.0077519379844961</v>
      </c>
      <c r="AT51" s="43">
        <f t="shared" si="11"/>
        <v>0.9988405958409855</v>
      </c>
      <c r="AU51" s="43">
        <f t="shared" si="14"/>
        <v>0.99889177102799365</v>
      </c>
    </row>
    <row r="52" spans="1:47">
      <c r="A52" s="45" t="s">
        <v>22</v>
      </c>
      <c r="B52" t="s">
        <v>164</v>
      </c>
      <c r="C52" t="s">
        <v>165</v>
      </c>
      <c r="D52" s="45">
        <v>300</v>
      </c>
      <c r="E52" s="32">
        <v>558</v>
      </c>
      <c r="F52" s="32">
        <v>72</v>
      </c>
      <c r="G52" s="32">
        <v>247</v>
      </c>
      <c r="H52" s="32">
        <v>50</v>
      </c>
      <c r="I52" s="15">
        <v>6.4</v>
      </c>
      <c r="J52" s="16">
        <v>0.62</v>
      </c>
      <c r="K52" s="32">
        <v>120</v>
      </c>
      <c r="L52" s="33">
        <v>1.9333333333333334E-2</v>
      </c>
      <c r="M52" s="34">
        <v>2.9</v>
      </c>
      <c r="N52" s="35">
        <v>39.200000000000003</v>
      </c>
      <c r="O52" s="35">
        <v>3.3</v>
      </c>
      <c r="P52" s="36">
        <v>1.3199999999999998</v>
      </c>
      <c r="Q52" s="36">
        <v>0.13</v>
      </c>
      <c r="R52" s="36">
        <v>1.01</v>
      </c>
      <c r="S52" s="36">
        <v>0.15</v>
      </c>
      <c r="T52" s="36">
        <f t="shared" si="15"/>
        <v>2</v>
      </c>
      <c r="V52">
        <v>1918</v>
      </c>
      <c r="W52" s="37">
        <v>3.72</v>
      </c>
      <c r="X52" s="38">
        <v>1193</v>
      </c>
      <c r="Y52" s="37">
        <v>3.92</v>
      </c>
      <c r="Z52" s="35">
        <v>118.80000000000001</v>
      </c>
      <c r="AA52" s="39">
        <v>12.1</v>
      </c>
      <c r="AB52" s="40">
        <f t="shared" si="1"/>
        <v>0.42062572421784472</v>
      </c>
      <c r="AC52" s="41">
        <v>1.0117647058823529</v>
      </c>
      <c r="AD52" s="42">
        <f t="shared" si="2"/>
        <v>120.19764705882353</v>
      </c>
      <c r="AF52">
        <f t="shared" si="3"/>
        <v>1926</v>
      </c>
      <c r="AG52">
        <f t="shared" si="4"/>
        <v>3.79</v>
      </c>
      <c r="AH52">
        <f t="shared" si="12"/>
        <v>1197</v>
      </c>
      <c r="AI52">
        <f t="shared" si="5"/>
        <v>3.8600000000000003</v>
      </c>
      <c r="AJ52" s="35">
        <f t="shared" si="13"/>
        <v>101.9</v>
      </c>
      <c r="AK52" s="35">
        <f t="shared" si="6"/>
        <v>18.18</v>
      </c>
      <c r="AL52" s="40">
        <f t="shared" si="7"/>
        <v>0.42102825382121345</v>
      </c>
      <c r="AM52" s="40">
        <f t="shared" si="8"/>
        <v>1.1673333333333333</v>
      </c>
      <c r="AN52" s="42">
        <f t="shared" si="9"/>
        <v>118.95126666666667</v>
      </c>
      <c r="AP52" s="43">
        <f t="shared" si="10"/>
        <v>1.0041710114702815</v>
      </c>
      <c r="AQ52" s="43">
        <f t="shared" si="10"/>
        <v>1.0188172043010753</v>
      </c>
      <c r="AR52" s="43">
        <f t="shared" si="10"/>
        <v>1.0033528918692372</v>
      </c>
      <c r="AS52" s="43">
        <f t="shared" si="10"/>
        <v>0.98469387755102056</v>
      </c>
      <c r="AT52" s="43">
        <f t="shared" si="11"/>
        <v>1.0009569780928573</v>
      </c>
      <c r="AU52" s="43">
        <f t="shared" si="14"/>
        <v>0.98963057578367652</v>
      </c>
    </row>
    <row r="53" spans="1:47">
      <c r="A53" s="45" t="s">
        <v>22</v>
      </c>
      <c r="B53" t="s">
        <v>168</v>
      </c>
      <c r="C53" t="s">
        <v>169</v>
      </c>
      <c r="D53" s="45">
        <v>295</v>
      </c>
      <c r="E53" s="32">
        <v>507</v>
      </c>
      <c r="F53" s="32">
        <v>57</v>
      </c>
      <c r="G53" s="32">
        <v>351</v>
      </c>
      <c r="H53" s="32">
        <v>53</v>
      </c>
      <c r="I53" s="15">
        <v>5</v>
      </c>
      <c r="J53" s="16">
        <v>0.67</v>
      </c>
      <c r="K53" s="32">
        <v>120</v>
      </c>
      <c r="L53" s="33">
        <v>2.1333333333333333E-2</v>
      </c>
      <c r="M53" s="34">
        <v>3.2</v>
      </c>
      <c r="N53" s="35">
        <v>41.5</v>
      </c>
      <c r="O53" s="35">
        <v>3.7</v>
      </c>
      <c r="P53" s="36">
        <v>1.23</v>
      </c>
      <c r="Q53" s="36">
        <v>0.1</v>
      </c>
      <c r="R53" s="36">
        <v>1.33</v>
      </c>
      <c r="S53" s="36">
        <v>0.16</v>
      </c>
      <c r="T53" s="36">
        <f t="shared" si="15"/>
        <v>2.1</v>
      </c>
      <c r="V53">
        <v>1581</v>
      </c>
      <c r="W53" s="37">
        <v>3.13</v>
      </c>
      <c r="X53" s="38">
        <v>1360</v>
      </c>
      <c r="Y53" s="37">
        <v>4.43</v>
      </c>
      <c r="Z53" s="35">
        <v>123.1</v>
      </c>
      <c r="AA53" s="39">
        <v>11.9</v>
      </c>
      <c r="AB53" s="40">
        <f t="shared" si="1"/>
        <v>0.41656942823803966</v>
      </c>
      <c r="AC53" s="41">
        <v>1.0870588235294119</v>
      </c>
      <c r="AD53" s="42">
        <f t="shared" si="2"/>
        <v>133.81694117647061</v>
      </c>
      <c r="AF53">
        <f t="shared" si="3"/>
        <v>1590</v>
      </c>
      <c r="AG53">
        <f t="shared" si="4"/>
        <v>3.13</v>
      </c>
      <c r="AH53">
        <f t="shared" si="12"/>
        <v>1358</v>
      </c>
      <c r="AI53">
        <f t="shared" si="5"/>
        <v>4.37</v>
      </c>
      <c r="AJ53" s="35">
        <f t="shared" si="13"/>
        <v>111.8</v>
      </c>
      <c r="AK53" s="35">
        <f t="shared" si="6"/>
        <v>17.73</v>
      </c>
      <c r="AL53" s="40">
        <f t="shared" si="7"/>
        <v>0.41493096185349876</v>
      </c>
      <c r="AM53" s="40">
        <f t="shared" si="8"/>
        <v>1.2053333333333334</v>
      </c>
      <c r="AN53" s="42">
        <f t="shared" si="9"/>
        <v>134.75626666666668</v>
      </c>
      <c r="AP53" s="43">
        <f t="shared" si="10"/>
        <v>1.0056925996204933</v>
      </c>
      <c r="AQ53" s="43">
        <f t="shared" si="10"/>
        <v>1</v>
      </c>
      <c r="AR53" s="43">
        <f t="shared" si="10"/>
        <v>0.99852941176470589</v>
      </c>
      <c r="AS53" s="43">
        <f t="shared" si="10"/>
        <v>0.98645598194130935</v>
      </c>
      <c r="AT53" s="43">
        <f t="shared" si="11"/>
        <v>0.99606676276876316</v>
      </c>
      <c r="AU53" s="43">
        <f t="shared" si="14"/>
        <v>1.0070194811055899</v>
      </c>
    </row>
    <row r="54" spans="1:47">
      <c r="A54" s="45" t="s">
        <v>22</v>
      </c>
      <c r="B54" t="s">
        <v>170</v>
      </c>
      <c r="C54" t="s">
        <v>171</v>
      </c>
      <c r="D54" s="45">
        <v>300</v>
      </c>
      <c r="E54" s="32">
        <v>575</v>
      </c>
      <c r="F54" s="32">
        <v>80</v>
      </c>
      <c r="G54" s="32">
        <v>221</v>
      </c>
      <c r="H54" s="32">
        <v>38</v>
      </c>
      <c r="I54" s="15">
        <v>8.5</v>
      </c>
      <c r="J54" s="16">
        <v>0.73</v>
      </c>
      <c r="K54" s="32">
        <v>120</v>
      </c>
      <c r="L54" s="33">
        <v>2.3333333333333334E-2</v>
      </c>
      <c r="M54" s="34">
        <v>3.5</v>
      </c>
      <c r="N54" s="35">
        <v>49.9</v>
      </c>
      <c r="O54" s="35">
        <v>4.0999999999999996</v>
      </c>
      <c r="P54" s="36">
        <v>1.35</v>
      </c>
      <c r="Q54" s="36">
        <v>0.14000000000000001</v>
      </c>
      <c r="R54" s="36">
        <v>0.93</v>
      </c>
      <c r="S54" s="36">
        <v>0.12</v>
      </c>
      <c r="T54" s="36">
        <f t="shared" si="15"/>
        <v>1.5</v>
      </c>
      <c r="V54">
        <v>2098</v>
      </c>
      <c r="W54" s="37">
        <v>4.04</v>
      </c>
      <c r="X54" s="38">
        <v>949</v>
      </c>
      <c r="Y54" s="37">
        <v>3.17</v>
      </c>
      <c r="Z54" s="35">
        <v>146.6</v>
      </c>
      <c r="AA54" s="39">
        <v>14.8</v>
      </c>
      <c r="AB54" s="40">
        <f t="shared" si="1"/>
        <v>0.47033898305084743</v>
      </c>
      <c r="AC54" s="41">
        <v>1.0858823529411765</v>
      </c>
      <c r="AD54" s="42">
        <f t="shared" si="2"/>
        <v>159.19035294117649</v>
      </c>
      <c r="AF54">
        <f t="shared" si="3"/>
        <v>2095</v>
      </c>
      <c r="AG54">
        <f t="shared" si="4"/>
        <v>4.01</v>
      </c>
      <c r="AH54">
        <f t="shared" si="12"/>
        <v>943</v>
      </c>
      <c r="AI54">
        <f t="shared" si="5"/>
        <v>3.21</v>
      </c>
      <c r="AJ54" s="35">
        <f t="shared" si="13"/>
        <v>127.79999999999998</v>
      </c>
      <c r="AK54" s="35">
        <f t="shared" si="6"/>
        <v>22.369999999999997</v>
      </c>
      <c r="AL54" s="40">
        <f t="shared" si="7"/>
        <v>0.47223981422841466</v>
      </c>
      <c r="AM54" s="40">
        <f t="shared" si="8"/>
        <v>1.2433333333333334</v>
      </c>
      <c r="AN54" s="42">
        <f t="shared" si="9"/>
        <v>158.898</v>
      </c>
      <c r="AP54" s="43">
        <f t="shared" si="10"/>
        <v>0.99857006673021931</v>
      </c>
      <c r="AQ54" s="43">
        <f t="shared" si="10"/>
        <v>0.99257425742574257</v>
      </c>
      <c r="AR54" s="43">
        <f t="shared" si="10"/>
        <v>0.9936775553213909</v>
      </c>
      <c r="AS54" s="43">
        <f t="shared" si="10"/>
        <v>1.0126182965299684</v>
      </c>
      <c r="AT54" s="43">
        <f t="shared" si="11"/>
        <v>1.0040414068279808</v>
      </c>
      <c r="AU54" s="43">
        <f t="shared" si="14"/>
        <v>0.99816350089201378</v>
      </c>
    </row>
    <row r="55" spans="1:47">
      <c r="A55" s="45" t="s">
        <v>22</v>
      </c>
      <c r="B55" t="s">
        <v>173</v>
      </c>
      <c r="C55" t="s">
        <v>174</v>
      </c>
      <c r="D55" s="45">
        <v>305</v>
      </c>
      <c r="E55" s="32">
        <v>490</v>
      </c>
      <c r="F55" s="32">
        <v>59</v>
      </c>
      <c r="G55" s="32">
        <v>338</v>
      </c>
      <c r="H55" s="32">
        <v>61</v>
      </c>
      <c r="I55" s="15">
        <v>3.2</v>
      </c>
      <c r="J55" s="16">
        <v>0.59</v>
      </c>
      <c r="K55" s="32">
        <v>120</v>
      </c>
      <c r="L55" s="33">
        <v>1.8666666666666668E-2</v>
      </c>
      <c r="M55" s="34">
        <v>2.8</v>
      </c>
      <c r="N55" s="35">
        <v>53.3</v>
      </c>
      <c r="O55" s="35">
        <v>4</v>
      </c>
      <c r="P55" s="36">
        <v>1.2</v>
      </c>
      <c r="Q55" s="36">
        <v>0.1</v>
      </c>
      <c r="R55" s="36">
        <v>1.29</v>
      </c>
      <c r="S55" s="36">
        <v>0.19</v>
      </c>
      <c r="T55" s="36">
        <f t="shared" si="15"/>
        <v>2.4</v>
      </c>
      <c r="V55">
        <v>1605</v>
      </c>
      <c r="W55" s="37">
        <v>3.17</v>
      </c>
      <c r="X55" s="38">
        <v>1503</v>
      </c>
      <c r="Y55" s="37">
        <v>4.87</v>
      </c>
      <c r="Z55" s="35">
        <v>152.6</v>
      </c>
      <c r="AA55" s="39">
        <v>9.6</v>
      </c>
      <c r="AB55" s="40">
        <f t="shared" si="1"/>
        <v>0.36548223350253806</v>
      </c>
      <c r="AC55" s="41">
        <v>0.99176470588235288</v>
      </c>
      <c r="AD55" s="42">
        <f t="shared" si="2"/>
        <v>151.34329411764705</v>
      </c>
      <c r="AF55">
        <f t="shared" si="3"/>
        <v>1611</v>
      </c>
      <c r="AG55">
        <f t="shared" si="4"/>
        <v>3.1</v>
      </c>
      <c r="AH55">
        <f t="shared" si="12"/>
        <v>1497</v>
      </c>
      <c r="AI55">
        <f t="shared" si="5"/>
        <v>4.9000000000000004</v>
      </c>
      <c r="AJ55" s="35">
        <f t="shared" si="13"/>
        <v>129.30000000000001</v>
      </c>
      <c r="AK55" s="35">
        <f t="shared" si="6"/>
        <v>14.41</v>
      </c>
      <c r="AL55" s="40">
        <f t="shared" si="7"/>
        <v>0.36564323775691454</v>
      </c>
      <c r="AM55" s="40">
        <f t="shared" si="8"/>
        <v>1.1546666666666665</v>
      </c>
      <c r="AN55" s="42">
        <f t="shared" si="9"/>
        <v>149.29839999999999</v>
      </c>
      <c r="AP55" s="43">
        <f t="shared" si="10"/>
        <v>1.0037383177570094</v>
      </c>
      <c r="AQ55" s="43">
        <f t="shared" si="10"/>
        <v>0.97791798107255523</v>
      </c>
      <c r="AR55" s="43">
        <f t="shared" si="10"/>
        <v>0.99600798403193613</v>
      </c>
      <c r="AS55" s="43">
        <f t="shared" si="10"/>
        <v>1.0061601642710474</v>
      </c>
      <c r="AT55" s="43">
        <f t="shared" si="11"/>
        <v>1.0004405255293356</v>
      </c>
      <c r="AU55" s="43">
        <f t="shared" si="14"/>
        <v>0.98648837314154492</v>
      </c>
    </row>
    <row r="56" spans="1:47">
      <c r="A56" s="45" t="s">
        <v>22</v>
      </c>
      <c r="B56" t="s">
        <v>175</v>
      </c>
      <c r="C56" t="s">
        <v>176</v>
      </c>
      <c r="D56" s="45">
        <v>290</v>
      </c>
      <c r="E56" s="32">
        <v>490</v>
      </c>
      <c r="F56" s="32">
        <v>60</v>
      </c>
      <c r="G56" s="32">
        <v>286</v>
      </c>
      <c r="H56" s="32">
        <v>51</v>
      </c>
      <c r="I56" s="15">
        <v>4.8</v>
      </c>
      <c r="J56" s="16">
        <v>0.88</v>
      </c>
      <c r="K56" s="32">
        <v>120</v>
      </c>
      <c r="L56" s="33">
        <v>2.8000000000000001E-2</v>
      </c>
      <c r="M56" s="34">
        <v>4.2</v>
      </c>
      <c r="N56" s="35">
        <v>45.2</v>
      </c>
      <c r="O56" s="35">
        <v>3.8</v>
      </c>
      <c r="P56" s="36">
        <v>1.2</v>
      </c>
      <c r="Q56" s="36">
        <v>0.11</v>
      </c>
      <c r="R56" s="36">
        <v>1.1299999999999999</v>
      </c>
      <c r="S56" s="36">
        <v>0.16</v>
      </c>
      <c r="T56" s="36">
        <f t="shared" si="15"/>
        <v>2</v>
      </c>
      <c r="V56">
        <v>1626</v>
      </c>
      <c r="W56" s="37">
        <v>3.2</v>
      </c>
      <c r="X56" s="38">
        <v>1248</v>
      </c>
      <c r="Y56" s="37">
        <v>4.09</v>
      </c>
      <c r="Z56" s="35">
        <v>130</v>
      </c>
      <c r="AA56" s="39">
        <v>14.4</v>
      </c>
      <c r="AB56" s="40">
        <f t="shared" si="1"/>
        <v>0.46351931330472096</v>
      </c>
      <c r="AC56" s="41">
        <v>1.1941176470588235</v>
      </c>
      <c r="AD56" s="42">
        <f t="shared" si="2"/>
        <v>155.23529411764704</v>
      </c>
      <c r="AF56">
        <f t="shared" si="3"/>
        <v>1630</v>
      </c>
      <c r="AG56">
        <f t="shared" si="4"/>
        <v>3.29</v>
      </c>
      <c r="AH56">
        <f t="shared" si="12"/>
        <v>1255</v>
      </c>
      <c r="AI56">
        <f t="shared" si="5"/>
        <v>4.17</v>
      </c>
      <c r="AJ56" s="35">
        <f t="shared" si="13"/>
        <v>117.4</v>
      </c>
      <c r="AK56" s="35">
        <f t="shared" si="6"/>
        <v>21.52</v>
      </c>
      <c r="AL56" s="40">
        <f t="shared" si="7"/>
        <v>0.46259673258813416</v>
      </c>
      <c r="AM56" s="40">
        <f t="shared" si="8"/>
        <v>1.3320000000000001</v>
      </c>
      <c r="AN56" s="42">
        <f t="shared" si="9"/>
        <v>156.3768</v>
      </c>
      <c r="AP56" s="43">
        <f t="shared" si="10"/>
        <v>1.002460024600246</v>
      </c>
      <c r="AQ56" s="43">
        <f t="shared" si="10"/>
        <v>1.028125</v>
      </c>
      <c r="AR56" s="43">
        <f t="shared" si="10"/>
        <v>1.0056089743589745</v>
      </c>
      <c r="AS56" s="43">
        <f t="shared" si="10"/>
        <v>1.0195599022004891</v>
      </c>
      <c r="AT56" s="43">
        <f t="shared" si="11"/>
        <v>0.99800961752810446</v>
      </c>
      <c r="AU56" s="43">
        <f t="shared" si="14"/>
        <v>1.0073533914361501</v>
      </c>
    </row>
    <row r="57" spans="1:47">
      <c r="A57" s="45" t="s">
        <v>22</v>
      </c>
      <c r="B57" t="s">
        <v>177</v>
      </c>
      <c r="C57" t="s">
        <v>178</v>
      </c>
      <c r="D57" s="45">
        <v>300</v>
      </c>
      <c r="E57" s="32">
        <v>507</v>
      </c>
      <c r="F57" s="32">
        <v>61</v>
      </c>
      <c r="G57" s="32">
        <v>221</v>
      </c>
      <c r="H57" s="32">
        <v>37</v>
      </c>
      <c r="I57" s="15">
        <v>5</v>
      </c>
      <c r="J57" s="16">
        <v>0.73</v>
      </c>
      <c r="K57" s="32">
        <v>120</v>
      </c>
      <c r="L57" s="33">
        <v>2.3333333333333334E-2</v>
      </c>
      <c r="M57" s="34">
        <v>3.5</v>
      </c>
      <c r="N57" s="35">
        <v>47</v>
      </c>
      <c r="O57" s="35">
        <v>3.1</v>
      </c>
      <c r="P57" s="36">
        <v>1.23</v>
      </c>
      <c r="Q57" s="36">
        <v>0.11</v>
      </c>
      <c r="R57" s="36">
        <v>0.93</v>
      </c>
      <c r="S57" s="36">
        <v>0.11</v>
      </c>
      <c r="T57" s="36">
        <f t="shared" si="15"/>
        <v>1.5</v>
      </c>
      <c r="V57">
        <v>1663</v>
      </c>
      <c r="W57" s="37">
        <v>3.27</v>
      </c>
      <c r="X57" s="38">
        <v>918</v>
      </c>
      <c r="Y57" s="37">
        <v>3.07</v>
      </c>
      <c r="Z57" s="35">
        <v>117.1</v>
      </c>
      <c r="AA57" s="39">
        <v>12.5</v>
      </c>
      <c r="AB57" s="40">
        <f t="shared" si="1"/>
        <v>0.4285714285714286</v>
      </c>
      <c r="AC57" s="41">
        <v>1.1152941176470588</v>
      </c>
      <c r="AD57" s="42">
        <f t="shared" si="2"/>
        <v>130.60094117647057</v>
      </c>
      <c r="AF57">
        <f t="shared" si="3"/>
        <v>1666</v>
      </c>
      <c r="AG57">
        <f t="shared" si="4"/>
        <v>3.32</v>
      </c>
      <c r="AH57">
        <f t="shared" si="12"/>
        <v>924</v>
      </c>
      <c r="AI57">
        <f t="shared" si="5"/>
        <v>3.02</v>
      </c>
      <c r="AJ57" s="35">
        <f t="shared" si="13"/>
        <v>105.9</v>
      </c>
      <c r="AK57" s="35">
        <f t="shared" si="6"/>
        <v>18.869999999999997</v>
      </c>
      <c r="AL57" s="40">
        <f t="shared" si="7"/>
        <v>0.43013448826077039</v>
      </c>
      <c r="AM57" s="40">
        <f t="shared" si="8"/>
        <v>1.2433333333333334</v>
      </c>
      <c r="AN57" s="42">
        <f t="shared" si="9"/>
        <v>131.66900000000001</v>
      </c>
      <c r="AP57" s="43">
        <f t="shared" si="10"/>
        <v>1.0018039687312086</v>
      </c>
      <c r="AQ57" s="43">
        <f t="shared" si="10"/>
        <v>1.0152905198776758</v>
      </c>
      <c r="AR57" s="43">
        <f t="shared" si="10"/>
        <v>1.0065359477124183</v>
      </c>
      <c r="AS57" s="43">
        <f t="shared" si="10"/>
        <v>0.98371335504886004</v>
      </c>
      <c r="AT57" s="43">
        <f t="shared" si="11"/>
        <v>1.0036471392751307</v>
      </c>
      <c r="AU57" s="43">
        <f t="shared" si="14"/>
        <v>1.0081780331283086</v>
      </c>
    </row>
    <row r="58" spans="1:47">
      <c r="A58" s="45" t="s">
        <v>22</v>
      </c>
      <c r="B58" t="s">
        <v>179</v>
      </c>
      <c r="C58" t="s">
        <v>180</v>
      </c>
      <c r="D58" s="45">
        <v>295</v>
      </c>
      <c r="E58" s="32">
        <v>609</v>
      </c>
      <c r="F58" s="32">
        <v>67</v>
      </c>
      <c r="G58" s="32">
        <v>208</v>
      </c>
      <c r="H58" s="32">
        <v>56</v>
      </c>
      <c r="I58" s="15">
        <v>7</v>
      </c>
      <c r="J58" s="16">
        <v>0.7</v>
      </c>
      <c r="K58" s="32">
        <v>120</v>
      </c>
      <c r="L58" s="33">
        <v>2.2000000000000002E-2</v>
      </c>
      <c r="M58" s="34">
        <v>3.3</v>
      </c>
      <c r="N58" s="35">
        <v>51.6</v>
      </c>
      <c r="O58" s="35">
        <v>3.5</v>
      </c>
      <c r="P58" s="36">
        <v>1.41</v>
      </c>
      <c r="Q58" s="36">
        <v>0.12</v>
      </c>
      <c r="R58" s="36">
        <v>0.89</v>
      </c>
      <c r="S58" s="36">
        <v>0.17</v>
      </c>
      <c r="T58" s="36">
        <f t="shared" si="15"/>
        <v>2.2000000000000002</v>
      </c>
      <c r="V58">
        <v>1887</v>
      </c>
      <c r="W58" s="37">
        <v>3.67</v>
      </c>
      <c r="X58" s="38">
        <v>1279</v>
      </c>
      <c r="Y58" s="37">
        <v>4.1900000000000004</v>
      </c>
      <c r="Z58" s="35">
        <v>134.19999999999999</v>
      </c>
      <c r="AA58" s="39">
        <v>13.5</v>
      </c>
      <c r="AB58" s="40">
        <f t="shared" si="1"/>
        <v>0.4475138121546961</v>
      </c>
      <c r="AC58" s="41">
        <v>1.071764705882353</v>
      </c>
      <c r="AD58" s="42">
        <f t="shared" si="2"/>
        <v>143.83082352941176</v>
      </c>
      <c r="AF58">
        <f t="shared" si="3"/>
        <v>1882</v>
      </c>
      <c r="AG58">
        <f t="shared" si="4"/>
        <v>3.6899999999999995</v>
      </c>
      <c r="AH58">
        <f t="shared" si="12"/>
        <v>1272</v>
      </c>
      <c r="AI58">
        <f t="shared" si="5"/>
        <v>4.12</v>
      </c>
      <c r="AJ58" s="35">
        <f t="shared" si="13"/>
        <v>118.1</v>
      </c>
      <c r="AK58" s="35">
        <f t="shared" si="6"/>
        <v>20.299999999999997</v>
      </c>
      <c r="AL58" s="40">
        <f t="shared" si="7"/>
        <v>0.44812362030905073</v>
      </c>
      <c r="AM58" s="40">
        <f t="shared" si="8"/>
        <v>1.218</v>
      </c>
      <c r="AN58" s="42">
        <f t="shared" si="9"/>
        <v>143.8458</v>
      </c>
      <c r="AP58" s="43">
        <f t="shared" si="10"/>
        <v>0.99735029146793852</v>
      </c>
      <c r="AQ58" s="43">
        <f t="shared" si="10"/>
        <v>1.0054495912806538</v>
      </c>
      <c r="AR58" s="43">
        <f t="shared" si="10"/>
        <v>0.99452697419859271</v>
      </c>
      <c r="AS58" s="43">
        <f t="shared" si="10"/>
        <v>0.98329355608591884</v>
      </c>
      <c r="AT58" s="43">
        <f t="shared" si="11"/>
        <v>1.001362657727632</v>
      </c>
      <c r="AU58" s="43">
        <f t="shared" si="14"/>
        <v>1.0001041255985381</v>
      </c>
    </row>
    <row r="59" spans="1:47">
      <c r="A59" s="45" t="s">
        <v>22</v>
      </c>
      <c r="B59" t="s">
        <v>182</v>
      </c>
      <c r="C59" t="s">
        <v>183</v>
      </c>
      <c r="D59" s="45">
        <v>295</v>
      </c>
      <c r="E59" s="32">
        <v>626</v>
      </c>
      <c r="F59" s="32">
        <v>74</v>
      </c>
      <c r="G59" s="32">
        <v>208</v>
      </c>
      <c r="H59" s="32">
        <v>43</v>
      </c>
      <c r="I59" s="15">
        <v>10</v>
      </c>
      <c r="J59" s="16">
        <v>0.67</v>
      </c>
      <c r="K59" s="32">
        <v>120</v>
      </c>
      <c r="L59" s="33">
        <v>2.1333333333333333E-2</v>
      </c>
      <c r="M59" s="34">
        <v>3.2</v>
      </c>
      <c r="N59" s="35">
        <v>45.5</v>
      </c>
      <c r="O59" s="35">
        <v>3.8</v>
      </c>
      <c r="P59" s="36">
        <v>1.44</v>
      </c>
      <c r="Q59" s="36">
        <v>0.13</v>
      </c>
      <c r="R59" s="36">
        <v>0.89</v>
      </c>
      <c r="S59" s="36">
        <v>0.13</v>
      </c>
      <c r="T59" s="36">
        <f t="shared" si="15"/>
        <v>1.7</v>
      </c>
      <c r="V59">
        <v>2027</v>
      </c>
      <c r="W59" s="37">
        <v>3.91</v>
      </c>
      <c r="X59" s="38">
        <v>1030</v>
      </c>
      <c r="Y59" s="37">
        <v>3.42</v>
      </c>
      <c r="Z59" s="35">
        <v>134.4</v>
      </c>
      <c r="AA59" s="39">
        <v>15.2</v>
      </c>
      <c r="AB59" s="40">
        <f t="shared" si="1"/>
        <v>0.47698744769874479</v>
      </c>
      <c r="AC59" s="41">
        <v>1.0576470588235294</v>
      </c>
      <c r="AD59" s="42">
        <f t="shared" si="2"/>
        <v>142.14776470588237</v>
      </c>
      <c r="AF59">
        <f t="shared" si="3"/>
        <v>2032</v>
      </c>
      <c r="AG59">
        <f t="shared" si="4"/>
        <v>3.91</v>
      </c>
      <c r="AH59">
        <f t="shared" si="12"/>
        <v>1025</v>
      </c>
      <c r="AI59">
        <f t="shared" si="5"/>
        <v>3.3600000000000003</v>
      </c>
      <c r="AJ59" s="35">
        <f t="shared" si="13"/>
        <v>117.7</v>
      </c>
      <c r="AK59" s="35">
        <f t="shared" si="6"/>
        <v>22.73</v>
      </c>
      <c r="AL59" s="40">
        <f t="shared" si="7"/>
        <v>0.4762204064529646</v>
      </c>
      <c r="AM59" s="40">
        <f t="shared" si="8"/>
        <v>1.2053333333333334</v>
      </c>
      <c r="AN59" s="42">
        <f t="shared" si="9"/>
        <v>141.86773333333335</v>
      </c>
      <c r="AP59" s="43">
        <f t="shared" si="10"/>
        <v>1.0024666995559941</v>
      </c>
      <c r="AQ59" s="43">
        <f t="shared" si="10"/>
        <v>1</v>
      </c>
      <c r="AR59" s="43">
        <f t="shared" si="10"/>
        <v>0.99514563106796117</v>
      </c>
      <c r="AS59" s="43">
        <f t="shared" si="10"/>
        <v>0.98245614035087736</v>
      </c>
      <c r="AT59" s="43">
        <f t="shared" si="11"/>
        <v>0.99839190475665385</v>
      </c>
      <c r="AU59" s="43">
        <f t="shared" si="14"/>
        <v>0.99802999805780679</v>
      </c>
    </row>
    <row r="60" spans="1:47">
      <c r="A60" s="45" t="s">
        <v>22</v>
      </c>
      <c r="B60" t="s">
        <v>184</v>
      </c>
      <c r="C60" t="s">
        <v>185</v>
      </c>
      <c r="D60" s="45">
        <v>305</v>
      </c>
      <c r="E60" s="32">
        <v>609</v>
      </c>
      <c r="F60" s="32">
        <v>80</v>
      </c>
      <c r="G60" s="32">
        <v>221</v>
      </c>
      <c r="H60" s="32">
        <v>39</v>
      </c>
      <c r="I60" s="15">
        <v>8.3000000000000007</v>
      </c>
      <c r="J60" s="16">
        <v>0.73</v>
      </c>
      <c r="K60" s="32">
        <v>120</v>
      </c>
      <c r="L60" s="33">
        <v>2.3333333333333334E-2</v>
      </c>
      <c r="M60" s="34">
        <v>3.5</v>
      </c>
      <c r="N60" s="35">
        <v>49.5</v>
      </c>
      <c r="O60" s="35">
        <v>4.0999999999999996</v>
      </c>
      <c r="P60" s="36">
        <v>1.41</v>
      </c>
      <c r="Q60" s="36">
        <v>0.14000000000000001</v>
      </c>
      <c r="R60" s="36">
        <v>0.93</v>
      </c>
      <c r="S60" s="36">
        <v>0.12</v>
      </c>
      <c r="T60" s="36">
        <f t="shared" si="15"/>
        <v>1.6</v>
      </c>
      <c r="V60">
        <v>2132</v>
      </c>
      <c r="W60" s="37">
        <v>4.0999999999999996</v>
      </c>
      <c r="X60" s="38">
        <v>965</v>
      </c>
      <c r="Y60" s="37">
        <v>3.22</v>
      </c>
      <c r="Z60" s="35">
        <v>146.6</v>
      </c>
      <c r="AA60" s="39">
        <v>14.7</v>
      </c>
      <c r="AB60" s="40">
        <f t="shared" si="1"/>
        <v>0.46865037194473957</v>
      </c>
      <c r="AC60" s="41">
        <v>1.08</v>
      </c>
      <c r="AD60" s="42">
        <f t="shared" si="2"/>
        <v>158.328</v>
      </c>
      <c r="AF60">
        <f t="shared" si="3"/>
        <v>2129</v>
      </c>
      <c r="AG60">
        <f t="shared" si="4"/>
        <v>4.07</v>
      </c>
      <c r="AH60">
        <f t="shared" si="12"/>
        <v>962</v>
      </c>
      <c r="AI60">
        <f t="shared" si="5"/>
        <v>3.21</v>
      </c>
      <c r="AJ60" s="35">
        <f t="shared" si="13"/>
        <v>127.39999999999999</v>
      </c>
      <c r="AK60" s="35">
        <f t="shared" si="6"/>
        <v>22.17</v>
      </c>
      <c r="AL60" s="40">
        <f t="shared" si="7"/>
        <v>0.47000211999152008</v>
      </c>
      <c r="AM60" s="40">
        <f t="shared" si="8"/>
        <v>1.2433333333333334</v>
      </c>
      <c r="AN60" s="42">
        <f t="shared" si="9"/>
        <v>158.40066666666667</v>
      </c>
      <c r="AP60" s="43">
        <f t="shared" si="10"/>
        <v>0.99859287054409007</v>
      </c>
      <c r="AQ60" s="43">
        <f t="shared" si="10"/>
        <v>0.9926829268292684</v>
      </c>
      <c r="AR60" s="43">
        <f t="shared" si="10"/>
        <v>0.99689119170984453</v>
      </c>
      <c r="AS60" s="43">
        <f t="shared" si="10"/>
        <v>0.99689440993788814</v>
      </c>
      <c r="AT60" s="43">
        <f t="shared" si="11"/>
        <v>1.002884342204128</v>
      </c>
      <c r="AU60" s="43">
        <f t="shared" si="14"/>
        <v>1.0004589628282217</v>
      </c>
    </row>
    <row r="61" spans="1:47">
      <c r="A61" s="45" t="s">
        <v>22</v>
      </c>
      <c r="B61" t="s">
        <v>186</v>
      </c>
      <c r="C61" t="s">
        <v>187</v>
      </c>
      <c r="D61" s="45">
        <v>310</v>
      </c>
      <c r="E61" s="32">
        <v>507</v>
      </c>
      <c r="F61" s="32">
        <v>64</v>
      </c>
      <c r="G61" s="32">
        <v>195</v>
      </c>
      <c r="H61" s="32">
        <v>30</v>
      </c>
      <c r="I61" s="15">
        <v>8.3000000000000007</v>
      </c>
      <c r="J61" s="16">
        <v>1.06</v>
      </c>
      <c r="K61" s="32">
        <v>120</v>
      </c>
      <c r="L61" s="33">
        <v>3.3333333333333333E-2</v>
      </c>
      <c r="M61" s="34">
        <v>5</v>
      </c>
      <c r="N61" s="35">
        <v>45</v>
      </c>
      <c r="O61" s="35">
        <v>4.5999999999999996</v>
      </c>
      <c r="P61" s="36">
        <v>1.23</v>
      </c>
      <c r="Q61" s="36">
        <v>0.11</v>
      </c>
      <c r="R61" s="36">
        <v>0.85</v>
      </c>
      <c r="S61" s="36">
        <v>0.09</v>
      </c>
      <c r="T61" s="36">
        <f t="shared" si="15"/>
        <v>1.2</v>
      </c>
      <c r="V61">
        <v>1724</v>
      </c>
      <c r="W61" s="37">
        <v>3.38</v>
      </c>
      <c r="X61" s="38">
        <v>767</v>
      </c>
      <c r="Y61" s="37">
        <v>2.61</v>
      </c>
      <c r="Z61" s="35">
        <v>144.6</v>
      </c>
      <c r="AA61" s="39">
        <v>18.899999999999999</v>
      </c>
      <c r="AB61" s="40">
        <f t="shared" si="1"/>
        <v>0.53139643861293351</v>
      </c>
      <c r="AC61" s="41">
        <v>1.2976470588235294</v>
      </c>
      <c r="AD61" s="42">
        <f t="shared" si="2"/>
        <v>187.63976470588233</v>
      </c>
      <c r="AF61">
        <f t="shared" si="3"/>
        <v>1723</v>
      </c>
      <c r="AG61">
        <f t="shared" si="4"/>
        <v>3.32</v>
      </c>
      <c r="AH61">
        <f t="shared" si="12"/>
        <v>765</v>
      </c>
      <c r="AI61">
        <f t="shared" si="5"/>
        <v>2.56</v>
      </c>
      <c r="AJ61" s="35">
        <f t="shared" si="13"/>
        <v>132.39999999999998</v>
      </c>
      <c r="AK61" s="35">
        <f t="shared" si="6"/>
        <v>28.44</v>
      </c>
      <c r="AL61" s="40">
        <f t="shared" si="7"/>
        <v>0.53218562874251496</v>
      </c>
      <c r="AM61" s="40">
        <f t="shared" si="8"/>
        <v>1.4333333333333333</v>
      </c>
      <c r="AN61" s="42">
        <f t="shared" si="9"/>
        <v>189.77333333333331</v>
      </c>
      <c r="AP61" s="43">
        <f t="shared" si="10"/>
        <v>0.99941995359628766</v>
      </c>
      <c r="AQ61" s="43">
        <f t="shared" si="10"/>
        <v>0.98224852071005919</v>
      </c>
      <c r="AR61" s="43">
        <f t="shared" si="10"/>
        <v>0.99739243807040412</v>
      </c>
      <c r="AS61" s="43">
        <f t="shared" si="10"/>
        <v>0.9808429118773947</v>
      </c>
      <c r="AT61" s="43">
        <f t="shared" si="11"/>
        <v>1.0014851249881189</v>
      </c>
      <c r="AU61" s="43">
        <f>AN61/AD61</f>
        <v>1.0113705569328295</v>
      </c>
    </row>
    <row r="62" spans="1:47">
      <c r="A62" s="45" t="s">
        <v>22</v>
      </c>
      <c r="B62" t="s">
        <v>188</v>
      </c>
      <c r="C62" t="s">
        <v>189</v>
      </c>
      <c r="D62" s="45">
        <v>300</v>
      </c>
      <c r="E62" s="32">
        <v>524</v>
      </c>
      <c r="F62" s="32">
        <v>57</v>
      </c>
      <c r="G62" s="32">
        <v>312</v>
      </c>
      <c r="H62" s="32">
        <v>55</v>
      </c>
      <c r="I62" s="15">
        <v>4.2</v>
      </c>
      <c r="J62" s="16">
        <v>0.75</v>
      </c>
      <c r="K62" s="32">
        <v>120</v>
      </c>
      <c r="L62" s="33">
        <v>2.4000000000000004E-2</v>
      </c>
      <c r="M62" s="34">
        <v>3.6</v>
      </c>
      <c r="N62" s="35">
        <v>47.2</v>
      </c>
      <c r="O62" s="35">
        <v>3.7</v>
      </c>
      <c r="P62" s="36">
        <v>1.2599999999999998</v>
      </c>
      <c r="Q62" s="36">
        <v>0.1</v>
      </c>
      <c r="R62" s="36">
        <v>1.21</v>
      </c>
      <c r="S62" s="36">
        <v>0.17</v>
      </c>
      <c r="T62" s="36">
        <f t="shared" si="15"/>
        <v>2.2000000000000002</v>
      </c>
      <c r="V62">
        <v>1598</v>
      </c>
      <c r="W62" s="37">
        <v>3.16</v>
      </c>
      <c r="X62" s="38">
        <v>1352</v>
      </c>
      <c r="Y62" s="37">
        <v>4.41</v>
      </c>
      <c r="Z62" s="35">
        <v>133.5</v>
      </c>
      <c r="AA62" s="39">
        <v>12.3</v>
      </c>
      <c r="AB62" s="40">
        <f t="shared" si="1"/>
        <v>0.42462600690448793</v>
      </c>
      <c r="AC62" s="41">
        <v>1.1058823529411765</v>
      </c>
      <c r="AD62" s="42">
        <f t="shared" si="2"/>
        <v>147.63529411764708</v>
      </c>
      <c r="AF62">
        <f t="shared" si="3"/>
        <v>1607</v>
      </c>
      <c r="AG62">
        <f t="shared" si="4"/>
        <v>3.16</v>
      </c>
      <c r="AH62">
        <f t="shared" si="12"/>
        <v>1357</v>
      </c>
      <c r="AI62">
        <f t="shared" si="5"/>
        <v>4.4400000000000004</v>
      </c>
      <c r="AJ62" s="35">
        <f t="shared" si="13"/>
        <v>117.5</v>
      </c>
      <c r="AK62" s="35">
        <f t="shared" si="6"/>
        <v>18.45</v>
      </c>
      <c r="AL62" s="40">
        <f t="shared" si="7"/>
        <v>0.42462600690448793</v>
      </c>
      <c r="AM62" s="40">
        <f t="shared" si="8"/>
        <v>1.256</v>
      </c>
      <c r="AN62" s="42">
        <f t="shared" si="9"/>
        <v>147.58000000000001</v>
      </c>
      <c r="AP62" s="43">
        <f t="shared" si="10"/>
        <v>1.0056320400500627</v>
      </c>
      <c r="AQ62" s="43">
        <f t="shared" si="10"/>
        <v>1</v>
      </c>
      <c r="AR62" s="43">
        <f t="shared" si="10"/>
        <v>1.0036982248520709</v>
      </c>
      <c r="AS62" s="43">
        <f t="shared" si="10"/>
        <v>1.0068027210884354</v>
      </c>
      <c r="AT62" s="43">
        <f t="shared" si="11"/>
        <v>1</v>
      </c>
      <c r="AU62" s="43">
        <f t="shared" si="14"/>
        <v>0.99962546816479392</v>
      </c>
    </row>
    <row r="63" spans="1:47">
      <c r="A63" s="45" t="s">
        <v>22</v>
      </c>
      <c r="B63" t="s">
        <v>190</v>
      </c>
      <c r="C63" t="s">
        <v>191</v>
      </c>
      <c r="D63" s="45">
        <v>305</v>
      </c>
      <c r="E63" s="32">
        <v>558</v>
      </c>
      <c r="F63" s="32">
        <v>63</v>
      </c>
      <c r="G63" s="32">
        <v>312</v>
      </c>
      <c r="H63" s="32">
        <v>47</v>
      </c>
      <c r="I63" s="15">
        <v>7.6</v>
      </c>
      <c r="J63" s="16">
        <v>0.83</v>
      </c>
      <c r="K63" s="32">
        <v>120</v>
      </c>
      <c r="L63" s="33">
        <v>2.6666666666666668E-2</v>
      </c>
      <c r="M63" s="34">
        <v>4</v>
      </c>
      <c r="N63" s="35">
        <v>44.9</v>
      </c>
      <c r="O63" s="35">
        <v>3.6</v>
      </c>
      <c r="P63" s="36">
        <v>1.3199999999999998</v>
      </c>
      <c r="Q63" s="36">
        <v>0.11</v>
      </c>
      <c r="R63" s="36">
        <v>1.21</v>
      </c>
      <c r="S63" s="36">
        <v>0.14000000000000001</v>
      </c>
      <c r="T63" s="36">
        <f t="shared" si="15"/>
        <v>1.9</v>
      </c>
      <c r="V63">
        <v>1755</v>
      </c>
      <c r="W63" s="37">
        <v>3.43</v>
      </c>
      <c r="X63" s="38">
        <v>1196</v>
      </c>
      <c r="Y63" s="37">
        <v>3.93</v>
      </c>
      <c r="Z63" s="35">
        <v>125.19999999999999</v>
      </c>
      <c r="AA63" s="39">
        <v>15.6</v>
      </c>
      <c r="AB63" s="40">
        <f t="shared" si="1"/>
        <v>0.48347107438016523</v>
      </c>
      <c r="AC63" s="41">
        <v>1.1599999999999999</v>
      </c>
      <c r="AD63" s="42">
        <f t="shared" si="2"/>
        <v>145.23199999999997</v>
      </c>
      <c r="AF63">
        <f t="shared" si="3"/>
        <v>1755</v>
      </c>
      <c r="AG63">
        <f t="shared" si="4"/>
        <v>3.4099999999999997</v>
      </c>
      <c r="AH63">
        <f t="shared" si="12"/>
        <v>1205</v>
      </c>
      <c r="AI63">
        <f t="shared" si="5"/>
        <v>3.87</v>
      </c>
      <c r="AJ63" s="35">
        <f t="shared" si="13"/>
        <v>113.30000000000001</v>
      </c>
      <c r="AK63" s="35">
        <f t="shared" si="6"/>
        <v>23.369999999999997</v>
      </c>
      <c r="AL63" s="40">
        <f t="shared" si="7"/>
        <v>0.48315071325201575</v>
      </c>
      <c r="AM63" s="40">
        <f t="shared" si="8"/>
        <v>1.3066666666666666</v>
      </c>
      <c r="AN63" s="42">
        <f t="shared" si="9"/>
        <v>148.04533333333333</v>
      </c>
      <c r="AP63" s="43">
        <f t="shared" si="10"/>
        <v>1</v>
      </c>
      <c r="AQ63" s="43">
        <f t="shared" si="10"/>
        <v>0.99416909620991245</v>
      </c>
      <c r="AR63" s="43">
        <f t="shared" si="10"/>
        <v>1.0075250836120402</v>
      </c>
      <c r="AS63" s="43">
        <f t="shared" si="10"/>
        <v>0.98473282442748089</v>
      </c>
      <c r="AT63" s="43">
        <f t="shared" si="11"/>
        <v>0.99933737270929768</v>
      </c>
      <c r="AU63" s="43">
        <f t="shared" si="14"/>
        <v>1.0193713047629542</v>
      </c>
    </row>
    <row r="64" spans="1:47">
      <c r="A64" s="45" t="s">
        <v>22</v>
      </c>
      <c r="B64" t="s">
        <v>192</v>
      </c>
      <c r="C64" t="s">
        <v>193</v>
      </c>
      <c r="D64" s="45">
        <v>300</v>
      </c>
      <c r="E64" s="32">
        <v>524</v>
      </c>
      <c r="F64" s="32">
        <v>61</v>
      </c>
      <c r="G64" s="32">
        <v>325</v>
      </c>
      <c r="H64" s="32">
        <v>60</v>
      </c>
      <c r="I64" s="15">
        <v>6.8</v>
      </c>
      <c r="J64" s="16">
        <v>0.65</v>
      </c>
      <c r="K64" s="32">
        <v>120</v>
      </c>
      <c r="L64" s="33">
        <v>2.0666666666666667E-2</v>
      </c>
      <c r="M64" s="34">
        <v>3.1</v>
      </c>
      <c r="N64" s="35">
        <v>45.1</v>
      </c>
      <c r="O64" s="35">
        <v>4</v>
      </c>
      <c r="P64" s="36">
        <v>1.2599999999999998</v>
      </c>
      <c r="Q64" s="36">
        <v>0.11</v>
      </c>
      <c r="R64" s="36">
        <v>1.25</v>
      </c>
      <c r="S64" s="36">
        <v>0.18</v>
      </c>
      <c r="T64" s="36">
        <f t="shared" si="15"/>
        <v>2.4</v>
      </c>
      <c r="V64">
        <v>1680</v>
      </c>
      <c r="W64" s="37">
        <v>3.3</v>
      </c>
      <c r="X64" s="38">
        <v>1459</v>
      </c>
      <c r="Y64" s="37">
        <v>4.74</v>
      </c>
      <c r="Z64" s="35">
        <v>139.19999999999999</v>
      </c>
      <c r="AA64" s="39">
        <v>12.7</v>
      </c>
      <c r="AB64" s="40">
        <f t="shared" si="1"/>
        <v>0.43246311010215666</v>
      </c>
      <c r="AC64" s="41">
        <v>1.0376470588235294</v>
      </c>
      <c r="AD64" s="42">
        <f t="shared" si="2"/>
        <v>144.44047058823529</v>
      </c>
      <c r="AF64">
        <f t="shared" si="3"/>
        <v>1683</v>
      </c>
      <c r="AG64">
        <f t="shared" si="4"/>
        <v>3.3499999999999996</v>
      </c>
      <c r="AH64">
        <f t="shared" si="12"/>
        <v>1465</v>
      </c>
      <c r="AI64">
        <f t="shared" si="5"/>
        <v>4.67</v>
      </c>
      <c r="AJ64" s="35">
        <f t="shared" si="13"/>
        <v>121.1</v>
      </c>
      <c r="AK64" s="35">
        <f t="shared" si="6"/>
        <v>19.149999999999999</v>
      </c>
      <c r="AL64" s="40">
        <f t="shared" si="7"/>
        <v>0.43374858437146091</v>
      </c>
      <c r="AM64" s="40">
        <f t="shared" si="8"/>
        <v>1.1926666666666668</v>
      </c>
      <c r="AN64" s="42">
        <f t="shared" si="9"/>
        <v>144.43193333333335</v>
      </c>
      <c r="AP64" s="43">
        <f t="shared" si="10"/>
        <v>1.0017857142857143</v>
      </c>
      <c r="AQ64" s="43">
        <f t="shared" si="10"/>
        <v>1.0151515151515151</v>
      </c>
      <c r="AR64" s="43">
        <f t="shared" si="10"/>
        <v>1.004112405757368</v>
      </c>
      <c r="AS64" s="43">
        <f t="shared" si="10"/>
        <v>0.98523206751054848</v>
      </c>
      <c r="AT64" s="43">
        <f t="shared" si="11"/>
        <v>1.0029724483760027</v>
      </c>
      <c r="AU64" s="43">
        <f t="shared" si="14"/>
        <v>0.99994089430152666</v>
      </c>
    </row>
    <row r="65" spans="1:47">
      <c r="A65" s="45" t="s">
        <v>22</v>
      </c>
      <c r="B65" t="s">
        <v>194</v>
      </c>
      <c r="C65" t="s">
        <v>195</v>
      </c>
      <c r="D65" s="45">
        <v>305</v>
      </c>
      <c r="E65" s="32">
        <v>490</v>
      </c>
      <c r="F65" s="32">
        <v>60</v>
      </c>
      <c r="G65" s="32">
        <v>377</v>
      </c>
      <c r="H65" s="32">
        <v>70</v>
      </c>
      <c r="I65" s="15">
        <v>4.8</v>
      </c>
      <c r="J65" s="16">
        <v>0.67</v>
      </c>
      <c r="K65" s="32">
        <v>120</v>
      </c>
      <c r="L65" s="33">
        <v>2.1333333333333333E-2</v>
      </c>
      <c r="M65" s="34">
        <v>3.2</v>
      </c>
      <c r="N65" s="35">
        <v>47</v>
      </c>
      <c r="O65" s="35">
        <v>4.8</v>
      </c>
      <c r="P65" s="36">
        <v>1.2</v>
      </c>
      <c r="Q65" s="36">
        <v>0.11</v>
      </c>
      <c r="R65" s="36">
        <v>1.41</v>
      </c>
      <c r="S65" s="36">
        <v>0.21</v>
      </c>
      <c r="T65" s="36">
        <f t="shared" si="15"/>
        <v>2.8</v>
      </c>
      <c r="V65">
        <v>1626</v>
      </c>
      <c r="W65" s="37">
        <v>3.2</v>
      </c>
      <c r="X65" s="38">
        <v>1698</v>
      </c>
      <c r="Y65" s="37">
        <v>5.47</v>
      </c>
      <c r="Z65" s="35">
        <v>153.6</v>
      </c>
      <c r="AA65" s="39">
        <v>11.7</v>
      </c>
      <c r="AB65" s="40">
        <f t="shared" si="1"/>
        <v>0.41245593419506466</v>
      </c>
      <c r="AC65" s="41">
        <v>1.0811764705882354</v>
      </c>
      <c r="AD65" s="42">
        <f t="shared" si="2"/>
        <v>166.06870588235296</v>
      </c>
      <c r="AF65">
        <f t="shared" si="3"/>
        <v>1630</v>
      </c>
      <c r="AG65">
        <f t="shared" si="4"/>
        <v>3.29</v>
      </c>
      <c r="AH65">
        <f t="shared" si="12"/>
        <v>1707</v>
      </c>
      <c r="AI65">
        <f t="shared" si="5"/>
        <v>5.3999999999999995</v>
      </c>
      <c r="AJ65" s="35">
        <f t="shared" si="13"/>
        <v>138.19999999999999</v>
      </c>
      <c r="AK65" s="35">
        <f t="shared" si="6"/>
        <v>17.53</v>
      </c>
      <c r="AL65" s="40">
        <f t="shared" si="7"/>
        <v>0.41217963790265699</v>
      </c>
      <c r="AM65" s="40">
        <f t="shared" si="8"/>
        <v>1.2053333333333334</v>
      </c>
      <c r="AN65" s="42">
        <f t="shared" si="9"/>
        <v>166.57706666666667</v>
      </c>
      <c r="AP65" s="43">
        <f t="shared" si="10"/>
        <v>1.002460024600246</v>
      </c>
      <c r="AQ65" s="43">
        <f t="shared" si="10"/>
        <v>1.028125</v>
      </c>
      <c r="AR65" s="43">
        <f t="shared" si="10"/>
        <v>1.0053003533568905</v>
      </c>
      <c r="AS65" s="43">
        <f t="shared" si="10"/>
        <v>0.98720292504570384</v>
      </c>
      <c r="AT65" s="43">
        <f t="shared" si="11"/>
        <v>0.99933011924547321</v>
      </c>
      <c r="AU65" s="43">
        <f t="shared" si="14"/>
        <v>1.0030611473824205</v>
      </c>
    </row>
    <row r="66" spans="1:47">
      <c r="A66" s="45" t="s">
        <v>22</v>
      </c>
      <c r="B66" t="s">
        <v>196</v>
      </c>
      <c r="C66" t="s">
        <v>197</v>
      </c>
      <c r="D66" s="45">
        <v>295</v>
      </c>
      <c r="E66" s="32">
        <v>575</v>
      </c>
      <c r="F66" s="32">
        <v>61</v>
      </c>
      <c r="G66" s="32">
        <v>273</v>
      </c>
      <c r="H66" s="32">
        <v>35</v>
      </c>
      <c r="I66" s="15">
        <v>8.6999999999999993</v>
      </c>
      <c r="J66" s="16">
        <v>1.02</v>
      </c>
      <c r="K66" s="32">
        <v>120</v>
      </c>
      <c r="L66" s="33">
        <v>3.2000000000000001E-2</v>
      </c>
      <c r="M66" s="34">
        <v>4.8</v>
      </c>
      <c r="N66" s="35">
        <v>52.8</v>
      </c>
      <c r="O66" s="35">
        <v>4.5</v>
      </c>
      <c r="P66" s="36">
        <v>1.35</v>
      </c>
      <c r="Q66" s="36">
        <v>0.11</v>
      </c>
      <c r="R66" s="36">
        <v>1.0899999999999999</v>
      </c>
      <c r="S66" s="36">
        <v>0.11</v>
      </c>
      <c r="T66" s="36">
        <f t="shared" ref="T66:T97" si="16">ROUND(H66/25,1)</f>
        <v>1.4</v>
      </c>
      <c r="V66">
        <v>1731</v>
      </c>
      <c r="W66" s="37">
        <v>3.39</v>
      </c>
      <c r="X66" s="38">
        <v>939</v>
      </c>
      <c r="Y66" s="37">
        <v>3.14</v>
      </c>
      <c r="Z66" s="35">
        <v>148.5</v>
      </c>
      <c r="AA66" s="39">
        <v>18.7</v>
      </c>
      <c r="AB66" s="40">
        <f t="shared" si="1"/>
        <v>0.52874646559849192</v>
      </c>
      <c r="AC66" s="41">
        <v>1.2882352941176471</v>
      </c>
      <c r="AD66" s="42">
        <f t="shared" si="2"/>
        <v>191.3029411764706</v>
      </c>
      <c r="AF66">
        <f t="shared" si="3"/>
        <v>1734</v>
      </c>
      <c r="AG66">
        <f t="shared" si="4"/>
        <v>3.44</v>
      </c>
      <c r="AH66">
        <f t="shared" si="12"/>
        <v>938</v>
      </c>
      <c r="AI66">
        <f t="shared" si="5"/>
        <v>3.1799999999999997</v>
      </c>
      <c r="AJ66" s="35">
        <f t="shared" si="13"/>
        <v>138.30000000000001</v>
      </c>
      <c r="AK66" s="35">
        <f t="shared" si="6"/>
        <v>28.08</v>
      </c>
      <c r="AL66" s="40">
        <f t="shared" si="7"/>
        <v>0.52901281085154483</v>
      </c>
      <c r="AM66" s="40">
        <f t="shared" si="8"/>
        <v>1.4079999999999999</v>
      </c>
      <c r="AN66" s="42">
        <f t="shared" si="9"/>
        <v>194.72640000000001</v>
      </c>
      <c r="AP66" s="43">
        <f t="shared" si="10"/>
        <v>1.0017331022530329</v>
      </c>
      <c r="AQ66" s="43">
        <f t="shared" si="10"/>
        <v>1.014749262536873</v>
      </c>
      <c r="AR66" s="43">
        <f t="shared" si="10"/>
        <v>0.99893503727369537</v>
      </c>
      <c r="AS66" s="43">
        <f t="shared" ref="AS66:AS114" si="17">AI66/Y66</f>
        <v>1.0127388535031845</v>
      </c>
      <c r="AT66" s="43">
        <f t="shared" si="11"/>
        <v>1.0005037296140626</v>
      </c>
      <c r="AU66" s="43">
        <f t="shared" si="14"/>
        <v>1.0178954845256216</v>
      </c>
    </row>
    <row r="67" spans="1:47">
      <c r="A67" s="45" t="s">
        <v>22</v>
      </c>
      <c r="B67" t="s">
        <v>199</v>
      </c>
      <c r="C67" t="s">
        <v>200</v>
      </c>
      <c r="D67" s="45">
        <v>280</v>
      </c>
      <c r="E67" s="32">
        <v>541</v>
      </c>
      <c r="F67" s="32">
        <v>57</v>
      </c>
      <c r="G67" s="32">
        <v>299</v>
      </c>
      <c r="H67" s="32">
        <v>61</v>
      </c>
      <c r="I67" s="15">
        <v>3.8</v>
      </c>
      <c r="J67" s="16">
        <v>0.65</v>
      </c>
      <c r="K67" s="32">
        <v>120</v>
      </c>
      <c r="L67" s="33">
        <v>2.0666666666666667E-2</v>
      </c>
      <c r="M67" s="34">
        <v>3.1</v>
      </c>
      <c r="N67" s="35">
        <v>37.299999999999997</v>
      </c>
      <c r="O67" s="35">
        <v>4.0999999999999996</v>
      </c>
      <c r="P67" s="36">
        <v>1.29</v>
      </c>
      <c r="Q67" s="36">
        <v>0.1</v>
      </c>
      <c r="R67" s="36">
        <v>1.17</v>
      </c>
      <c r="S67" s="36">
        <v>0.19</v>
      </c>
      <c r="T67" s="36">
        <f t="shared" si="16"/>
        <v>2.4</v>
      </c>
      <c r="V67">
        <v>1615</v>
      </c>
      <c r="W67" s="37">
        <v>3.19</v>
      </c>
      <c r="X67" s="38">
        <v>1464</v>
      </c>
      <c r="Y67" s="37">
        <v>4.75</v>
      </c>
      <c r="Z67" s="35">
        <v>132.6</v>
      </c>
      <c r="AA67" s="39">
        <v>10.7</v>
      </c>
      <c r="AB67" s="40">
        <f t="shared" ref="AB67:AB114" si="18">1-1/(1+0.06*AA67)</f>
        <v>0.39098660170523747</v>
      </c>
      <c r="AC67" s="41">
        <v>1.0376470588235294</v>
      </c>
      <c r="AD67" s="42">
        <f t="shared" ref="AD67:AD114" si="19">AC67*Z67</f>
        <v>137.59199999999998</v>
      </c>
      <c r="AF67">
        <f t="shared" ref="AF67:AF114" si="20">E67+19*F67</f>
        <v>1624</v>
      </c>
      <c r="AG67">
        <f t="shared" ref="AG67:AG114" si="21">P67+19*Q67</f>
        <v>3.1900000000000004</v>
      </c>
      <c r="AH67">
        <f t="shared" si="12"/>
        <v>1458</v>
      </c>
      <c r="AI67">
        <f t="shared" ref="AI67:AI114" si="22">R67+19*S67</f>
        <v>4.7799999999999994</v>
      </c>
      <c r="AJ67" s="35">
        <f t="shared" si="13"/>
        <v>115.19999999999999</v>
      </c>
      <c r="AK67" s="35">
        <f t="shared" ref="AK67:AK114" si="23">I67+19*J67</f>
        <v>16.149999999999999</v>
      </c>
      <c r="AL67" s="40">
        <f t="shared" ref="AL67:AL114" si="24">1-1/(1+0.04*AK67)</f>
        <v>0.39246658566221138</v>
      </c>
      <c r="AM67" s="40">
        <f t="shared" ref="AM67:AM114" si="25">(K67+19*M67)/150</f>
        <v>1.1926666666666668</v>
      </c>
      <c r="AN67" s="42">
        <f t="shared" ref="AN67:AN114" si="26">AM67*AJ67</f>
        <v>137.39519999999999</v>
      </c>
      <c r="AP67" s="43">
        <f t="shared" ref="AP67:AR114" si="27">AF67/V67</f>
        <v>1.0055727554179568</v>
      </c>
      <c r="AQ67" s="43">
        <f t="shared" si="27"/>
        <v>1.0000000000000002</v>
      </c>
      <c r="AR67" s="43">
        <f t="shared" si="27"/>
        <v>0.99590163934426235</v>
      </c>
      <c r="AS67" s="43">
        <f t="shared" si="17"/>
        <v>1.0063157894736841</v>
      </c>
      <c r="AT67" s="43">
        <f t="shared" ref="AT67:AT114" si="28">AL67/AB67</f>
        <v>1.0037852549179924</v>
      </c>
      <c r="AU67" s="43">
        <f t="shared" si="14"/>
        <v>0.99856968428396997</v>
      </c>
    </row>
    <row r="68" spans="1:47">
      <c r="A68" s="45" t="s">
        <v>22</v>
      </c>
      <c r="B68" t="s">
        <v>201</v>
      </c>
      <c r="C68" t="s">
        <v>202</v>
      </c>
      <c r="D68" s="45">
        <v>295</v>
      </c>
      <c r="E68" s="32">
        <v>558</v>
      </c>
      <c r="F68" s="32">
        <v>80</v>
      </c>
      <c r="G68" s="32">
        <v>247</v>
      </c>
      <c r="H68" s="32">
        <v>47</v>
      </c>
      <c r="I68" s="15">
        <v>4.7</v>
      </c>
      <c r="J68" s="16">
        <v>0.59</v>
      </c>
      <c r="K68" s="32">
        <v>120</v>
      </c>
      <c r="L68" s="33">
        <v>1.8666666666666668E-2</v>
      </c>
      <c r="M68" s="34">
        <v>2.8</v>
      </c>
      <c r="N68" s="35">
        <v>49</v>
      </c>
      <c r="O68" s="35">
        <v>4</v>
      </c>
      <c r="P68" s="36">
        <v>1.3199999999999998</v>
      </c>
      <c r="Q68" s="36">
        <v>0.14000000000000001</v>
      </c>
      <c r="R68" s="36">
        <v>1.01</v>
      </c>
      <c r="S68" s="36">
        <v>0.14000000000000001</v>
      </c>
      <c r="T68" s="36">
        <f t="shared" si="16"/>
        <v>1.9</v>
      </c>
      <c r="V68">
        <v>2081</v>
      </c>
      <c r="W68" s="37">
        <v>4.01</v>
      </c>
      <c r="X68" s="38">
        <v>1131</v>
      </c>
      <c r="Y68" s="37">
        <v>3.73</v>
      </c>
      <c r="Z68" s="35">
        <v>147.6</v>
      </c>
      <c r="AA68" s="39">
        <v>10.6</v>
      </c>
      <c r="AB68" s="40">
        <f t="shared" si="18"/>
        <v>0.3887530562347189</v>
      </c>
      <c r="AC68" s="41">
        <v>0.99176470588235288</v>
      </c>
      <c r="AD68" s="42">
        <f t="shared" si="19"/>
        <v>146.38447058823527</v>
      </c>
      <c r="AF68">
        <f t="shared" si="20"/>
        <v>2078</v>
      </c>
      <c r="AG68">
        <f t="shared" si="21"/>
        <v>3.98</v>
      </c>
      <c r="AH68">
        <f t="shared" ref="AH68:AH114" si="29">G68+H68*19</f>
        <v>1140</v>
      </c>
      <c r="AI68">
        <f t="shared" si="22"/>
        <v>3.67</v>
      </c>
      <c r="AJ68" s="35">
        <f t="shared" ref="AJ68:AJ114" si="30">N68+19*O68</f>
        <v>125</v>
      </c>
      <c r="AK68" s="35">
        <f t="shared" si="23"/>
        <v>15.91</v>
      </c>
      <c r="AL68" s="40">
        <f t="shared" si="24"/>
        <v>0.38890246883402591</v>
      </c>
      <c r="AM68" s="40">
        <f t="shared" si="25"/>
        <v>1.1546666666666665</v>
      </c>
      <c r="AN68" s="42">
        <f t="shared" si="26"/>
        <v>144.33333333333331</v>
      </c>
      <c r="AP68" s="43">
        <f t="shared" si="27"/>
        <v>0.99855838539163866</v>
      </c>
      <c r="AQ68" s="43">
        <f t="shared" si="27"/>
        <v>0.99251870324189528</v>
      </c>
      <c r="AR68" s="43">
        <f t="shared" si="27"/>
        <v>1.0079575596816976</v>
      </c>
      <c r="AS68" s="43">
        <f t="shared" si="17"/>
        <v>0.98391420911528149</v>
      </c>
      <c r="AT68" s="43">
        <f t="shared" si="28"/>
        <v>1.0003843380699156</v>
      </c>
      <c r="AU68" s="43">
        <f t="shared" ref="AU68:AU114" si="31">AN68/AD68</f>
        <v>0.98598801330045727</v>
      </c>
    </row>
    <row r="69" spans="1:47">
      <c r="A69" s="45" t="s">
        <v>22</v>
      </c>
      <c r="B69" t="s">
        <v>203</v>
      </c>
      <c r="C69" t="s">
        <v>204</v>
      </c>
      <c r="D69" s="45">
        <v>305</v>
      </c>
      <c r="E69" s="32">
        <v>558</v>
      </c>
      <c r="F69" s="32">
        <v>69</v>
      </c>
      <c r="G69" s="32">
        <v>260</v>
      </c>
      <c r="H69" s="32">
        <v>33</v>
      </c>
      <c r="I69" s="15">
        <v>8</v>
      </c>
      <c r="J69" s="16">
        <v>0.96</v>
      </c>
      <c r="K69" s="32">
        <v>120</v>
      </c>
      <c r="L69" s="33">
        <v>3.0666666666666665E-2</v>
      </c>
      <c r="M69" s="34">
        <v>4.5999999999999996</v>
      </c>
      <c r="N69" s="35">
        <v>57.4</v>
      </c>
      <c r="O69" s="35">
        <v>4.2</v>
      </c>
      <c r="P69" s="36">
        <v>1.3199999999999998</v>
      </c>
      <c r="Q69" s="36">
        <v>0.12</v>
      </c>
      <c r="R69" s="36">
        <v>1.05</v>
      </c>
      <c r="S69" s="36">
        <v>0.1</v>
      </c>
      <c r="T69" s="36">
        <f t="shared" si="16"/>
        <v>1.3</v>
      </c>
      <c r="V69">
        <v>1877</v>
      </c>
      <c r="W69" s="37">
        <v>3.65</v>
      </c>
      <c r="X69" s="38">
        <v>894</v>
      </c>
      <c r="Y69" s="37">
        <v>3</v>
      </c>
      <c r="Z69" s="35">
        <v>150.19999999999999</v>
      </c>
      <c r="AA69" s="39">
        <v>17.600000000000001</v>
      </c>
      <c r="AB69" s="40">
        <f t="shared" si="18"/>
        <v>0.51361867704280151</v>
      </c>
      <c r="AC69" s="41">
        <v>1.2423529411764704</v>
      </c>
      <c r="AD69" s="42">
        <f t="shared" si="19"/>
        <v>186.60141176470586</v>
      </c>
      <c r="AF69">
        <f t="shared" si="20"/>
        <v>1869</v>
      </c>
      <c r="AG69">
        <f t="shared" si="21"/>
        <v>3.5999999999999996</v>
      </c>
      <c r="AH69">
        <f t="shared" si="29"/>
        <v>887</v>
      </c>
      <c r="AI69">
        <f t="shared" si="22"/>
        <v>2.95</v>
      </c>
      <c r="AJ69" s="35">
        <f t="shared" si="30"/>
        <v>137.19999999999999</v>
      </c>
      <c r="AK69" s="35">
        <f t="shared" si="23"/>
        <v>26.24</v>
      </c>
      <c r="AL69" s="40">
        <f t="shared" si="24"/>
        <v>0.51209992193598741</v>
      </c>
      <c r="AM69" s="40">
        <f t="shared" si="25"/>
        <v>1.3826666666666665</v>
      </c>
      <c r="AN69" s="42">
        <f t="shared" si="26"/>
        <v>189.70186666666663</v>
      </c>
      <c r="AP69" s="43">
        <f t="shared" si="27"/>
        <v>0.99573787959509852</v>
      </c>
      <c r="AQ69" s="43">
        <f t="shared" si="27"/>
        <v>0.98630136986301364</v>
      </c>
      <c r="AR69" s="43">
        <f t="shared" si="27"/>
        <v>0.99217002237136465</v>
      </c>
      <c r="AS69" s="43">
        <f t="shared" si="17"/>
        <v>0.98333333333333339</v>
      </c>
      <c r="AT69" s="43">
        <f t="shared" si="28"/>
        <v>0.997043029829915</v>
      </c>
      <c r="AU69" s="43">
        <f t="shared" si="31"/>
        <v>1.0166153882365601</v>
      </c>
    </row>
    <row r="70" spans="1:47">
      <c r="A70" s="45" t="s">
        <v>22</v>
      </c>
      <c r="B70" t="s">
        <v>205</v>
      </c>
      <c r="C70" t="s">
        <v>206</v>
      </c>
      <c r="D70" s="45">
        <v>300</v>
      </c>
      <c r="E70" s="32">
        <v>507</v>
      </c>
      <c r="F70" s="32">
        <v>59</v>
      </c>
      <c r="G70" s="32">
        <v>234</v>
      </c>
      <c r="H70" s="32">
        <v>39</v>
      </c>
      <c r="I70" s="15">
        <v>8</v>
      </c>
      <c r="J70" s="16">
        <v>1.02</v>
      </c>
      <c r="K70" s="32">
        <v>120</v>
      </c>
      <c r="L70" s="33">
        <v>3.2000000000000001E-2</v>
      </c>
      <c r="M70" s="34">
        <v>4.8</v>
      </c>
      <c r="N70" s="35">
        <v>38.299999999999997</v>
      </c>
      <c r="O70" s="35">
        <v>4.4000000000000004</v>
      </c>
      <c r="P70" s="36">
        <v>1.23</v>
      </c>
      <c r="Q70" s="36">
        <v>0.1</v>
      </c>
      <c r="R70" s="36">
        <v>0.97</v>
      </c>
      <c r="S70" s="36">
        <v>0.12</v>
      </c>
      <c r="T70" s="36">
        <f t="shared" si="16"/>
        <v>1.6</v>
      </c>
      <c r="V70">
        <v>1622</v>
      </c>
      <c r="W70" s="37">
        <v>3.2</v>
      </c>
      <c r="X70" s="38">
        <v>978</v>
      </c>
      <c r="Y70" s="37">
        <v>3.26</v>
      </c>
      <c r="Z70" s="35">
        <v>134</v>
      </c>
      <c r="AA70" s="39">
        <v>18.2</v>
      </c>
      <c r="AB70" s="40">
        <f t="shared" si="18"/>
        <v>0.52198852772466531</v>
      </c>
      <c r="AC70" s="41">
        <v>1.2705882352941176</v>
      </c>
      <c r="AD70" s="42">
        <f t="shared" si="19"/>
        <v>170.25882352941176</v>
      </c>
      <c r="AF70">
        <f t="shared" si="20"/>
        <v>1628</v>
      </c>
      <c r="AG70">
        <f t="shared" si="21"/>
        <v>3.13</v>
      </c>
      <c r="AH70">
        <f t="shared" si="29"/>
        <v>975</v>
      </c>
      <c r="AI70">
        <f t="shared" si="22"/>
        <v>3.25</v>
      </c>
      <c r="AJ70" s="35">
        <f t="shared" si="30"/>
        <v>121.9</v>
      </c>
      <c r="AK70" s="35">
        <f t="shared" si="23"/>
        <v>27.38</v>
      </c>
      <c r="AL70" s="40">
        <f t="shared" si="24"/>
        <v>0.52271859488354333</v>
      </c>
      <c r="AM70" s="40">
        <f t="shared" si="25"/>
        <v>1.4079999999999999</v>
      </c>
      <c r="AN70" s="42">
        <f t="shared" si="26"/>
        <v>171.6352</v>
      </c>
      <c r="AP70" s="43">
        <f t="shared" si="27"/>
        <v>1.0036991368680641</v>
      </c>
      <c r="AQ70" s="43">
        <f t="shared" si="27"/>
        <v>0.97812499999999991</v>
      </c>
      <c r="AR70" s="43">
        <f t="shared" si="27"/>
        <v>0.99693251533742333</v>
      </c>
      <c r="AS70" s="43">
        <f t="shared" si="17"/>
        <v>0.99693251533742333</v>
      </c>
      <c r="AT70" s="43">
        <f t="shared" si="28"/>
        <v>1.0013986268281803</v>
      </c>
      <c r="AU70" s="43">
        <f t="shared" si="31"/>
        <v>1.0080840243228304</v>
      </c>
    </row>
    <row r="71" spans="1:47">
      <c r="A71" s="45" t="s">
        <v>22</v>
      </c>
      <c r="B71" t="s">
        <v>207</v>
      </c>
      <c r="C71" t="s">
        <v>208</v>
      </c>
      <c r="D71" s="45">
        <v>295</v>
      </c>
      <c r="E71" s="32">
        <v>558</v>
      </c>
      <c r="F71" s="32">
        <v>77</v>
      </c>
      <c r="G71" s="32">
        <v>247</v>
      </c>
      <c r="H71" s="32">
        <v>43</v>
      </c>
      <c r="I71" s="15">
        <v>6.6</v>
      </c>
      <c r="J71" s="16">
        <v>0.69</v>
      </c>
      <c r="K71" s="32">
        <v>120</v>
      </c>
      <c r="L71" s="33">
        <v>2.2000000000000002E-2</v>
      </c>
      <c r="M71" s="34">
        <v>3.3</v>
      </c>
      <c r="N71" s="35">
        <v>54.2</v>
      </c>
      <c r="O71" s="35">
        <v>3.9</v>
      </c>
      <c r="P71" s="36">
        <v>1.3199999999999998</v>
      </c>
      <c r="Q71" s="36">
        <v>0.14000000000000001</v>
      </c>
      <c r="R71" s="36">
        <v>1.01</v>
      </c>
      <c r="S71" s="36">
        <v>0.13</v>
      </c>
      <c r="T71" s="36">
        <f t="shared" si="16"/>
        <v>1.7</v>
      </c>
      <c r="V71">
        <v>2020</v>
      </c>
      <c r="W71" s="37">
        <v>3.9</v>
      </c>
      <c r="X71" s="38">
        <v>1069</v>
      </c>
      <c r="Y71" s="37">
        <v>3.54</v>
      </c>
      <c r="Z71" s="35">
        <v>149</v>
      </c>
      <c r="AA71" s="39">
        <v>13.1</v>
      </c>
      <c r="AB71" s="40">
        <f t="shared" si="18"/>
        <v>0.44008958566629341</v>
      </c>
      <c r="AC71" s="41">
        <v>1.0529411764705883</v>
      </c>
      <c r="AD71" s="42">
        <f t="shared" si="19"/>
        <v>156.88823529411766</v>
      </c>
      <c r="AF71">
        <f t="shared" si="20"/>
        <v>2021</v>
      </c>
      <c r="AG71">
        <f t="shared" si="21"/>
        <v>3.98</v>
      </c>
      <c r="AH71">
        <f t="shared" si="29"/>
        <v>1064</v>
      </c>
      <c r="AI71">
        <f t="shared" si="22"/>
        <v>3.4800000000000004</v>
      </c>
      <c r="AJ71" s="35">
        <f t="shared" si="30"/>
        <v>128.30000000000001</v>
      </c>
      <c r="AK71" s="35">
        <f t="shared" si="23"/>
        <v>19.71</v>
      </c>
      <c r="AL71" s="40">
        <f t="shared" si="24"/>
        <v>0.44084097517333931</v>
      </c>
      <c r="AM71" s="40">
        <f t="shared" si="25"/>
        <v>1.218</v>
      </c>
      <c r="AN71" s="42">
        <f t="shared" si="26"/>
        <v>156.26940000000002</v>
      </c>
      <c r="AP71" s="43">
        <f t="shared" si="27"/>
        <v>1.0004950495049505</v>
      </c>
      <c r="AQ71" s="43">
        <f t="shared" si="27"/>
        <v>1.0205128205128204</v>
      </c>
      <c r="AR71" s="43">
        <f t="shared" si="27"/>
        <v>0.99532273152478956</v>
      </c>
      <c r="AS71" s="43">
        <f t="shared" si="17"/>
        <v>0.98305084745762727</v>
      </c>
      <c r="AT71" s="43">
        <f t="shared" si="28"/>
        <v>1.0017073558009975</v>
      </c>
      <c r="AU71" s="43">
        <f t="shared" si="31"/>
        <v>0.9960555659705298</v>
      </c>
    </row>
    <row r="72" spans="1:47">
      <c r="A72" s="45" t="s">
        <v>22</v>
      </c>
      <c r="B72" t="s">
        <v>209</v>
      </c>
      <c r="C72" t="s">
        <v>210</v>
      </c>
      <c r="D72" s="45">
        <v>290</v>
      </c>
      <c r="E72" s="32">
        <v>660</v>
      </c>
      <c r="F72" s="32">
        <v>65</v>
      </c>
      <c r="G72" s="32">
        <v>208</v>
      </c>
      <c r="H72" s="32">
        <v>40</v>
      </c>
      <c r="I72" s="15">
        <v>4.5999999999999996</v>
      </c>
      <c r="J72" s="16">
        <v>0.8</v>
      </c>
      <c r="K72" s="32">
        <v>120</v>
      </c>
      <c r="L72" s="33">
        <v>2.5333333333333333E-2</v>
      </c>
      <c r="M72" s="34">
        <v>3.8</v>
      </c>
      <c r="N72" s="35">
        <v>47.5</v>
      </c>
      <c r="O72" s="35">
        <v>3.4</v>
      </c>
      <c r="P72" s="36">
        <v>1.5</v>
      </c>
      <c r="Q72" s="36">
        <v>0.11</v>
      </c>
      <c r="R72" s="36">
        <v>0.89</v>
      </c>
      <c r="S72" s="36">
        <v>0.12</v>
      </c>
      <c r="T72" s="36">
        <f t="shared" si="16"/>
        <v>1.6</v>
      </c>
      <c r="V72">
        <v>1898</v>
      </c>
      <c r="W72" s="37">
        <v>3.68</v>
      </c>
      <c r="X72" s="38">
        <v>967</v>
      </c>
      <c r="Y72" s="37">
        <v>3.23</v>
      </c>
      <c r="Z72" s="35">
        <v>125.80000000000001</v>
      </c>
      <c r="AA72" s="39">
        <v>13.3</v>
      </c>
      <c r="AB72" s="40">
        <f t="shared" si="18"/>
        <v>0.44382647385984431</v>
      </c>
      <c r="AC72" s="41">
        <v>1.1458823529411766</v>
      </c>
      <c r="AD72" s="42">
        <f t="shared" si="19"/>
        <v>144.15200000000002</v>
      </c>
      <c r="AF72">
        <f t="shared" si="20"/>
        <v>1895</v>
      </c>
      <c r="AG72">
        <f t="shared" si="21"/>
        <v>3.59</v>
      </c>
      <c r="AH72">
        <f t="shared" si="29"/>
        <v>968</v>
      </c>
      <c r="AI72">
        <f t="shared" si="22"/>
        <v>3.17</v>
      </c>
      <c r="AJ72" s="35">
        <f t="shared" si="30"/>
        <v>112.1</v>
      </c>
      <c r="AK72" s="35">
        <f t="shared" si="23"/>
        <v>19.8</v>
      </c>
      <c r="AL72" s="40">
        <f t="shared" si="24"/>
        <v>0.4419642857142857</v>
      </c>
      <c r="AM72" s="40">
        <f t="shared" si="25"/>
        <v>1.2813333333333332</v>
      </c>
      <c r="AN72" s="42">
        <f t="shared" si="26"/>
        <v>143.63746666666665</v>
      </c>
      <c r="AP72" s="43">
        <f t="shared" si="27"/>
        <v>0.99841938883034775</v>
      </c>
      <c r="AQ72" s="43">
        <f t="shared" si="27"/>
        <v>0.97554347826086951</v>
      </c>
      <c r="AR72" s="43">
        <f t="shared" si="27"/>
        <v>1.0010341261633919</v>
      </c>
      <c r="AS72" s="43">
        <f t="shared" si="17"/>
        <v>0.98142414860681115</v>
      </c>
      <c r="AT72" s="43">
        <f t="shared" si="28"/>
        <v>0.99580424274973134</v>
      </c>
      <c r="AU72" s="43">
        <f t="shared" si="31"/>
        <v>0.99643061953123535</v>
      </c>
    </row>
    <row r="73" spans="1:47">
      <c r="A73" s="45" t="s">
        <v>22</v>
      </c>
      <c r="B73" t="s">
        <v>211</v>
      </c>
      <c r="C73" t="s">
        <v>212</v>
      </c>
      <c r="D73" s="45">
        <v>295</v>
      </c>
      <c r="E73" s="32">
        <v>558</v>
      </c>
      <c r="F73" s="32">
        <v>71</v>
      </c>
      <c r="G73" s="32">
        <v>312</v>
      </c>
      <c r="H73" s="32">
        <v>56</v>
      </c>
      <c r="I73" s="15">
        <v>7.2</v>
      </c>
      <c r="J73" s="16">
        <v>0.7</v>
      </c>
      <c r="K73" s="32">
        <v>120</v>
      </c>
      <c r="L73" s="33">
        <v>2.2000000000000002E-2</v>
      </c>
      <c r="M73" s="34">
        <v>3.3</v>
      </c>
      <c r="N73" s="35">
        <v>49.4</v>
      </c>
      <c r="O73" s="35">
        <v>3.8</v>
      </c>
      <c r="P73" s="36">
        <v>1.3199999999999998</v>
      </c>
      <c r="Q73" s="36">
        <v>0.12</v>
      </c>
      <c r="R73" s="36">
        <v>1.21</v>
      </c>
      <c r="S73" s="36">
        <v>0.17</v>
      </c>
      <c r="T73" s="36">
        <f t="shared" si="16"/>
        <v>2.2000000000000002</v>
      </c>
      <c r="V73">
        <v>1898</v>
      </c>
      <c r="W73" s="37">
        <v>3.68</v>
      </c>
      <c r="X73" s="38">
        <v>1383</v>
      </c>
      <c r="Y73" s="37">
        <v>4.51</v>
      </c>
      <c r="Z73" s="35">
        <v>138.4</v>
      </c>
      <c r="AA73" s="39">
        <v>13.6</v>
      </c>
      <c r="AB73" s="40">
        <f t="shared" si="18"/>
        <v>0.44933920704845809</v>
      </c>
      <c r="AC73" s="41">
        <v>1.0776470588235294</v>
      </c>
      <c r="AD73" s="42">
        <f t="shared" si="19"/>
        <v>149.14635294117647</v>
      </c>
      <c r="AF73">
        <f t="shared" si="20"/>
        <v>1907</v>
      </c>
      <c r="AG73">
        <f t="shared" si="21"/>
        <v>3.5999999999999996</v>
      </c>
      <c r="AH73">
        <f t="shared" si="29"/>
        <v>1376</v>
      </c>
      <c r="AI73">
        <f t="shared" si="22"/>
        <v>4.4400000000000004</v>
      </c>
      <c r="AJ73" s="35">
        <f t="shared" si="30"/>
        <v>121.6</v>
      </c>
      <c r="AK73" s="35">
        <f t="shared" si="23"/>
        <v>20.5</v>
      </c>
      <c r="AL73" s="40">
        <f t="shared" si="24"/>
        <v>0.45054945054945061</v>
      </c>
      <c r="AM73" s="40">
        <f t="shared" si="25"/>
        <v>1.218</v>
      </c>
      <c r="AN73" s="42">
        <f t="shared" si="26"/>
        <v>148.1088</v>
      </c>
      <c r="AP73" s="43">
        <f t="shared" si="27"/>
        <v>1.0047418335089568</v>
      </c>
      <c r="AQ73" s="43">
        <f t="shared" si="27"/>
        <v>0.97826086956521729</v>
      </c>
      <c r="AR73" s="43">
        <f t="shared" si="27"/>
        <v>0.9949385394070861</v>
      </c>
      <c r="AS73" s="43">
        <f t="shared" si="17"/>
        <v>0.98447893569844802</v>
      </c>
      <c r="AT73" s="43">
        <f t="shared" si="28"/>
        <v>1.0026933850463264</v>
      </c>
      <c r="AU73" s="43">
        <f t="shared" si="31"/>
        <v>0.99304339046368983</v>
      </c>
    </row>
    <row r="74" spans="1:47">
      <c r="A74" s="45" t="s">
        <v>22</v>
      </c>
      <c r="B74" t="s">
        <v>213</v>
      </c>
      <c r="C74" t="s">
        <v>214</v>
      </c>
      <c r="D74" s="45">
        <v>295</v>
      </c>
      <c r="E74" s="32">
        <v>558</v>
      </c>
      <c r="F74" s="32">
        <v>65</v>
      </c>
      <c r="G74" s="32">
        <v>338</v>
      </c>
      <c r="H74" s="32">
        <v>58</v>
      </c>
      <c r="I74" s="15">
        <v>4.4000000000000004</v>
      </c>
      <c r="J74" s="16">
        <v>0.49</v>
      </c>
      <c r="K74" s="32">
        <v>120</v>
      </c>
      <c r="L74" s="33">
        <v>1.5333333333333332E-2</v>
      </c>
      <c r="M74" s="34">
        <v>2.2999999999999998</v>
      </c>
      <c r="N74" s="35">
        <v>44.4</v>
      </c>
      <c r="O74" s="35">
        <v>3.7</v>
      </c>
      <c r="P74" s="36">
        <v>1.3199999999999998</v>
      </c>
      <c r="Q74" s="36">
        <v>0.11</v>
      </c>
      <c r="R74" s="36">
        <v>1.29</v>
      </c>
      <c r="S74" s="36">
        <v>0.18</v>
      </c>
      <c r="T74" s="36">
        <f t="shared" si="16"/>
        <v>2.2999999999999998</v>
      </c>
      <c r="V74">
        <v>1796</v>
      </c>
      <c r="W74" s="37">
        <v>3.5</v>
      </c>
      <c r="X74" s="38">
        <v>1440</v>
      </c>
      <c r="Y74" s="37">
        <v>4.68</v>
      </c>
      <c r="Z74" s="35">
        <v>137.80000000000001</v>
      </c>
      <c r="AA74" s="39">
        <v>9.1</v>
      </c>
      <c r="AB74" s="40">
        <f t="shared" si="18"/>
        <v>0.353169469598965</v>
      </c>
      <c r="AC74" s="41">
        <v>0.92941176470588238</v>
      </c>
      <c r="AD74" s="42">
        <f t="shared" si="19"/>
        <v>128.07294117647061</v>
      </c>
      <c r="AF74">
        <f t="shared" si="20"/>
        <v>1793</v>
      </c>
      <c r="AG74">
        <f t="shared" si="21"/>
        <v>3.4099999999999997</v>
      </c>
      <c r="AH74">
        <f t="shared" si="29"/>
        <v>1440</v>
      </c>
      <c r="AI74">
        <f t="shared" si="22"/>
        <v>4.71</v>
      </c>
      <c r="AJ74" s="35">
        <f t="shared" si="30"/>
        <v>114.69999999999999</v>
      </c>
      <c r="AK74" s="35">
        <f t="shared" si="23"/>
        <v>13.71</v>
      </c>
      <c r="AL74" s="40">
        <f t="shared" si="24"/>
        <v>0.35417204856626194</v>
      </c>
      <c r="AM74" s="40">
        <f t="shared" si="25"/>
        <v>1.0913333333333333</v>
      </c>
      <c r="AN74" s="42">
        <f t="shared" si="26"/>
        <v>125.17593333333332</v>
      </c>
      <c r="AP74" s="43">
        <f t="shared" si="27"/>
        <v>0.99832962138084635</v>
      </c>
      <c r="AQ74" s="43">
        <f t="shared" si="27"/>
        <v>0.9742857142857142</v>
      </c>
      <c r="AR74" s="43">
        <f t="shared" si="27"/>
        <v>1</v>
      </c>
      <c r="AS74" s="43">
        <f t="shared" si="17"/>
        <v>1.0064102564102564</v>
      </c>
      <c r="AT74" s="43">
        <f t="shared" si="28"/>
        <v>1.0028388041821266</v>
      </c>
      <c r="AU74" s="43">
        <f t="shared" si="31"/>
        <v>0.97738001628973659</v>
      </c>
    </row>
    <row r="75" spans="1:47">
      <c r="A75" s="45" t="s">
        <v>22</v>
      </c>
      <c r="B75" t="s">
        <v>215</v>
      </c>
      <c r="C75" t="s">
        <v>216</v>
      </c>
      <c r="D75" s="45">
        <v>300</v>
      </c>
      <c r="E75" s="32">
        <v>541</v>
      </c>
      <c r="F75" s="32">
        <v>61</v>
      </c>
      <c r="G75" s="32">
        <v>299</v>
      </c>
      <c r="H75" s="32">
        <v>42</v>
      </c>
      <c r="I75" s="15">
        <v>4.5999999999999996</v>
      </c>
      <c r="J75" s="16">
        <v>0.94</v>
      </c>
      <c r="K75" s="32">
        <v>120</v>
      </c>
      <c r="L75" s="33">
        <v>0.03</v>
      </c>
      <c r="M75" s="34">
        <v>4.5</v>
      </c>
      <c r="N75" s="35">
        <v>55.2</v>
      </c>
      <c r="O75" s="35">
        <v>4</v>
      </c>
      <c r="P75" s="36">
        <v>1.29</v>
      </c>
      <c r="Q75" s="36">
        <v>0.11</v>
      </c>
      <c r="R75" s="36">
        <v>1.17</v>
      </c>
      <c r="S75" s="36">
        <v>0.13</v>
      </c>
      <c r="T75" s="36">
        <f t="shared" si="16"/>
        <v>1.7</v>
      </c>
      <c r="V75">
        <v>1697</v>
      </c>
      <c r="W75" s="37">
        <v>3.33</v>
      </c>
      <c r="X75" s="38">
        <v>1089</v>
      </c>
      <c r="Y75" s="37">
        <v>3.6</v>
      </c>
      <c r="Z75" s="35">
        <v>146.30000000000001</v>
      </c>
      <c r="AA75" s="39">
        <v>15</v>
      </c>
      <c r="AB75" s="40">
        <f t="shared" si="18"/>
        <v>0.47368421052631582</v>
      </c>
      <c r="AC75" s="41">
        <v>1.4262068965517243</v>
      </c>
      <c r="AD75" s="42">
        <f>AC75*Z75</f>
        <v>208.65406896551727</v>
      </c>
      <c r="AF75">
        <f t="shared" si="20"/>
        <v>1700</v>
      </c>
      <c r="AG75">
        <f t="shared" si="21"/>
        <v>3.38</v>
      </c>
      <c r="AH75">
        <f t="shared" si="29"/>
        <v>1097</v>
      </c>
      <c r="AI75">
        <f t="shared" si="22"/>
        <v>3.64</v>
      </c>
      <c r="AJ75" s="35">
        <f>N75+19*O75</f>
        <v>131.19999999999999</v>
      </c>
      <c r="AK75" s="35">
        <f t="shared" si="23"/>
        <v>22.46</v>
      </c>
      <c r="AL75" s="40">
        <f t="shared" si="24"/>
        <v>0.4732406236831016</v>
      </c>
      <c r="AM75" s="40">
        <f t="shared" si="25"/>
        <v>1.37</v>
      </c>
      <c r="AN75" s="42">
        <f>AM75*AJ75</f>
        <v>179.744</v>
      </c>
      <c r="AP75" s="43">
        <f t="shared" si="27"/>
        <v>1.0017678255745432</v>
      </c>
      <c r="AQ75" s="43">
        <f t="shared" si="27"/>
        <v>1.015015015015015</v>
      </c>
      <c r="AR75" s="43">
        <f t="shared" si="27"/>
        <v>1.0073461891643709</v>
      </c>
      <c r="AS75" s="43">
        <f t="shared" si="17"/>
        <v>1.0111111111111111</v>
      </c>
      <c r="AT75" s="43">
        <f t="shared" si="28"/>
        <v>0.99906353888654775</v>
      </c>
      <c r="AU75" s="43">
        <f t="shared" si="31"/>
        <v>0.86144497872075998</v>
      </c>
    </row>
    <row r="76" spans="1:47">
      <c r="A76" s="45" t="s">
        <v>22</v>
      </c>
      <c r="B76" t="s">
        <v>218</v>
      </c>
      <c r="C76" t="s">
        <v>219</v>
      </c>
      <c r="D76" s="45">
        <v>295</v>
      </c>
      <c r="E76" s="32">
        <v>541</v>
      </c>
      <c r="F76" s="32">
        <v>63</v>
      </c>
      <c r="G76" s="32">
        <v>234</v>
      </c>
      <c r="H76" s="32">
        <v>45</v>
      </c>
      <c r="I76" s="15">
        <v>5.3</v>
      </c>
      <c r="J76" s="16">
        <v>0.8</v>
      </c>
      <c r="K76" s="32">
        <v>120</v>
      </c>
      <c r="L76" s="33">
        <v>2.5333333333333333E-2</v>
      </c>
      <c r="M76" s="34">
        <v>3.8</v>
      </c>
      <c r="N76" s="35">
        <v>46</v>
      </c>
      <c r="O76" s="35">
        <v>3.5</v>
      </c>
      <c r="P76" s="36">
        <v>1.29</v>
      </c>
      <c r="Q76" s="36">
        <v>0.11</v>
      </c>
      <c r="R76" s="36">
        <v>0.97</v>
      </c>
      <c r="S76" s="36">
        <v>0.14000000000000001</v>
      </c>
      <c r="T76" s="36">
        <f t="shared" si="16"/>
        <v>1.8</v>
      </c>
      <c r="V76">
        <v>1738</v>
      </c>
      <c r="W76" s="37">
        <v>3.4</v>
      </c>
      <c r="X76" s="38">
        <v>1087</v>
      </c>
      <c r="Y76" s="37">
        <v>3.59</v>
      </c>
      <c r="Z76" s="35">
        <v>122.80000000000001</v>
      </c>
      <c r="AA76" s="39">
        <v>13.7</v>
      </c>
      <c r="AB76" s="40">
        <f t="shared" si="18"/>
        <v>0.45115257958287602</v>
      </c>
      <c r="AC76" s="41">
        <v>1.1635294117647059</v>
      </c>
      <c r="AD76" s="42">
        <f t="shared" si="19"/>
        <v>142.88141176470589</v>
      </c>
      <c r="AF76">
        <f t="shared" si="20"/>
        <v>1738</v>
      </c>
      <c r="AG76">
        <f t="shared" si="21"/>
        <v>3.38</v>
      </c>
      <c r="AH76">
        <f t="shared" si="29"/>
        <v>1089</v>
      </c>
      <c r="AI76">
        <f t="shared" si="22"/>
        <v>3.63</v>
      </c>
      <c r="AJ76" s="35">
        <f t="shared" si="30"/>
        <v>112.5</v>
      </c>
      <c r="AK76" s="35">
        <f t="shared" si="23"/>
        <v>20.5</v>
      </c>
      <c r="AL76" s="40">
        <f t="shared" si="24"/>
        <v>0.45054945054945061</v>
      </c>
      <c r="AM76" s="40">
        <f t="shared" si="25"/>
        <v>1.2813333333333332</v>
      </c>
      <c r="AN76" s="42">
        <f t="shared" si="26"/>
        <v>144.14999999999998</v>
      </c>
      <c r="AP76" s="43">
        <f t="shared" si="27"/>
        <v>1</v>
      </c>
      <c r="AQ76" s="43">
        <f t="shared" si="27"/>
        <v>0.99411764705882355</v>
      </c>
      <c r="AR76" s="43">
        <f t="shared" si="27"/>
        <v>1.0018399264029438</v>
      </c>
      <c r="AS76" s="43">
        <f t="shared" si="17"/>
        <v>1.0111420612813371</v>
      </c>
      <c r="AT76" s="43">
        <f t="shared" si="28"/>
        <v>0.9986631373492687</v>
      </c>
      <c r="AU76" s="43">
        <f t="shared" si="31"/>
        <v>1.0088786093280151</v>
      </c>
    </row>
    <row r="77" spans="1:47">
      <c r="A77" s="45" t="s">
        <v>22</v>
      </c>
      <c r="B77" t="s">
        <v>221</v>
      </c>
      <c r="C77" t="s">
        <v>222</v>
      </c>
      <c r="D77" s="45">
        <v>285</v>
      </c>
      <c r="E77" s="32">
        <v>660</v>
      </c>
      <c r="F77" s="32">
        <v>89</v>
      </c>
      <c r="G77" s="32">
        <v>208</v>
      </c>
      <c r="H77" s="32">
        <v>38</v>
      </c>
      <c r="I77" s="15">
        <v>3.4</v>
      </c>
      <c r="J77" s="16">
        <v>0.62</v>
      </c>
      <c r="K77" s="32">
        <v>120</v>
      </c>
      <c r="L77" s="33">
        <v>1.9333333333333334E-2</v>
      </c>
      <c r="M77" s="34">
        <v>2.9</v>
      </c>
      <c r="N77" s="35">
        <v>48.6</v>
      </c>
      <c r="O77" s="35">
        <v>4.5</v>
      </c>
      <c r="P77" s="36">
        <v>1.5</v>
      </c>
      <c r="Q77" s="36">
        <v>0.16</v>
      </c>
      <c r="R77" s="36">
        <v>0.89</v>
      </c>
      <c r="S77" s="36">
        <v>0.12</v>
      </c>
      <c r="T77" s="36">
        <f t="shared" si="16"/>
        <v>1.5</v>
      </c>
      <c r="V77">
        <v>2346</v>
      </c>
      <c r="W77" s="37">
        <v>4.4800000000000004</v>
      </c>
      <c r="X77" s="38">
        <v>936</v>
      </c>
      <c r="Y77" s="37">
        <v>3.13</v>
      </c>
      <c r="Z77" s="35">
        <v>156.19999999999999</v>
      </c>
      <c r="AA77" s="39">
        <v>10.1</v>
      </c>
      <c r="AB77" s="40">
        <f t="shared" si="18"/>
        <v>0.37733499377334989</v>
      </c>
      <c r="AC77" s="41">
        <v>1.0117647058823529</v>
      </c>
      <c r="AD77" s="42">
        <f t="shared" si="19"/>
        <v>158.03764705882352</v>
      </c>
      <c r="AF77">
        <f t="shared" si="20"/>
        <v>2351</v>
      </c>
      <c r="AG77">
        <f t="shared" si="21"/>
        <v>4.54</v>
      </c>
      <c r="AH77">
        <f t="shared" si="29"/>
        <v>930</v>
      </c>
      <c r="AI77">
        <f t="shared" si="22"/>
        <v>3.17</v>
      </c>
      <c r="AJ77" s="35">
        <f t="shared" si="30"/>
        <v>134.1</v>
      </c>
      <c r="AK77" s="35">
        <f t="shared" si="23"/>
        <v>15.18</v>
      </c>
      <c r="AL77" s="40">
        <f t="shared" si="24"/>
        <v>0.37779990044798406</v>
      </c>
      <c r="AM77" s="40">
        <f t="shared" si="25"/>
        <v>1.1673333333333333</v>
      </c>
      <c r="AN77" s="42">
        <f t="shared" si="26"/>
        <v>156.5394</v>
      </c>
      <c r="AP77" s="43">
        <f t="shared" si="27"/>
        <v>1.0021312872975277</v>
      </c>
      <c r="AQ77" s="43">
        <f t="shared" si="27"/>
        <v>1.013392857142857</v>
      </c>
      <c r="AR77" s="43">
        <f t="shared" si="27"/>
        <v>0.99358974358974361</v>
      </c>
      <c r="AS77" s="43">
        <f t="shared" si="17"/>
        <v>1.0127795527156549</v>
      </c>
      <c r="AT77" s="43">
        <f t="shared" si="28"/>
        <v>1.0012320794050535</v>
      </c>
      <c r="AU77" s="43">
        <f t="shared" si="31"/>
        <v>0.99051968257749456</v>
      </c>
    </row>
    <row r="78" spans="1:47">
      <c r="A78" s="45" t="s">
        <v>22</v>
      </c>
      <c r="B78" t="s">
        <v>223</v>
      </c>
      <c r="C78" t="s">
        <v>224</v>
      </c>
      <c r="D78" s="45">
        <v>310</v>
      </c>
      <c r="E78" s="32">
        <v>541</v>
      </c>
      <c r="F78" s="32">
        <v>63</v>
      </c>
      <c r="G78" s="32">
        <v>260</v>
      </c>
      <c r="H78" s="32">
        <v>38</v>
      </c>
      <c r="I78" s="15">
        <v>6.5</v>
      </c>
      <c r="J78" s="16">
        <v>0.91</v>
      </c>
      <c r="K78" s="32">
        <v>120</v>
      </c>
      <c r="L78" s="33">
        <v>2.866666666666667E-2</v>
      </c>
      <c r="M78" s="34">
        <v>4.3</v>
      </c>
      <c r="N78" s="35">
        <v>55.2</v>
      </c>
      <c r="O78" s="35">
        <v>4</v>
      </c>
      <c r="P78" s="36">
        <v>1.29</v>
      </c>
      <c r="Q78" s="36">
        <v>0.11</v>
      </c>
      <c r="R78" s="36">
        <v>1.05</v>
      </c>
      <c r="S78" s="36">
        <v>0.12</v>
      </c>
      <c r="T78" s="36">
        <f t="shared" si="16"/>
        <v>1.5</v>
      </c>
      <c r="V78">
        <v>1738</v>
      </c>
      <c r="W78" s="37">
        <v>3.4</v>
      </c>
      <c r="X78" s="38">
        <v>988</v>
      </c>
      <c r="Y78" s="37">
        <v>3.29</v>
      </c>
      <c r="Z78" s="35">
        <v>142.9</v>
      </c>
      <c r="AA78" s="39">
        <v>15.9</v>
      </c>
      <c r="AB78" s="40">
        <f t="shared" si="18"/>
        <v>0.48822927328556809</v>
      </c>
      <c r="AC78" s="41">
        <v>1.2141176470588235</v>
      </c>
      <c r="AD78" s="42">
        <f t="shared" si="19"/>
        <v>173.4974117647059</v>
      </c>
      <c r="AF78">
        <f t="shared" si="20"/>
        <v>1738</v>
      </c>
      <c r="AG78">
        <f t="shared" si="21"/>
        <v>3.38</v>
      </c>
      <c r="AH78">
        <f t="shared" si="29"/>
        <v>982</v>
      </c>
      <c r="AI78">
        <f t="shared" si="22"/>
        <v>3.33</v>
      </c>
      <c r="AJ78" s="35">
        <f t="shared" si="30"/>
        <v>131.19999999999999</v>
      </c>
      <c r="AK78" s="35">
        <f t="shared" si="23"/>
        <v>23.79</v>
      </c>
      <c r="AL78" s="40">
        <f t="shared" si="24"/>
        <v>0.4875999180159869</v>
      </c>
      <c r="AM78" s="40">
        <f t="shared" si="25"/>
        <v>1.3446666666666667</v>
      </c>
      <c r="AN78" s="42">
        <f t="shared" si="26"/>
        <v>176.42026666666666</v>
      </c>
      <c r="AP78" s="43">
        <f t="shared" si="27"/>
        <v>1</v>
      </c>
      <c r="AQ78" s="43">
        <f t="shared" si="27"/>
        <v>0.99411764705882355</v>
      </c>
      <c r="AR78" s="43">
        <f t="shared" si="27"/>
        <v>0.99392712550607287</v>
      </c>
      <c r="AS78" s="43">
        <f t="shared" si="17"/>
        <v>1.0121580547112463</v>
      </c>
      <c r="AT78" s="43">
        <f t="shared" si="28"/>
        <v>0.99871094318997733</v>
      </c>
      <c r="AU78" s="43">
        <f t="shared" si="31"/>
        <v>1.016846677262971</v>
      </c>
    </row>
    <row r="79" spans="1:47">
      <c r="A79" s="45" t="s">
        <v>22</v>
      </c>
      <c r="B79" t="s">
        <v>225</v>
      </c>
      <c r="C79" t="s">
        <v>226</v>
      </c>
      <c r="D79" s="45">
        <v>320</v>
      </c>
      <c r="E79" s="32">
        <v>524</v>
      </c>
      <c r="F79" s="32">
        <v>52</v>
      </c>
      <c r="G79" s="32">
        <v>221</v>
      </c>
      <c r="H79" s="32">
        <v>38</v>
      </c>
      <c r="I79" s="15">
        <v>5</v>
      </c>
      <c r="J79" s="16">
        <v>0.96</v>
      </c>
      <c r="K79" s="32">
        <v>120</v>
      </c>
      <c r="L79" s="33">
        <v>3.0666666666666665E-2</v>
      </c>
      <c r="M79" s="34">
        <v>4.5999999999999996</v>
      </c>
      <c r="N79" s="35">
        <v>56.7</v>
      </c>
      <c r="O79" s="35">
        <v>4.9000000000000004</v>
      </c>
      <c r="P79" s="36">
        <v>1.2599999999999998</v>
      </c>
      <c r="Q79" s="36">
        <v>0.09</v>
      </c>
      <c r="R79" s="36">
        <v>0.93</v>
      </c>
      <c r="S79" s="36">
        <v>0.12</v>
      </c>
      <c r="T79" s="36">
        <f t="shared" si="16"/>
        <v>1.5</v>
      </c>
      <c r="V79">
        <v>1517</v>
      </c>
      <c r="W79" s="37">
        <v>3.01</v>
      </c>
      <c r="X79" s="38">
        <v>949</v>
      </c>
      <c r="Y79" s="37">
        <v>3.17</v>
      </c>
      <c r="Z79" s="35">
        <v>140.19999999999999</v>
      </c>
      <c r="AA79" s="39">
        <v>15.6</v>
      </c>
      <c r="AB79" s="40">
        <f t="shared" si="18"/>
        <v>0.48347107438016523</v>
      </c>
      <c r="AC79" s="41">
        <v>1.2423529411764704</v>
      </c>
      <c r="AD79" s="42">
        <f t="shared" si="19"/>
        <v>174.17788235294114</v>
      </c>
      <c r="AF79">
        <f t="shared" si="20"/>
        <v>1512</v>
      </c>
      <c r="AG79">
        <f t="shared" si="21"/>
        <v>2.9699999999999998</v>
      </c>
      <c r="AH79">
        <f t="shared" si="29"/>
        <v>943</v>
      </c>
      <c r="AI79">
        <f t="shared" si="22"/>
        <v>3.21</v>
      </c>
      <c r="AJ79" s="35">
        <f t="shared" si="30"/>
        <v>149.80000000000001</v>
      </c>
      <c r="AK79" s="35">
        <f t="shared" si="23"/>
        <v>23.24</v>
      </c>
      <c r="AL79" s="40">
        <f t="shared" si="24"/>
        <v>0.48175787728026531</v>
      </c>
      <c r="AM79" s="40">
        <f t="shared" si="25"/>
        <v>1.3826666666666665</v>
      </c>
      <c r="AN79" s="42">
        <f t="shared" si="26"/>
        <v>207.12346666666664</v>
      </c>
      <c r="AP79" s="43">
        <f t="shared" si="27"/>
        <v>0.99670402109426504</v>
      </c>
      <c r="AQ79" s="43">
        <f t="shared" si="27"/>
        <v>0.98671096345514953</v>
      </c>
      <c r="AR79" s="43">
        <f t="shared" si="27"/>
        <v>0.9936775553213909</v>
      </c>
      <c r="AS79" s="43">
        <f t="shared" si="17"/>
        <v>1.0126182965299684</v>
      </c>
      <c r="AT79" s="43">
        <f t="shared" si="28"/>
        <v>0.99645646411815569</v>
      </c>
      <c r="AU79" s="43">
        <f t="shared" si="31"/>
        <v>1.1891490691508524</v>
      </c>
    </row>
    <row r="80" spans="1:47">
      <c r="A80" s="45" t="s">
        <v>22</v>
      </c>
      <c r="B80" t="s">
        <v>228</v>
      </c>
      <c r="C80" t="s">
        <v>229</v>
      </c>
      <c r="D80" s="45">
        <v>295</v>
      </c>
      <c r="E80" s="32">
        <v>575</v>
      </c>
      <c r="F80" s="32">
        <v>78</v>
      </c>
      <c r="G80" s="32">
        <v>234</v>
      </c>
      <c r="H80" s="32">
        <v>38</v>
      </c>
      <c r="I80" s="15">
        <v>5.0999999999999996</v>
      </c>
      <c r="J80" s="16">
        <v>0.75</v>
      </c>
      <c r="K80" s="32">
        <v>120</v>
      </c>
      <c r="L80" s="33">
        <v>2.4000000000000004E-2</v>
      </c>
      <c r="M80" s="34">
        <v>3.6</v>
      </c>
      <c r="N80" s="35">
        <v>42.6</v>
      </c>
      <c r="O80" s="35">
        <v>3.9</v>
      </c>
      <c r="P80" s="36">
        <v>1.35</v>
      </c>
      <c r="Q80" s="36">
        <v>0.14000000000000001</v>
      </c>
      <c r="R80" s="36">
        <v>0.97</v>
      </c>
      <c r="S80" s="36">
        <v>0.12</v>
      </c>
      <c r="T80" s="36">
        <f t="shared" si="16"/>
        <v>1.5</v>
      </c>
      <c r="V80">
        <v>2057</v>
      </c>
      <c r="W80" s="37">
        <v>3.97</v>
      </c>
      <c r="X80" s="38">
        <v>962</v>
      </c>
      <c r="Y80" s="37">
        <v>3.21</v>
      </c>
      <c r="Z80" s="35">
        <v>136.69999999999999</v>
      </c>
      <c r="AA80" s="39">
        <v>12.9</v>
      </c>
      <c r="AB80" s="40">
        <f t="shared" si="18"/>
        <v>0.43630214205186024</v>
      </c>
      <c r="AC80" s="41">
        <v>1.088235294117647</v>
      </c>
      <c r="AD80" s="42">
        <f t="shared" si="19"/>
        <v>148.76176470588234</v>
      </c>
      <c r="AF80">
        <f t="shared" si="20"/>
        <v>2057</v>
      </c>
      <c r="AG80">
        <f t="shared" si="21"/>
        <v>4.01</v>
      </c>
      <c r="AH80">
        <f t="shared" si="29"/>
        <v>956</v>
      </c>
      <c r="AI80">
        <f t="shared" si="22"/>
        <v>3.25</v>
      </c>
      <c r="AJ80" s="35">
        <f t="shared" si="30"/>
        <v>116.69999999999999</v>
      </c>
      <c r="AK80" s="35">
        <f t="shared" si="23"/>
        <v>19.350000000000001</v>
      </c>
      <c r="AL80" s="40">
        <f t="shared" si="24"/>
        <v>0.43630214205186024</v>
      </c>
      <c r="AM80" s="40">
        <f t="shared" si="25"/>
        <v>1.256</v>
      </c>
      <c r="AN80" s="42">
        <f t="shared" si="26"/>
        <v>146.5752</v>
      </c>
      <c r="AP80" s="43">
        <f t="shared" si="27"/>
        <v>1</v>
      </c>
      <c r="AQ80" s="43">
        <f t="shared" si="27"/>
        <v>1.0100755667506296</v>
      </c>
      <c r="AR80" s="43">
        <f t="shared" si="27"/>
        <v>0.99376299376299382</v>
      </c>
      <c r="AS80" s="43">
        <f t="shared" si="17"/>
        <v>1.0124610591900312</v>
      </c>
      <c r="AT80" s="43">
        <f t="shared" si="28"/>
        <v>1</v>
      </c>
      <c r="AU80" s="43">
        <f t="shared" si="31"/>
        <v>0.98530156784436229</v>
      </c>
    </row>
    <row r="81" spans="1:47">
      <c r="A81" s="45" t="s">
        <v>22</v>
      </c>
      <c r="B81" t="s">
        <v>230</v>
      </c>
      <c r="C81" t="s">
        <v>231</v>
      </c>
      <c r="D81" s="45">
        <v>285</v>
      </c>
      <c r="E81" s="32">
        <v>541</v>
      </c>
      <c r="F81" s="32">
        <v>57</v>
      </c>
      <c r="G81" s="32">
        <v>247</v>
      </c>
      <c r="H81" s="32">
        <v>47</v>
      </c>
      <c r="I81" s="15">
        <v>6.3</v>
      </c>
      <c r="J81" s="16">
        <v>0.87</v>
      </c>
      <c r="K81" s="32">
        <v>120</v>
      </c>
      <c r="L81" s="33">
        <v>2.7333333333333334E-2</v>
      </c>
      <c r="M81" s="34">
        <v>4.0999999999999996</v>
      </c>
      <c r="N81" s="35">
        <v>42.5</v>
      </c>
      <c r="O81" s="35">
        <v>3.8</v>
      </c>
      <c r="P81" s="36">
        <v>1.29</v>
      </c>
      <c r="Q81" s="36">
        <v>0.1</v>
      </c>
      <c r="R81" s="36">
        <v>1.01</v>
      </c>
      <c r="S81" s="36">
        <v>0.14000000000000001</v>
      </c>
      <c r="T81" s="36">
        <f t="shared" si="16"/>
        <v>1.9</v>
      </c>
      <c r="V81">
        <v>1615</v>
      </c>
      <c r="W81" s="37">
        <v>3.19</v>
      </c>
      <c r="X81" s="38">
        <v>1131</v>
      </c>
      <c r="Y81" s="37">
        <v>3.73</v>
      </c>
      <c r="Z81" s="35">
        <v>125.80000000000001</v>
      </c>
      <c r="AA81" s="39">
        <v>15.3</v>
      </c>
      <c r="AB81" s="40">
        <f t="shared" si="18"/>
        <v>0.47862356621480717</v>
      </c>
      <c r="AC81" s="41">
        <v>1.1870588235294117</v>
      </c>
      <c r="AD81" s="42">
        <f t="shared" si="19"/>
        <v>149.33200000000002</v>
      </c>
      <c r="AF81">
        <f t="shared" si="20"/>
        <v>1624</v>
      </c>
      <c r="AG81">
        <f t="shared" si="21"/>
        <v>3.1900000000000004</v>
      </c>
      <c r="AH81">
        <f t="shared" si="29"/>
        <v>1140</v>
      </c>
      <c r="AI81">
        <f t="shared" si="22"/>
        <v>3.67</v>
      </c>
      <c r="AJ81" s="35">
        <f t="shared" si="30"/>
        <v>114.7</v>
      </c>
      <c r="AK81" s="35">
        <f t="shared" si="23"/>
        <v>22.830000000000002</v>
      </c>
      <c r="AL81" s="40">
        <f t="shared" si="24"/>
        <v>0.47731549236880622</v>
      </c>
      <c r="AM81" s="40">
        <f t="shared" si="25"/>
        <v>1.3193333333333332</v>
      </c>
      <c r="AN81" s="42">
        <f t="shared" si="26"/>
        <v>151.32753333333332</v>
      </c>
      <c r="AP81" s="43">
        <f t="shared" si="27"/>
        <v>1.0055727554179568</v>
      </c>
      <c r="AQ81" s="43">
        <f t="shared" si="27"/>
        <v>1.0000000000000002</v>
      </c>
      <c r="AR81" s="43">
        <f t="shared" si="27"/>
        <v>1.0079575596816976</v>
      </c>
      <c r="AS81" s="43">
        <f t="shared" si="17"/>
        <v>0.98391420911528149</v>
      </c>
      <c r="AT81" s="43">
        <f t="shared" si="28"/>
        <v>0.99726700911042498</v>
      </c>
      <c r="AU81" s="43">
        <f t="shared" si="31"/>
        <v>1.0133630657416581</v>
      </c>
    </row>
    <row r="82" spans="1:47">
      <c r="A82" s="45" t="s">
        <v>22</v>
      </c>
      <c r="B82" t="s">
        <v>232</v>
      </c>
      <c r="C82" t="s">
        <v>233</v>
      </c>
      <c r="D82" s="45">
        <v>295</v>
      </c>
      <c r="E82" s="32">
        <v>490</v>
      </c>
      <c r="F82" s="32">
        <v>61</v>
      </c>
      <c r="G82" s="32">
        <v>325</v>
      </c>
      <c r="H82" s="32">
        <v>55</v>
      </c>
      <c r="I82" s="15">
        <v>5.3</v>
      </c>
      <c r="J82" s="16">
        <v>0.65</v>
      </c>
      <c r="K82" s="32">
        <v>120</v>
      </c>
      <c r="L82" s="33">
        <v>2.0666666666666667E-2</v>
      </c>
      <c r="M82" s="34">
        <v>3.1</v>
      </c>
      <c r="N82" s="35">
        <v>42.5</v>
      </c>
      <c r="O82" s="35">
        <v>3.7</v>
      </c>
      <c r="P82" s="36">
        <v>1.2</v>
      </c>
      <c r="Q82" s="36">
        <v>0.11</v>
      </c>
      <c r="R82" s="36">
        <v>1.25</v>
      </c>
      <c r="S82" s="36">
        <v>0.17</v>
      </c>
      <c r="T82" s="36">
        <f t="shared" si="16"/>
        <v>2.2000000000000002</v>
      </c>
      <c r="V82">
        <v>1646</v>
      </c>
      <c r="W82" s="37">
        <v>3.24</v>
      </c>
      <c r="X82" s="38">
        <v>1365</v>
      </c>
      <c r="Y82" s="37">
        <v>4.45</v>
      </c>
      <c r="Z82" s="35">
        <v>129</v>
      </c>
      <c r="AA82" s="39">
        <v>11.7</v>
      </c>
      <c r="AB82" s="40">
        <f t="shared" si="18"/>
        <v>0.41245593419506466</v>
      </c>
      <c r="AC82" s="41">
        <v>1.0376470588235294</v>
      </c>
      <c r="AD82" s="42">
        <f t="shared" si="19"/>
        <v>133.85647058823528</v>
      </c>
      <c r="AF82">
        <f t="shared" si="20"/>
        <v>1649</v>
      </c>
      <c r="AG82">
        <f t="shared" si="21"/>
        <v>3.29</v>
      </c>
      <c r="AH82">
        <f t="shared" si="29"/>
        <v>1370</v>
      </c>
      <c r="AI82">
        <f t="shared" si="22"/>
        <v>4.4800000000000004</v>
      </c>
      <c r="AJ82" s="35">
        <f t="shared" si="30"/>
        <v>112.8</v>
      </c>
      <c r="AK82" s="35">
        <f t="shared" si="23"/>
        <v>17.649999999999999</v>
      </c>
      <c r="AL82" s="40">
        <f t="shared" si="24"/>
        <v>0.41383352872215706</v>
      </c>
      <c r="AM82" s="40">
        <f t="shared" si="25"/>
        <v>1.1926666666666668</v>
      </c>
      <c r="AN82" s="42">
        <f t="shared" si="26"/>
        <v>134.53280000000001</v>
      </c>
      <c r="AP82" s="43">
        <f t="shared" si="27"/>
        <v>1.0018226002430133</v>
      </c>
      <c r="AQ82" s="43">
        <f t="shared" si="27"/>
        <v>1.0154320987654319</v>
      </c>
      <c r="AR82" s="43">
        <f t="shared" si="27"/>
        <v>1.0036630036630036</v>
      </c>
      <c r="AS82" s="43">
        <f t="shared" si="17"/>
        <v>1.0067415730337079</v>
      </c>
      <c r="AT82" s="43">
        <f t="shared" si="28"/>
        <v>1.0033399798933209</v>
      </c>
      <c r="AU82" s="43">
        <f t="shared" si="31"/>
        <v>1.0050526463815501</v>
      </c>
    </row>
    <row r="83" spans="1:47">
      <c r="A83" s="45" t="s">
        <v>22</v>
      </c>
      <c r="B83" t="s">
        <v>234</v>
      </c>
      <c r="C83" t="s">
        <v>235</v>
      </c>
      <c r="D83" s="45">
        <v>310</v>
      </c>
      <c r="E83" s="32">
        <v>541</v>
      </c>
      <c r="F83" s="32">
        <v>65</v>
      </c>
      <c r="G83" s="32">
        <v>260</v>
      </c>
      <c r="H83" s="32">
        <v>40</v>
      </c>
      <c r="I83" s="15">
        <v>6.8</v>
      </c>
      <c r="J83" s="16">
        <v>0.96</v>
      </c>
      <c r="K83" s="32">
        <v>120</v>
      </c>
      <c r="L83" s="33">
        <v>3.0666666666666665E-2</v>
      </c>
      <c r="M83" s="34">
        <v>4.5999999999999996</v>
      </c>
      <c r="N83" s="35">
        <v>50.6</v>
      </c>
      <c r="O83" s="35">
        <v>4.2</v>
      </c>
      <c r="P83" s="36">
        <v>1.29</v>
      </c>
      <c r="Q83" s="36">
        <v>0.11</v>
      </c>
      <c r="R83" s="36">
        <v>1.05</v>
      </c>
      <c r="S83" s="36">
        <v>0.12</v>
      </c>
      <c r="T83" s="36">
        <f t="shared" si="16"/>
        <v>1.6</v>
      </c>
      <c r="V83">
        <v>1779</v>
      </c>
      <c r="W83" s="37">
        <v>3.47</v>
      </c>
      <c r="X83" s="38">
        <v>1019</v>
      </c>
      <c r="Y83" s="37">
        <v>3.39</v>
      </c>
      <c r="Z83" s="35">
        <v>142.19999999999999</v>
      </c>
      <c r="AA83" s="39">
        <v>16.7</v>
      </c>
      <c r="AB83" s="40">
        <f t="shared" si="18"/>
        <v>0.50049950049950043</v>
      </c>
      <c r="AC83" s="41">
        <v>1.2482352941176469</v>
      </c>
      <c r="AD83" s="42">
        <f t="shared" si="19"/>
        <v>177.49905882352937</v>
      </c>
      <c r="AF83">
        <f t="shared" si="20"/>
        <v>1776</v>
      </c>
      <c r="AG83">
        <f t="shared" si="21"/>
        <v>3.38</v>
      </c>
      <c r="AH83">
        <f t="shared" si="29"/>
        <v>1020</v>
      </c>
      <c r="AI83">
        <f t="shared" si="22"/>
        <v>3.33</v>
      </c>
      <c r="AJ83" s="35">
        <f t="shared" si="30"/>
        <v>130.4</v>
      </c>
      <c r="AK83" s="35">
        <f t="shared" si="23"/>
        <v>25.04</v>
      </c>
      <c r="AL83" s="40">
        <f t="shared" si="24"/>
        <v>0.50039968025579529</v>
      </c>
      <c r="AM83" s="40">
        <f t="shared" si="25"/>
        <v>1.3826666666666665</v>
      </c>
      <c r="AN83" s="42">
        <f t="shared" si="26"/>
        <v>180.29973333333331</v>
      </c>
      <c r="AP83" s="43">
        <f t="shared" si="27"/>
        <v>0.99831365935919059</v>
      </c>
      <c r="AQ83" s="43">
        <f t="shared" si="27"/>
        <v>0.97406340057636875</v>
      </c>
      <c r="AR83" s="43">
        <f t="shared" si="27"/>
        <v>1.000981354268891</v>
      </c>
      <c r="AS83" s="43">
        <f t="shared" si="17"/>
        <v>0.98230088495575218</v>
      </c>
      <c r="AT83" s="43">
        <f t="shared" si="28"/>
        <v>0.99980055875459317</v>
      </c>
      <c r="AU83" s="43">
        <f t="shared" si="31"/>
        <v>1.0157785316066852</v>
      </c>
    </row>
    <row r="84" spans="1:47">
      <c r="A84" s="45" t="s">
        <v>22</v>
      </c>
      <c r="B84" t="s">
        <v>236</v>
      </c>
      <c r="C84" t="s">
        <v>237</v>
      </c>
      <c r="D84" s="45">
        <v>300</v>
      </c>
      <c r="E84" s="32">
        <v>592</v>
      </c>
      <c r="F84" s="32">
        <v>82</v>
      </c>
      <c r="G84" s="32">
        <v>234</v>
      </c>
      <c r="H84" s="32">
        <v>38</v>
      </c>
      <c r="I84" s="15">
        <v>4.9000000000000004</v>
      </c>
      <c r="J84" s="16">
        <v>0.56999999999999995</v>
      </c>
      <c r="K84" s="32">
        <v>120</v>
      </c>
      <c r="L84" s="33">
        <v>1.7999999999999999E-2</v>
      </c>
      <c r="M84" s="34">
        <v>2.7</v>
      </c>
      <c r="N84" s="35">
        <v>46.1</v>
      </c>
      <c r="O84" s="35">
        <v>4.0999999999999996</v>
      </c>
      <c r="P84" s="36">
        <v>1.38</v>
      </c>
      <c r="Q84" s="36">
        <v>0.15</v>
      </c>
      <c r="R84" s="36">
        <v>0.97</v>
      </c>
      <c r="S84" s="36">
        <v>0.12</v>
      </c>
      <c r="T84" s="36">
        <f t="shared" si="16"/>
        <v>1.5</v>
      </c>
      <c r="V84">
        <v>2156</v>
      </c>
      <c r="W84" s="37">
        <v>4.1399999999999997</v>
      </c>
      <c r="X84" s="38">
        <v>962</v>
      </c>
      <c r="Y84" s="37">
        <v>3.21</v>
      </c>
      <c r="Z84" s="35">
        <v>146</v>
      </c>
      <c r="AA84" s="39">
        <v>10.4</v>
      </c>
      <c r="AB84" s="40">
        <f t="shared" si="18"/>
        <v>0.38423645320197053</v>
      </c>
      <c r="AC84" s="41">
        <v>0.98352941176470576</v>
      </c>
      <c r="AD84" s="42">
        <f t="shared" si="19"/>
        <v>143.59529411764703</v>
      </c>
      <c r="AF84">
        <f t="shared" si="20"/>
        <v>2150</v>
      </c>
      <c r="AG84">
        <f t="shared" si="21"/>
        <v>4.2300000000000004</v>
      </c>
      <c r="AH84">
        <f t="shared" si="29"/>
        <v>956</v>
      </c>
      <c r="AI84">
        <f t="shared" si="22"/>
        <v>3.25</v>
      </c>
      <c r="AJ84" s="35">
        <f t="shared" si="30"/>
        <v>124</v>
      </c>
      <c r="AK84" s="35">
        <f t="shared" si="23"/>
        <v>15.729999999999999</v>
      </c>
      <c r="AL84" s="40">
        <f t="shared" si="24"/>
        <v>0.38620181684262211</v>
      </c>
      <c r="AM84" s="40">
        <f t="shared" si="25"/>
        <v>1.1420000000000001</v>
      </c>
      <c r="AN84" s="42">
        <f t="shared" si="26"/>
        <v>141.608</v>
      </c>
      <c r="AP84" s="43">
        <f t="shared" si="27"/>
        <v>0.99721706864564008</v>
      </c>
      <c r="AQ84" s="43">
        <f t="shared" si="27"/>
        <v>1.0217391304347827</v>
      </c>
      <c r="AR84" s="43">
        <f t="shared" si="27"/>
        <v>0.99376299376299382</v>
      </c>
      <c r="AS84" s="43">
        <f t="shared" si="17"/>
        <v>1.0124610591900312</v>
      </c>
      <c r="AT84" s="43">
        <f t="shared" si="28"/>
        <v>1.0051149848596446</v>
      </c>
      <c r="AU84" s="43">
        <f t="shared" si="31"/>
        <v>0.98616045094055216</v>
      </c>
    </row>
    <row r="85" spans="1:47">
      <c r="A85" s="45" t="s">
        <v>22</v>
      </c>
      <c r="B85" t="s">
        <v>238</v>
      </c>
      <c r="C85" t="s">
        <v>239</v>
      </c>
      <c r="D85" s="45">
        <v>295</v>
      </c>
      <c r="E85" s="32">
        <v>507</v>
      </c>
      <c r="F85" s="32">
        <v>63</v>
      </c>
      <c r="G85" s="32">
        <v>351</v>
      </c>
      <c r="H85" s="32">
        <v>66</v>
      </c>
      <c r="I85" s="15">
        <v>5.0999999999999996</v>
      </c>
      <c r="J85" s="16">
        <v>0.54</v>
      </c>
      <c r="K85" s="32">
        <v>120</v>
      </c>
      <c r="L85" s="33">
        <v>1.7333333333333336E-2</v>
      </c>
      <c r="M85" s="34">
        <v>2.6</v>
      </c>
      <c r="N85" s="35">
        <v>41.3</v>
      </c>
      <c r="O85" s="35">
        <v>4.4000000000000004</v>
      </c>
      <c r="P85" s="36">
        <v>1.23</v>
      </c>
      <c r="Q85" s="36">
        <v>0.11</v>
      </c>
      <c r="R85" s="36">
        <v>1.33</v>
      </c>
      <c r="S85" s="36">
        <v>0.2</v>
      </c>
      <c r="T85" s="36">
        <f t="shared" si="16"/>
        <v>2.6</v>
      </c>
      <c r="V85">
        <v>1704</v>
      </c>
      <c r="W85" s="37">
        <v>3.34</v>
      </c>
      <c r="X85" s="38">
        <v>1609</v>
      </c>
      <c r="Y85" s="37">
        <v>5.2</v>
      </c>
      <c r="Z85" s="35">
        <v>144.80000000000001</v>
      </c>
      <c r="AA85" s="39">
        <v>10.199999999999999</v>
      </c>
      <c r="AB85" s="40">
        <f t="shared" si="18"/>
        <v>0.3796526054590571</v>
      </c>
      <c r="AC85" s="41">
        <v>0.97529411764705887</v>
      </c>
      <c r="AD85" s="42">
        <f t="shared" si="19"/>
        <v>141.22258823529413</v>
      </c>
      <c r="AF85">
        <f t="shared" si="20"/>
        <v>1704</v>
      </c>
      <c r="AG85">
        <f t="shared" si="21"/>
        <v>3.32</v>
      </c>
      <c r="AH85">
        <f t="shared" si="29"/>
        <v>1605</v>
      </c>
      <c r="AI85">
        <f t="shared" si="22"/>
        <v>5.1300000000000008</v>
      </c>
      <c r="AJ85" s="35">
        <f t="shared" si="30"/>
        <v>124.9</v>
      </c>
      <c r="AK85" s="35">
        <f t="shared" si="23"/>
        <v>15.360000000000001</v>
      </c>
      <c r="AL85" s="40">
        <f t="shared" si="24"/>
        <v>0.38057482656095143</v>
      </c>
      <c r="AM85" s="40">
        <f t="shared" si="25"/>
        <v>1.1293333333333333</v>
      </c>
      <c r="AN85" s="42">
        <f t="shared" si="26"/>
        <v>141.05373333333333</v>
      </c>
      <c r="AP85" s="43">
        <f t="shared" si="27"/>
        <v>1</v>
      </c>
      <c r="AQ85" s="43">
        <f t="shared" si="27"/>
        <v>0.99401197604790414</v>
      </c>
      <c r="AR85" s="43">
        <f t="shared" si="27"/>
        <v>0.99751398384089496</v>
      </c>
      <c r="AS85" s="43">
        <f t="shared" si="17"/>
        <v>0.9865384615384617</v>
      </c>
      <c r="AT85" s="43">
        <f t="shared" si="28"/>
        <v>1.0024291183272118</v>
      </c>
      <c r="AU85" s="43">
        <f t="shared" si="31"/>
        <v>0.9988043350283351</v>
      </c>
    </row>
    <row r="86" spans="1:47">
      <c r="A86" s="45" t="s">
        <v>22</v>
      </c>
      <c r="B86" t="s">
        <v>240</v>
      </c>
      <c r="C86" t="s">
        <v>241</v>
      </c>
      <c r="D86" s="45">
        <v>300</v>
      </c>
      <c r="E86" s="32">
        <v>490</v>
      </c>
      <c r="F86" s="32">
        <v>61</v>
      </c>
      <c r="G86" s="32">
        <v>364</v>
      </c>
      <c r="H86" s="32">
        <v>73</v>
      </c>
      <c r="I86" s="15">
        <v>2.2999999999999998</v>
      </c>
      <c r="J86" s="16">
        <v>0.65</v>
      </c>
      <c r="K86" s="32">
        <v>120</v>
      </c>
      <c r="L86" s="33">
        <v>2.0666666666666667E-2</v>
      </c>
      <c r="M86" s="34">
        <v>3.1</v>
      </c>
      <c r="N86" s="35">
        <v>43.4</v>
      </c>
      <c r="O86" s="35">
        <v>4.9000000000000004</v>
      </c>
      <c r="P86" s="36">
        <v>1.2</v>
      </c>
      <c r="Q86" s="36">
        <v>0.11</v>
      </c>
      <c r="R86" s="36">
        <v>1.37</v>
      </c>
      <c r="S86" s="36">
        <v>0.22</v>
      </c>
      <c r="T86" s="36">
        <f t="shared" si="16"/>
        <v>2.9</v>
      </c>
      <c r="V86">
        <v>1646</v>
      </c>
      <c r="W86" s="37">
        <v>3.24</v>
      </c>
      <c r="X86" s="38">
        <v>1747</v>
      </c>
      <c r="Y86" s="37">
        <v>5.63</v>
      </c>
      <c r="Z86" s="35">
        <v>156.4</v>
      </c>
      <c r="AA86" s="39">
        <v>9.6999999999999993</v>
      </c>
      <c r="AB86" s="40">
        <f t="shared" si="18"/>
        <v>0.36788874841972186</v>
      </c>
      <c r="AC86" s="41">
        <v>1.0376470588235294</v>
      </c>
      <c r="AD86" s="42">
        <f t="shared" si="19"/>
        <v>162.28800000000001</v>
      </c>
      <c r="AF86">
        <f t="shared" si="20"/>
        <v>1649</v>
      </c>
      <c r="AG86">
        <f t="shared" si="21"/>
        <v>3.29</v>
      </c>
      <c r="AH86">
        <f t="shared" si="29"/>
        <v>1751</v>
      </c>
      <c r="AI86">
        <f t="shared" si="22"/>
        <v>5.55</v>
      </c>
      <c r="AJ86" s="35">
        <f t="shared" si="30"/>
        <v>136.5</v>
      </c>
      <c r="AK86" s="35">
        <f t="shared" si="23"/>
        <v>14.649999999999999</v>
      </c>
      <c r="AL86" s="40">
        <f t="shared" si="24"/>
        <v>0.36948297604035307</v>
      </c>
      <c r="AM86" s="40">
        <f t="shared" si="25"/>
        <v>1.1926666666666668</v>
      </c>
      <c r="AN86" s="42">
        <f t="shared" si="26"/>
        <v>162.79900000000001</v>
      </c>
      <c r="AP86" s="43">
        <f t="shared" si="27"/>
        <v>1.0018226002430133</v>
      </c>
      <c r="AQ86" s="43">
        <f t="shared" si="27"/>
        <v>1.0154320987654319</v>
      </c>
      <c r="AR86" s="43">
        <f t="shared" si="27"/>
        <v>1.0022896393817973</v>
      </c>
      <c r="AS86" s="43">
        <f t="shared" si="17"/>
        <v>0.98579040852575484</v>
      </c>
      <c r="AT86" s="43">
        <f t="shared" si="28"/>
        <v>1.0043334503364925</v>
      </c>
      <c r="AU86" s="43">
        <f t="shared" si="31"/>
        <v>1.0031487232574188</v>
      </c>
    </row>
    <row r="87" spans="1:47">
      <c r="A87" s="45" t="s">
        <v>22</v>
      </c>
      <c r="B87" t="s">
        <v>242</v>
      </c>
      <c r="C87" t="s">
        <v>243</v>
      </c>
      <c r="D87" s="45">
        <v>290</v>
      </c>
      <c r="E87" s="32">
        <v>507</v>
      </c>
      <c r="F87" s="32">
        <v>61</v>
      </c>
      <c r="G87" s="32">
        <v>221</v>
      </c>
      <c r="H87" s="32">
        <v>38</v>
      </c>
      <c r="I87" s="15">
        <v>8</v>
      </c>
      <c r="J87" s="16">
        <v>0.95</v>
      </c>
      <c r="K87" s="32">
        <v>120</v>
      </c>
      <c r="L87" s="33">
        <v>0.03</v>
      </c>
      <c r="M87" s="34">
        <v>4.5</v>
      </c>
      <c r="N87" s="35">
        <v>45.6</v>
      </c>
      <c r="O87" s="35">
        <v>4.0999999999999996</v>
      </c>
      <c r="P87" s="36">
        <v>1.23</v>
      </c>
      <c r="Q87" s="36">
        <v>0.11</v>
      </c>
      <c r="R87" s="36">
        <v>0.93</v>
      </c>
      <c r="S87" s="36">
        <v>0.12</v>
      </c>
      <c r="T87" s="36">
        <f t="shared" si="16"/>
        <v>1.5</v>
      </c>
      <c r="V87">
        <v>1663</v>
      </c>
      <c r="W87" s="37">
        <v>3.27</v>
      </c>
      <c r="X87" s="38">
        <v>949</v>
      </c>
      <c r="Y87" s="37">
        <v>3.17</v>
      </c>
      <c r="Z87" s="35">
        <v>136</v>
      </c>
      <c r="AA87" s="39">
        <v>17.399999999999999</v>
      </c>
      <c r="AB87" s="40">
        <f t="shared" si="18"/>
        <v>0.5107632093933463</v>
      </c>
      <c r="AC87" s="41">
        <v>1.2352941176470589</v>
      </c>
      <c r="AD87" s="42">
        <f t="shared" si="19"/>
        <v>168</v>
      </c>
      <c r="AF87">
        <f t="shared" si="20"/>
        <v>1666</v>
      </c>
      <c r="AG87">
        <f t="shared" si="21"/>
        <v>3.32</v>
      </c>
      <c r="AH87">
        <f t="shared" si="29"/>
        <v>943</v>
      </c>
      <c r="AI87">
        <f t="shared" si="22"/>
        <v>3.21</v>
      </c>
      <c r="AJ87" s="35">
        <f t="shared" si="30"/>
        <v>123.5</v>
      </c>
      <c r="AK87" s="35">
        <f t="shared" si="23"/>
        <v>26.05</v>
      </c>
      <c r="AL87" s="40">
        <f t="shared" si="24"/>
        <v>0.51028403525954946</v>
      </c>
      <c r="AM87" s="40">
        <f t="shared" si="25"/>
        <v>1.37</v>
      </c>
      <c r="AN87" s="42">
        <f t="shared" si="26"/>
        <v>169.19500000000002</v>
      </c>
      <c r="AP87" s="43">
        <f t="shared" si="27"/>
        <v>1.0018039687312086</v>
      </c>
      <c r="AQ87" s="43">
        <f t="shared" si="27"/>
        <v>1.0152905198776758</v>
      </c>
      <c r="AR87" s="43">
        <f t="shared" si="27"/>
        <v>0.9936775553213909</v>
      </c>
      <c r="AS87" s="43">
        <f t="shared" si="17"/>
        <v>1.0126182965299684</v>
      </c>
      <c r="AT87" s="43">
        <f t="shared" si="28"/>
        <v>0.9990618468108422</v>
      </c>
      <c r="AU87" s="43">
        <f t="shared" si="31"/>
        <v>1.0071130952380953</v>
      </c>
    </row>
    <row r="88" spans="1:47">
      <c r="A88" s="45" t="s">
        <v>22</v>
      </c>
      <c r="B88" t="s">
        <v>244</v>
      </c>
      <c r="C88" t="s">
        <v>245</v>
      </c>
      <c r="D88" s="45">
        <v>314</v>
      </c>
      <c r="E88" s="32">
        <v>592</v>
      </c>
      <c r="F88" s="32">
        <v>82</v>
      </c>
      <c r="G88" s="32">
        <v>234</v>
      </c>
      <c r="H88" s="32">
        <v>40</v>
      </c>
      <c r="I88" s="15">
        <v>4.4000000000000004</v>
      </c>
      <c r="J88" s="16">
        <v>0.7</v>
      </c>
      <c r="K88" s="32">
        <v>120</v>
      </c>
      <c r="L88" s="33">
        <v>2.2000000000000002E-2</v>
      </c>
      <c r="M88" s="34">
        <v>3.3</v>
      </c>
      <c r="N88" s="35">
        <v>48</v>
      </c>
      <c r="O88" s="35">
        <v>4.3</v>
      </c>
      <c r="P88" s="36">
        <v>1.38</v>
      </c>
      <c r="Q88" s="36">
        <v>0.15</v>
      </c>
      <c r="R88" s="36">
        <v>0.97</v>
      </c>
      <c r="S88" s="36">
        <v>0.12</v>
      </c>
      <c r="T88" s="36">
        <f t="shared" si="16"/>
        <v>1.6</v>
      </c>
      <c r="V88">
        <v>2156</v>
      </c>
      <c r="W88" s="37">
        <v>4.1399999999999997</v>
      </c>
      <c r="X88" s="38">
        <v>993</v>
      </c>
      <c r="Y88" s="37">
        <v>3.31</v>
      </c>
      <c r="Z88" s="35">
        <v>146</v>
      </c>
      <c r="AA88" s="39">
        <v>11.8</v>
      </c>
      <c r="AB88" s="40">
        <f t="shared" si="18"/>
        <v>0.41451990632318503</v>
      </c>
      <c r="AC88" s="41">
        <v>1.0835294117647059</v>
      </c>
      <c r="AD88" s="42">
        <f t="shared" si="19"/>
        <v>158.19529411764705</v>
      </c>
      <c r="AF88">
        <f t="shared" si="20"/>
        <v>2150</v>
      </c>
      <c r="AG88">
        <f t="shared" si="21"/>
        <v>4.2300000000000004</v>
      </c>
      <c r="AH88">
        <f t="shared" si="29"/>
        <v>994</v>
      </c>
      <c r="AI88">
        <f t="shared" si="22"/>
        <v>3.25</v>
      </c>
      <c r="AJ88" s="35">
        <f t="shared" si="30"/>
        <v>129.69999999999999</v>
      </c>
      <c r="AK88" s="35">
        <f t="shared" si="23"/>
        <v>17.7</v>
      </c>
      <c r="AL88" s="40">
        <f t="shared" si="24"/>
        <v>0.41451990632318503</v>
      </c>
      <c r="AM88" s="40">
        <f t="shared" si="25"/>
        <v>1.218</v>
      </c>
      <c r="AN88" s="42">
        <f t="shared" si="26"/>
        <v>157.97459999999998</v>
      </c>
      <c r="AP88" s="43">
        <f t="shared" si="27"/>
        <v>0.99721706864564008</v>
      </c>
      <c r="AQ88" s="43">
        <f t="shared" si="27"/>
        <v>1.0217391304347827</v>
      </c>
      <c r="AR88" s="43">
        <f t="shared" si="27"/>
        <v>1.001007049345418</v>
      </c>
      <c r="AS88" s="43">
        <f t="shared" si="17"/>
        <v>0.98187311178247727</v>
      </c>
      <c r="AT88" s="43">
        <f t="shared" si="28"/>
        <v>1</v>
      </c>
      <c r="AU88" s="43">
        <f t="shared" si="31"/>
        <v>0.99860492615233587</v>
      </c>
    </row>
    <row r="89" spans="1:47">
      <c r="A89" s="45" t="s">
        <v>22</v>
      </c>
      <c r="B89" t="s">
        <v>246</v>
      </c>
      <c r="C89" t="s">
        <v>247</v>
      </c>
      <c r="D89" s="45">
        <v>305</v>
      </c>
      <c r="E89" s="32">
        <v>541</v>
      </c>
      <c r="F89" s="32">
        <v>74</v>
      </c>
      <c r="G89" s="32">
        <v>234</v>
      </c>
      <c r="H89" s="32">
        <v>42</v>
      </c>
      <c r="I89" s="15">
        <v>5.7</v>
      </c>
      <c r="J89" s="16">
        <v>0.8</v>
      </c>
      <c r="K89" s="32">
        <v>120</v>
      </c>
      <c r="L89" s="33">
        <v>2.5333333333333333E-2</v>
      </c>
      <c r="M89" s="34">
        <v>3.8</v>
      </c>
      <c r="N89" s="35">
        <v>49</v>
      </c>
      <c r="O89" s="35">
        <v>3.8</v>
      </c>
      <c r="P89" s="36">
        <v>1.29</v>
      </c>
      <c r="Q89" s="36">
        <v>0.13</v>
      </c>
      <c r="R89" s="36">
        <v>0.97</v>
      </c>
      <c r="S89" s="36">
        <v>0.13</v>
      </c>
      <c r="T89" s="36">
        <f t="shared" si="16"/>
        <v>1.7</v>
      </c>
      <c r="V89">
        <v>1942</v>
      </c>
      <c r="W89" s="37">
        <v>3.76</v>
      </c>
      <c r="X89" s="38">
        <v>1024</v>
      </c>
      <c r="Y89" s="37">
        <v>3.4</v>
      </c>
      <c r="Z89" s="35">
        <v>137.9</v>
      </c>
      <c r="AA89" s="39">
        <v>14</v>
      </c>
      <c r="AB89" s="40">
        <f t="shared" si="18"/>
        <v>0.4565217391304347</v>
      </c>
      <c r="AC89" s="41">
        <v>1.1341176470588237</v>
      </c>
      <c r="AD89" s="42">
        <f t="shared" si="19"/>
        <v>156.39482352941178</v>
      </c>
      <c r="AF89">
        <f t="shared" si="20"/>
        <v>1947</v>
      </c>
      <c r="AG89">
        <f t="shared" si="21"/>
        <v>3.7600000000000002</v>
      </c>
      <c r="AH89">
        <f t="shared" si="29"/>
        <v>1032</v>
      </c>
      <c r="AI89">
        <f t="shared" si="22"/>
        <v>3.4400000000000004</v>
      </c>
      <c r="AJ89" s="35">
        <f t="shared" si="30"/>
        <v>121.2</v>
      </c>
      <c r="AK89" s="35">
        <f t="shared" si="23"/>
        <v>20.900000000000002</v>
      </c>
      <c r="AL89" s="40">
        <f t="shared" si="24"/>
        <v>0.45533769063180829</v>
      </c>
      <c r="AM89" s="40">
        <f t="shared" si="25"/>
        <v>1.2813333333333332</v>
      </c>
      <c r="AN89" s="42">
        <f t="shared" si="26"/>
        <v>155.29759999999999</v>
      </c>
      <c r="AP89" s="43">
        <f t="shared" si="27"/>
        <v>1.0025746652935119</v>
      </c>
      <c r="AQ89" s="43">
        <f t="shared" si="27"/>
        <v>1.0000000000000002</v>
      </c>
      <c r="AR89" s="43">
        <f t="shared" si="27"/>
        <v>1.0078125</v>
      </c>
      <c r="AS89" s="43">
        <f t="shared" si="17"/>
        <v>1.0117647058823531</v>
      </c>
      <c r="AT89" s="43">
        <f t="shared" si="28"/>
        <v>0.99740636995538978</v>
      </c>
      <c r="AU89" s="43">
        <f t="shared" si="31"/>
        <v>0.99298427208362527</v>
      </c>
    </row>
    <row r="90" spans="1:47">
      <c r="A90" s="45" t="s">
        <v>22</v>
      </c>
      <c r="B90" t="s">
        <v>248</v>
      </c>
      <c r="C90" t="s">
        <v>249</v>
      </c>
      <c r="D90" s="45">
        <v>315</v>
      </c>
      <c r="E90" s="32">
        <v>660</v>
      </c>
      <c r="F90" s="32">
        <v>78</v>
      </c>
      <c r="G90" s="32">
        <v>208</v>
      </c>
      <c r="H90" s="32">
        <v>38</v>
      </c>
      <c r="I90" s="15">
        <v>3.4</v>
      </c>
      <c r="J90" s="16">
        <v>0.62</v>
      </c>
      <c r="K90" s="32">
        <v>120</v>
      </c>
      <c r="L90" s="33">
        <v>1.9333333333333334E-2</v>
      </c>
      <c r="M90" s="34">
        <v>2.9</v>
      </c>
      <c r="N90" s="35">
        <v>48.6</v>
      </c>
      <c r="O90" s="35">
        <v>3.9</v>
      </c>
      <c r="P90" s="36">
        <v>1.5</v>
      </c>
      <c r="Q90" s="36">
        <v>0.14000000000000001</v>
      </c>
      <c r="R90" s="36">
        <v>0.89</v>
      </c>
      <c r="S90" s="36">
        <v>0.12</v>
      </c>
      <c r="T90" s="36">
        <f t="shared" si="16"/>
        <v>1.5</v>
      </c>
      <c r="V90">
        <v>2142</v>
      </c>
      <c r="W90" s="37">
        <v>4.12</v>
      </c>
      <c r="X90" s="38">
        <v>936</v>
      </c>
      <c r="Y90" s="37">
        <v>3.13</v>
      </c>
      <c r="Z90" s="35">
        <v>144.19999999999999</v>
      </c>
      <c r="AA90" s="39">
        <v>10.1</v>
      </c>
      <c r="AB90" s="40">
        <f t="shared" si="18"/>
        <v>0.37733499377334989</v>
      </c>
      <c r="AC90" s="41">
        <v>1.0117647058823529</v>
      </c>
      <c r="AD90" s="42">
        <f t="shared" si="19"/>
        <v>145.89647058823527</v>
      </c>
      <c r="AF90">
        <f t="shared" si="20"/>
        <v>2142</v>
      </c>
      <c r="AG90">
        <f t="shared" si="21"/>
        <v>4.16</v>
      </c>
      <c r="AH90">
        <f t="shared" si="29"/>
        <v>930</v>
      </c>
      <c r="AI90">
        <f t="shared" si="22"/>
        <v>3.17</v>
      </c>
      <c r="AJ90" s="35">
        <f t="shared" si="30"/>
        <v>122.69999999999999</v>
      </c>
      <c r="AK90" s="35">
        <f t="shared" si="23"/>
        <v>15.18</v>
      </c>
      <c r="AL90" s="40">
        <f t="shared" si="24"/>
        <v>0.37779990044798406</v>
      </c>
      <c r="AM90" s="40">
        <f t="shared" si="25"/>
        <v>1.1673333333333333</v>
      </c>
      <c r="AN90" s="42">
        <f t="shared" si="26"/>
        <v>143.23179999999999</v>
      </c>
      <c r="AP90" s="43">
        <f t="shared" si="27"/>
        <v>1</v>
      </c>
      <c r="AQ90" s="43">
        <f t="shared" si="27"/>
        <v>1.0097087378640777</v>
      </c>
      <c r="AR90" s="43">
        <f t="shared" si="27"/>
        <v>0.99358974358974361</v>
      </c>
      <c r="AS90" s="43">
        <f t="shared" si="17"/>
        <v>1.0127795527156549</v>
      </c>
      <c r="AT90" s="43">
        <f t="shared" si="28"/>
        <v>1.0012320794050535</v>
      </c>
      <c r="AU90" s="43">
        <f t="shared" si="31"/>
        <v>0.98173588039867121</v>
      </c>
    </row>
    <row r="91" spans="1:47">
      <c r="A91" s="45" t="s">
        <v>22</v>
      </c>
      <c r="B91" t="s">
        <v>251</v>
      </c>
      <c r="C91" t="s">
        <v>252</v>
      </c>
      <c r="D91" s="45">
        <v>280</v>
      </c>
      <c r="E91" s="32">
        <v>507</v>
      </c>
      <c r="F91" s="32">
        <v>59</v>
      </c>
      <c r="G91" s="32">
        <v>364</v>
      </c>
      <c r="H91" s="32">
        <v>70</v>
      </c>
      <c r="I91" s="15">
        <v>5.0999999999999996</v>
      </c>
      <c r="J91" s="16">
        <v>0.59</v>
      </c>
      <c r="K91" s="32">
        <v>120</v>
      </c>
      <c r="L91" s="33">
        <v>1.8666666666666668E-2</v>
      </c>
      <c r="M91" s="34">
        <v>2.8</v>
      </c>
      <c r="N91" s="35">
        <v>43.9</v>
      </c>
      <c r="O91" s="35">
        <v>4.5999999999999996</v>
      </c>
      <c r="P91" s="36">
        <v>1.23</v>
      </c>
      <c r="Q91" s="36">
        <v>0.1</v>
      </c>
      <c r="R91" s="36">
        <v>1.37</v>
      </c>
      <c r="S91" s="36">
        <v>0.21</v>
      </c>
      <c r="T91" s="36">
        <f t="shared" si="16"/>
        <v>2.8</v>
      </c>
      <c r="V91">
        <v>1622</v>
      </c>
      <c r="W91" s="37">
        <v>3.2</v>
      </c>
      <c r="X91" s="38">
        <v>1685</v>
      </c>
      <c r="Y91" s="37">
        <v>5.43</v>
      </c>
      <c r="Z91" s="35">
        <v>152.6</v>
      </c>
      <c r="AA91" s="39">
        <v>10.9</v>
      </c>
      <c r="AB91" s="40">
        <f t="shared" si="18"/>
        <v>0.39540507859733975</v>
      </c>
      <c r="AC91" s="41">
        <v>1.0035294117647058</v>
      </c>
      <c r="AD91" s="42">
        <f t="shared" si="19"/>
        <v>153.13858823529409</v>
      </c>
      <c r="AF91">
        <f t="shared" si="20"/>
        <v>1628</v>
      </c>
      <c r="AG91">
        <f t="shared" si="21"/>
        <v>3.13</v>
      </c>
      <c r="AH91">
        <f t="shared" si="29"/>
        <v>1694</v>
      </c>
      <c r="AI91">
        <f t="shared" si="22"/>
        <v>5.3599999999999994</v>
      </c>
      <c r="AJ91" s="35">
        <f t="shared" si="30"/>
        <v>131.29999999999998</v>
      </c>
      <c r="AK91" s="35">
        <f t="shared" si="23"/>
        <v>16.309999999999999</v>
      </c>
      <c r="AL91" s="40">
        <f t="shared" si="24"/>
        <v>0.39481965625756477</v>
      </c>
      <c r="AM91" s="40">
        <f t="shared" si="25"/>
        <v>1.1546666666666665</v>
      </c>
      <c r="AN91" s="42">
        <f t="shared" si="26"/>
        <v>151.6077333333333</v>
      </c>
      <c r="AP91" s="43">
        <f t="shared" si="27"/>
        <v>1.0036991368680641</v>
      </c>
      <c r="AQ91" s="43">
        <f t="shared" si="27"/>
        <v>0.97812499999999991</v>
      </c>
      <c r="AR91" s="43">
        <f t="shared" si="27"/>
        <v>1.0053412462908011</v>
      </c>
      <c r="AS91" s="43">
        <f t="shared" si="17"/>
        <v>0.98710865561694283</v>
      </c>
      <c r="AT91" s="43">
        <f t="shared" si="28"/>
        <v>0.99851943646790853</v>
      </c>
      <c r="AU91" s="43">
        <f t="shared" si="31"/>
        <v>0.99000346731936262</v>
      </c>
    </row>
    <row r="92" spans="1:47">
      <c r="A92" s="45" t="s">
        <v>22</v>
      </c>
      <c r="B92" t="s">
        <v>255</v>
      </c>
      <c r="C92" t="s">
        <v>256</v>
      </c>
      <c r="D92" s="45">
        <v>295</v>
      </c>
      <c r="E92" s="32">
        <v>575</v>
      </c>
      <c r="F92" s="32">
        <v>67</v>
      </c>
      <c r="G92" s="32">
        <v>247</v>
      </c>
      <c r="H92" s="32">
        <v>38</v>
      </c>
      <c r="I92" s="15">
        <v>7</v>
      </c>
      <c r="J92" s="16">
        <v>0.94</v>
      </c>
      <c r="K92" s="32">
        <v>120</v>
      </c>
      <c r="L92" s="33">
        <v>0.03</v>
      </c>
      <c r="M92" s="34">
        <v>4.5</v>
      </c>
      <c r="N92" s="35">
        <v>52.3</v>
      </c>
      <c r="O92" s="35">
        <v>4.0999999999999996</v>
      </c>
      <c r="P92" s="36">
        <v>1.35</v>
      </c>
      <c r="Q92" s="36">
        <v>0.12</v>
      </c>
      <c r="R92" s="36">
        <v>1.01</v>
      </c>
      <c r="S92" s="36">
        <v>0.12</v>
      </c>
      <c r="T92" s="36">
        <f t="shared" si="16"/>
        <v>1.5</v>
      </c>
      <c r="V92">
        <v>1853</v>
      </c>
      <c r="W92" s="37">
        <v>3.61</v>
      </c>
      <c r="X92" s="38">
        <v>975</v>
      </c>
      <c r="Y92" s="37">
        <v>3.25</v>
      </c>
      <c r="Z92" s="35">
        <v>141.30000000000001</v>
      </c>
      <c r="AA92" s="39">
        <v>16.5</v>
      </c>
      <c r="AB92" s="40">
        <f t="shared" si="18"/>
        <v>0.49748743718592969</v>
      </c>
      <c r="AC92" s="41">
        <v>1.24</v>
      </c>
      <c r="AD92" s="42">
        <f t="shared" si="19"/>
        <v>175.21200000000002</v>
      </c>
      <c r="AF92">
        <f t="shared" si="20"/>
        <v>1848</v>
      </c>
      <c r="AG92">
        <f t="shared" si="21"/>
        <v>3.63</v>
      </c>
      <c r="AH92">
        <f t="shared" si="29"/>
        <v>969</v>
      </c>
      <c r="AI92">
        <f t="shared" si="22"/>
        <v>3.29</v>
      </c>
      <c r="AJ92" s="35">
        <f t="shared" si="30"/>
        <v>130.19999999999999</v>
      </c>
      <c r="AK92" s="35">
        <f t="shared" si="23"/>
        <v>24.86</v>
      </c>
      <c r="AL92" s="40">
        <f t="shared" si="24"/>
        <v>0.49859606899318087</v>
      </c>
      <c r="AM92" s="40">
        <f t="shared" si="25"/>
        <v>1.37</v>
      </c>
      <c r="AN92" s="42">
        <f t="shared" si="26"/>
        <v>178.374</v>
      </c>
      <c r="AP92" s="43">
        <f t="shared" si="27"/>
        <v>0.99730167296276306</v>
      </c>
      <c r="AQ92" s="43">
        <f t="shared" si="27"/>
        <v>1.0055401662049861</v>
      </c>
      <c r="AR92" s="43">
        <f t="shared" si="27"/>
        <v>0.99384615384615382</v>
      </c>
      <c r="AS92" s="43">
        <f t="shared" si="17"/>
        <v>1.0123076923076924</v>
      </c>
      <c r="AT92" s="43">
        <f t="shared" si="28"/>
        <v>1.0022284619155857</v>
      </c>
      <c r="AU92" s="43">
        <f t="shared" si="31"/>
        <v>1.0180467091295116</v>
      </c>
    </row>
    <row r="93" spans="1:47">
      <c r="A93" s="45" t="s">
        <v>22</v>
      </c>
      <c r="B93" t="s">
        <v>257</v>
      </c>
      <c r="C93" t="s">
        <v>258</v>
      </c>
      <c r="D93" s="45">
        <v>295</v>
      </c>
      <c r="E93" s="32">
        <v>473</v>
      </c>
      <c r="F93" s="32">
        <v>59</v>
      </c>
      <c r="G93" s="32">
        <v>325</v>
      </c>
      <c r="H93" s="32">
        <v>58</v>
      </c>
      <c r="I93" s="15">
        <v>4.7</v>
      </c>
      <c r="J93" s="16">
        <v>0.65</v>
      </c>
      <c r="K93" s="32">
        <v>120</v>
      </c>
      <c r="L93" s="33">
        <v>2.0666666666666667E-2</v>
      </c>
      <c r="M93" s="34">
        <v>3.1</v>
      </c>
      <c r="N93" s="35">
        <v>40.6</v>
      </c>
      <c r="O93" s="35">
        <v>3.8</v>
      </c>
      <c r="P93" s="36">
        <v>1.17</v>
      </c>
      <c r="Q93" s="36">
        <v>0.1</v>
      </c>
      <c r="R93" s="36">
        <v>1.25</v>
      </c>
      <c r="S93" s="36">
        <v>0.18</v>
      </c>
      <c r="T93" s="36">
        <f t="shared" si="16"/>
        <v>2.2999999999999998</v>
      </c>
      <c r="V93">
        <v>1588</v>
      </c>
      <c r="W93" s="37">
        <v>3.14</v>
      </c>
      <c r="X93" s="38">
        <v>1427</v>
      </c>
      <c r="Y93" s="37">
        <v>4.6399999999999997</v>
      </c>
      <c r="Z93" s="35">
        <v>132.80000000000001</v>
      </c>
      <c r="AA93" s="39">
        <v>11.3</v>
      </c>
      <c r="AB93" s="40">
        <f t="shared" si="18"/>
        <v>0.40405244338498214</v>
      </c>
      <c r="AC93" s="41">
        <v>1.02</v>
      </c>
      <c r="AD93" s="42">
        <f t="shared" si="19"/>
        <v>135.45600000000002</v>
      </c>
      <c r="AF93">
        <f t="shared" si="20"/>
        <v>1594</v>
      </c>
      <c r="AG93">
        <f t="shared" si="21"/>
        <v>3.0700000000000003</v>
      </c>
      <c r="AH93">
        <f t="shared" si="29"/>
        <v>1427</v>
      </c>
      <c r="AI93">
        <f t="shared" si="22"/>
        <v>4.67</v>
      </c>
      <c r="AJ93" s="35">
        <f t="shared" si="30"/>
        <v>112.80000000000001</v>
      </c>
      <c r="AK93" s="35">
        <f t="shared" si="23"/>
        <v>17.05</v>
      </c>
      <c r="AL93" s="40">
        <f t="shared" si="24"/>
        <v>0.40546967895362662</v>
      </c>
      <c r="AM93" s="40">
        <f t="shared" si="25"/>
        <v>1.1926666666666668</v>
      </c>
      <c r="AN93" s="42">
        <f t="shared" si="26"/>
        <v>134.53280000000004</v>
      </c>
      <c r="AP93" s="43">
        <f t="shared" si="27"/>
        <v>1.0037783375314862</v>
      </c>
      <c r="AQ93" s="43">
        <f t="shared" si="27"/>
        <v>0.97770700636942676</v>
      </c>
      <c r="AR93" s="43">
        <f t="shared" si="27"/>
        <v>1</v>
      </c>
      <c r="AS93" s="43">
        <f t="shared" si="17"/>
        <v>1.0064655172413794</v>
      </c>
      <c r="AT93" s="43">
        <f t="shared" si="28"/>
        <v>1.0035075535164977</v>
      </c>
      <c r="AU93" s="43">
        <f t="shared" si="31"/>
        <v>0.99318450271674952</v>
      </c>
    </row>
    <row r="94" spans="1:47">
      <c r="A94" s="45" t="s">
        <v>22</v>
      </c>
      <c r="B94" t="s">
        <v>259</v>
      </c>
      <c r="C94" t="s">
        <v>260</v>
      </c>
      <c r="D94" s="45">
        <v>290</v>
      </c>
      <c r="E94" s="32">
        <v>507</v>
      </c>
      <c r="F94" s="32">
        <v>61</v>
      </c>
      <c r="G94" s="32">
        <v>351</v>
      </c>
      <c r="H94" s="32">
        <v>56</v>
      </c>
      <c r="I94" s="15">
        <v>4.9000000000000004</v>
      </c>
      <c r="J94" s="16">
        <v>0.62</v>
      </c>
      <c r="K94" s="32">
        <v>120</v>
      </c>
      <c r="L94" s="33">
        <v>1.9333333333333334E-2</v>
      </c>
      <c r="M94" s="34">
        <v>2.9</v>
      </c>
      <c r="N94" s="35">
        <v>40.1</v>
      </c>
      <c r="O94" s="35">
        <v>3.7</v>
      </c>
      <c r="P94" s="36">
        <v>1.23</v>
      </c>
      <c r="Q94" s="36">
        <v>0.11</v>
      </c>
      <c r="R94" s="36">
        <v>1.33</v>
      </c>
      <c r="S94" s="36">
        <v>0.17</v>
      </c>
      <c r="T94" s="36">
        <f t="shared" si="16"/>
        <v>2.2000000000000002</v>
      </c>
      <c r="V94">
        <v>1663</v>
      </c>
      <c r="W94" s="37">
        <v>3.27</v>
      </c>
      <c r="X94" s="38">
        <v>1422</v>
      </c>
      <c r="Y94" s="37">
        <v>4.63</v>
      </c>
      <c r="Z94" s="35">
        <v>129.4</v>
      </c>
      <c r="AA94" s="39">
        <v>11.1</v>
      </c>
      <c r="AB94" s="40">
        <f t="shared" si="18"/>
        <v>0.39975990396158456</v>
      </c>
      <c r="AC94" s="41">
        <v>1.0117647058823529</v>
      </c>
      <c r="AD94" s="42">
        <f t="shared" si="19"/>
        <v>130.92235294117648</v>
      </c>
      <c r="AF94">
        <f t="shared" si="20"/>
        <v>1666</v>
      </c>
      <c r="AG94">
        <f t="shared" si="21"/>
        <v>3.32</v>
      </c>
      <c r="AH94">
        <f t="shared" si="29"/>
        <v>1415</v>
      </c>
      <c r="AI94">
        <f t="shared" si="22"/>
        <v>4.5600000000000005</v>
      </c>
      <c r="AJ94" s="35">
        <f t="shared" si="30"/>
        <v>110.4</v>
      </c>
      <c r="AK94" s="35">
        <f t="shared" si="23"/>
        <v>16.68</v>
      </c>
      <c r="AL94" s="40">
        <f t="shared" si="24"/>
        <v>0.40019193857965452</v>
      </c>
      <c r="AM94" s="40">
        <f t="shared" si="25"/>
        <v>1.1673333333333333</v>
      </c>
      <c r="AN94" s="42">
        <f t="shared" si="26"/>
        <v>128.87360000000001</v>
      </c>
      <c r="AP94" s="43">
        <f t="shared" si="27"/>
        <v>1.0018039687312086</v>
      </c>
      <c r="AQ94" s="43">
        <f t="shared" si="27"/>
        <v>1.0152905198776758</v>
      </c>
      <c r="AR94" s="43">
        <f t="shared" si="27"/>
        <v>0.99507735583684953</v>
      </c>
      <c r="AS94" s="43">
        <f t="shared" si="17"/>
        <v>0.98488120950323987</v>
      </c>
      <c r="AT94" s="43">
        <f t="shared" si="28"/>
        <v>1.0010807352458027</v>
      </c>
      <c r="AU94" s="43">
        <f t="shared" si="31"/>
        <v>0.98435138923834509</v>
      </c>
    </row>
    <row r="95" spans="1:47">
      <c r="A95" s="45" t="s">
        <v>22</v>
      </c>
      <c r="B95" t="s">
        <v>261</v>
      </c>
      <c r="C95" t="s">
        <v>262</v>
      </c>
      <c r="D95" s="45">
        <v>310</v>
      </c>
      <c r="E95" s="32">
        <v>575</v>
      </c>
      <c r="F95" s="32">
        <v>80</v>
      </c>
      <c r="G95" s="32">
        <v>234</v>
      </c>
      <c r="H95" s="32">
        <v>38</v>
      </c>
      <c r="I95" s="15">
        <v>9.3000000000000007</v>
      </c>
      <c r="J95" s="16">
        <v>0.78</v>
      </c>
      <c r="K95" s="32">
        <v>120</v>
      </c>
      <c r="L95" s="33">
        <v>2.4666666666666667E-2</v>
      </c>
      <c r="M95" s="34">
        <v>3.7</v>
      </c>
      <c r="N95" s="35">
        <v>45.2</v>
      </c>
      <c r="O95" s="35">
        <v>4.3</v>
      </c>
      <c r="P95" s="36">
        <v>1.35</v>
      </c>
      <c r="Q95" s="36">
        <v>0.14000000000000001</v>
      </c>
      <c r="R95" s="36">
        <v>0.97</v>
      </c>
      <c r="S95" s="36">
        <v>0.12</v>
      </c>
      <c r="T95" s="36">
        <f t="shared" si="16"/>
        <v>1.5</v>
      </c>
      <c r="V95">
        <v>2098</v>
      </c>
      <c r="W95" s="37">
        <v>4.04</v>
      </c>
      <c r="X95" s="38">
        <v>962</v>
      </c>
      <c r="Y95" s="37">
        <v>3.21</v>
      </c>
      <c r="Z95" s="35">
        <v>139.6</v>
      </c>
      <c r="AA95" s="39">
        <v>16.100000000000001</v>
      </c>
      <c r="AB95" s="40">
        <f t="shared" si="18"/>
        <v>0.49135300101729407</v>
      </c>
      <c r="AC95" s="41">
        <v>1.1376470588235295</v>
      </c>
      <c r="AD95" s="42">
        <f t="shared" si="19"/>
        <v>158.81552941176471</v>
      </c>
      <c r="AF95">
        <f t="shared" si="20"/>
        <v>2095</v>
      </c>
      <c r="AG95">
        <f t="shared" si="21"/>
        <v>4.01</v>
      </c>
      <c r="AH95">
        <f t="shared" si="29"/>
        <v>956</v>
      </c>
      <c r="AI95">
        <f t="shared" si="22"/>
        <v>3.25</v>
      </c>
      <c r="AJ95" s="35">
        <f t="shared" si="30"/>
        <v>126.9</v>
      </c>
      <c r="AK95" s="35">
        <f t="shared" si="23"/>
        <v>24.12</v>
      </c>
      <c r="AL95" s="40">
        <f t="shared" si="24"/>
        <v>0.49104234527687296</v>
      </c>
      <c r="AM95" s="40">
        <f t="shared" si="25"/>
        <v>1.2686666666666668</v>
      </c>
      <c r="AN95" s="42">
        <f t="shared" si="26"/>
        <v>160.99380000000002</v>
      </c>
      <c r="AP95" s="43">
        <f t="shared" si="27"/>
        <v>0.99857006673021931</v>
      </c>
      <c r="AQ95" s="43">
        <f t="shared" si="27"/>
        <v>0.99257425742574257</v>
      </c>
      <c r="AR95" s="43">
        <f t="shared" si="27"/>
        <v>0.99376299376299382</v>
      </c>
      <c r="AS95" s="43">
        <f t="shared" si="17"/>
        <v>1.0124610591900312</v>
      </c>
      <c r="AT95" s="43">
        <f t="shared" si="28"/>
        <v>0.99936775446618231</v>
      </c>
      <c r="AU95" s="43">
        <f t="shared" si="31"/>
        <v>1.0137157279033315</v>
      </c>
    </row>
    <row r="96" spans="1:47">
      <c r="A96" s="45" t="s">
        <v>22</v>
      </c>
      <c r="B96" t="s">
        <v>263</v>
      </c>
      <c r="C96" t="s">
        <v>264</v>
      </c>
      <c r="D96" s="45">
        <v>295</v>
      </c>
      <c r="E96" s="32">
        <v>558</v>
      </c>
      <c r="F96" s="32">
        <v>78</v>
      </c>
      <c r="G96" s="32">
        <v>247</v>
      </c>
      <c r="H96" s="32">
        <v>35</v>
      </c>
      <c r="I96" s="15">
        <v>8.6999999999999993</v>
      </c>
      <c r="J96" s="16">
        <v>0.8</v>
      </c>
      <c r="K96" s="32">
        <v>120</v>
      </c>
      <c r="L96" s="33">
        <v>2.5333333333333333E-2</v>
      </c>
      <c r="M96" s="34">
        <v>3.8</v>
      </c>
      <c r="N96" s="35">
        <v>44.8</v>
      </c>
      <c r="O96" s="35">
        <v>4.3</v>
      </c>
      <c r="P96" s="36">
        <v>1.3199999999999998</v>
      </c>
      <c r="Q96" s="36">
        <v>0.14000000000000001</v>
      </c>
      <c r="R96" s="36">
        <v>1.01</v>
      </c>
      <c r="S96" s="36">
        <v>0.11</v>
      </c>
      <c r="T96" s="36">
        <f t="shared" si="16"/>
        <v>1.4</v>
      </c>
      <c r="V96">
        <v>2040</v>
      </c>
      <c r="W96" s="37">
        <v>3.94</v>
      </c>
      <c r="X96" s="38">
        <v>913</v>
      </c>
      <c r="Y96" s="37">
        <v>3.06</v>
      </c>
      <c r="Z96" s="35">
        <v>135.19999999999999</v>
      </c>
      <c r="AA96" s="39">
        <v>16</v>
      </c>
      <c r="AB96" s="40">
        <f t="shared" si="18"/>
        <v>0.48979591836734693</v>
      </c>
      <c r="AC96" s="41">
        <v>1.1752941176470588</v>
      </c>
      <c r="AD96" s="42">
        <f t="shared" si="19"/>
        <v>158.89976470588235</v>
      </c>
      <c r="AF96">
        <f t="shared" si="20"/>
        <v>2040</v>
      </c>
      <c r="AG96">
        <f t="shared" si="21"/>
        <v>3.98</v>
      </c>
      <c r="AH96">
        <f t="shared" si="29"/>
        <v>912</v>
      </c>
      <c r="AI96">
        <f t="shared" si="22"/>
        <v>3.0999999999999996</v>
      </c>
      <c r="AJ96" s="35">
        <f t="shared" si="30"/>
        <v>126.5</v>
      </c>
      <c r="AK96" s="35">
        <f t="shared" si="23"/>
        <v>23.9</v>
      </c>
      <c r="AL96" s="40">
        <f t="shared" si="24"/>
        <v>0.4887525562372188</v>
      </c>
      <c r="AM96" s="40">
        <f t="shared" si="25"/>
        <v>1.2813333333333332</v>
      </c>
      <c r="AN96" s="42">
        <f t="shared" si="26"/>
        <v>162.08866666666665</v>
      </c>
      <c r="AP96" s="43">
        <f t="shared" si="27"/>
        <v>1</v>
      </c>
      <c r="AQ96" s="43">
        <f t="shared" si="27"/>
        <v>1.0101522842639594</v>
      </c>
      <c r="AR96" s="43">
        <f t="shared" si="27"/>
        <v>0.99890470974808321</v>
      </c>
      <c r="AS96" s="43">
        <f t="shared" si="17"/>
        <v>1.0130718954248366</v>
      </c>
      <c r="AT96" s="43">
        <f t="shared" si="28"/>
        <v>0.9978698023176551</v>
      </c>
      <c r="AU96" s="43">
        <f t="shared" si="31"/>
        <v>1.0200686386583822</v>
      </c>
    </row>
    <row r="97" spans="1:47">
      <c r="A97" s="45" t="s">
        <v>22</v>
      </c>
      <c r="B97" t="s">
        <v>265</v>
      </c>
      <c r="C97" t="s">
        <v>266</v>
      </c>
      <c r="D97" s="45">
        <v>300</v>
      </c>
      <c r="E97" s="32">
        <v>660</v>
      </c>
      <c r="F97" s="32">
        <v>82</v>
      </c>
      <c r="G97" s="32">
        <v>260</v>
      </c>
      <c r="H97" s="32">
        <v>40</v>
      </c>
      <c r="I97" s="15">
        <v>3.8</v>
      </c>
      <c r="J97" s="16">
        <v>0.59</v>
      </c>
      <c r="K97" s="32">
        <v>120</v>
      </c>
      <c r="L97" s="33">
        <v>1.8666666666666668E-2</v>
      </c>
      <c r="M97" s="34">
        <v>2.8</v>
      </c>
      <c r="N97" s="35">
        <v>51.2</v>
      </c>
      <c r="O97" s="35">
        <v>4.2</v>
      </c>
      <c r="P97" s="36">
        <v>1.5</v>
      </c>
      <c r="Q97" s="36">
        <v>0.15</v>
      </c>
      <c r="R97" s="36">
        <v>1.05</v>
      </c>
      <c r="S97" s="36">
        <v>0.12</v>
      </c>
      <c r="T97" s="36">
        <f t="shared" si="16"/>
        <v>1.6</v>
      </c>
      <c r="V97">
        <v>2224</v>
      </c>
      <c r="W97" s="37">
        <v>4.26</v>
      </c>
      <c r="X97" s="38">
        <v>1019</v>
      </c>
      <c r="Y97" s="37">
        <v>3.39</v>
      </c>
      <c r="Z97" s="35">
        <v>151</v>
      </c>
      <c r="AA97" s="39">
        <v>10</v>
      </c>
      <c r="AB97" s="40">
        <f t="shared" si="18"/>
        <v>0.375</v>
      </c>
      <c r="AC97" s="41">
        <v>1.0094117647058822</v>
      </c>
      <c r="AD97" s="42">
        <f t="shared" si="19"/>
        <v>152.42117647058822</v>
      </c>
      <c r="AF97">
        <f t="shared" si="20"/>
        <v>2218</v>
      </c>
      <c r="AG97">
        <f t="shared" si="21"/>
        <v>4.3499999999999996</v>
      </c>
      <c r="AH97">
        <f t="shared" si="29"/>
        <v>1020</v>
      </c>
      <c r="AI97">
        <f t="shared" si="22"/>
        <v>3.33</v>
      </c>
      <c r="AJ97" s="35">
        <f t="shared" si="30"/>
        <v>131</v>
      </c>
      <c r="AK97" s="35">
        <f t="shared" si="23"/>
        <v>15.009999999999998</v>
      </c>
      <c r="AL97" s="40">
        <f t="shared" si="24"/>
        <v>0.37515621094726315</v>
      </c>
      <c r="AM97" s="40">
        <f t="shared" si="25"/>
        <v>1.1546666666666665</v>
      </c>
      <c r="AN97" s="42">
        <f t="shared" si="26"/>
        <v>151.26133333333331</v>
      </c>
      <c r="AP97" s="43">
        <f t="shared" si="27"/>
        <v>0.99730215827338131</v>
      </c>
      <c r="AQ97" s="43">
        <f t="shared" si="27"/>
        <v>1.0211267605633803</v>
      </c>
      <c r="AR97" s="43">
        <f t="shared" si="27"/>
        <v>1.000981354268891</v>
      </c>
      <c r="AS97" s="43">
        <f t="shared" si="17"/>
        <v>0.98230088495575218</v>
      </c>
      <c r="AT97" s="43">
        <f t="shared" si="28"/>
        <v>1.0004165625260351</v>
      </c>
      <c r="AU97" s="43">
        <f t="shared" si="31"/>
        <v>0.99239053808590227</v>
      </c>
    </row>
    <row r="98" spans="1:47">
      <c r="A98" s="45" t="s">
        <v>22</v>
      </c>
      <c r="B98" t="s">
        <v>267</v>
      </c>
      <c r="C98" t="s">
        <v>268</v>
      </c>
      <c r="D98" s="45">
        <v>300</v>
      </c>
      <c r="E98" s="32">
        <v>490</v>
      </c>
      <c r="F98" s="32">
        <v>57</v>
      </c>
      <c r="G98" s="32">
        <v>234</v>
      </c>
      <c r="H98" s="32">
        <v>38</v>
      </c>
      <c r="I98" s="15">
        <v>8.6999999999999993</v>
      </c>
      <c r="J98" s="16">
        <v>0.98</v>
      </c>
      <c r="K98" s="32">
        <v>120</v>
      </c>
      <c r="L98" s="33">
        <v>3.1333333333333331E-2</v>
      </c>
      <c r="M98" s="34">
        <v>4.7</v>
      </c>
      <c r="N98" s="35">
        <v>46.2</v>
      </c>
      <c r="O98" s="35">
        <v>4.3</v>
      </c>
      <c r="P98" s="36">
        <v>1.2</v>
      </c>
      <c r="Q98" s="36">
        <v>0.1</v>
      </c>
      <c r="R98" s="36">
        <v>0.97</v>
      </c>
      <c r="S98" s="36">
        <v>0.12</v>
      </c>
      <c r="T98" s="36">
        <f t="shared" ref="T98:T114" si="32">ROUND(H98/25,1)</f>
        <v>1.5</v>
      </c>
      <c r="V98">
        <v>1564</v>
      </c>
      <c r="W98" s="37">
        <v>3.1</v>
      </c>
      <c r="X98" s="38">
        <v>962</v>
      </c>
      <c r="Y98" s="37">
        <v>3.21</v>
      </c>
      <c r="Z98" s="35">
        <v>137.9</v>
      </c>
      <c r="AA98" s="39">
        <v>18.2</v>
      </c>
      <c r="AB98" s="40">
        <f t="shared" si="18"/>
        <v>0.52198852772466531</v>
      </c>
      <c r="AC98" s="41">
        <v>1.2670588235294118</v>
      </c>
      <c r="AD98" s="42">
        <f t="shared" si="19"/>
        <v>174.72741176470589</v>
      </c>
      <c r="AF98">
        <f t="shared" si="20"/>
        <v>1573</v>
      </c>
      <c r="AG98">
        <f t="shared" si="21"/>
        <v>3.1</v>
      </c>
      <c r="AH98">
        <f t="shared" si="29"/>
        <v>956</v>
      </c>
      <c r="AI98">
        <f t="shared" si="22"/>
        <v>3.25</v>
      </c>
      <c r="AJ98" s="35">
        <f t="shared" si="30"/>
        <v>127.9</v>
      </c>
      <c r="AK98" s="35">
        <f t="shared" si="23"/>
        <v>27.32</v>
      </c>
      <c r="AL98" s="40">
        <f t="shared" si="24"/>
        <v>0.52217125382262997</v>
      </c>
      <c r="AM98" s="40">
        <f t="shared" si="25"/>
        <v>1.3953333333333333</v>
      </c>
      <c r="AN98" s="42">
        <f t="shared" si="26"/>
        <v>178.46313333333333</v>
      </c>
      <c r="AP98" s="43">
        <f t="shared" si="27"/>
        <v>1.0057544757033248</v>
      </c>
      <c r="AQ98" s="43">
        <f t="shared" si="27"/>
        <v>1</v>
      </c>
      <c r="AR98" s="43">
        <f t="shared" si="27"/>
        <v>0.99376299376299382</v>
      </c>
      <c r="AS98" s="43">
        <f t="shared" si="17"/>
        <v>1.0124610591900312</v>
      </c>
      <c r="AT98" s="43">
        <f t="shared" si="28"/>
        <v>1.0003500576895075</v>
      </c>
      <c r="AU98" s="43">
        <f t="shared" si="31"/>
        <v>1.0213802833275989</v>
      </c>
    </row>
    <row r="99" spans="1:47">
      <c r="A99" s="45" t="s">
        <v>22</v>
      </c>
      <c r="B99" t="s">
        <v>269</v>
      </c>
      <c r="C99" t="s">
        <v>270</v>
      </c>
      <c r="D99" s="45">
        <v>300</v>
      </c>
      <c r="E99" s="32">
        <v>524</v>
      </c>
      <c r="F99" s="32">
        <v>63</v>
      </c>
      <c r="G99" s="32">
        <v>325</v>
      </c>
      <c r="H99" s="32">
        <v>60</v>
      </c>
      <c r="I99" s="15">
        <v>6.4</v>
      </c>
      <c r="J99" s="16">
        <v>0.62</v>
      </c>
      <c r="K99" s="32">
        <v>120</v>
      </c>
      <c r="L99" s="33">
        <v>1.9333333333333334E-2</v>
      </c>
      <c r="M99" s="34">
        <v>2.9</v>
      </c>
      <c r="N99" s="35">
        <v>50.8</v>
      </c>
      <c r="O99" s="35">
        <v>3.9</v>
      </c>
      <c r="P99" s="36">
        <v>1.2599999999999998</v>
      </c>
      <c r="Q99" s="36">
        <v>0.11</v>
      </c>
      <c r="R99" s="36">
        <v>1.25</v>
      </c>
      <c r="S99" s="36">
        <v>0.18</v>
      </c>
      <c r="T99" s="36">
        <f t="shared" si="32"/>
        <v>2.4</v>
      </c>
      <c r="V99">
        <v>1721</v>
      </c>
      <c r="W99" s="37">
        <v>3.37</v>
      </c>
      <c r="X99" s="38">
        <v>1459</v>
      </c>
      <c r="Y99" s="37">
        <v>4.74</v>
      </c>
      <c r="Z99" s="35">
        <v>146.69999999999999</v>
      </c>
      <c r="AA99" s="39">
        <v>12.1</v>
      </c>
      <c r="AB99" s="40">
        <f t="shared" si="18"/>
        <v>0.42062572421784472</v>
      </c>
      <c r="AC99" s="41">
        <v>1.0117647058823529</v>
      </c>
      <c r="AD99" s="42">
        <f t="shared" si="19"/>
        <v>148.42588235294116</v>
      </c>
      <c r="AF99">
        <f t="shared" si="20"/>
        <v>1721</v>
      </c>
      <c r="AG99">
        <f t="shared" si="21"/>
        <v>3.3499999999999996</v>
      </c>
      <c r="AH99">
        <f t="shared" si="29"/>
        <v>1465</v>
      </c>
      <c r="AI99">
        <f t="shared" si="22"/>
        <v>4.67</v>
      </c>
      <c r="AJ99" s="35">
        <f t="shared" si="30"/>
        <v>124.89999999999999</v>
      </c>
      <c r="AK99" s="35">
        <f t="shared" si="23"/>
        <v>18.18</v>
      </c>
      <c r="AL99" s="40">
        <f t="shared" si="24"/>
        <v>0.42102825382121345</v>
      </c>
      <c r="AM99" s="40">
        <f t="shared" si="25"/>
        <v>1.1673333333333333</v>
      </c>
      <c r="AN99" s="42">
        <f t="shared" si="26"/>
        <v>145.79993333333331</v>
      </c>
      <c r="AP99" s="43">
        <f t="shared" si="27"/>
        <v>1</v>
      </c>
      <c r="AQ99" s="43">
        <f t="shared" si="27"/>
        <v>0.9940652818991097</v>
      </c>
      <c r="AR99" s="43">
        <f t="shared" si="27"/>
        <v>1.004112405757368</v>
      </c>
      <c r="AS99" s="43">
        <f t="shared" si="17"/>
        <v>0.98523206751054848</v>
      </c>
      <c r="AT99" s="43">
        <f t="shared" si="28"/>
        <v>1.0009569780928573</v>
      </c>
      <c r="AU99" s="43">
        <f t="shared" si="31"/>
        <v>0.98230801139275958</v>
      </c>
    </row>
    <row r="100" spans="1:47">
      <c r="A100" s="45" t="s">
        <v>22</v>
      </c>
      <c r="B100" t="s">
        <v>271</v>
      </c>
      <c r="C100" t="s">
        <v>272</v>
      </c>
      <c r="D100" s="45">
        <v>300</v>
      </c>
      <c r="E100" s="32">
        <v>541</v>
      </c>
      <c r="F100" s="32">
        <v>63</v>
      </c>
      <c r="G100" s="32">
        <v>234</v>
      </c>
      <c r="H100" s="32">
        <v>40</v>
      </c>
      <c r="I100" s="15">
        <v>8.3000000000000007</v>
      </c>
      <c r="J100" s="16">
        <v>0.99</v>
      </c>
      <c r="K100" s="32">
        <v>120</v>
      </c>
      <c r="L100" s="33">
        <v>3.1333333333333331E-2</v>
      </c>
      <c r="M100" s="34">
        <v>4.7</v>
      </c>
      <c r="N100" s="35">
        <v>54.7</v>
      </c>
      <c r="O100" s="35">
        <v>4.3</v>
      </c>
      <c r="P100" s="36">
        <v>1.29</v>
      </c>
      <c r="Q100" s="36">
        <v>0.11</v>
      </c>
      <c r="R100" s="36">
        <v>0.97</v>
      </c>
      <c r="S100" s="36">
        <v>0.12</v>
      </c>
      <c r="T100" s="36">
        <f t="shared" si="32"/>
        <v>1.6</v>
      </c>
      <c r="V100">
        <v>1738</v>
      </c>
      <c r="W100" s="37">
        <v>3.4</v>
      </c>
      <c r="X100" s="38">
        <v>993</v>
      </c>
      <c r="Y100" s="37">
        <v>3.31</v>
      </c>
      <c r="Z100" s="35">
        <v>149.1</v>
      </c>
      <c r="AA100" s="39">
        <v>18</v>
      </c>
      <c r="AB100" s="40">
        <f t="shared" si="18"/>
        <v>0.51923076923076927</v>
      </c>
      <c r="AC100" s="41">
        <v>1.2623529411764705</v>
      </c>
      <c r="AD100" s="42">
        <f t="shared" si="19"/>
        <v>188.21682352941173</v>
      </c>
      <c r="AF100">
        <f t="shared" si="20"/>
        <v>1738</v>
      </c>
      <c r="AG100">
        <f t="shared" si="21"/>
        <v>3.38</v>
      </c>
      <c r="AH100">
        <f t="shared" si="29"/>
        <v>994</v>
      </c>
      <c r="AI100">
        <f t="shared" si="22"/>
        <v>3.25</v>
      </c>
      <c r="AJ100" s="35">
        <f t="shared" si="30"/>
        <v>136.4</v>
      </c>
      <c r="AK100" s="35">
        <f t="shared" si="23"/>
        <v>27.11</v>
      </c>
      <c r="AL100" s="40">
        <f t="shared" si="24"/>
        <v>0.52024563423527148</v>
      </c>
      <c r="AM100" s="40">
        <f t="shared" si="25"/>
        <v>1.3953333333333333</v>
      </c>
      <c r="AN100" s="42">
        <f t="shared" si="26"/>
        <v>190.32346666666666</v>
      </c>
      <c r="AP100" s="43">
        <f t="shared" si="27"/>
        <v>1</v>
      </c>
      <c r="AQ100" s="43">
        <f t="shared" si="27"/>
        <v>0.99411764705882355</v>
      </c>
      <c r="AR100" s="43">
        <f t="shared" si="27"/>
        <v>1.001007049345418</v>
      </c>
      <c r="AS100" s="43">
        <f t="shared" si="17"/>
        <v>0.98187311178247727</v>
      </c>
      <c r="AT100" s="43">
        <f t="shared" si="28"/>
        <v>1.0019545548234858</v>
      </c>
      <c r="AU100" s="43">
        <f t="shared" si="31"/>
        <v>1.0111926399444613</v>
      </c>
    </row>
    <row r="101" spans="1:47">
      <c r="A101" s="45" t="s">
        <v>22</v>
      </c>
      <c r="B101" t="s">
        <v>273</v>
      </c>
      <c r="C101" t="s">
        <v>274</v>
      </c>
      <c r="D101" s="45">
        <v>300</v>
      </c>
      <c r="E101" s="32">
        <v>592</v>
      </c>
      <c r="F101" s="32">
        <v>78</v>
      </c>
      <c r="G101" s="32">
        <v>234</v>
      </c>
      <c r="H101" s="32">
        <v>38</v>
      </c>
      <c r="I101" s="15">
        <v>4.9000000000000004</v>
      </c>
      <c r="J101" s="16">
        <v>0.56999999999999995</v>
      </c>
      <c r="K101" s="32">
        <v>120</v>
      </c>
      <c r="L101" s="33">
        <v>1.7999999999999999E-2</v>
      </c>
      <c r="M101" s="34">
        <v>2.7</v>
      </c>
      <c r="N101" s="35">
        <v>51.6</v>
      </c>
      <c r="O101" s="35">
        <v>3.9</v>
      </c>
      <c r="P101" s="36">
        <v>1.38</v>
      </c>
      <c r="Q101" s="36">
        <v>0.14000000000000001</v>
      </c>
      <c r="R101" s="36">
        <v>0.97</v>
      </c>
      <c r="S101" s="36">
        <v>0.12</v>
      </c>
      <c r="T101" s="36">
        <f t="shared" si="32"/>
        <v>1.5</v>
      </c>
      <c r="V101">
        <v>2074</v>
      </c>
      <c r="W101" s="37">
        <v>4</v>
      </c>
      <c r="X101" s="38">
        <v>962</v>
      </c>
      <c r="Y101" s="37">
        <v>3.21</v>
      </c>
      <c r="Z101" s="35">
        <v>147.69999999999999</v>
      </c>
      <c r="AA101" s="39">
        <v>10.4</v>
      </c>
      <c r="AB101" s="40">
        <f t="shared" si="18"/>
        <v>0.38423645320197053</v>
      </c>
      <c r="AC101" s="41">
        <v>0.98352941176470576</v>
      </c>
      <c r="AD101" s="42">
        <f t="shared" si="19"/>
        <v>145.26729411764703</v>
      </c>
      <c r="AF101">
        <f t="shared" si="20"/>
        <v>2074</v>
      </c>
      <c r="AG101">
        <f t="shared" si="21"/>
        <v>4.04</v>
      </c>
      <c r="AH101">
        <f t="shared" si="29"/>
        <v>956</v>
      </c>
      <c r="AI101">
        <f t="shared" si="22"/>
        <v>3.25</v>
      </c>
      <c r="AJ101" s="35">
        <f t="shared" si="30"/>
        <v>125.69999999999999</v>
      </c>
      <c r="AK101" s="35">
        <f t="shared" si="23"/>
        <v>15.729999999999999</v>
      </c>
      <c r="AL101" s="40">
        <f t="shared" si="24"/>
        <v>0.38620181684262211</v>
      </c>
      <c r="AM101" s="40">
        <f t="shared" si="25"/>
        <v>1.1420000000000001</v>
      </c>
      <c r="AN101" s="42">
        <f t="shared" si="26"/>
        <v>143.54939999999999</v>
      </c>
      <c r="AP101" s="43">
        <f t="shared" si="27"/>
        <v>1</v>
      </c>
      <c r="AQ101" s="43">
        <f t="shared" si="27"/>
        <v>1.01</v>
      </c>
      <c r="AR101" s="43">
        <f t="shared" si="27"/>
        <v>0.99376299376299382</v>
      </c>
      <c r="AS101" s="43">
        <f t="shared" si="17"/>
        <v>1.0124610591900312</v>
      </c>
      <c r="AT101" s="43">
        <f t="shared" si="28"/>
        <v>1.0051149848596446</v>
      </c>
      <c r="AU101" s="43">
        <f t="shared" si="31"/>
        <v>0.98817425403232351</v>
      </c>
    </row>
    <row r="102" spans="1:47">
      <c r="A102" s="45" t="s">
        <v>22</v>
      </c>
      <c r="B102" t="s">
        <v>276</v>
      </c>
      <c r="C102" t="s">
        <v>277</v>
      </c>
      <c r="D102" s="45" t="s">
        <v>22</v>
      </c>
      <c r="E102" s="32">
        <v>558</v>
      </c>
      <c r="F102" s="32">
        <v>52</v>
      </c>
      <c r="G102" s="32">
        <v>312</v>
      </c>
      <c r="H102" s="32">
        <v>61</v>
      </c>
      <c r="I102" s="15">
        <v>3.8</v>
      </c>
      <c r="J102" s="16">
        <v>0.67</v>
      </c>
      <c r="K102" s="32">
        <v>120</v>
      </c>
      <c r="L102" s="33">
        <v>2.1333333333333333E-2</v>
      </c>
      <c r="M102" s="34">
        <v>3.2</v>
      </c>
      <c r="N102" s="35">
        <v>46.9</v>
      </c>
      <c r="O102" s="35">
        <v>4.0999999999999996</v>
      </c>
      <c r="P102" s="36">
        <v>1.3199999999999998</v>
      </c>
      <c r="Q102" s="36">
        <v>0.09</v>
      </c>
      <c r="R102" s="36">
        <v>1.21</v>
      </c>
      <c r="S102" s="36">
        <v>0.19</v>
      </c>
      <c r="T102" s="36">
        <f t="shared" si="32"/>
        <v>2.4</v>
      </c>
      <c r="V102">
        <v>1551</v>
      </c>
      <c r="W102" s="37">
        <v>3.07</v>
      </c>
      <c r="X102" s="38">
        <v>1477</v>
      </c>
      <c r="Y102" s="37">
        <v>4.79</v>
      </c>
      <c r="Z102" s="35">
        <v>143.6</v>
      </c>
      <c r="AA102" s="39">
        <v>11</v>
      </c>
      <c r="AB102" s="40">
        <f t="shared" si="18"/>
        <v>0.39759036144578308</v>
      </c>
      <c r="AC102" s="41">
        <v>1.0517647058823529</v>
      </c>
      <c r="AD102" s="42">
        <f t="shared" si="19"/>
        <v>151.03341176470587</v>
      </c>
      <c r="AF102">
        <f t="shared" si="20"/>
        <v>1546</v>
      </c>
      <c r="AG102">
        <f t="shared" si="21"/>
        <v>3.03</v>
      </c>
      <c r="AH102">
        <f t="shared" si="29"/>
        <v>1471</v>
      </c>
      <c r="AI102">
        <f t="shared" si="22"/>
        <v>4.82</v>
      </c>
      <c r="AJ102" s="35">
        <f t="shared" si="30"/>
        <v>124.79999999999998</v>
      </c>
      <c r="AK102" s="35">
        <f t="shared" si="23"/>
        <v>16.53</v>
      </c>
      <c r="AL102" s="40">
        <f t="shared" si="24"/>
        <v>0.39802552371779432</v>
      </c>
      <c r="AM102" s="40">
        <f t="shared" si="25"/>
        <v>1.2053333333333334</v>
      </c>
      <c r="AN102" s="42">
        <f t="shared" si="26"/>
        <v>150.42559999999997</v>
      </c>
      <c r="AP102" s="43">
        <f t="shared" si="27"/>
        <v>0.99677627337201802</v>
      </c>
      <c r="AQ102" s="43">
        <f t="shared" si="27"/>
        <v>0.98697068403908794</v>
      </c>
      <c r="AR102" s="43">
        <f t="shared" si="27"/>
        <v>0.99593771157752198</v>
      </c>
      <c r="AS102" s="43">
        <f t="shared" si="17"/>
        <v>1.0062630480167014</v>
      </c>
      <c r="AT102" s="43">
        <f t="shared" si="28"/>
        <v>1.0010944990477859</v>
      </c>
      <c r="AU102" s="43">
        <f t="shared" si="31"/>
        <v>0.9959756469935751</v>
      </c>
    </row>
    <row r="103" spans="1:47">
      <c r="A103" s="45" t="s">
        <v>22</v>
      </c>
      <c r="B103" t="s">
        <v>278</v>
      </c>
      <c r="C103" t="s">
        <v>279</v>
      </c>
      <c r="D103" s="45" t="s">
        <v>22</v>
      </c>
      <c r="E103" s="32">
        <v>609</v>
      </c>
      <c r="F103" s="32">
        <v>78</v>
      </c>
      <c r="G103" s="32">
        <v>247</v>
      </c>
      <c r="H103" s="32">
        <v>40</v>
      </c>
      <c r="I103" s="15">
        <v>10.4</v>
      </c>
      <c r="J103" s="16">
        <v>0.83</v>
      </c>
      <c r="K103" s="32">
        <v>120</v>
      </c>
      <c r="L103" s="33">
        <v>2.6666666666666668E-2</v>
      </c>
      <c r="M103" s="34">
        <v>4</v>
      </c>
      <c r="N103" s="35">
        <v>46.3</v>
      </c>
      <c r="O103" s="35">
        <v>3.5</v>
      </c>
      <c r="P103" s="36">
        <v>1.41</v>
      </c>
      <c r="Q103" s="36">
        <v>0.14000000000000001</v>
      </c>
      <c r="R103" s="36">
        <v>1.01</v>
      </c>
      <c r="S103" s="36">
        <v>0.12</v>
      </c>
      <c r="T103" s="36">
        <f t="shared" si="32"/>
        <v>1.6</v>
      </c>
      <c r="V103">
        <v>2091</v>
      </c>
      <c r="W103" s="37">
        <v>4.03</v>
      </c>
      <c r="X103" s="38">
        <v>1006</v>
      </c>
      <c r="Y103" s="37">
        <v>3.35</v>
      </c>
      <c r="Z103" s="35">
        <v>127.19999999999999</v>
      </c>
      <c r="AA103" s="39">
        <v>17.5</v>
      </c>
      <c r="AB103" s="40">
        <f t="shared" si="18"/>
        <v>0.51219512195121952</v>
      </c>
      <c r="AC103" s="41">
        <v>1.1541176470588235</v>
      </c>
      <c r="AD103" s="42">
        <f t="shared" si="19"/>
        <v>146.80376470588234</v>
      </c>
      <c r="AF103">
        <f t="shared" si="20"/>
        <v>2091</v>
      </c>
      <c r="AG103">
        <f t="shared" si="21"/>
        <v>4.07</v>
      </c>
      <c r="AH103">
        <f t="shared" si="29"/>
        <v>1007</v>
      </c>
      <c r="AI103">
        <f t="shared" si="22"/>
        <v>3.29</v>
      </c>
      <c r="AJ103" s="35">
        <f t="shared" si="30"/>
        <v>112.8</v>
      </c>
      <c r="AK103" s="35">
        <f t="shared" si="23"/>
        <v>26.17</v>
      </c>
      <c r="AL103" s="40">
        <f t="shared" si="24"/>
        <v>0.51143247996873176</v>
      </c>
      <c r="AM103" s="40">
        <f t="shared" si="25"/>
        <v>1.3066666666666666</v>
      </c>
      <c r="AN103" s="42">
        <f t="shared" si="26"/>
        <v>147.392</v>
      </c>
      <c r="AP103" s="43">
        <f t="shared" si="27"/>
        <v>1</v>
      </c>
      <c r="AQ103" s="43">
        <f t="shared" si="27"/>
        <v>1.0099255583126552</v>
      </c>
      <c r="AR103" s="43">
        <f t="shared" si="27"/>
        <v>1.0009940357852882</v>
      </c>
      <c r="AS103" s="43">
        <f t="shared" si="17"/>
        <v>0.98208955223880601</v>
      </c>
      <c r="AT103" s="43">
        <f t="shared" si="28"/>
        <v>0.99851103231990479</v>
      </c>
      <c r="AU103" s="43">
        <f t="shared" si="31"/>
        <v>1.0040069496534789</v>
      </c>
    </row>
    <row r="104" spans="1:47">
      <c r="A104" s="45" t="s">
        <v>22</v>
      </c>
      <c r="B104" t="s">
        <v>280</v>
      </c>
      <c r="C104" t="s">
        <v>281</v>
      </c>
      <c r="D104" s="45" t="s">
        <v>22</v>
      </c>
      <c r="E104" s="32">
        <v>575</v>
      </c>
      <c r="F104" s="32">
        <v>76</v>
      </c>
      <c r="G104" s="32">
        <v>221</v>
      </c>
      <c r="H104" s="32">
        <v>43</v>
      </c>
      <c r="I104" s="15">
        <v>8.5</v>
      </c>
      <c r="J104" s="16">
        <v>0.65</v>
      </c>
      <c r="K104" s="32">
        <v>120</v>
      </c>
      <c r="L104" s="33">
        <v>2.0666666666666667E-2</v>
      </c>
      <c r="M104" s="34">
        <v>3.1</v>
      </c>
      <c r="N104" s="35">
        <v>46.4</v>
      </c>
      <c r="O104" s="35">
        <v>3.9</v>
      </c>
      <c r="P104" s="36">
        <v>1.35</v>
      </c>
      <c r="Q104" s="36">
        <v>0.13</v>
      </c>
      <c r="R104" s="36">
        <v>0.93</v>
      </c>
      <c r="S104" s="36">
        <v>0.13</v>
      </c>
      <c r="T104" s="36">
        <f t="shared" si="32"/>
        <v>1.7</v>
      </c>
      <c r="V104">
        <v>2017</v>
      </c>
      <c r="W104" s="37">
        <v>3.89</v>
      </c>
      <c r="X104" s="38">
        <v>1043</v>
      </c>
      <c r="Y104" s="37">
        <v>3.46</v>
      </c>
      <c r="Z104" s="35">
        <v>137.80000000000001</v>
      </c>
      <c r="AA104" s="39">
        <v>13.8</v>
      </c>
      <c r="AB104" s="40">
        <f t="shared" si="18"/>
        <v>0.4529540481400437</v>
      </c>
      <c r="AC104" s="41">
        <v>1.0435294117647058</v>
      </c>
      <c r="AD104" s="42">
        <f t="shared" si="19"/>
        <v>143.79835294117646</v>
      </c>
      <c r="AF104">
        <f t="shared" si="20"/>
        <v>2019</v>
      </c>
      <c r="AG104">
        <f t="shared" si="21"/>
        <v>3.8200000000000003</v>
      </c>
      <c r="AH104">
        <f t="shared" si="29"/>
        <v>1038</v>
      </c>
      <c r="AI104">
        <f t="shared" si="22"/>
        <v>3.4000000000000004</v>
      </c>
      <c r="AJ104" s="35">
        <f t="shared" si="30"/>
        <v>120.5</v>
      </c>
      <c r="AK104" s="35">
        <f t="shared" si="23"/>
        <v>20.85</v>
      </c>
      <c r="AL104" s="40">
        <f t="shared" si="24"/>
        <v>0.45474372955288989</v>
      </c>
      <c r="AM104" s="40">
        <f t="shared" si="25"/>
        <v>1.1926666666666668</v>
      </c>
      <c r="AN104" s="42">
        <f t="shared" si="26"/>
        <v>143.71633333333335</v>
      </c>
      <c r="AP104" s="43">
        <f t="shared" si="27"/>
        <v>1.0009915716410511</v>
      </c>
      <c r="AQ104" s="43">
        <f t="shared" si="27"/>
        <v>0.98200514138817485</v>
      </c>
      <c r="AR104" s="43">
        <f t="shared" si="27"/>
        <v>0.9952061361457335</v>
      </c>
      <c r="AS104" s="43">
        <f t="shared" si="17"/>
        <v>0.98265895953757232</v>
      </c>
      <c r="AT104" s="43">
        <f t="shared" si="28"/>
        <v>1.0039511323945445</v>
      </c>
      <c r="AU104" s="43">
        <f t="shared" si="31"/>
        <v>0.9994296206725215</v>
      </c>
    </row>
    <row r="105" spans="1:47">
      <c r="A105" s="45" t="s">
        <v>22</v>
      </c>
      <c r="B105" t="s">
        <v>282</v>
      </c>
      <c r="C105" t="s">
        <v>283</v>
      </c>
      <c r="D105" s="45" t="s">
        <v>22</v>
      </c>
      <c r="E105" s="32">
        <v>558</v>
      </c>
      <c r="F105" s="32">
        <v>65</v>
      </c>
      <c r="G105" s="32">
        <v>234</v>
      </c>
      <c r="H105" s="32">
        <v>40</v>
      </c>
      <c r="I105" s="15">
        <v>8.3000000000000007</v>
      </c>
      <c r="J105" s="16">
        <v>0.99</v>
      </c>
      <c r="K105" s="32">
        <v>120</v>
      </c>
      <c r="L105" s="33">
        <v>3.1333333333333331E-2</v>
      </c>
      <c r="M105" s="34">
        <v>4.7</v>
      </c>
      <c r="N105" s="35">
        <v>52.8</v>
      </c>
      <c r="O105" s="35">
        <v>4.3</v>
      </c>
      <c r="P105" s="36">
        <v>1.3199999999999998</v>
      </c>
      <c r="Q105" s="36">
        <v>0.11</v>
      </c>
      <c r="R105" s="36">
        <v>0.97</v>
      </c>
      <c r="S105" s="36">
        <v>0.12</v>
      </c>
      <c r="T105" s="36">
        <f t="shared" si="32"/>
        <v>1.6</v>
      </c>
      <c r="V105">
        <v>1796</v>
      </c>
      <c r="W105" s="37">
        <v>3.5</v>
      </c>
      <c r="X105" s="38">
        <v>993</v>
      </c>
      <c r="Y105" s="37">
        <v>3.31</v>
      </c>
      <c r="Z105" s="35">
        <v>147.1</v>
      </c>
      <c r="AA105" s="39">
        <v>18</v>
      </c>
      <c r="AB105" s="40">
        <f t="shared" si="18"/>
        <v>0.51923076923076927</v>
      </c>
      <c r="AC105" s="41">
        <v>1.2623529411764705</v>
      </c>
      <c r="AD105" s="42">
        <f t="shared" si="19"/>
        <v>185.69211764705881</v>
      </c>
      <c r="AF105">
        <f t="shared" si="20"/>
        <v>1793</v>
      </c>
      <c r="AG105">
        <f t="shared" si="21"/>
        <v>3.4099999999999997</v>
      </c>
      <c r="AH105">
        <f t="shared" si="29"/>
        <v>994</v>
      </c>
      <c r="AI105">
        <f t="shared" si="22"/>
        <v>3.25</v>
      </c>
      <c r="AJ105" s="35">
        <f t="shared" si="30"/>
        <v>134.5</v>
      </c>
      <c r="AK105" s="35">
        <f t="shared" si="23"/>
        <v>27.11</v>
      </c>
      <c r="AL105" s="40">
        <f t="shared" si="24"/>
        <v>0.52024563423527148</v>
      </c>
      <c r="AM105" s="40">
        <f t="shared" si="25"/>
        <v>1.3953333333333333</v>
      </c>
      <c r="AN105" s="42">
        <f t="shared" si="26"/>
        <v>187.67233333333334</v>
      </c>
      <c r="AP105" s="43">
        <f t="shared" si="27"/>
        <v>0.99832962138084635</v>
      </c>
      <c r="AQ105" s="43">
        <f t="shared" si="27"/>
        <v>0.9742857142857142</v>
      </c>
      <c r="AR105" s="43">
        <f t="shared" si="27"/>
        <v>1.001007049345418</v>
      </c>
      <c r="AS105" s="43">
        <f t="shared" si="17"/>
        <v>0.98187311178247727</v>
      </c>
      <c r="AT105" s="43">
        <f t="shared" si="28"/>
        <v>1.0019545548234858</v>
      </c>
      <c r="AU105" s="43">
        <f t="shared" si="31"/>
        <v>1.0106639727704452</v>
      </c>
    </row>
    <row r="106" spans="1:47">
      <c r="A106" s="45" t="s">
        <v>22</v>
      </c>
      <c r="B106" t="s">
        <v>284</v>
      </c>
      <c r="C106" t="s">
        <v>285</v>
      </c>
      <c r="D106" s="45" t="s">
        <v>22</v>
      </c>
      <c r="E106" s="32">
        <v>507</v>
      </c>
      <c r="F106" s="32">
        <v>67</v>
      </c>
      <c r="G106" s="32">
        <v>221</v>
      </c>
      <c r="H106" s="32">
        <v>40</v>
      </c>
      <c r="I106" s="15">
        <v>4.8</v>
      </c>
      <c r="J106" s="16">
        <v>0.88</v>
      </c>
      <c r="K106" s="32">
        <v>120</v>
      </c>
      <c r="L106" s="33">
        <v>2.8000000000000001E-2</v>
      </c>
      <c r="M106" s="34">
        <v>4.2</v>
      </c>
      <c r="N106" s="35">
        <v>45.2</v>
      </c>
      <c r="O106" s="35">
        <v>3.8</v>
      </c>
      <c r="P106" s="36">
        <v>1.23</v>
      </c>
      <c r="Q106" s="36">
        <v>0.12</v>
      </c>
      <c r="R106" s="36">
        <v>0.93</v>
      </c>
      <c r="S106" s="36">
        <v>0.12</v>
      </c>
      <c r="T106" s="36">
        <f t="shared" si="32"/>
        <v>1.6</v>
      </c>
      <c r="V106">
        <v>1785</v>
      </c>
      <c r="W106" s="37">
        <v>3.49</v>
      </c>
      <c r="X106" s="38">
        <v>980</v>
      </c>
      <c r="Y106" s="37">
        <v>3.27</v>
      </c>
      <c r="Z106" s="35">
        <v>130</v>
      </c>
      <c r="AA106" s="39">
        <v>14.4</v>
      </c>
      <c r="AB106" s="40">
        <f t="shared" si="18"/>
        <v>0.46351931330472096</v>
      </c>
      <c r="AC106" s="41">
        <v>1.1941176470588235</v>
      </c>
      <c r="AD106" s="42">
        <f t="shared" si="19"/>
        <v>155.23529411764704</v>
      </c>
      <c r="AF106">
        <f t="shared" si="20"/>
        <v>1780</v>
      </c>
      <c r="AG106">
        <f t="shared" si="21"/>
        <v>3.51</v>
      </c>
      <c r="AH106">
        <f t="shared" si="29"/>
        <v>981</v>
      </c>
      <c r="AI106">
        <f t="shared" si="22"/>
        <v>3.21</v>
      </c>
      <c r="AJ106" s="35">
        <f t="shared" si="30"/>
        <v>117.4</v>
      </c>
      <c r="AK106" s="35">
        <f t="shared" si="23"/>
        <v>21.52</v>
      </c>
      <c r="AL106" s="40">
        <f t="shared" si="24"/>
        <v>0.46259673258813416</v>
      </c>
      <c r="AM106" s="40">
        <f t="shared" si="25"/>
        <v>1.3320000000000001</v>
      </c>
      <c r="AN106" s="42">
        <f t="shared" si="26"/>
        <v>156.3768</v>
      </c>
      <c r="AP106" s="43">
        <f t="shared" si="27"/>
        <v>0.99719887955182074</v>
      </c>
      <c r="AQ106" s="43">
        <f t="shared" si="27"/>
        <v>1.0057306590257877</v>
      </c>
      <c r="AR106" s="43">
        <f t="shared" si="27"/>
        <v>1.0010204081632652</v>
      </c>
      <c r="AS106" s="43">
        <f t="shared" si="17"/>
        <v>0.98165137614678899</v>
      </c>
      <c r="AT106" s="43">
        <f t="shared" si="28"/>
        <v>0.99800961752810446</v>
      </c>
      <c r="AU106" s="43">
        <f t="shared" si="31"/>
        <v>1.0073533914361501</v>
      </c>
    </row>
    <row r="107" spans="1:47">
      <c r="A107" s="45" t="s">
        <v>22</v>
      </c>
      <c r="B107" t="s">
        <v>286</v>
      </c>
      <c r="C107" t="s">
        <v>287</v>
      </c>
      <c r="D107" s="45" t="s">
        <v>22</v>
      </c>
      <c r="E107" s="32">
        <v>558</v>
      </c>
      <c r="F107" s="32">
        <v>57</v>
      </c>
      <c r="G107" s="32">
        <v>312</v>
      </c>
      <c r="H107" s="32">
        <v>60</v>
      </c>
      <c r="I107" s="15">
        <v>3.6</v>
      </c>
      <c r="J107" s="16">
        <v>0.59</v>
      </c>
      <c r="K107" s="32">
        <v>120</v>
      </c>
      <c r="L107" s="33">
        <v>1.8666666666666668E-2</v>
      </c>
      <c r="M107" s="34">
        <v>2.8</v>
      </c>
      <c r="N107" s="35">
        <v>41.7</v>
      </c>
      <c r="O107" s="35">
        <v>3.9</v>
      </c>
      <c r="P107" s="36">
        <v>1.3199999999999998</v>
      </c>
      <c r="Q107" s="36">
        <v>0.1</v>
      </c>
      <c r="R107" s="36">
        <v>1.21</v>
      </c>
      <c r="S107" s="36">
        <v>0.18</v>
      </c>
      <c r="T107" s="36">
        <f t="shared" si="32"/>
        <v>2.4</v>
      </c>
      <c r="V107">
        <v>1632</v>
      </c>
      <c r="W107" s="37">
        <v>3.22</v>
      </c>
      <c r="X107" s="38">
        <v>1446</v>
      </c>
      <c r="Y107" s="37">
        <v>4.7</v>
      </c>
      <c r="Z107" s="35">
        <v>135.69999999999999</v>
      </c>
      <c r="AA107" s="39">
        <v>9.9</v>
      </c>
      <c r="AB107" s="40">
        <f t="shared" si="18"/>
        <v>0.37264742785445415</v>
      </c>
      <c r="AC107" s="41">
        <v>1.0035294117647058</v>
      </c>
      <c r="AD107" s="42">
        <f t="shared" si="19"/>
        <v>136.17894117647057</v>
      </c>
      <c r="AF107">
        <f t="shared" si="20"/>
        <v>1641</v>
      </c>
      <c r="AG107">
        <f t="shared" si="21"/>
        <v>3.2199999999999998</v>
      </c>
      <c r="AH107">
        <f t="shared" si="29"/>
        <v>1452</v>
      </c>
      <c r="AI107">
        <f t="shared" si="22"/>
        <v>4.63</v>
      </c>
      <c r="AJ107" s="35">
        <f t="shared" si="30"/>
        <v>115.8</v>
      </c>
      <c r="AK107" s="35">
        <f t="shared" si="23"/>
        <v>14.809999999999999</v>
      </c>
      <c r="AL107" s="40">
        <f t="shared" si="24"/>
        <v>0.37201708113539311</v>
      </c>
      <c r="AM107" s="40">
        <f t="shared" si="25"/>
        <v>1.1546666666666665</v>
      </c>
      <c r="AN107" s="42">
        <f t="shared" si="26"/>
        <v>133.71039999999996</v>
      </c>
      <c r="AP107" s="43">
        <f t="shared" si="27"/>
        <v>1.005514705882353</v>
      </c>
      <c r="AQ107" s="43">
        <f t="shared" si="27"/>
        <v>0.99999999999999989</v>
      </c>
      <c r="AR107" s="43">
        <f t="shared" si="27"/>
        <v>1.004149377593361</v>
      </c>
      <c r="AS107" s="43">
        <f t="shared" si="17"/>
        <v>0.98510638297872333</v>
      </c>
      <c r="AT107" s="43">
        <f t="shared" si="28"/>
        <v>0.9983084635182099</v>
      </c>
      <c r="AU107" s="43">
        <f t="shared" si="31"/>
        <v>0.98187281267467275</v>
      </c>
    </row>
    <row r="108" spans="1:47">
      <c r="A108" s="45" t="s">
        <v>22</v>
      </c>
      <c r="B108" t="s">
        <v>288</v>
      </c>
      <c r="C108" t="s">
        <v>289</v>
      </c>
      <c r="D108" s="45" t="s">
        <v>22</v>
      </c>
      <c r="E108" s="32">
        <v>558</v>
      </c>
      <c r="F108" s="32">
        <v>57</v>
      </c>
      <c r="G108" s="32">
        <v>377</v>
      </c>
      <c r="H108" s="32">
        <v>63</v>
      </c>
      <c r="I108" s="15">
        <v>6.3</v>
      </c>
      <c r="J108" s="16">
        <v>0.65</v>
      </c>
      <c r="K108" s="32">
        <v>120</v>
      </c>
      <c r="L108" s="33">
        <v>2.0666666666666667E-2</v>
      </c>
      <c r="M108" s="34">
        <v>3.1</v>
      </c>
      <c r="N108" s="35">
        <v>45.2</v>
      </c>
      <c r="O108" s="35">
        <v>4.4000000000000004</v>
      </c>
      <c r="P108" s="36">
        <v>1.3199999999999998</v>
      </c>
      <c r="Q108" s="36">
        <v>0.1</v>
      </c>
      <c r="R108" s="36">
        <v>1.41</v>
      </c>
      <c r="S108" s="36">
        <v>0.19</v>
      </c>
      <c r="T108" s="36">
        <f t="shared" si="32"/>
        <v>2.5</v>
      </c>
      <c r="V108" t="e">
        <v>#N/A</v>
      </c>
      <c r="W108" s="37" t="e">
        <v>#N/A</v>
      </c>
      <c r="X108" s="38" t="e">
        <v>#N/A</v>
      </c>
      <c r="Y108" s="37" t="e">
        <v>#N/A</v>
      </c>
      <c r="Z108" s="35" t="e">
        <v>#N/A</v>
      </c>
      <c r="AA108" s="39" t="e">
        <v>#N/A</v>
      </c>
      <c r="AB108" s="40" t="e">
        <f t="shared" si="18"/>
        <v>#N/A</v>
      </c>
      <c r="AC108" s="41" t="e">
        <v>#N/A</v>
      </c>
      <c r="AD108" s="42" t="e">
        <f t="shared" si="19"/>
        <v>#N/A</v>
      </c>
      <c r="AF108">
        <f t="shared" si="20"/>
        <v>1641</v>
      </c>
      <c r="AG108">
        <f t="shared" si="21"/>
        <v>3.2199999999999998</v>
      </c>
      <c r="AH108">
        <f t="shared" si="29"/>
        <v>1574</v>
      </c>
      <c r="AI108">
        <f t="shared" si="22"/>
        <v>5.0199999999999996</v>
      </c>
      <c r="AJ108" s="35">
        <f t="shared" si="30"/>
        <v>128.80000000000001</v>
      </c>
      <c r="AK108" s="35">
        <f t="shared" si="23"/>
        <v>18.649999999999999</v>
      </c>
      <c r="AL108" s="40">
        <f t="shared" si="24"/>
        <v>0.42726231386025204</v>
      </c>
      <c r="AM108" s="40">
        <f t="shared" si="25"/>
        <v>1.1926666666666668</v>
      </c>
      <c r="AN108" s="42">
        <f t="shared" si="26"/>
        <v>153.61546666666669</v>
      </c>
      <c r="AP108" s="43" t="e">
        <f t="shared" si="27"/>
        <v>#N/A</v>
      </c>
      <c r="AQ108" s="43" t="e">
        <f t="shared" si="27"/>
        <v>#N/A</v>
      </c>
      <c r="AR108" s="43" t="e">
        <f t="shared" si="27"/>
        <v>#N/A</v>
      </c>
      <c r="AS108" s="43" t="e">
        <f t="shared" si="17"/>
        <v>#N/A</v>
      </c>
      <c r="AT108" s="43" t="e">
        <f t="shared" si="28"/>
        <v>#N/A</v>
      </c>
      <c r="AU108" s="43" t="e">
        <f t="shared" si="31"/>
        <v>#N/A</v>
      </c>
    </row>
    <row r="109" spans="1:47">
      <c r="A109" s="45" t="s">
        <v>22</v>
      </c>
      <c r="B109" t="s">
        <v>290</v>
      </c>
      <c r="C109" t="s">
        <v>291</v>
      </c>
      <c r="D109" s="45" t="s">
        <v>22</v>
      </c>
      <c r="E109" s="32">
        <v>524</v>
      </c>
      <c r="F109" s="32">
        <v>59</v>
      </c>
      <c r="G109" s="32">
        <v>299</v>
      </c>
      <c r="H109" s="32">
        <v>65</v>
      </c>
      <c r="I109" s="15">
        <v>3.6</v>
      </c>
      <c r="J109" s="16">
        <v>0.7</v>
      </c>
      <c r="K109" s="32">
        <v>120</v>
      </c>
      <c r="L109" s="33">
        <v>2.2000000000000002E-2</v>
      </c>
      <c r="M109" s="34">
        <v>3.3</v>
      </c>
      <c r="N109" s="35">
        <v>43.9</v>
      </c>
      <c r="O109" s="35">
        <v>4.3</v>
      </c>
      <c r="P109" s="36">
        <v>1.2599999999999998</v>
      </c>
      <c r="Q109" s="36">
        <v>0.1</v>
      </c>
      <c r="R109" s="36">
        <v>1.17</v>
      </c>
      <c r="S109" s="36">
        <v>0.2</v>
      </c>
      <c r="T109" s="36">
        <f t="shared" si="32"/>
        <v>2.6</v>
      </c>
      <c r="V109" t="e">
        <v>#N/A</v>
      </c>
      <c r="W109" s="37" t="e">
        <v>#N/A</v>
      </c>
      <c r="X109" s="38" t="e">
        <v>#N/A</v>
      </c>
      <c r="Y109" s="37" t="e">
        <v>#N/A</v>
      </c>
      <c r="Z109" s="35" t="e">
        <v>#N/A</v>
      </c>
      <c r="AA109" s="39" t="e">
        <v>#N/A</v>
      </c>
      <c r="AB109" s="40" t="e">
        <f t="shared" si="18"/>
        <v>#N/A</v>
      </c>
      <c r="AC109" s="41" t="e">
        <v>#N/A</v>
      </c>
      <c r="AD109" s="42" t="e">
        <f t="shared" si="19"/>
        <v>#N/A</v>
      </c>
      <c r="AF109">
        <f t="shared" si="20"/>
        <v>1645</v>
      </c>
      <c r="AG109">
        <f t="shared" si="21"/>
        <v>3.16</v>
      </c>
      <c r="AH109">
        <f t="shared" si="29"/>
        <v>1534</v>
      </c>
      <c r="AI109">
        <f t="shared" si="22"/>
        <v>4.9700000000000006</v>
      </c>
      <c r="AJ109" s="35">
        <f t="shared" si="30"/>
        <v>125.6</v>
      </c>
      <c r="AK109" s="35">
        <f t="shared" si="23"/>
        <v>16.899999999999999</v>
      </c>
      <c r="AL109" s="40">
        <f t="shared" si="24"/>
        <v>0.40334128878281617</v>
      </c>
      <c r="AM109" s="40">
        <f t="shared" si="25"/>
        <v>1.218</v>
      </c>
      <c r="AN109" s="42">
        <f t="shared" si="26"/>
        <v>152.98079999999999</v>
      </c>
      <c r="AP109" s="43" t="e">
        <f t="shared" si="27"/>
        <v>#N/A</v>
      </c>
      <c r="AQ109" s="43" t="e">
        <f t="shared" si="27"/>
        <v>#N/A</v>
      </c>
      <c r="AR109" s="43" t="e">
        <f t="shared" si="27"/>
        <v>#N/A</v>
      </c>
      <c r="AS109" s="43" t="e">
        <f t="shared" si="17"/>
        <v>#N/A</v>
      </c>
      <c r="AT109" s="43" t="e">
        <f t="shared" si="28"/>
        <v>#N/A</v>
      </c>
      <c r="AU109" s="43" t="e">
        <f t="shared" si="31"/>
        <v>#N/A</v>
      </c>
    </row>
    <row r="110" spans="1:47">
      <c r="A110" s="45" t="s">
        <v>22</v>
      </c>
      <c r="B110" t="s">
        <v>292</v>
      </c>
      <c r="C110" t="s">
        <v>293</v>
      </c>
      <c r="D110" s="45" t="s">
        <v>22</v>
      </c>
      <c r="E110" s="32">
        <v>507</v>
      </c>
      <c r="F110" s="32">
        <v>57</v>
      </c>
      <c r="G110" s="32">
        <v>260</v>
      </c>
      <c r="H110" s="32">
        <v>48</v>
      </c>
      <c r="I110" s="15">
        <v>5.3</v>
      </c>
      <c r="J110" s="16">
        <v>0.94</v>
      </c>
      <c r="K110" s="32">
        <v>120</v>
      </c>
      <c r="L110" s="33">
        <v>0.03</v>
      </c>
      <c r="M110" s="34">
        <v>4.5</v>
      </c>
      <c r="N110" s="35">
        <v>47.8</v>
      </c>
      <c r="O110" s="35">
        <v>4.0999999999999996</v>
      </c>
      <c r="P110" s="36">
        <v>1.23</v>
      </c>
      <c r="Q110" s="36">
        <v>0.1</v>
      </c>
      <c r="R110" s="36">
        <v>1.05</v>
      </c>
      <c r="S110" s="36">
        <v>0.15</v>
      </c>
      <c r="T110" s="36">
        <f t="shared" si="32"/>
        <v>1.9</v>
      </c>
      <c r="V110" t="e">
        <v>#N/A</v>
      </c>
      <c r="W110" s="37" t="e">
        <v>#N/A</v>
      </c>
      <c r="X110" s="38" t="e">
        <v>#N/A</v>
      </c>
      <c r="Y110" s="37" t="e">
        <v>#N/A</v>
      </c>
      <c r="Z110" s="35" t="e">
        <v>#N/A</v>
      </c>
      <c r="AA110" s="39" t="e">
        <v>#N/A</v>
      </c>
      <c r="AB110" s="40" t="e">
        <f t="shared" si="18"/>
        <v>#N/A</v>
      </c>
      <c r="AC110" s="41" t="e">
        <v>#N/A</v>
      </c>
      <c r="AD110" s="42" t="e">
        <f t="shared" si="19"/>
        <v>#N/A</v>
      </c>
      <c r="AF110">
        <f t="shared" si="20"/>
        <v>1590</v>
      </c>
      <c r="AG110">
        <f t="shared" si="21"/>
        <v>3.13</v>
      </c>
      <c r="AH110">
        <f t="shared" si="29"/>
        <v>1172</v>
      </c>
      <c r="AI110">
        <f t="shared" si="22"/>
        <v>3.9000000000000004</v>
      </c>
      <c r="AJ110" s="35">
        <f t="shared" si="30"/>
        <v>125.69999999999999</v>
      </c>
      <c r="AK110" s="35">
        <f t="shared" si="23"/>
        <v>23.16</v>
      </c>
      <c r="AL110" s="40">
        <f t="shared" si="24"/>
        <v>0.48089700996677742</v>
      </c>
      <c r="AM110" s="40">
        <f t="shared" si="25"/>
        <v>1.37</v>
      </c>
      <c r="AN110" s="42">
        <f t="shared" si="26"/>
        <v>172.209</v>
      </c>
      <c r="AP110" s="43" t="e">
        <f t="shared" si="27"/>
        <v>#N/A</v>
      </c>
      <c r="AQ110" s="43" t="e">
        <f t="shared" si="27"/>
        <v>#N/A</v>
      </c>
      <c r="AR110" s="43" t="e">
        <f t="shared" si="27"/>
        <v>#N/A</v>
      </c>
      <c r="AS110" s="43" t="e">
        <f t="shared" si="17"/>
        <v>#N/A</v>
      </c>
      <c r="AT110" s="43" t="e">
        <f t="shared" si="28"/>
        <v>#N/A</v>
      </c>
      <c r="AU110" s="43" t="e">
        <f t="shared" si="31"/>
        <v>#N/A</v>
      </c>
    </row>
    <row r="111" spans="1:47">
      <c r="A111" s="45" t="s">
        <v>22</v>
      </c>
      <c r="B111" t="s">
        <v>294</v>
      </c>
      <c r="C111" t="s">
        <v>295</v>
      </c>
      <c r="D111" s="45" t="s">
        <v>22</v>
      </c>
      <c r="E111" s="32">
        <v>592</v>
      </c>
      <c r="F111" s="32">
        <v>78</v>
      </c>
      <c r="G111" s="32">
        <v>247</v>
      </c>
      <c r="H111" s="32">
        <v>38</v>
      </c>
      <c r="I111" s="15">
        <v>9.1</v>
      </c>
      <c r="J111" s="16">
        <v>0.67</v>
      </c>
      <c r="K111" s="32">
        <v>120</v>
      </c>
      <c r="L111" s="33">
        <v>2.1333333333333333E-2</v>
      </c>
      <c r="M111" s="34">
        <v>3.2</v>
      </c>
      <c r="N111" s="35">
        <v>53.4</v>
      </c>
      <c r="O111" s="35">
        <v>4.0999999999999996</v>
      </c>
      <c r="P111" s="36">
        <v>1.38</v>
      </c>
      <c r="Q111" s="36">
        <v>0.14000000000000001</v>
      </c>
      <c r="R111" s="36">
        <v>1.01</v>
      </c>
      <c r="S111" s="36">
        <v>0.12</v>
      </c>
      <c r="T111" s="36">
        <f t="shared" si="32"/>
        <v>1.5</v>
      </c>
      <c r="V111" t="e">
        <v>#N/A</v>
      </c>
      <c r="W111" s="37" t="e">
        <v>#N/A</v>
      </c>
      <c r="X111" s="38" t="e">
        <v>#N/A</v>
      </c>
      <c r="Y111" s="37" t="e">
        <v>#N/A</v>
      </c>
      <c r="Z111" s="35" t="e">
        <v>#N/A</v>
      </c>
      <c r="AA111" s="39" t="e">
        <v>#N/A</v>
      </c>
      <c r="AB111" s="40" t="e">
        <f t="shared" si="18"/>
        <v>#N/A</v>
      </c>
      <c r="AC111" s="41" t="e">
        <v>#N/A</v>
      </c>
      <c r="AD111" s="42" t="e">
        <f t="shared" si="19"/>
        <v>#N/A</v>
      </c>
      <c r="AF111">
        <f t="shared" si="20"/>
        <v>2074</v>
      </c>
      <c r="AG111">
        <f t="shared" si="21"/>
        <v>4.04</v>
      </c>
      <c r="AH111">
        <f t="shared" si="29"/>
        <v>969</v>
      </c>
      <c r="AI111">
        <f t="shared" si="22"/>
        <v>3.29</v>
      </c>
      <c r="AJ111" s="35">
        <f t="shared" si="30"/>
        <v>131.29999999999998</v>
      </c>
      <c r="AK111" s="35">
        <f t="shared" si="23"/>
        <v>21.83</v>
      </c>
      <c r="AL111" s="40">
        <f t="shared" si="24"/>
        <v>0.46615417467435405</v>
      </c>
      <c r="AM111" s="40">
        <f t="shared" si="25"/>
        <v>1.2053333333333334</v>
      </c>
      <c r="AN111" s="42">
        <f t="shared" si="26"/>
        <v>158.26026666666664</v>
      </c>
      <c r="AP111" s="43" t="e">
        <f t="shared" si="27"/>
        <v>#N/A</v>
      </c>
      <c r="AQ111" s="43" t="e">
        <f t="shared" si="27"/>
        <v>#N/A</v>
      </c>
      <c r="AR111" s="43" t="e">
        <f t="shared" si="27"/>
        <v>#N/A</v>
      </c>
      <c r="AS111" s="43" t="e">
        <f t="shared" si="17"/>
        <v>#N/A</v>
      </c>
      <c r="AT111" s="43" t="e">
        <f t="shared" si="28"/>
        <v>#N/A</v>
      </c>
      <c r="AU111" s="43" t="e">
        <f t="shared" si="31"/>
        <v>#N/A</v>
      </c>
    </row>
    <row r="112" spans="1:47">
      <c r="A112" s="45" t="s">
        <v>22</v>
      </c>
      <c r="B112" t="s">
        <v>296</v>
      </c>
      <c r="C112" t="s">
        <v>297</v>
      </c>
      <c r="D112" s="45" t="s">
        <v>22</v>
      </c>
      <c r="E112" s="32">
        <v>558</v>
      </c>
      <c r="F112" s="32">
        <v>76</v>
      </c>
      <c r="G112" s="32">
        <v>221</v>
      </c>
      <c r="H112" s="32">
        <v>38</v>
      </c>
      <c r="I112" s="15">
        <v>6.6</v>
      </c>
      <c r="J112" s="16">
        <v>0.75</v>
      </c>
      <c r="K112" s="32">
        <v>120</v>
      </c>
      <c r="L112" s="33">
        <v>2.4000000000000004E-2</v>
      </c>
      <c r="M112" s="34">
        <v>3.6</v>
      </c>
      <c r="N112" s="35">
        <v>45.6</v>
      </c>
      <c r="O112" s="35">
        <v>3.8</v>
      </c>
      <c r="P112" s="36">
        <v>1.3199999999999998</v>
      </c>
      <c r="Q112" s="36">
        <v>0.13</v>
      </c>
      <c r="R112" s="36">
        <v>0.93</v>
      </c>
      <c r="S112" s="36">
        <v>0.12</v>
      </c>
      <c r="T112" s="36">
        <f t="shared" si="32"/>
        <v>1.5</v>
      </c>
      <c r="V112">
        <v>2000</v>
      </c>
      <c r="W112" s="37">
        <v>3.86</v>
      </c>
      <c r="X112" s="38">
        <v>949</v>
      </c>
      <c r="Y112" s="37">
        <v>3.17</v>
      </c>
      <c r="Z112" s="35">
        <v>137.80000000000001</v>
      </c>
      <c r="AA112" s="39">
        <v>13.9</v>
      </c>
      <c r="AB112" s="40">
        <f t="shared" si="18"/>
        <v>0.45474372955288989</v>
      </c>
      <c r="AC112" s="41">
        <v>1.088235294117647</v>
      </c>
      <c r="AD112" s="42">
        <f t="shared" si="19"/>
        <v>149.95882352941177</v>
      </c>
      <c r="AF112">
        <f t="shared" si="20"/>
        <v>2002</v>
      </c>
      <c r="AG112">
        <f t="shared" si="21"/>
        <v>3.79</v>
      </c>
      <c r="AH112">
        <f t="shared" si="29"/>
        <v>943</v>
      </c>
      <c r="AI112">
        <f t="shared" si="22"/>
        <v>3.21</v>
      </c>
      <c r="AJ112" s="35">
        <f t="shared" si="30"/>
        <v>117.80000000000001</v>
      </c>
      <c r="AK112" s="35">
        <f t="shared" si="23"/>
        <v>20.85</v>
      </c>
      <c r="AL112" s="40">
        <f t="shared" si="24"/>
        <v>0.45474372955288989</v>
      </c>
      <c r="AM112" s="40">
        <f t="shared" si="25"/>
        <v>1.256</v>
      </c>
      <c r="AN112" s="42">
        <f t="shared" si="26"/>
        <v>147.95680000000002</v>
      </c>
      <c r="AP112" s="43">
        <f t="shared" si="27"/>
        <v>1.0009999999999999</v>
      </c>
      <c r="AQ112" s="43">
        <f t="shared" si="27"/>
        <v>0.98186528497409331</v>
      </c>
      <c r="AR112" s="43">
        <f t="shared" si="27"/>
        <v>0.9936775553213909</v>
      </c>
      <c r="AS112" s="43">
        <f t="shared" si="17"/>
        <v>1.0126182965299684</v>
      </c>
      <c r="AT112" s="43">
        <f t="shared" si="28"/>
        <v>1</v>
      </c>
      <c r="AU112" s="43">
        <f t="shared" si="31"/>
        <v>0.98664951163064374</v>
      </c>
    </row>
    <row r="113" spans="1:47">
      <c r="A113" s="45" t="s">
        <v>22</v>
      </c>
      <c r="B113" t="s">
        <v>298</v>
      </c>
      <c r="C113" t="s">
        <v>299</v>
      </c>
      <c r="D113" s="45" t="s">
        <v>22</v>
      </c>
      <c r="E113" s="32">
        <v>541</v>
      </c>
      <c r="F113" s="32">
        <v>78</v>
      </c>
      <c r="G113" s="32">
        <v>273</v>
      </c>
      <c r="H113" s="32">
        <v>43</v>
      </c>
      <c r="I113" s="15">
        <v>6.6</v>
      </c>
      <c r="J113" s="16">
        <v>0.69</v>
      </c>
      <c r="K113" s="32">
        <v>120</v>
      </c>
      <c r="L113" s="33">
        <v>2.2000000000000002E-2</v>
      </c>
      <c r="M113" s="34">
        <v>3.3</v>
      </c>
      <c r="N113" s="35">
        <v>52.9</v>
      </c>
      <c r="O113" s="35">
        <v>3.9</v>
      </c>
      <c r="P113" s="36">
        <v>1.29</v>
      </c>
      <c r="Q113" s="36">
        <v>0.14000000000000001</v>
      </c>
      <c r="R113" s="36">
        <v>1.0899999999999999</v>
      </c>
      <c r="S113" s="36">
        <v>0.13</v>
      </c>
      <c r="T113" s="36">
        <f t="shared" si="32"/>
        <v>1.7</v>
      </c>
      <c r="V113">
        <v>2023</v>
      </c>
      <c r="W113" s="37">
        <v>3.91</v>
      </c>
      <c r="X113" s="38">
        <v>1095</v>
      </c>
      <c r="Y113" s="37">
        <v>3.62</v>
      </c>
      <c r="Z113" s="35">
        <v>148.69999999999999</v>
      </c>
      <c r="AA113" s="39">
        <v>13.1</v>
      </c>
      <c r="AB113" s="40">
        <f t="shared" si="18"/>
        <v>0.44008958566629341</v>
      </c>
      <c r="AC113" s="41">
        <v>1.0529411764705883</v>
      </c>
      <c r="AD113" s="42">
        <f t="shared" si="19"/>
        <v>156.57235294117646</v>
      </c>
      <c r="AF113">
        <f t="shared" si="20"/>
        <v>2023</v>
      </c>
      <c r="AG113">
        <f t="shared" si="21"/>
        <v>3.95</v>
      </c>
      <c r="AH113">
        <f t="shared" si="29"/>
        <v>1090</v>
      </c>
      <c r="AI113">
        <f t="shared" si="22"/>
        <v>3.56</v>
      </c>
      <c r="AJ113" s="35">
        <f t="shared" si="30"/>
        <v>127</v>
      </c>
      <c r="AK113" s="35">
        <f t="shared" si="23"/>
        <v>19.71</v>
      </c>
      <c r="AL113" s="40">
        <f t="shared" si="24"/>
        <v>0.44084097517333931</v>
      </c>
      <c r="AM113" s="40">
        <f t="shared" si="25"/>
        <v>1.218</v>
      </c>
      <c r="AN113" s="42">
        <f t="shared" si="26"/>
        <v>154.68600000000001</v>
      </c>
      <c r="AP113" s="43">
        <f t="shared" si="27"/>
        <v>1</v>
      </c>
      <c r="AQ113" s="43">
        <f t="shared" si="27"/>
        <v>1.0102301790281329</v>
      </c>
      <c r="AR113" s="43">
        <f t="shared" si="27"/>
        <v>0.99543378995433784</v>
      </c>
      <c r="AS113" s="43">
        <f t="shared" si="17"/>
        <v>0.98342541436464082</v>
      </c>
      <c r="AT113" s="43">
        <f t="shared" si="28"/>
        <v>1.0017073558009975</v>
      </c>
      <c r="AU113" s="43">
        <f t="shared" si="31"/>
        <v>0.98795219650377775</v>
      </c>
    </row>
    <row r="114" spans="1:47">
      <c r="A114" s="45" t="s">
        <v>22</v>
      </c>
      <c r="B114" t="s">
        <v>300</v>
      </c>
      <c r="C114" t="s">
        <v>301</v>
      </c>
      <c r="D114" s="45" t="s">
        <v>22</v>
      </c>
      <c r="E114" s="32">
        <v>490</v>
      </c>
      <c r="F114" s="32">
        <v>65</v>
      </c>
      <c r="G114" s="32">
        <v>299</v>
      </c>
      <c r="H114" s="32">
        <v>58</v>
      </c>
      <c r="I114" s="15">
        <v>4.4000000000000004</v>
      </c>
      <c r="J114" s="16">
        <v>0.49</v>
      </c>
      <c r="K114" s="32">
        <v>120</v>
      </c>
      <c r="L114" s="33">
        <v>1.5333333333333332E-2</v>
      </c>
      <c r="M114" s="34">
        <v>2.2999999999999998</v>
      </c>
      <c r="N114" s="35">
        <v>41.9</v>
      </c>
      <c r="O114" s="35">
        <v>3.7</v>
      </c>
      <c r="P114" s="36">
        <v>1.2</v>
      </c>
      <c r="Q114" s="36">
        <v>0.11</v>
      </c>
      <c r="R114" s="36">
        <v>1.17</v>
      </c>
      <c r="S114" s="36">
        <v>0.18</v>
      </c>
      <c r="T114" s="36">
        <f t="shared" si="32"/>
        <v>2.2999999999999998</v>
      </c>
      <c r="V114">
        <v>1728</v>
      </c>
      <c r="W114" s="37">
        <v>3.38</v>
      </c>
      <c r="X114" s="38">
        <v>1401</v>
      </c>
      <c r="Y114" s="37">
        <v>4.5599999999999996</v>
      </c>
      <c r="Z114" s="35">
        <v>134.80000000000001</v>
      </c>
      <c r="AA114" s="39">
        <v>9.1</v>
      </c>
      <c r="AB114" s="40">
        <f t="shared" si="18"/>
        <v>0.353169469598965</v>
      </c>
      <c r="AC114" s="41">
        <v>0.92941176470588238</v>
      </c>
      <c r="AD114" s="42">
        <f t="shared" si="19"/>
        <v>125.28470588235295</v>
      </c>
      <c r="AF114">
        <f t="shared" si="20"/>
        <v>1725</v>
      </c>
      <c r="AG114">
        <f t="shared" si="21"/>
        <v>3.29</v>
      </c>
      <c r="AH114">
        <f t="shared" si="29"/>
        <v>1401</v>
      </c>
      <c r="AI114">
        <f t="shared" si="22"/>
        <v>4.59</v>
      </c>
      <c r="AJ114" s="35">
        <f t="shared" si="30"/>
        <v>112.19999999999999</v>
      </c>
      <c r="AK114" s="35">
        <f t="shared" si="23"/>
        <v>13.71</v>
      </c>
      <c r="AL114" s="40">
        <f t="shared" si="24"/>
        <v>0.35417204856626194</v>
      </c>
      <c r="AM114" s="40">
        <f t="shared" si="25"/>
        <v>1.0913333333333333</v>
      </c>
      <c r="AN114" s="42">
        <f t="shared" si="26"/>
        <v>122.44759999999998</v>
      </c>
      <c r="AP114" s="43">
        <f t="shared" si="27"/>
        <v>0.99826388888888884</v>
      </c>
      <c r="AQ114" s="43">
        <f t="shared" si="27"/>
        <v>0.97337278106508884</v>
      </c>
      <c r="AR114" s="43">
        <f t="shared" si="27"/>
        <v>1</v>
      </c>
      <c r="AS114" s="43">
        <f t="shared" si="17"/>
        <v>1.006578947368421</v>
      </c>
      <c r="AT114" s="43">
        <f t="shared" si="28"/>
        <v>1.0028388041821266</v>
      </c>
      <c r="AU114" s="43">
        <f t="shared" si="31"/>
        <v>0.97735473087180236</v>
      </c>
    </row>
    <row r="115" spans="1:47">
      <c r="D115" s="32"/>
      <c r="AC115" s="41"/>
    </row>
    <row r="120" spans="1:47">
      <c r="K120" s="32">
        <f>48*19</f>
        <v>912</v>
      </c>
    </row>
  </sheetData>
  <autoFilter ref="A1:T1" xr:uid="{00000000-0009-0000-0000-000002000000}">
    <sortState xmlns:xlrd2="http://schemas.microsoft.com/office/spreadsheetml/2017/richdata2" ref="A2:T114">
      <sortCondition ref="A1"/>
    </sortState>
  </autoFilter>
  <mergeCells count="2">
    <mergeCell ref="U1:U4"/>
    <mergeCell ref="AE1:AE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mark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2020-10-09T11:07:55Z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f93b42f6-7bb5-4eab-b0c8-66c0befc70a0</vt:lpwstr>
  </property>
</Properties>
</file>