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LB\Ecole Polytechnique de Bruxelles\M1-IRIF\INFO-H-410\Projet\INFO-H410_Project\"/>
    </mc:Choice>
  </mc:AlternateContent>
  <xr:revisionPtr revIDLastSave="0" documentId="13_ncr:1_{1F1746A1-C9E0-42A4-A262-3BC43AAB9A1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xpectimax5" sheetId="5" r:id="rId1"/>
    <sheet name="expectimax4" sheetId="4" r:id="rId2"/>
    <sheet name="expectimax3" sheetId="3" r:id="rId3"/>
    <sheet name="expectimax2" sheetId="2" r:id="rId4"/>
  </sheets>
  <definedNames>
    <definedName name="DonnéesExternes_1" localSheetId="3" hidden="1">expectimax2!$A$1:$A$101</definedName>
    <definedName name="DonnéesExternes_2" localSheetId="3" hidden="1">expectimax2!$B$1:$B$101</definedName>
    <definedName name="DonnéesExternes_3" localSheetId="3" hidden="1">expectimax2!$C$1:$C$101</definedName>
    <definedName name="DonnéesExternes_4" localSheetId="3" hidden="1">expectimax2!$D$1:$D$101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2" i="2" l="1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D109" i="2"/>
  <c r="D108" i="2"/>
  <c r="D107" i="2"/>
  <c r="D106" i="2"/>
  <c r="D105" i="2"/>
  <c r="D104" i="2"/>
  <c r="D103" i="2"/>
  <c r="D102" i="2"/>
  <c r="C109" i="2"/>
  <c r="C108" i="2"/>
  <c r="C107" i="2"/>
  <c r="C106" i="2"/>
  <c r="C105" i="2"/>
  <c r="C104" i="2"/>
  <c r="C103" i="2"/>
  <c r="C102" i="2"/>
  <c r="B109" i="2"/>
  <c r="B108" i="2"/>
  <c r="B107" i="2"/>
  <c r="B106" i="2"/>
  <c r="B105" i="2"/>
  <c r="B104" i="2"/>
  <c r="B103" i="2"/>
  <c r="B102" i="2"/>
  <c r="A109" i="2"/>
  <c r="A108" i="2"/>
  <c r="A107" i="2"/>
  <c r="A106" i="2"/>
  <c r="A105" i="2"/>
  <c r="A104" i="2"/>
  <c r="A103" i="2"/>
  <c r="A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D80298-6B40-4A5D-B93E-3E2D89D5438A}" keepAlive="1" name="Requête - expectimax2" description="Connexion à la requête « expectimax2 » dans le classeur." type="5" refreshedVersion="7" background="1" saveData="1">
    <dbPr connection="Provider=Microsoft.Mashup.OleDb.1;Data Source=$Workbook$;Location=expectimax2;Extended Properties=&quot;&quot;" command="SELECT * FROM [expectimax2]"/>
  </connection>
  <connection id="2" xr16:uid="{90D49FBE-CC26-4D45-A773-E7F87091B309}" keepAlive="1" name="Requête - expectimax3" description="Connexion à la requête « expectimax3 » dans le classeur." type="5" refreshedVersion="7" background="1" saveData="1">
    <dbPr connection="Provider=Microsoft.Mashup.OleDb.1;Data Source=$Workbook$;Location=expectimax3;Extended Properties=&quot;&quot;" command="SELECT * FROM [expectimax3]"/>
  </connection>
  <connection id="3" xr16:uid="{AF77D9D0-1631-4A43-89A5-6672C2CBC363}" keepAlive="1" name="Requête - expectimax4" description="Connexion à la requête « expectimax4 » dans le classeur." type="5" refreshedVersion="7" background="1" saveData="1">
    <dbPr connection="Provider=Microsoft.Mashup.OleDb.1;Data Source=$Workbook$;Location=expectimax4;Extended Properties=&quot;&quot;" command="SELECT * FROM [expectimax4]"/>
  </connection>
  <connection id="4" xr16:uid="{F8B59038-33FD-4B95-8987-786736750219}" keepAlive="1" name="Requête - expectimax5" description="Connexion à la requête « expectimax5 » dans le classeur." type="5" refreshedVersion="7" background="1" saveData="1">
    <dbPr connection="Provider=Microsoft.Mashup.OleDb.1;Data Source=$Workbook$;Location=expectimax5;Extended Properties=&quot;&quot;" command="SELECT * FROM [expectimax5]"/>
  </connection>
</connections>
</file>

<file path=xl/sharedStrings.xml><?xml version="1.0" encoding="utf-8"?>
<sst xmlns="http://schemas.openxmlformats.org/spreadsheetml/2006/main" count="16" uniqueCount="16">
  <si>
    <t>Score2</t>
  </si>
  <si>
    <t>Score3</t>
  </si>
  <si>
    <t>Score4</t>
  </si>
  <si>
    <t>Score5</t>
  </si>
  <si>
    <t>expectimax2</t>
  </si>
  <si>
    <t>expectimax3</t>
  </si>
  <si>
    <t>expectimax4</t>
  </si>
  <si>
    <t>expectimax5</t>
  </si>
  <si>
    <t>[0,5000]</t>
  </si>
  <si>
    <t>[5000,10000]</t>
  </si>
  <si>
    <t>[10000,15000]</t>
  </si>
  <si>
    <t>[15000,20000]</t>
  </si>
  <si>
    <t>[20000,25000]</t>
  </si>
  <si>
    <t>[25000,30000]</t>
  </si>
  <si>
    <t>[30000,35000]</t>
  </si>
  <si>
    <t>[35000,40000]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</si>
</sst>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baseline="0"/>
              <a:t>Expectimax[depth] 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expectimax2!$G$94</c:f>
              <c:strCache>
                <c:ptCount val="1"/>
                <c:pt idx="0">
                  <c:v>expectimax2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expectimax2!$G$95:$G$102</c:f>
              <c:numCache>
                <c:formatCode>General</c:formatCode>
                <c:ptCount val="8"/>
                <c:pt idx="0">
                  <c:v>6</c:v>
                </c:pt>
                <c:pt idx="1">
                  <c:v>50</c:v>
                </c:pt>
                <c:pt idx="2">
                  <c:v>37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8-4F69-8A52-F0DEF53123EA}"/>
            </c:ext>
          </c:extLst>
        </c:ser>
        <c:ser>
          <c:idx val="1"/>
          <c:order val="1"/>
          <c:tx>
            <c:strRef>
              <c:f>expectimax2!$H$94</c:f>
              <c:strCache>
                <c:ptCount val="1"/>
                <c:pt idx="0">
                  <c:v>expectimax3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expectimax2!$H$95:$H$102</c:f>
              <c:numCache>
                <c:formatCode>General</c:formatCode>
                <c:ptCount val="8"/>
                <c:pt idx="0">
                  <c:v>42</c:v>
                </c:pt>
                <c:pt idx="1">
                  <c:v>47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8-4F69-8A52-F0DEF53123EA}"/>
            </c:ext>
          </c:extLst>
        </c:ser>
        <c:ser>
          <c:idx val="2"/>
          <c:order val="2"/>
          <c:tx>
            <c:strRef>
              <c:f>expectimax2!$I$94</c:f>
              <c:strCache>
                <c:ptCount val="1"/>
                <c:pt idx="0">
                  <c:v>expectimax4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expectimax2!$I$95:$I$102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41</c:v>
                </c:pt>
                <c:pt idx="3">
                  <c:v>13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8-4F69-8A52-F0DEF53123EA}"/>
            </c:ext>
          </c:extLst>
        </c:ser>
        <c:ser>
          <c:idx val="3"/>
          <c:order val="3"/>
          <c:tx>
            <c:strRef>
              <c:f>expectimax2!$J$94</c:f>
              <c:strCache>
                <c:ptCount val="1"/>
                <c:pt idx="0">
                  <c:v>expectimax5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expectimax2!$F$95:$F$102</c:f>
              <c:strCache>
                <c:ptCount val="8"/>
                <c:pt idx="0">
                  <c:v>[0,5000]</c:v>
                </c:pt>
                <c:pt idx="1">
                  <c:v>[5000,10000]</c:v>
                </c:pt>
                <c:pt idx="2">
                  <c:v>[10000,15000]</c:v>
                </c:pt>
                <c:pt idx="3">
                  <c:v>[15000,20000]</c:v>
                </c:pt>
                <c:pt idx="4">
                  <c:v>[20000,25000]</c:v>
                </c:pt>
                <c:pt idx="5">
                  <c:v>[25000,30000]</c:v>
                </c:pt>
                <c:pt idx="6">
                  <c:v>[30000,35000]</c:v>
                </c:pt>
                <c:pt idx="7">
                  <c:v>[35000,40000]</c:v>
                </c:pt>
              </c:strCache>
            </c:strRef>
          </c:cat>
          <c:val>
            <c:numRef>
              <c:f>expectimax2!$J$95:$J$102</c:f>
              <c:numCache>
                <c:formatCode>General</c:formatCode>
                <c:ptCount val="8"/>
                <c:pt idx="0">
                  <c:v>25</c:v>
                </c:pt>
                <c:pt idx="1">
                  <c:v>38</c:v>
                </c:pt>
                <c:pt idx="2">
                  <c:v>31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8-4F69-8A52-F0DEF531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63856"/>
        <c:axId val="1320764688"/>
      </c:barChart>
      <c:catAx>
        <c:axId val="132076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0764688"/>
        <c:crosses val="autoZero"/>
        <c:auto val="1"/>
        <c:lblAlgn val="ctr"/>
        <c:lblOffset val="100"/>
        <c:noMultiLvlLbl val="0"/>
      </c:catAx>
      <c:valAx>
        <c:axId val="13207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07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103</xdr:row>
      <xdr:rowOff>42862</xdr:rowOff>
    </xdr:from>
    <xdr:to>
      <xdr:col>11</xdr:col>
      <xdr:colOff>666750</xdr:colOff>
      <xdr:row>123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4400AF0-B2B3-42A0-9932-0F9CA0DC9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A6E0E06-23F9-4E79-9F53-5FC5D860A333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F1FAF502-7AFE-4B7C-BC80-42D317854CE0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A14CAD94-B2D7-4ADB-B6A5-8B3B143BDD92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2C327206-57DC-43C8-A99C-D1D6E86AB1CD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C4D4B-C20D-45E7-B6AB-22DD34696268}" name="expectimax2" displayName="expectimax2" ref="A1:A102" tableType="queryTable" totalsRowCount="1">
  <autoFilter ref="A1:A101" xr:uid="{A0DC4D4B-C20D-45E7-B6AB-22DD34696268}"/>
  <tableColumns count="1">
    <tableColumn id="1" xr3:uid="{C8527F0F-EC8B-4D73-95E8-3A6B3555F22B}" uniqueName="1" name="Score2" totalsRowFunction="custom" queryTableFieldId="1">
      <totalsRowFormula>COUNTIF(expectimax2[Score2],"&lt;5000")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8D870-8004-43B4-A3ED-3E03FC9CA780}" name="expectimax3" displayName="expectimax3" ref="B1:B102" tableType="queryTable" totalsRowCount="1">
  <autoFilter ref="B1:B101" xr:uid="{5EF8D870-8004-43B4-A3ED-3E03FC9CA780}"/>
  <tableColumns count="1">
    <tableColumn id="1" xr3:uid="{F363D610-7B90-49BE-A4F2-3D454D3FB512}" uniqueName="1" name="Score3" totalsRowFunction="custom" queryTableFieldId="1">
      <totalsRowFormula>COUNTIF(expectimax3[Score3],"&lt;5000")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F7ABA4-9724-466B-9E66-98FBDF18B35E}" name="expectimax4" displayName="expectimax4" ref="C1:C102" tableType="queryTable" totalsRowCount="1">
  <autoFilter ref="C1:C101" xr:uid="{7DF7ABA4-9724-466B-9E66-98FBDF18B35E}"/>
  <tableColumns count="1">
    <tableColumn id="1" xr3:uid="{71EAD6A9-059D-4BFE-B87F-4E317F45FDE4}" uniqueName="1" name="Score4" totalsRowFunction="custom" queryTableFieldId="1">
      <totalsRowFormula>COUNTIF(expectimax4[Score4],"&lt;5000")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33B4DF-6D60-46B7-AF32-BBDACF9A53D0}" name="expectimax5" displayName="expectimax5" ref="D1:D102" tableType="queryTable" totalsRowCount="1">
  <autoFilter ref="D1:D101" xr:uid="{C033B4DF-6D60-46B7-AF32-BBDACF9A53D0}"/>
  <tableColumns count="1">
    <tableColumn id="1" xr3:uid="{9C3CE97A-4D39-46A3-9799-DF7F7D1E1D25}" uniqueName="1" name="Score5" totalsRowFunction="custom" queryTableFieldId="1">
      <totalsRowFormula>COUNTIF(expectimax5[Score5],"&lt;5000")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F9E49-62FF-4B7B-86AF-74C4986A2118}" name="Tableau5" displayName="Tableau5" ref="G94:J102" totalsRowShown="0" dataDxfId="4">
  <autoFilter ref="G94:J102" xr:uid="{A00F9E49-62FF-4B7B-86AF-74C4986A2118}"/>
  <tableColumns count="4">
    <tableColumn id="1" xr3:uid="{87F55533-B874-4605-9250-015A18C1924E}" name="expectimax2" dataDxfId="3"/>
    <tableColumn id="2" xr3:uid="{3CB970E3-A5FF-4388-8C75-2F5F0D614546}" name="expectimax3" dataDxfId="2"/>
    <tableColumn id="3" xr3:uid="{496E6EA3-73EC-4C04-907A-0479F88E5AE7}" name="expectimax4" dataDxfId="1"/>
    <tableColumn id="4" xr3:uid="{9F6FC7CA-E406-456E-9DD0-A67D2374641E}" name="expectimax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EEA0-65AF-437F-9ED6-A18C620E88BF}">
  <dimension ref="A1"/>
  <sheetViews>
    <sheetView workbookViewId="0">
      <selection sqref="A1:B101"/>
    </sheetView>
  </sheetViews>
  <sheetFormatPr baseColWidth="10"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4600-AB20-46B7-A0FC-766BDDF03271}">
  <dimension ref="A1"/>
  <sheetViews>
    <sheetView workbookViewId="0">
      <selection sqref="A1:B101"/>
    </sheetView>
  </sheetViews>
  <sheetFormatPr baseColWidth="10"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11E3-AD96-46EB-B08B-9129E608BB3E}">
  <dimension ref="A1"/>
  <sheetViews>
    <sheetView workbookViewId="0">
      <selection sqref="A1:B101"/>
    </sheetView>
  </sheetViews>
  <sheetFormatPr baseColWidth="10" defaultRowHeight="15" x14ac:dyDescent="0.25"/>
  <cols>
    <col min="1" max="2" width="11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3253-B85E-4440-A740-93655D431597}">
  <dimension ref="A1:J109"/>
  <sheetViews>
    <sheetView tabSelected="1" topLeftCell="A94" workbookViewId="0">
      <selection activeCell="N117" sqref="N117"/>
    </sheetView>
  </sheetViews>
  <sheetFormatPr baseColWidth="10" defaultRowHeight="15" x14ac:dyDescent="0.25"/>
  <cols>
    <col min="1" max="4" width="11.5703125" customWidth="1"/>
    <col min="6" max="6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6256</v>
      </c>
      <c r="B2">
        <v>14688</v>
      </c>
      <c r="C2">
        <v>11680</v>
      </c>
      <c r="D2">
        <v>12360</v>
      </c>
    </row>
    <row r="3" spans="1:4" x14ac:dyDescent="0.25">
      <c r="A3">
        <v>12092</v>
      </c>
      <c r="B3">
        <v>3504</v>
      </c>
      <c r="C3">
        <v>13208</v>
      </c>
      <c r="D3">
        <v>7092</v>
      </c>
    </row>
    <row r="4" spans="1:4" x14ac:dyDescent="0.25">
      <c r="A4">
        <v>7440</v>
      </c>
      <c r="B4">
        <v>3356</v>
      </c>
      <c r="C4">
        <v>9864</v>
      </c>
      <c r="D4">
        <v>7084</v>
      </c>
    </row>
    <row r="5" spans="1:4" x14ac:dyDescent="0.25">
      <c r="A5">
        <v>6112</v>
      </c>
      <c r="B5">
        <v>5612</v>
      </c>
      <c r="C5">
        <v>7024</v>
      </c>
      <c r="D5">
        <v>10752</v>
      </c>
    </row>
    <row r="6" spans="1:4" x14ac:dyDescent="0.25">
      <c r="A6">
        <v>17572</v>
      </c>
      <c r="B6">
        <v>3052</v>
      </c>
      <c r="C6">
        <v>7644</v>
      </c>
      <c r="D6">
        <v>5508</v>
      </c>
    </row>
    <row r="7" spans="1:4" x14ac:dyDescent="0.25">
      <c r="A7">
        <v>7488</v>
      </c>
      <c r="B7">
        <v>4604</v>
      </c>
      <c r="C7">
        <v>4988</v>
      </c>
      <c r="D7">
        <v>4932</v>
      </c>
    </row>
    <row r="8" spans="1:4" x14ac:dyDescent="0.25">
      <c r="A8">
        <v>11428</v>
      </c>
      <c r="B8">
        <v>6844</v>
      </c>
      <c r="C8">
        <v>15604</v>
      </c>
      <c r="D8">
        <v>7884</v>
      </c>
    </row>
    <row r="9" spans="1:4" x14ac:dyDescent="0.25">
      <c r="A9">
        <v>14560</v>
      </c>
      <c r="B9">
        <v>6908</v>
      </c>
      <c r="C9">
        <v>6828</v>
      </c>
      <c r="D9">
        <v>4476</v>
      </c>
    </row>
    <row r="10" spans="1:4" x14ac:dyDescent="0.25">
      <c r="A10">
        <v>12172</v>
      </c>
      <c r="B10">
        <v>1892</v>
      </c>
      <c r="C10">
        <v>10248</v>
      </c>
      <c r="D10">
        <v>12052</v>
      </c>
    </row>
    <row r="11" spans="1:4" x14ac:dyDescent="0.25">
      <c r="A11">
        <v>4116</v>
      </c>
      <c r="B11">
        <v>10852</v>
      </c>
      <c r="C11">
        <v>11760</v>
      </c>
      <c r="D11">
        <v>5524</v>
      </c>
    </row>
    <row r="12" spans="1:4" x14ac:dyDescent="0.25">
      <c r="A12">
        <v>7460</v>
      </c>
      <c r="B12">
        <v>9968</v>
      </c>
      <c r="C12">
        <v>12224</v>
      </c>
      <c r="D12">
        <v>6080</v>
      </c>
    </row>
    <row r="13" spans="1:4" x14ac:dyDescent="0.25">
      <c r="A13">
        <v>11936</v>
      </c>
      <c r="B13">
        <v>5412</v>
      </c>
      <c r="C13">
        <v>12612</v>
      </c>
      <c r="D13">
        <v>11316</v>
      </c>
    </row>
    <row r="14" spans="1:4" x14ac:dyDescent="0.25">
      <c r="A14">
        <v>23268</v>
      </c>
      <c r="B14">
        <v>5744</v>
      </c>
      <c r="C14">
        <v>7340</v>
      </c>
      <c r="D14">
        <v>5604</v>
      </c>
    </row>
    <row r="15" spans="1:4" x14ac:dyDescent="0.25">
      <c r="A15">
        <v>16056</v>
      </c>
      <c r="B15">
        <v>3824</v>
      </c>
      <c r="C15">
        <v>12420</v>
      </c>
      <c r="D15">
        <v>15508</v>
      </c>
    </row>
    <row r="16" spans="1:4" x14ac:dyDescent="0.25">
      <c r="A16">
        <v>7812</v>
      </c>
      <c r="B16">
        <v>6480</v>
      </c>
      <c r="C16">
        <v>4628</v>
      </c>
      <c r="D16">
        <v>10488</v>
      </c>
    </row>
    <row r="17" spans="1:4" x14ac:dyDescent="0.25">
      <c r="A17">
        <v>7388</v>
      </c>
      <c r="B17">
        <v>6748</v>
      </c>
      <c r="C17">
        <v>10424</v>
      </c>
      <c r="D17">
        <v>15616</v>
      </c>
    </row>
    <row r="18" spans="1:4" x14ac:dyDescent="0.25">
      <c r="A18">
        <v>5752</v>
      </c>
      <c r="B18">
        <v>5040</v>
      </c>
      <c r="C18">
        <v>12800</v>
      </c>
      <c r="D18">
        <v>11832</v>
      </c>
    </row>
    <row r="19" spans="1:4" x14ac:dyDescent="0.25">
      <c r="A19">
        <v>11984</v>
      </c>
      <c r="B19">
        <v>4824</v>
      </c>
      <c r="C19">
        <v>6716</v>
      </c>
      <c r="D19">
        <v>5608</v>
      </c>
    </row>
    <row r="20" spans="1:4" x14ac:dyDescent="0.25">
      <c r="A20">
        <v>6948</v>
      </c>
      <c r="B20">
        <v>7196</v>
      </c>
      <c r="C20">
        <v>12252</v>
      </c>
      <c r="D20">
        <v>10904</v>
      </c>
    </row>
    <row r="21" spans="1:4" x14ac:dyDescent="0.25">
      <c r="A21">
        <v>6056</v>
      </c>
      <c r="B21">
        <v>2664</v>
      </c>
      <c r="C21">
        <v>16096</v>
      </c>
      <c r="D21">
        <v>9484</v>
      </c>
    </row>
    <row r="22" spans="1:4" x14ac:dyDescent="0.25">
      <c r="A22">
        <v>12036</v>
      </c>
      <c r="B22">
        <v>3428</v>
      </c>
      <c r="C22">
        <v>12152</v>
      </c>
      <c r="D22">
        <v>7808</v>
      </c>
    </row>
    <row r="23" spans="1:4" x14ac:dyDescent="0.25">
      <c r="A23">
        <v>5624</v>
      </c>
      <c r="B23">
        <v>11512</v>
      </c>
      <c r="C23">
        <v>6652</v>
      </c>
      <c r="D23">
        <v>12276</v>
      </c>
    </row>
    <row r="24" spans="1:4" x14ac:dyDescent="0.25">
      <c r="A24">
        <v>13912</v>
      </c>
      <c r="B24">
        <v>7368</v>
      </c>
      <c r="C24">
        <v>5932</v>
      </c>
      <c r="D24">
        <v>6616</v>
      </c>
    </row>
    <row r="25" spans="1:4" x14ac:dyDescent="0.25">
      <c r="A25">
        <v>12244</v>
      </c>
      <c r="B25">
        <v>1296</v>
      </c>
      <c r="C25">
        <v>10020</v>
      </c>
      <c r="D25">
        <v>23592</v>
      </c>
    </row>
    <row r="26" spans="1:4" x14ac:dyDescent="0.25">
      <c r="A26">
        <v>6924</v>
      </c>
      <c r="B26">
        <v>2064</v>
      </c>
      <c r="C26">
        <v>11076</v>
      </c>
      <c r="D26">
        <v>10484</v>
      </c>
    </row>
    <row r="27" spans="1:4" x14ac:dyDescent="0.25">
      <c r="A27">
        <v>7480</v>
      </c>
      <c r="B27">
        <v>3540</v>
      </c>
      <c r="C27">
        <v>7052</v>
      </c>
      <c r="D27">
        <v>11952</v>
      </c>
    </row>
    <row r="28" spans="1:4" x14ac:dyDescent="0.25">
      <c r="A28">
        <v>14072</v>
      </c>
      <c r="B28">
        <v>6800</v>
      </c>
      <c r="C28">
        <v>6292</v>
      </c>
      <c r="D28">
        <v>4636</v>
      </c>
    </row>
    <row r="29" spans="1:4" x14ac:dyDescent="0.25">
      <c r="A29">
        <v>3104</v>
      </c>
      <c r="B29">
        <v>6708</v>
      </c>
      <c r="C29">
        <v>12268</v>
      </c>
      <c r="D29">
        <v>7388</v>
      </c>
    </row>
    <row r="30" spans="1:4" x14ac:dyDescent="0.25">
      <c r="A30">
        <v>3304</v>
      </c>
      <c r="B30">
        <v>2444</v>
      </c>
      <c r="C30">
        <v>12344</v>
      </c>
      <c r="D30">
        <v>7396</v>
      </c>
    </row>
    <row r="31" spans="1:4" x14ac:dyDescent="0.25">
      <c r="A31">
        <v>16108</v>
      </c>
      <c r="B31">
        <v>5564</v>
      </c>
      <c r="C31">
        <v>5452</v>
      </c>
      <c r="D31">
        <v>3304</v>
      </c>
    </row>
    <row r="32" spans="1:4" x14ac:dyDescent="0.25">
      <c r="A32">
        <v>7236</v>
      </c>
      <c r="B32">
        <v>6268</v>
      </c>
      <c r="C32">
        <v>7088</v>
      </c>
      <c r="D32">
        <v>7224</v>
      </c>
    </row>
    <row r="33" spans="1:4" x14ac:dyDescent="0.25">
      <c r="A33">
        <v>10528</v>
      </c>
      <c r="B33">
        <v>11832</v>
      </c>
      <c r="C33">
        <v>11908</v>
      </c>
      <c r="D33">
        <v>14128</v>
      </c>
    </row>
    <row r="34" spans="1:4" x14ac:dyDescent="0.25">
      <c r="A34">
        <v>11412</v>
      </c>
      <c r="B34">
        <v>10680</v>
      </c>
      <c r="C34">
        <v>15248</v>
      </c>
      <c r="D34">
        <v>2584</v>
      </c>
    </row>
    <row r="35" spans="1:4" x14ac:dyDescent="0.25">
      <c r="A35">
        <v>7212</v>
      </c>
      <c r="B35">
        <v>5024</v>
      </c>
      <c r="C35">
        <v>6548</v>
      </c>
      <c r="D35">
        <v>7784</v>
      </c>
    </row>
    <row r="36" spans="1:4" x14ac:dyDescent="0.25">
      <c r="A36">
        <v>6188</v>
      </c>
      <c r="B36">
        <v>6472</v>
      </c>
      <c r="C36">
        <v>11272</v>
      </c>
      <c r="D36">
        <v>16116</v>
      </c>
    </row>
    <row r="37" spans="1:4" x14ac:dyDescent="0.25">
      <c r="A37">
        <v>14468</v>
      </c>
      <c r="B37">
        <v>1384</v>
      </c>
      <c r="C37">
        <v>7112</v>
      </c>
      <c r="D37">
        <v>12724</v>
      </c>
    </row>
    <row r="38" spans="1:4" x14ac:dyDescent="0.25">
      <c r="A38">
        <v>7492</v>
      </c>
      <c r="B38">
        <v>5444</v>
      </c>
      <c r="C38">
        <v>14476</v>
      </c>
      <c r="D38">
        <v>8300</v>
      </c>
    </row>
    <row r="39" spans="1:4" x14ac:dyDescent="0.25">
      <c r="A39">
        <v>5436</v>
      </c>
      <c r="B39">
        <v>5328</v>
      </c>
      <c r="C39">
        <v>14548</v>
      </c>
      <c r="D39">
        <v>14388</v>
      </c>
    </row>
    <row r="40" spans="1:4" x14ac:dyDescent="0.25">
      <c r="A40">
        <v>6716</v>
      </c>
      <c r="B40">
        <v>6568</v>
      </c>
      <c r="C40">
        <v>4464</v>
      </c>
      <c r="D40">
        <v>6952</v>
      </c>
    </row>
    <row r="41" spans="1:4" x14ac:dyDescent="0.25">
      <c r="A41">
        <v>6424</v>
      </c>
      <c r="B41">
        <v>7992</v>
      </c>
      <c r="C41">
        <v>16212</v>
      </c>
      <c r="D41">
        <v>6364</v>
      </c>
    </row>
    <row r="42" spans="1:4" x14ac:dyDescent="0.25">
      <c r="A42">
        <v>7088</v>
      </c>
      <c r="B42">
        <v>2872</v>
      </c>
      <c r="C42">
        <v>7416</v>
      </c>
      <c r="D42">
        <v>14932</v>
      </c>
    </row>
    <row r="43" spans="1:4" x14ac:dyDescent="0.25">
      <c r="A43">
        <v>4588</v>
      </c>
      <c r="B43">
        <v>4880</v>
      </c>
      <c r="C43">
        <v>21536</v>
      </c>
      <c r="D43">
        <v>7080</v>
      </c>
    </row>
    <row r="44" spans="1:4" x14ac:dyDescent="0.25">
      <c r="A44">
        <v>6476</v>
      </c>
      <c r="B44">
        <v>920</v>
      </c>
      <c r="C44">
        <v>14028</v>
      </c>
      <c r="D44">
        <v>10848</v>
      </c>
    </row>
    <row r="45" spans="1:4" x14ac:dyDescent="0.25">
      <c r="A45">
        <v>11160</v>
      </c>
      <c r="B45">
        <v>3164</v>
      </c>
      <c r="C45">
        <v>5072</v>
      </c>
      <c r="D45">
        <v>12060</v>
      </c>
    </row>
    <row r="46" spans="1:4" x14ac:dyDescent="0.25">
      <c r="A46">
        <v>5384</v>
      </c>
      <c r="B46">
        <v>5080</v>
      </c>
      <c r="C46">
        <v>7216</v>
      </c>
      <c r="D46">
        <v>5408</v>
      </c>
    </row>
    <row r="47" spans="1:4" x14ac:dyDescent="0.25">
      <c r="A47">
        <v>12660</v>
      </c>
      <c r="B47">
        <v>2900</v>
      </c>
      <c r="C47">
        <v>5612</v>
      </c>
      <c r="D47">
        <v>4836</v>
      </c>
    </row>
    <row r="48" spans="1:4" x14ac:dyDescent="0.25">
      <c r="A48">
        <v>11548</v>
      </c>
      <c r="B48">
        <v>4940</v>
      </c>
      <c r="C48">
        <v>12792</v>
      </c>
      <c r="D48">
        <v>14596</v>
      </c>
    </row>
    <row r="49" spans="1:4" x14ac:dyDescent="0.25">
      <c r="A49">
        <v>6452</v>
      </c>
      <c r="B49">
        <v>6520</v>
      </c>
      <c r="C49">
        <v>7128</v>
      </c>
      <c r="D49">
        <v>1308</v>
      </c>
    </row>
    <row r="50" spans="1:4" x14ac:dyDescent="0.25">
      <c r="A50">
        <v>15004</v>
      </c>
      <c r="B50">
        <v>6808</v>
      </c>
      <c r="C50">
        <v>3320</v>
      </c>
      <c r="D50">
        <v>14272</v>
      </c>
    </row>
    <row r="51" spans="1:4" x14ac:dyDescent="0.25">
      <c r="A51">
        <v>6740</v>
      </c>
      <c r="B51">
        <v>4368</v>
      </c>
      <c r="C51">
        <v>12008</v>
      </c>
      <c r="D51">
        <v>12976</v>
      </c>
    </row>
    <row r="52" spans="1:4" x14ac:dyDescent="0.25">
      <c r="A52">
        <v>12472</v>
      </c>
      <c r="B52">
        <v>2568</v>
      </c>
      <c r="C52">
        <v>15672</v>
      </c>
      <c r="D52">
        <v>3312</v>
      </c>
    </row>
    <row r="53" spans="1:4" x14ac:dyDescent="0.25">
      <c r="A53">
        <v>12116</v>
      </c>
      <c r="B53">
        <v>6316</v>
      </c>
      <c r="C53">
        <v>15300</v>
      </c>
      <c r="D53">
        <v>1368</v>
      </c>
    </row>
    <row r="54" spans="1:4" x14ac:dyDescent="0.25">
      <c r="A54">
        <v>23308</v>
      </c>
      <c r="B54">
        <v>1336</v>
      </c>
      <c r="C54">
        <v>8200</v>
      </c>
      <c r="D54">
        <v>12944</v>
      </c>
    </row>
    <row r="55" spans="1:4" x14ac:dyDescent="0.25">
      <c r="A55">
        <v>10844</v>
      </c>
      <c r="B55">
        <v>2884</v>
      </c>
      <c r="C55">
        <v>3740</v>
      </c>
      <c r="D55">
        <v>12384</v>
      </c>
    </row>
    <row r="56" spans="1:4" x14ac:dyDescent="0.25">
      <c r="A56">
        <v>7164</v>
      </c>
      <c r="B56">
        <v>3168</v>
      </c>
      <c r="C56">
        <v>2932</v>
      </c>
      <c r="D56">
        <v>2496</v>
      </c>
    </row>
    <row r="57" spans="1:4" x14ac:dyDescent="0.25">
      <c r="A57">
        <v>12112</v>
      </c>
      <c r="B57">
        <v>6668</v>
      </c>
      <c r="C57">
        <v>10132</v>
      </c>
      <c r="D57">
        <v>15000</v>
      </c>
    </row>
    <row r="58" spans="1:4" x14ac:dyDescent="0.25">
      <c r="A58">
        <v>14224</v>
      </c>
      <c r="B58">
        <v>12160</v>
      </c>
      <c r="C58">
        <v>5124</v>
      </c>
      <c r="D58">
        <v>8100</v>
      </c>
    </row>
    <row r="59" spans="1:4" x14ac:dyDescent="0.25">
      <c r="A59">
        <v>7772</v>
      </c>
      <c r="B59">
        <v>2544</v>
      </c>
      <c r="C59">
        <v>7152</v>
      </c>
      <c r="D59">
        <v>2560</v>
      </c>
    </row>
    <row r="60" spans="1:4" x14ac:dyDescent="0.25">
      <c r="A60">
        <v>12124</v>
      </c>
      <c r="B60">
        <v>3420</v>
      </c>
      <c r="C60">
        <v>14532</v>
      </c>
      <c r="D60">
        <v>11756</v>
      </c>
    </row>
    <row r="61" spans="1:4" x14ac:dyDescent="0.25">
      <c r="A61">
        <v>5292</v>
      </c>
      <c r="B61">
        <v>6968</v>
      </c>
      <c r="C61">
        <v>4716</v>
      </c>
      <c r="D61">
        <v>4844</v>
      </c>
    </row>
    <row r="62" spans="1:4" x14ac:dyDescent="0.25">
      <c r="A62">
        <v>11416</v>
      </c>
      <c r="B62">
        <v>5424</v>
      </c>
      <c r="C62">
        <v>12472</v>
      </c>
      <c r="D62">
        <v>7272</v>
      </c>
    </row>
    <row r="63" spans="1:4" x14ac:dyDescent="0.25">
      <c r="A63">
        <v>12340</v>
      </c>
      <c r="B63">
        <v>2296</v>
      </c>
      <c r="C63">
        <v>7052</v>
      </c>
      <c r="D63">
        <v>3344</v>
      </c>
    </row>
    <row r="64" spans="1:4" x14ac:dyDescent="0.25">
      <c r="A64">
        <v>6108</v>
      </c>
      <c r="B64">
        <v>6464</v>
      </c>
      <c r="C64">
        <v>23924</v>
      </c>
      <c r="D64">
        <v>10028</v>
      </c>
    </row>
    <row r="65" spans="1:4" x14ac:dyDescent="0.25">
      <c r="A65">
        <v>8552</v>
      </c>
      <c r="B65">
        <v>1412</v>
      </c>
      <c r="C65">
        <v>27272</v>
      </c>
      <c r="D65">
        <v>1096</v>
      </c>
    </row>
    <row r="66" spans="1:4" x14ac:dyDescent="0.25">
      <c r="A66">
        <v>7136</v>
      </c>
      <c r="B66">
        <v>6432</v>
      </c>
      <c r="C66">
        <v>12240</v>
      </c>
      <c r="D66">
        <v>4628</v>
      </c>
    </row>
    <row r="67" spans="1:4" x14ac:dyDescent="0.25">
      <c r="A67">
        <v>12708</v>
      </c>
      <c r="B67">
        <v>1380</v>
      </c>
      <c r="C67">
        <v>26776</v>
      </c>
      <c r="D67">
        <v>4312</v>
      </c>
    </row>
    <row r="68" spans="1:4" x14ac:dyDescent="0.25">
      <c r="A68">
        <v>9764</v>
      </c>
      <c r="B68">
        <v>6852</v>
      </c>
      <c r="C68">
        <v>7180</v>
      </c>
      <c r="D68">
        <v>7100</v>
      </c>
    </row>
    <row r="69" spans="1:4" x14ac:dyDescent="0.25">
      <c r="A69">
        <v>13564</v>
      </c>
      <c r="B69">
        <v>7452</v>
      </c>
      <c r="C69">
        <v>14396</v>
      </c>
      <c r="D69">
        <v>5228</v>
      </c>
    </row>
    <row r="70" spans="1:4" x14ac:dyDescent="0.25">
      <c r="A70">
        <v>2676</v>
      </c>
      <c r="B70">
        <v>6868</v>
      </c>
      <c r="C70">
        <v>11500</v>
      </c>
      <c r="D70">
        <v>7340</v>
      </c>
    </row>
    <row r="71" spans="1:4" x14ac:dyDescent="0.25">
      <c r="A71">
        <v>9608</v>
      </c>
      <c r="B71">
        <v>6124</v>
      </c>
      <c r="C71">
        <v>12316</v>
      </c>
      <c r="D71">
        <v>6788</v>
      </c>
    </row>
    <row r="72" spans="1:4" x14ac:dyDescent="0.25">
      <c r="A72">
        <v>7292</v>
      </c>
      <c r="B72">
        <v>6872</v>
      </c>
      <c r="C72">
        <v>16180</v>
      </c>
      <c r="D72">
        <v>2836</v>
      </c>
    </row>
    <row r="73" spans="1:4" x14ac:dyDescent="0.25">
      <c r="A73">
        <v>7212</v>
      </c>
      <c r="B73">
        <v>4960</v>
      </c>
      <c r="C73">
        <v>14472</v>
      </c>
      <c r="D73">
        <v>5020</v>
      </c>
    </row>
    <row r="74" spans="1:4" x14ac:dyDescent="0.25">
      <c r="A74">
        <v>10416</v>
      </c>
      <c r="B74">
        <v>2016</v>
      </c>
      <c r="C74">
        <v>15200</v>
      </c>
      <c r="D74">
        <v>7232</v>
      </c>
    </row>
    <row r="75" spans="1:4" x14ac:dyDescent="0.25">
      <c r="A75">
        <v>6460</v>
      </c>
      <c r="B75">
        <v>6984</v>
      </c>
      <c r="C75">
        <v>22712</v>
      </c>
      <c r="D75">
        <v>4332</v>
      </c>
    </row>
    <row r="76" spans="1:4" x14ac:dyDescent="0.25">
      <c r="A76">
        <v>13204</v>
      </c>
      <c r="B76">
        <v>9844</v>
      </c>
      <c r="C76">
        <v>6424</v>
      </c>
      <c r="D76">
        <v>1640</v>
      </c>
    </row>
    <row r="77" spans="1:4" x14ac:dyDescent="0.25">
      <c r="A77">
        <v>14360</v>
      </c>
      <c r="B77">
        <v>6880</v>
      </c>
      <c r="C77">
        <v>14272</v>
      </c>
      <c r="D77">
        <v>10352</v>
      </c>
    </row>
    <row r="78" spans="1:4" x14ac:dyDescent="0.25">
      <c r="A78">
        <v>6276</v>
      </c>
      <c r="B78">
        <v>2880</v>
      </c>
      <c r="C78">
        <v>4108</v>
      </c>
      <c r="D78">
        <v>2864</v>
      </c>
    </row>
    <row r="79" spans="1:4" x14ac:dyDescent="0.25">
      <c r="A79">
        <v>9084</v>
      </c>
      <c r="B79">
        <v>6636</v>
      </c>
      <c r="C79">
        <v>11520</v>
      </c>
      <c r="D79">
        <v>6288</v>
      </c>
    </row>
    <row r="80" spans="1:4" x14ac:dyDescent="0.25">
      <c r="A80">
        <v>13608</v>
      </c>
      <c r="B80">
        <v>1560</v>
      </c>
      <c r="C80">
        <v>15460</v>
      </c>
      <c r="D80">
        <v>11744</v>
      </c>
    </row>
    <row r="81" spans="1:10" x14ac:dyDescent="0.25">
      <c r="A81">
        <v>7096</v>
      </c>
      <c r="B81">
        <v>5268</v>
      </c>
      <c r="C81">
        <v>5456</v>
      </c>
      <c r="D81">
        <v>4916</v>
      </c>
    </row>
    <row r="82" spans="1:10" x14ac:dyDescent="0.25">
      <c r="A82">
        <v>7244</v>
      </c>
      <c r="B82">
        <v>1360</v>
      </c>
      <c r="C82">
        <v>25536</v>
      </c>
      <c r="D82">
        <v>6636</v>
      </c>
    </row>
    <row r="83" spans="1:10" x14ac:dyDescent="0.25">
      <c r="A83">
        <v>5052</v>
      </c>
      <c r="B83">
        <v>5288</v>
      </c>
      <c r="C83">
        <v>7248</v>
      </c>
      <c r="D83">
        <v>6360</v>
      </c>
    </row>
    <row r="84" spans="1:10" x14ac:dyDescent="0.25">
      <c r="A84">
        <v>15160</v>
      </c>
      <c r="B84">
        <v>5396</v>
      </c>
      <c r="C84">
        <v>11624</v>
      </c>
      <c r="D84">
        <v>4628</v>
      </c>
    </row>
    <row r="85" spans="1:10" x14ac:dyDescent="0.25">
      <c r="A85">
        <v>14388</v>
      </c>
      <c r="B85">
        <v>10096</v>
      </c>
      <c r="C85">
        <v>7784</v>
      </c>
      <c r="D85">
        <v>10756</v>
      </c>
    </row>
    <row r="86" spans="1:10" x14ac:dyDescent="0.25">
      <c r="A86">
        <v>2124</v>
      </c>
      <c r="B86">
        <v>4692</v>
      </c>
      <c r="C86">
        <v>10652</v>
      </c>
      <c r="D86">
        <v>7200</v>
      </c>
    </row>
    <row r="87" spans="1:10" x14ac:dyDescent="0.25">
      <c r="A87">
        <v>10428</v>
      </c>
      <c r="B87">
        <v>3900</v>
      </c>
      <c r="C87">
        <v>7100</v>
      </c>
      <c r="D87">
        <v>7020</v>
      </c>
    </row>
    <row r="88" spans="1:10" x14ac:dyDescent="0.25">
      <c r="A88">
        <v>10424</v>
      </c>
      <c r="B88">
        <v>10660</v>
      </c>
      <c r="C88">
        <v>14084</v>
      </c>
      <c r="D88">
        <v>5180</v>
      </c>
    </row>
    <row r="89" spans="1:10" x14ac:dyDescent="0.25">
      <c r="A89">
        <v>14424</v>
      </c>
      <c r="B89">
        <v>6712</v>
      </c>
      <c r="C89">
        <v>7372</v>
      </c>
      <c r="D89">
        <v>3212</v>
      </c>
    </row>
    <row r="90" spans="1:10" x14ac:dyDescent="0.25">
      <c r="A90">
        <v>6600</v>
      </c>
      <c r="B90">
        <v>7184</v>
      </c>
      <c r="C90">
        <v>12564</v>
      </c>
      <c r="D90">
        <v>6832</v>
      </c>
    </row>
    <row r="91" spans="1:10" x14ac:dyDescent="0.25">
      <c r="A91">
        <v>7140</v>
      </c>
      <c r="B91">
        <v>3204</v>
      </c>
      <c r="C91">
        <v>7224</v>
      </c>
      <c r="D91">
        <v>12076</v>
      </c>
    </row>
    <row r="92" spans="1:10" x14ac:dyDescent="0.25">
      <c r="A92">
        <v>12532</v>
      </c>
      <c r="B92">
        <v>2028</v>
      </c>
      <c r="C92">
        <v>12196</v>
      </c>
      <c r="D92">
        <v>10020</v>
      </c>
    </row>
    <row r="93" spans="1:10" x14ac:dyDescent="0.25">
      <c r="A93">
        <v>5616</v>
      </c>
      <c r="B93">
        <v>2048</v>
      </c>
      <c r="C93">
        <v>15476</v>
      </c>
      <c r="D93">
        <v>4460</v>
      </c>
    </row>
    <row r="94" spans="1:10" x14ac:dyDescent="0.25">
      <c r="A94">
        <v>6808</v>
      </c>
      <c r="B94">
        <v>11104</v>
      </c>
      <c r="C94">
        <v>15032</v>
      </c>
      <c r="D94">
        <v>14496</v>
      </c>
      <c r="G94" t="s">
        <v>4</v>
      </c>
      <c r="H94" t="s">
        <v>5</v>
      </c>
      <c r="I94" t="s">
        <v>6</v>
      </c>
      <c r="J94" t="s">
        <v>7</v>
      </c>
    </row>
    <row r="95" spans="1:10" x14ac:dyDescent="0.25">
      <c r="A95">
        <v>7252</v>
      </c>
      <c r="B95">
        <v>11720</v>
      </c>
      <c r="C95">
        <v>12272</v>
      </c>
      <c r="D95">
        <v>13124</v>
      </c>
      <c r="F95" t="s">
        <v>8</v>
      </c>
      <c r="G95">
        <f>COUNTIF(expectimax2[Score2],"&lt;5000")</f>
        <v>6</v>
      </c>
      <c r="H95">
        <f>COUNTIF(expectimax3[Score3],"&lt;5000")</f>
        <v>42</v>
      </c>
      <c r="I95">
        <f>COUNTIF(expectimax4[Score4],"&lt;5000")</f>
        <v>8</v>
      </c>
      <c r="J95">
        <f>COUNTIF(expectimax5[Score5],"&lt;5000")</f>
        <v>25</v>
      </c>
    </row>
    <row r="96" spans="1:10" x14ac:dyDescent="0.25">
      <c r="A96">
        <v>7056</v>
      </c>
      <c r="B96">
        <v>7208</v>
      </c>
      <c r="C96">
        <v>14620</v>
      </c>
      <c r="D96">
        <v>16556</v>
      </c>
      <c r="F96" t="s">
        <v>9</v>
      </c>
      <c r="G96" s="2">
        <f>COUNTIF(expectimax2[Score2],"&lt;10000")-COUNTIF(expectimax2[Score2],"&lt;5000")</f>
        <v>50</v>
      </c>
      <c r="H96" s="2">
        <f>COUNTIF(expectimax3[Score3],"&lt;10000")-COUNTIF(expectimax3[Score3],"&lt;5000")</f>
        <v>47</v>
      </c>
      <c r="I96" s="2">
        <f>COUNTIF(expectimax4[Score4],"&lt;10000")-COUNTIF(expectimax4[Score4],"&lt;5000")</f>
        <v>32</v>
      </c>
      <c r="J96" s="2">
        <f>COUNTIF(expectimax5[Score5],"&lt;10000")-COUNTIF(expectimax5[Score5],"&lt;5000")</f>
        <v>38</v>
      </c>
    </row>
    <row r="97" spans="1:10" x14ac:dyDescent="0.25">
      <c r="A97">
        <v>7780</v>
      </c>
      <c r="B97">
        <v>3568</v>
      </c>
      <c r="C97">
        <v>15804</v>
      </c>
      <c r="D97">
        <v>6844</v>
      </c>
      <c r="F97" t="s">
        <v>10</v>
      </c>
      <c r="G97" s="2">
        <f>COUNTIF(expectimax2[Score2],"&lt;15000")-COUNTIF(expectimax2[Score2],"&lt;10000")</f>
        <v>37</v>
      </c>
      <c r="H97" s="2">
        <f>COUNTIF(expectimax3[Score3],"&lt;15000")-COUNTIF(expectimax3[Score3],"&lt;10000")</f>
        <v>11</v>
      </c>
      <c r="I97" s="2">
        <f>COUNTIF(expectimax4[Score4],"&lt;15000")-COUNTIF(expectimax4[Score4],"&lt;10000")</f>
        <v>41</v>
      </c>
      <c r="J97" s="2">
        <f>COUNTIF(expectimax5[Score5],"&lt;15000")-COUNTIF(expectimax5[Score5],"&lt;10000")</f>
        <v>31</v>
      </c>
    </row>
    <row r="98" spans="1:10" x14ac:dyDescent="0.25">
      <c r="A98">
        <v>10392</v>
      </c>
      <c r="B98">
        <v>6484</v>
      </c>
      <c r="C98">
        <v>11904</v>
      </c>
      <c r="D98">
        <v>7152</v>
      </c>
      <c r="F98" t="s">
        <v>11</v>
      </c>
      <c r="G98" s="2">
        <f>COUNTIF(expectimax2[Score2],"&lt;20000")-COUNTIF(expectimax2[Score2],"&lt;15000")</f>
        <v>5</v>
      </c>
      <c r="H98" s="2">
        <f>COUNTIF(expectimax3[Score3],"&lt;20000")-COUNTIF(expectimax3[Score3],"&lt;15000")</f>
        <v>0</v>
      </c>
      <c r="I98" s="2">
        <f>COUNTIF(expectimax4[Score4],"&lt;20000")-COUNTIF(expectimax4[Score4],"&lt;15000")</f>
        <v>13</v>
      </c>
      <c r="J98" s="2">
        <f>COUNTIF(expectimax5[Score5],"&lt;20000")-COUNTIF(expectimax5[Score5],"&lt;15000")</f>
        <v>5</v>
      </c>
    </row>
    <row r="99" spans="1:10" x14ac:dyDescent="0.25">
      <c r="A99">
        <v>14584</v>
      </c>
      <c r="B99">
        <v>10060</v>
      </c>
      <c r="C99">
        <v>12136</v>
      </c>
      <c r="D99">
        <v>3008</v>
      </c>
      <c r="F99" t="s">
        <v>12</v>
      </c>
      <c r="G99" s="2">
        <f>COUNTIF(expectimax2[Score2],"&lt;25000")-COUNTIF(expectimax2[Score2],"&lt;20000")</f>
        <v>2</v>
      </c>
      <c r="H99" s="2">
        <f>COUNTIF(expectimax3[Score3],"&lt;25000")-COUNTIF(expectimax3[Score3],"&lt;20000")</f>
        <v>0</v>
      </c>
      <c r="I99" s="2">
        <f>COUNTIF(expectimax4[Score4],"&lt;25000")-COUNTIF(expectimax4[Score4],"&lt;20000")</f>
        <v>3</v>
      </c>
      <c r="J99" s="2">
        <f>COUNTIF(expectimax5[Score5],"&lt;25000")-COUNTIF(expectimax5[Score5],"&lt;20000")</f>
        <v>1</v>
      </c>
    </row>
    <row r="100" spans="1:10" x14ac:dyDescent="0.25">
      <c r="A100">
        <v>6912</v>
      </c>
      <c r="B100">
        <v>504</v>
      </c>
      <c r="C100">
        <v>15720</v>
      </c>
      <c r="D100">
        <v>6128</v>
      </c>
      <c r="F100" t="s">
        <v>13</v>
      </c>
      <c r="G100" s="2">
        <f>COUNTIF(expectimax2[Score2],"&lt;30000")-COUNTIF(expectimax2[Score2],"&lt;25000")</f>
        <v>0</v>
      </c>
      <c r="H100" s="2">
        <f>COUNTIF(expectimax3[Score3],"&lt;30000")-COUNTIF(expectimax3[Score3],"&lt;25000")</f>
        <v>0</v>
      </c>
      <c r="I100" s="2">
        <f>COUNTIF(expectimax4[Score4],"&lt;30000")-COUNTIF(expectimax4[Score4],"&lt;25000")</f>
        <v>3</v>
      </c>
      <c r="J100" s="2">
        <f>COUNTIF(expectimax5[Score5],"&lt;30000")-COUNTIF(expectimax5[Score5],"&lt;25000")</f>
        <v>0</v>
      </c>
    </row>
    <row r="101" spans="1:10" x14ac:dyDescent="0.25">
      <c r="A101">
        <v>6724</v>
      </c>
      <c r="B101">
        <v>5440</v>
      </c>
      <c r="C101">
        <v>7036</v>
      </c>
      <c r="D101">
        <v>10136</v>
      </c>
      <c r="F101" t="s">
        <v>14</v>
      </c>
      <c r="G101" s="2">
        <f>COUNTIF(expectimax2[Score2],"&lt;35000")-COUNTIF(expectimax2[Score2],"&lt;30000")</f>
        <v>0</v>
      </c>
      <c r="H101" s="2">
        <f>COUNTIF(expectimax3[Score3],"&lt;35000")-COUNTIF(expectimax3[Score3],"&lt;30000")</f>
        <v>0</v>
      </c>
      <c r="I101" s="2">
        <f>COUNTIF(expectimax4[Score4],"&lt;35000")-COUNTIF(expectimax4[Score4],"&lt;30000")</f>
        <v>0</v>
      </c>
      <c r="J101" s="2">
        <f>COUNTIF(expectimax5[Score5],"&lt;35000")-COUNTIF(expectimax5[Score5],"&lt;30000")</f>
        <v>0</v>
      </c>
    </row>
    <row r="102" spans="1:10" x14ac:dyDescent="0.25">
      <c r="A102">
        <f>COUNTIF(expectimax2[Score2],"&lt;5000")</f>
        <v>6</v>
      </c>
      <c r="B102">
        <f>COUNTIF(expectimax3[Score3],"&lt;5000")</f>
        <v>42</v>
      </c>
      <c r="C102">
        <f>COUNTIF(expectimax4[Score4],"&lt;5000")</f>
        <v>8</v>
      </c>
      <c r="D102">
        <f>COUNTIF(expectimax5[Score5],"&lt;5000")</f>
        <v>25</v>
      </c>
      <c r="F102" t="s">
        <v>15</v>
      </c>
      <c r="G102" s="2">
        <f>COUNTIF(expectimax2[Score2],"&lt;40000")-COUNTIF(expectimax2[Score2],"&lt;35000")</f>
        <v>0</v>
      </c>
      <c r="H102" s="2">
        <f>COUNTIF(expectimax3[Score3],"&lt;40000")-COUNTIF(expectimax3[Score3],"&lt;35000")</f>
        <v>0</v>
      </c>
      <c r="I102" s="2">
        <f>COUNTIF(expectimax4[Score4],"&lt;40000")-COUNTIF(expectimax4[Score4],"&lt;35000")</f>
        <v>0</v>
      </c>
      <c r="J102" s="2">
        <f>COUNTIF(expectimax5[Score5],"&lt;40000")-COUNTIF(expectimax5[Score5],"&lt;35000")</f>
        <v>0</v>
      </c>
    </row>
    <row r="103" spans="1:10" x14ac:dyDescent="0.25">
      <c r="A103" s="1">
        <f>COUNTIF(expectimax2[Score2],"&lt;10000")-COUNTIF(expectimax2[Score2],"&lt;5000")</f>
        <v>50</v>
      </c>
      <c r="B103" s="1">
        <f>COUNTIF(expectimax3[Score3],"&lt;10000")-COUNTIF(expectimax3[Score3],"&lt;5000")</f>
        <v>47</v>
      </c>
      <c r="C103" s="1">
        <f>COUNTIF(expectimax4[Score4],"&lt;10000")-COUNTIF(expectimax4[Score4],"&lt;5000")</f>
        <v>32</v>
      </c>
      <c r="D103" s="1">
        <f>COUNTIF(expectimax5[Score5],"&lt;10000")-COUNTIF(expectimax5[Score5],"&lt;5000")</f>
        <v>38</v>
      </c>
    </row>
    <row r="104" spans="1:10" x14ac:dyDescent="0.25">
      <c r="A104" s="1">
        <f>COUNTIF(expectimax2[Score2],"&lt;15000")-COUNTIF(expectimax2[Score2],"&lt;10000")</f>
        <v>37</v>
      </c>
      <c r="B104" s="1">
        <f>COUNTIF(expectimax3[Score3],"&lt;15000")-COUNTIF(expectimax3[Score3],"&lt;10000")</f>
        <v>11</v>
      </c>
      <c r="C104" s="1">
        <f>COUNTIF(expectimax4[Score4],"&lt;15000")-COUNTIF(expectimax4[Score4],"&lt;10000")</f>
        <v>41</v>
      </c>
      <c r="D104" s="1">
        <f>COUNTIF(expectimax5[Score5],"&lt;15000")-COUNTIF(expectimax5[Score5],"&lt;10000")</f>
        <v>31</v>
      </c>
    </row>
    <row r="105" spans="1:10" x14ac:dyDescent="0.25">
      <c r="A105" s="1">
        <f>COUNTIF(expectimax2[Score2],"&lt;20000")-COUNTIF(expectimax2[Score2],"&lt;15000")</f>
        <v>5</v>
      </c>
      <c r="B105" s="1">
        <f>COUNTIF(expectimax3[Score3],"&lt;20000")-COUNTIF(expectimax3[Score3],"&lt;15000")</f>
        <v>0</v>
      </c>
      <c r="C105" s="1">
        <f>COUNTIF(expectimax4[Score4],"&lt;20000")-COUNTIF(expectimax4[Score4],"&lt;15000")</f>
        <v>13</v>
      </c>
      <c r="D105" s="1">
        <f>COUNTIF(expectimax5[Score5],"&lt;20000")-COUNTIF(expectimax5[Score5],"&lt;15000")</f>
        <v>5</v>
      </c>
    </row>
    <row r="106" spans="1:10" x14ac:dyDescent="0.25">
      <c r="A106" s="1">
        <f>COUNTIF(expectimax2[Score2],"&lt;25000")-COUNTIF(expectimax2[Score2],"&lt;20000")</f>
        <v>2</v>
      </c>
      <c r="B106" s="1">
        <f>COUNTIF(expectimax3[Score3],"&lt;25000")-COUNTIF(expectimax3[Score3],"&lt;20000")</f>
        <v>0</v>
      </c>
      <c r="C106" s="1">
        <f>COUNTIF(expectimax4[Score4],"&lt;25000")-COUNTIF(expectimax4[Score4],"&lt;20000")</f>
        <v>3</v>
      </c>
      <c r="D106" s="1">
        <f>COUNTIF(expectimax5[Score5],"&lt;25000")-COUNTIF(expectimax5[Score5],"&lt;20000")</f>
        <v>1</v>
      </c>
    </row>
    <row r="107" spans="1:10" x14ac:dyDescent="0.25">
      <c r="A107" s="1">
        <f>COUNTIF(expectimax2[Score2],"&lt;30000")-COUNTIF(expectimax2[Score2],"&lt;25000")</f>
        <v>0</v>
      </c>
      <c r="B107" s="1">
        <f>COUNTIF(expectimax3[Score3],"&lt;30000")-COUNTIF(expectimax3[Score3],"&lt;25000")</f>
        <v>0</v>
      </c>
      <c r="C107" s="1">
        <f>COUNTIF(expectimax4[Score4],"&lt;30000")-COUNTIF(expectimax4[Score4],"&lt;25000")</f>
        <v>3</v>
      </c>
      <c r="D107" s="1">
        <f>COUNTIF(expectimax5[Score5],"&lt;30000")-COUNTIF(expectimax5[Score5],"&lt;25000")</f>
        <v>0</v>
      </c>
    </row>
    <row r="108" spans="1:10" x14ac:dyDescent="0.25">
      <c r="A108" s="1">
        <f>COUNTIF(expectimax2[Score2],"&lt;35000")-COUNTIF(expectimax2[Score2],"&lt;30000")</f>
        <v>0</v>
      </c>
      <c r="B108" s="1">
        <f>COUNTIF(expectimax3[Score3],"&lt;35000")-COUNTIF(expectimax3[Score3],"&lt;30000")</f>
        <v>0</v>
      </c>
      <c r="C108" s="1">
        <f>COUNTIF(expectimax4[Score4],"&lt;35000")-COUNTIF(expectimax4[Score4],"&lt;30000")</f>
        <v>0</v>
      </c>
      <c r="D108" s="1">
        <f>COUNTIF(expectimax5[Score5],"&lt;35000")-COUNTIF(expectimax5[Score5],"&lt;30000")</f>
        <v>0</v>
      </c>
    </row>
    <row r="109" spans="1:10" x14ac:dyDescent="0.25">
      <c r="A109" s="1">
        <f>COUNTIF(expectimax2[Score2],"&lt;40000")-COUNTIF(expectimax2[Score2],"&lt;35000")</f>
        <v>0</v>
      </c>
      <c r="B109" s="1">
        <f>COUNTIF(expectimax3[Score3],"&lt;40000")-COUNTIF(expectimax3[Score3],"&lt;35000")</f>
        <v>0</v>
      </c>
      <c r="C109" s="1">
        <f>COUNTIF(expectimax4[Score4],"&lt;40000")-COUNTIF(expectimax4[Score4],"&lt;35000")</f>
        <v>0</v>
      </c>
      <c r="D109" s="1">
        <f>COUNTIF(expectimax5[Score5],"&lt;40000")-COUNTIF(expectimax5[Score5],"&lt;35000")</f>
        <v>0</v>
      </c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H V O Y V D e V z C y l A A A A 9 g A A A B I A H A B D b 2 5 m a W c v U G F j a 2 F n Z S 5 4 b W w g o h g A K K A U A A A A A A A A A A A A A A A A A A A A A A A A A A A A h Y 8 x D o I w G I W v Q r r T l u J g y E 9 J N G 6 S m J g Y 1 w Y K N E I x b b H c z c E j e Q U x i r o 5 v u 9 9 w 3 v 3 6 w 2 y s W u D i z R W 9 T p F E a Y o k L r o S 6 X r F A 2 u C p c o 4 7 A T x U n U M p h k b Z P R l i l q n D s n h H j v s Y 9 x b 2 r C K I 3 I M d / u i 0 Z 2 A n 1 k 9 V 8 O l b Z O 6 E I i D o f X G M 5 w R G O 8 Y A x T I D O E X O m v w K a 9 z / Y H w n p o 3 W A k r 0 y 4 2 g C Z I 5 D 3 B / 4 A U E s D B B Q A A g A I A B 1 T m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U 5 h U o S P Z / B 4 B A A B h B Q A A E w A c A E Z v c m 1 1 b G F z L 1 N l Y 3 R p b 2 4 x L m 0 g o h g A K K A U A A A A A A A A A A A A A A A A A A A A A A A A A A A A 3 Z D d S s M w G I b P C 7 2 H E E 9 a y I r t W g 8 U T 9 a t W P B n u O p R Q W L 6 z V X S Z C a p d I x d 0 K 7 D G 7 O 1 C g q 7 g L q c h D z v B 9 + b R w M z p R R o 0 d / + h W 3 Z l l 5 R B Q W C Z t 3 R i j Y B u k Q c j G 2 h 9 i x k r R i 0 J N b v 3 l S y u g J h n K T k 4 M V S m P a h H T w 9 z x + u J / m M S Q 5 o L v n G A F u J 8 q 0 G V A C a q L o B z k H n N / 4 o v U + T P L 1 N 7 k Z X o 9 A / z e d K v o L 5 J i 1 4 + g L M 5 L / 6 e K Y x 2 C U B w Z j M G q P o I + U 1 a C 9 9 E V I B 8 Y M o c E l f 9 w R n m z W g S h b l s v z Y 4 7 Z 4 R p / b s p m i Q i + l q m L J 6 0 p 0 U 9 r p P 0 e 2 W 9 x T H x O U C n M W e l 2 + I + g n C P 4 G O 9 e 2 S n F 4 4 2 G n 4 4 E 5 H R + B 0 3 B g T s M j c B o N z G n 0 v 5 x + A l B L A Q I t A B Q A A g A I A B 1 T m F Q 3 l c w s p Q A A A P Y A A A A S A A A A A A A A A A A A A A A A A A A A A A B D b 2 5 m a W c v U G F j a 2 F n Z S 5 4 b W x Q S w E C L Q A U A A I A C A A d U 5 h U D 8 r p q 6 Q A A A D p A A A A E w A A A A A A A A A A A A A A A A D x A A A A W 0 N v b n R l b n R f V H l w Z X N d L n h t b F B L A Q I t A B Q A A g A I A B 1 T m F S h I 9 n 8 H g E A A G E F A A A T A A A A A A A A A A A A A A A A A O I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d A A A A A A A A d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Y 3 R p b W F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G V j d G l t Y X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F Q w O D o y M z o 1 O C 4 z N j I w N T U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Z W N 0 a W 1 h e D I v Q X V 0 b 1 J l b W 9 2 Z W R D b 2 x 1 b W 5 z M S 5 7 Q 2 9 s d W 1 u M S w w f S Z x d W 9 0 O y w m c X V v d D t T Z W N 0 a W 9 u M S 9 l e H B l Y 3 R p b W F 4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c G V j d G l t Y X g y L 0 F 1 d G 9 S Z W 1 v d m V k Q 2 9 s d W 1 u c z E u e 0 N v b H V t b j E s M H 0 m c X V v d D s s J n F 1 b 3 Q 7 U 2 V j d G l v b j E v Z X h w Z W N 0 a W 1 h e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Z W N 0 a W 1 h e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j d G l t Y X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Z W N 0 a W 1 h e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A 4 O j I 0 O j M 1 L j I 0 N D Y w M j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Y 3 R p b W F 4 M y 9 B d X R v U m V t b 3 Z l Z E N v b H V t b n M x L n t D b 2 x 1 b W 4 x L D B 9 J n F 1 b 3 Q 7 L C Z x d W 9 0 O 1 N l Y 3 R p b 2 4 x L 2 V 4 c G V j d G l t Y X g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w Z W N 0 a W 1 h e D M v Q X V 0 b 1 J l b W 9 2 Z W R D b 2 x 1 b W 5 z M S 5 7 Q 2 9 s d W 1 u M S w w f S Z x d W 9 0 O y w m c X V v d D t T Z W N 0 a W 9 u M S 9 l e H B l Y 3 R p b W F 4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Y 3 R p b W F 4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Y 3 R p b W F 4 M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l Y 3 R p b W F 4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R U M D g 6 M j Q 6 N D c u N j M 0 N z M y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V j d G l t Y X g 0 L 0 F 1 d G 9 S Z W 1 v d m V k Q 2 9 s d W 1 u c z E u e 0 N v b H V t b j E s M H 0 m c X V v d D s s J n F 1 b 3 Q 7 U 2 V j d G l v b j E v Z X h w Z W N 0 a W 1 h e D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H B l Y 3 R p b W F 4 N C 9 B d X R v U m V t b 3 Z l Z E N v b H V t b n M x L n t D b 2 x 1 b W 4 x L D B 9 J n F 1 b 3 Q 7 L C Z x d W 9 0 O 1 N l Y 3 R p b 2 4 x L 2 V 4 c G V j d G l t Y X g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V j d G l t Y X g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j d G l t Y X g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Y 3 R p b W F 4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G V j d G l t Y X g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F Q w O D o y N D o 1 O S 4 3 N T k 4 O D k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Z W N 0 a W 1 h e D U v Q X V 0 b 1 J l b W 9 2 Z W R D b 2 x 1 b W 5 z M S 5 7 Q 2 9 s d W 1 u M S w w f S Z x d W 9 0 O y w m c X V v d D t T Z W N 0 a W 9 u M S 9 l e H B l Y 3 R p b W F 4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c G V j d G l t Y X g 1 L 0 F 1 d G 9 S Z W 1 v d m V k Q 2 9 s d W 1 u c z E u e 0 N v b H V t b j E s M H 0 m c X V v d D s s J n F 1 b 3 Q 7 U 2 V j d G l v b j E v Z X h w Z W N 0 a W 1 h e D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Z W N 0 a W 1 h e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W N 0 a W 1 h e D U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a x p C d k v z R Y k i 6 4 L R 1 0 6 J A A A A A A I A A A A A A B B m A A A A A Q A A I A A A A O f n z Q M r 5 J P 5 F S b N W k g h m T f E h 4 P 5 A g n p x 7 c V H Z 3 U p 6 B h A A A A A A 6 A A A A A A g A A I A A A A A h m v Z 2 e i j d y y 2 X c O g L j L k 4 Y W n S C P 5 d E m y y N / z v H 0 r s h U A A A A O V D k p o X y f L H L L M 4 1 V j W g K C Y t C 3 T 2 E 7 X k 2 m 5 l e P 0 N q F q l W P G g d B C r s e R J N + Z k G M M 7 m 2 W h Z O m x q S q J u z X L O h 8 A 8 l d B y 0 B H o 5 n C P 6 S m K S P e l c 4 Q A A A A C W 9 h I l 1 W 1 L E q a 3 a H 8 Q R t 6 3 y q a a s V d y p 2 8 3 6 d 9 V + u c c s a I c Q l w w j X N x 8 Q S E j k + D D G 7 T Q P s w g j 2 e L c / b / o O S 5 9 L Q = < / D a t a M a s h u p > 
</file>

<file path=customXml/itemProps1.xml><?xml version="1.0" encoding="utf-8"?>
<ds:datastoreItem xmlns:ds="http://schemas.openxmlformats.org/officeDocument/2006/customXml" ds:itemID="{C7DA4968-E33C-4BAA-BC66-51891C5BCC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expectimax5</vt:lpstr>
      <vt:lpstr>expectimax4</vt:lpstr>
      <vt:lpstr>expectimax3</vt:lpstr>
      <vt:lpstr>expectimax2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2015-06-05T18:17:20Z</dcterms:created>
  <dcterms:modified xsi:type="dcterms:W3CDTF">2022-04-24T09:30:06Z</dcterms:modified>
</cp:coreProperties>
</file>