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oes he love me" sheetId="1" r:id="rId1"/>
    <sheet name="Model" sheetId="3" r:id="rId2"/>
  </sheets>
  <calcPr calcId="124519"/>
</workbook>
</file>

<file path=xl/calcChain.xml><?xml version="1.0" encoding="utf-8"?>
<calcChain xmlns="http://schemas.openxmlformats.org/spreadsheetml/2006/main">
  <c r="N16" i="3"/>
  <c r="M16"/>
  <c r="N15"/>
  <c r="M15"/>
  <c r="N14"/>
  <c r="M14"/>
  <c r="N13"/>
  <c r="M13"/>
  <c r="N12"/>
  <c r="M12"/>
  <c r="N11"/>
  <c r="M11"/>
  <c r="N10"/>
  <c r="M10"/>
  <c r="N9"/>
  <c r="M9"/>
  <c r="N8"/>
  <c r="M8"/>
  <c r="N2"/>
  <c r="M2"/>
  <c r="N7"/>
  <c r="M7"/>
  <c r="N6"/>
  <c r="M6"/>
  <c r="N5"/>
  <c r="M5"/>
  <c r="N4"/>
  <c r="M4"/>
  <c r="N3"/>
  <c r="M3"/>
  <c r="I16"/>
  <c r="G16"/>
  <c r="C16"/>
  <c r="A16"/>
  <c r="I15"/>
  <c r="G15"/>
  <c r="C15"/>
  <c r="A15"/>
  <c r="C10"/>
  <c r="A10"/>
  <c r="I9"/>
  <c r="G9"/>
  <c r="C9"/>
  <c r="A9"/>
  <c r="I8"/>
  <c r="G8"/>
  <c r="C8"/>
  <c r="A8"/>
  <c r="I4"/>
  <c r="G4"/>
  <c r="C4"/>
  <c r="A4"/>
  <c r="I3"/>
  <c r="G3"/>
  <c r="C3"/>
  <c r="A3"/>
  <c r="I2"/>
  <c r="G2"/>
  <c r="C2"/>
  <c r="A2"/>
  <c r="P26" i="1"/>
  <c r="U26" s="1"/>
  <c r="P25"/>
  <c r="U25" s="1"/>
  <c r="T26"/>
  <c r="S26"/>
  <c r="R26"/>
  <c r="Q26"/>
  <c r="O26"/>
  <c r="T25"/>
  <c r="S25"/>
  <c r="R25"/>
  <c r="Q25"/>
  <c r="O25"/>
  <c r="O16"/>
  <c r="O15"/>
  <c r="M16"/>
  <c r="M15"/>
  <c r="M10"/>
  <c r="M9"/>
  <c r="M8"/>
  <c r="S16"/>
  <c r="S15"/>
  <c r="S9"/>
  <c r="S8"/>
  <c r="M4"/>
  <c r="M3"/>
  <c r="M2"/>
  <c r="U15"/>
  <c r="U16"/>
  <c r="O10"/>
  <c r="O9"/>
  <c r="O8"/>
  <c r="U9"/>
  <c r="U8"/>
  <c r="O4"/>
  <c r="O3"/>
  <c r="O2"/>
  <c r="S4"/>
  <c r="S3"/>
  <c r="S2"/>
  <c r="U4"/>
  <c r="U3"/>
  <c r="U2"/>
  <c r="P20"/>
  <c r="R20"/>
  <c r="J3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14"/>
  <c r="J14" s="1"/>
  <c r="I13"/>
  <c r="J1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3"/>
</calcChain>
</file>

<file path=xl/sharedStrings.xml><?xml version="1.0" encoding="utf-8"?>
<sst xmlns="http://schemas.openxmlformats.org/spreadsheetml/2006/main" count="151" uniqueCount="43">
  <si>
    <t>تقديم التضحيات</t>
  </si>
  <si>
    <t>الالتزام بالمواعيد</t>
  </si>
  <si>
    <t>x</t>
  </si>
  <si>
    <t>احترام الراي</t>
  </si>
  <si>
    <t>تقيم هدايه</t>
  </si>
  <si>
    <t>الاهتمام بمشاكلي</t>
  </si>
  <si>
    <t>0-1-2</t>
  </si>
  <si>
    <t>0-1</t>
  </si>
  <si>
    <t>عدم احساس بالملل وانتم مع بعض</t>
  </si>
  <si>
    <t>♥ No</t>
  </si>
  <si>
    <t>♥ Yes</t>
  </si>
  <si>
    <t xml:space="preserve">     ♥     Y/N</t>
  </si>
  <si>
    <t>عدم الملل</t>
  </si>
  <si>
    <t>13 / 20 =</t>
  </si>
  <si>
    <t>7 / 20 =</t>
  </si>
  <si>
    <t>4 / 13 =</t>
  </si>
  <si>
    <t>5 / 13 =</t>
  </si>
  <si>
    <t>3 / 7 =</t>
  </si>
  <si>
    <t>2 / 7 =</t>
  </si>
  <si>
    <t>1 / 13 =</t>
  </si>
  <si>
    <t>7 / 13 =</t>
  </si>
  <si>
    <t>3 / 13 =</t>
  </si>
  <si>
    <t>10 / 13 =</t>
  </si>
  <si>
    <t>6 / 13 =</t>
  </si>
  <si>
    <t>؟؟</t>
  </si>
  <si>
    <t>♥</t>
  </si>
  <si>
    <t>4 / 7 =</t>
  </si>
  <si>
    <t>1 / 7 =</t>
  </si>
  <si>
    <t>5 / 7 =</t>
  </si>
  <si>
    <t xml:space="preserve"> 1/ 8 =</t>
  </si>
  <si>
    <t>5 / 8 =</t>
  </si>
  <si>
    <t>4 / 8 =</t>
  </si>
  <si>
    <t xml:space="preserve"> 8 / 13 =</t>
  </si>
  <si>
    <t xml:space="preserve"> 5 / 7 =</t>
  </si>
  <si>
    <t xml:space="preserve"> 2 / 7 =</t>
  </si>
  <si>
    <t>f1</t>
  </si>
  <si>
    <t>Yes</t>
  </si>
  <si>
    <t>no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</si>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</sst>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49ABC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9A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rightToLeft="1" tabSelected="1" zoomScale="70" zoomScaleNormal="70" workbookViewId="0">
      <selection activeCell="H20" sqref="H20"/>
    </sheetView>
  </sheetViews>
  <sheetFormatPr defaultRowHeight="14.25"/>
  <cols>
    <col min="1" max="1" width="1.75" bestFit="1" customWidth="1"/>
    <col min="2" max="2" width="4" customWidth="1"/>
    <col min="3" max="3" width="10.625" customWidth="1"/>
    <col min="4" max="4" width="9.75" customWidth="1"/>
    <col min="5" max="5" width="11.625" customWidth="1"/>
    <col min="6" max="6" width="8.875" customWidth="1"/>
    <col min="7" max="8" width="13" bestFit="1" customWidth="1"/>
    <col min="9" max="9" width="0" hidden="1" customWidth="1"/>
    <col min="10" max="10" width="13.875" customWidth="1"/>
    <col min="12" max="12" width="13.5" customWidth="1"/>
    <col min="13" max="13" width="6.375" customWidth="1"/>
    <col min="14" max="14" width="6.25" bestFit="1" customWidth="1"/>
    <col min="15" max="15" width="7.375" customWidth="1"/>
    <col min="16" max="16" width="8.875" customWidth="1"/>
    <col min="17" max="17" width="13" bestFit="1" customWidth="1"/>
    <col min="19" max="19" width="6.375" customWidth="1"/>
    <col min="20" max="20" width="13" bestFit="1" customWidth="1"/>
    <col min="21" max="21" width="14.5" customWidth="1"/>
  </cols>
  <sheetData>
    <row r="1" spans="1:23" ht="54">
      <c r="A1" s="3"/>
      <c r="B1" s="4"/>
      <c r="C1" s="7" t="s">
        <v>0</v>
      </c>
      <c r="D1" s="8" t="s">
        <v>1</v>
      </c>
      <c r="E1" s="8" t="s">
        <v>8</v>
      </c>
      <c r="F1" s="8" t="s">
        <v>4</v>
      </c>
      <c r="G1" s="8" t="s">
        <v>5</v>
      </c>
      <c r="H1" s="8" t="s">
        <v>3</v>
      </c>
      <c r="I1" s="8"/>
      <c r="J1" s="8" t="s">
        <v>11</v>
      </c>
      <c r="M1" s="39" t="s">
        <v>9</v>
      </c>
      <c r="N1" s="40"/>
      <c r="O1" s="37" t="s">
        <v>10</v>
      </c>
      <c r="P1" s="38"/>
      <c r="Q1" s="11" t="s">
        <v>1</v>
      </c>
      <c r="S1" s="37" t="s">
        <v>9</v>
      </c>
      <c r="T1" s="38"/>
      <c r="U1" s="41" t="s">
        <v>10</v>
      </c>
      <c r="V1" s="42"/>
      <c r="W1" s="11" t="s">
        <v>0</v>
      </c>
    </row>
    <row r="2" spans="1:23" ht="18">
      <c r="A2" s="9"/>
      <c r="B2" s="10"/>
      <c r="C2" s="7" t="s">
        <v>6</v>
      </c>
      <c r="D2" s="8" t="s">
        <v>6</v>
      </c>
      <c r="E2" s="8" t="s">
        <v>7</v>
      </c>
      <c r="F2" s="8" t="s">
        <v>6</v>
      </c>
      <c r="G2" s="8" t="s">
        <v>7</v>
      </c>
      <c r="H2" s="8" t="s">
        <v>7</v>
      </c>
      <c r="I2" s="8"/>
      <c r="J2" s="8"/>
      <c r="M2" s="22">
        <f>2 / 7</f>
        <v>0.2857142857142857</v>
      </c>
      <c r="N2" s="23" t="s">
        <v>18</v>
      </c>
      <c r="O2" s="24">
        <f>1 / 13</f>
        <v>7.6923076923076927E-2</v>
      </c>
      <c r="P2" s="25" t="s">
        <v>19</v>
      </c>
      <c r="Q2" s="8">
        <v>0</v>
      </c>
      <c r="S2" s="22">
        <f>3 / 7</f>
        <v>0.42857142857142855</v>
      </c>
      <c r="T2" s="23" t="s">
        <v>17</v>
      </c>
      <c r="U2" s="24">
        <f>4 / 13</f>
        <v>0.30769230769230771</v>
      </c>
      <c r="V2" s="25" t="s">
        <v>15</v>
      </c>
      <c r="W2" s="7">
        <v>0</v>
      </c>
    </row>
    <row r="3" spans="1:23" ht="18">
      <c r="A3" s="15" t="s">
        <v>2</v>
      </c>
      <c r="B3" s="16">
        <v>1</v>
      </c>
      <c r="C3" s="12">
        <v>0</v>
      </c>
      <c r="D3" s="13">
        <v>2</v>
      </c>
      <c r="E3" s="13">
        <v>0</v>
      </c>
      <c r="F3" s="13">
        <v>2</v>
      </c>
      <c r="G3" s="13">
        <v>1</v>
      </c>
      <c r="H3" s="13">
        <v>1</v>
      </c>
      <c r="I3" s="13">
        <f>SUM(C3:H3)</f>
        <v>6</v>
      </c>
      <c r="J3" s="14">
        <f>IF(I3&gt;4,1,0)</f>
        <v>1</v>
      </c>
      <c r="M3" s="22">
        <f>4/7</f>
        <v>0.5714285714285714</v>
      </c>
      <c r="N3" s="23" t="s">
        <v>26</v>
      </c>
      <c r="O3" s="24">
        <f>5 / 13</f>
        <v>0.38461538461538464</v>
      </c>
      <c r="P3" s="25" t="s">
        <v>16</v>
      </c>
      <c r="Q3" s="8">
        <v>1</v>
      </c>
      <c r="S3" s="22">
        <f>2 / 7</f>
        <v>0.2857142857142857</v>
      </c>
      <c r="T3" s="23" t="s">
        <v>18</v>
      </c>
      <c r="U3" s="24">
        <f>5 / 13</f>
        <v>0.38461538461538464</v>
      </c>
      <c r="V3" s="25" t="s">
        <v>16</v>
      </c>
      <c r="W3" s="8">
        <v>1</v>
      </c>
    </row>
    <row r="4" spans="1:23" ht="18">
      <c r="A4" s="5" t="s">
        <v>2</v>
      </c>
      <c r="B4" s="6">
        <v>2</v>
      </c>
      <c r="C4" s="2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f t="shared" ref="I4:I22" si="0">SUM(C4:H4)</f>
        <v>3</v>
      </c>
      <c r="J4" s="21">
        <f t="shared" ref="J4:J22" si="1">IF(I4&gt;4,1,0)</f>
        <v>0</v>
      </c>
      <c r="M4" s="22">
        <f>1/7</f>
        <v>0.14285714285714285</v>
      </c>
      <c r="N4" s="23" t="s">
        <v>27</v>
      </c>
      <c r="O4" s="24">
        <f>7 / 13</f>
        <v>0.53846153846153844</v>
      </c>
      <c r="P4" s="25" t="s">
        <v>20</v>
      </c>
      <c r="Q4" s="8">
        <v>2</v>
      </c>
      <c r="S4" s="22">
        <f>2 / 7</f>
        <v>0.2857142857142857</v>
      </c>
      <c r="T4" s="23" t="s">
        <v>18</v>
      </c>
      <c r="U4" s="24">
        <f>4 / 13</f>
        <v>0.30769230769230771</v>
      </c>
      <c r="V4" s="25" t="s">
        <v>15</v>
      </c>
      <c r="W4" s="8">
        <v>2</v>
      </c>
    </row>
    <row r="5" spans="1:23" ht="15">
      <c r="A5" s="17" t="s">
        <v>2</v>
      </c>
      <c r="B5" s="18">
        <v>3</v>
      </c>
      <c r="C5" s="12">
        <v>2</v>
      </c>
      <c r="D5" s="13">
        <v>2</v>
      </c>
      <c r="E5" s="13">
        <v>1</v>
      </c>
      <c r="F5" s="13">
        <v>0</v>
      </c>
      <c r="G5" s="13">
        <v>1</v>
      </c>
      <c r="H5" s="13">
        <v>1</v>
      </c>
      <c r="I5" s="13">
        <f t="shared" si="0"/>
        <v>7</v>
      </c>
      <c r="J5" s="14">
        <f t="shared" si="1"/>
        <v>1</v>
      </c>
    </row>
    <row r="6" spans="1:23" ht="15">
      <c r="A6" s="17" t="s">
        <v>2</v>
      </c>
      <c r="B6" s="18">
        <v>4</v>
      </c>
      <c r="C6" s="12">
        <v>0</v>
      </c>
      <c r="D6" s="13">
        <v>2</v>
      </c>
      <c r="E6" s="13">
        <v>1</v>
      </c>
      <c r="F6" s="13">
        <v>2</v>
      </c>
      <c r="G6" s="13">
        <v>1</v>
      </c>
      <c r="H6" s="13">
        <v>1</v>
      </c>
      <c r="I6" s="13">
        <f t="shared" si="0"/>
        <v>7</v>
      </c>
      <c r="J6" s="14">
        <f t="shared" si="1"/>
        <v>1</v>
      </c>
    </row>
    <row r="7" spans="1:23" ht="18">
      <c r="A7" s="17" t="s">
        <v>2</v>
      </c>
      <c r="B7" s="18">
        <v>5</v>
      </c>
      <c r="C7" s="12">
        <v>1</v>
      </c>
      <c r="D7" s="13">
        <v>2</v>
      </c>
      <c r="E7" s="13">
        <v>0</v>
      </c>
      <c r="F7" s="13">
        <v>2</v>
      </c>
      <c r="G7" s="13">
        <v>1</v>
      </c>
      <c r="H7" s="13">
        <v>1</v>
      </c>
      <c r="I7" s="13">
        <f t="shared" si="0"/>
        <v>7</v>
      </c>
      <c r="J7" s="14">
        <f t="shared" si="1"/>
        <v>1</v>
      </c>
      <c r="M7" s="37" t="s">
        <v>9</v>
      </c>
      <c r="N7" s="38"/>
      <c r="O7" s="37" t="s">
        <v>10</v>
      </c>
      <c r="P7" s="38"/>
      <c r="Q7" s="11" t="s">
        <v>4</v>
      </c>
      <c r="S7" s="37" t="s">
        <v>9</v>
      </c>
      <c r="T7" s="38"/>
      <c r="U7" s="37" t="s">
        <v>10</v>
      </c>
      <c r="V7" s="38"/>
      <c r="W7" s="11" t="s">
        <v>12</v>
      </c>
    </row>
    <row r="8" spans="1:23" ht="18">
      <c r="A8" s="5" t="s">
        <v>2</v>
      </c>
      <c r="B8" s="6">
        <v>6</v>
      </c>
      <c r="C8" s="2">
        <v>2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3</v>
      </c>
      <c r="J8" s="21">
        <f t="shared" si="1"/>
        <v>0</v>
      </c>
      <c r="M8" s="22">
        <f>4/8</f>
        <v>0.5</v>
      </c>
      <c r="N8" s="23" t="s">
        <v>31</v>
      </c>
      <c r="O8" s="24">
        <f>1 / 13</f>
        <v>7.6923076923076927E-2</v>
      </c>
      <c r="P8" s="25" t="s">
        <v>19</v>
      </c>
      <c r="Q8" s="8">
        <v>0</v>
      </c>
      <c r="S8" s="22">
        <f>5/7</f>
        <v>0.7142857142857143</v>
      </c>
      <c r="T8" s="23" t="s">
        <v>28</v>
      </c>
      <c r="U8" s="24">
        <f>3 / 13</f>
        <v>0.23076923076923078</v>
      </c>
      <c r="V8" s="25" t="s">
        <v>21</v>
      </c>
      <c r="W8" s="8">
        <v>0</v>
      </c>
    </row>
    <row r="9" spans="1:23" ht="18">
      <c r="A9" s="17" t="s">
        <v>2</v>
      </c>
      <c r="B9" s="18">
        <v>7</v>
      </c>
      <c r="C9" s="12">
        <v>0</v>
      </c>
      <c r="D9" s="13">
        <v>2</v>
      </c>
      <c r="E9" s="13">
        <v>1</v>
      </c>
      <c r="F9" s="13">
        <v>2</v>
      </c>
      <c r="G9" s="13">
        <v>0</v>
      </c>
      <c r="H9" s="13">
        <v>0</v>
      </c>
      <c r="I9" s="13">
        <f t="shared" si="0"/>
        <v>5</v>
      </c>
      <c r="J9" s="14">
        <f t="shared" si="1"/>
        <v>1</v>
      </c>
      <c r="M9" s="22">
        <f>5/8</f>
        <v>0.625</v>
      </c>
      <c r="N9" s="23" t="s">
        <v>30</v>
      </c>
      <c r="O9" s="24">
        <f>6 / 13</f>
        <v>0.46153846153846156</v>
      </c>
      <c r="P9" s="25" t="s">
        <v>23</v>
      </c>
      <c r="Q9" s="8">
        <v>1</v>
      </c>
      <c r="S9" s="22">
        <f>2/7</f>
        <v>0.2857142857142857</v>
      </c>
      <c r="T9" s="23" t="s">
        <v>18</v>
      </c>
      <c r="U9" s="24">
        <f>10 / 13</f>
        <v>0.76923076923076927</v>
      </c>
      <c r="V9" s="25" t="s">
        <v>22</v>
      </c>
      <c r="W9" s="8">
        <v>1</v>
      </c>
    </row>
    <row r="10" spans="1:23" ht="18">
      <c r="A10" s="17" t="s">
        <v>2</v>
      </c>
      <c r="B10" s="18">
        <v>8</v>
      </c>
      <c r="C10" s="12">
        <v>1</v>
      </c>
      <c r="D10" s="13">
        <v>1</v>
      </c>
      <c r="E10" s="13">
        <v>1</v>
      </c>
      <c r="F10" s="13">
        <v>2</v>
      </c>
      <c r="G10" s="13">
        <v>1</v>
      </c>
      <c r="H10" s="13">
        <v>1</v>
      </c>
      <c r="I10" s="13">
        <f t="shared" si="0"/>
        <v>7</v>
      </c>
      <c r="J10" s="14">
        <f t="shared" si="1"/>
        <v>1</v>
      </c>
      <c r="M10" s="22">
        <f>1/8</f>
        <v>0.125</v>
      </c>
      <c r="N10" s="23" t="s">
        <v>29</v>
      </c>
      <c r="O10" s="24">
        <f>6 / 13</f>
        <v>0.46153846153846156</v>
      </c>
      <c r="P10" s="25" t="s">
        <v>23</v>
      </c>
      <c r="Q10" s="8">
        <v>2</v>
      </c>
    </row>
    <row r="11" spans="1:23" ht="15">
      <c r="A11" s="17" t="s">
        <v>2</v>
      </c>
      <c r="B11" s="18">
        <v>9</v>
      </c>
      <c r="C11" s="12">
        <v>2</v>
      </c>
      <c r="D11" s="13">
        <v>2</v>
      </c>
      <c r="E11" s="13">
        <v>1</v>
      </c>
      <c r="F11" s="13">
        <v>1</v>
      </c>
      <c r="G11" s="13">
        <v>0</v>
      </c>
      <c r="H11" s="13">
        <v>0</v>
      </c>
      <c r="I11" s="13">
        <f t="shared" si="0"/>
        <v>6</v>
      </c>
      <c r="J11" s="14">
        <f t="shared" si="1"/>
        <v>1</v>
      </c>
    </row>
    <row r="12" spans="1:23" ht="15">
      <c r="A12" s="5" t="s">
        <v>2</v>
      </c>
      <c r="B12" s="6">
        <v>10</v>
      </c>
      <c r="C12" s="2">
        <v>0</v>
      </c>
      <c r="D12" s="1">
        <v>2</v>
      </c>
      <c r="E12" s="1">
        <v>0</v>
      </c>
      <c r="F12" s="1">
        <v>0</v>
      </c>
      <c r="G12" s="1">
        <v>1</v>
      </c>
      <c r="H12" s="1">
        <v>1</v>
      </c>
      <c r="I12" s="1">
        <f t="shared" si="0"/>
        <v>4</v>
      </c>
      <c r="J12" s="21">
        <f t="shared" si="1"/>
        <v>0</v>
      </c>
    </row>
    <row r="13" spans="1:23" ht="15">
      <c r="A13" s="17" t="s">
        <v>2</v>
      </c>
      <c r="B13" s="18">
        <v>11</v>
      </c>
      <c r="C13" s="12">
        <v>1</v>
      </c>
      <c r="D13" s="13">
        <v>1</v>
      </c>
      <c r="E13" s="13">
        <v>1</v>
      </c>
      <c r="F13" s="13">
        <v>2</v>
      </c>
      <c r="G13" s="13">
        <v>1</v>
      </c>
      <c r="H13" s="13">
        <v>0</v>
      </c>
      <c r="I13" s="13">
        <f t="shared" si="0"/>
        <v>6</v>
      </c>
      <c r="J13" s="14">
        <f t="shared" si="1"/>
        <v>1</v>
      </c>
    </row>
    <row r="14" spans="1:23" ht="31.5">
      <c r="A14" s="17" t="s">
        <v>2</v>
      </c>
      <c r="B14" s="18">
        <v>12</v>
      </c>
      <c r="C14" s="12">
        <v>2</v>
      </c>
      <c r="D14" s="13">
        <v>2</v>
      </c>
      <c r="E14" s="13">
        <v>1</v>
      </c>
      <c r="F14" s="13">
        <v>1</v>
      </c>
      <c r="G14" s="13">
        <v>0</v>
      </c>
      <c r="H14" s="13">
        <v>0</v>
      </c>
      <c r="I14" s="13">
        <f t="shared" si="0"/>
        <v>6</v>
      </c>
      <c r="J14" s="14">
        <f t="shared" si="1"/>
        <v>1</v>
      </c>
      <c r="M14" s="37" t="s">
        <v>9</v>
      </c>
      <c r="N14" s="38"/>
      <c r="O14" s="37" t="s">
        <v>10</v>
      </c>
      <c r="P14" s="38"/>
      <c r="Q14" s="11" t="s">
        <v>3</v>
      </c>
      <c r="S14" s="37" t="s">
        <v>9</v>
      </c>
      <c r="T14" s="38"/>
      <c r="U14" s="37" t="s">
        <v>10</v>
      </c>
      <c r="V14" s="38"/>
      <c r="W14" s="11" t="s">
        <v>5</v>
      </c>
    </row>
    <row r="15" spans="1:23" ht="18">
      <c r="A15" s="5" t="s">
        <v>2</v>
      </c>
      <c r="B15" s="6">
        <v>13</v>
      </c>
      <c r="C15" s="2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f t="shared" si="0"/>
        <v>2</v>
      </c>
      <c r="J15" s="21">
        <f t="shared" si="1"/>
        <v>0</v>
      </c>
      <c r="M15" s="22">
        <f>5/7</f>
        <v>0.7142857142857143</v>
      </c>
      <c r="N15" s="23" t="s">
        <v>33</v>
      </c>
      <c r="O15" s="24">
        <f>5/13</f>
        <v>0.38461538461538464</v>
      </c>
      <c r="P15" s="25" t="s">
        <v>16</v>
      </c>
      <c r="Q15" s="8">
        <v>0</v>
      </c>
      <c r="S15" s="22">
        <f>4/7</f>
        <v>0.5714285714285714</v>
      </c>
      <c r="T15" s="23" t="s">
        <v>26</v>
      </c>
      <c r="U15" s="24">
        <f>3 / 13</f>
        <v>0.23076923076923078</v>
      </c>
      <c r="V15" s="25" t="s">
        <v>21</v>
      </c>
      <c r="W15" s="8">
        <v>0</v>
      </c>
    </row>
    <row r="16" spans="1:23" ht="18">
      <c r="A16" s="17" t="s">
        <v>2</v>
      </c>
      <c r="B16" s="18">
        <v>14</v>
      </c>
      <c r="C16" s="12">
        <v>1</v>
      </c>
      <c r="D16" s="13">
        <v>0</v>
      </c>
      <c r="E16" s="13">
        <v>1</v>
      </c>
      <c r="F16" s="13">
        <v>1</v>
      </c>
      <c r="G16" s="13">
        <v>1</v>
      </c>
      <c r="H16" s="13">
        <v>1</v>
      </c>
      <c r="I16" s="13">
        <f t="shared" si="0"/>
        <v>5</v>
      </c>
      <c r="J16" s="14">
        <f t="shared" si="1"/>
        <v>1</v>
      </c>
      <c r="M16" s="22">
        <f>2/7</f>
        <v>0.2857142857142857</v>
      </c>
      <c r="N16" s="23" t="s">
        <v>34</v>
      </c>
      <c r="O16" s="24">
        <f>8/13</f>
        <v>0.61538461538461542</v>
      </c>
      <c r="P16" s="25" t="s">
        <v>32</v>
      </c>
      <c r="Q16" s="8">
        <v>1</v>
      </c>
      <c r="S16" s="22">
        <f>3/7</f>
        <v>0.42857142857142855</v>
      </c>
      <c r="T16" s="23" t="s">
        <v>17</v>
      </c>
      <c r="U16" s="24">
        <f>10 / 13</f>
        <v>0.76923076923076927</v>
      </c>
      <c r="V16" s="25" t="s">
        <v>22</v>
      </c>
      <c r="W16" s="8">
        <v>1</v>
      </c>
    </row>
    <row r="17" spans="1:21" ht="15">
      <c r="A17" s="5" t="s">
        <v>2</v>
      </c>
      <c r="B17" s="6">
        <v>15</v>
      </c>
      <c r="C17" s="2">
        <v>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f t="shared" si="0"/>
        <v>4</v>
      </c>
      <c r="J17" s="21">
        <f t="shared" si="1"/>
        <v>0</v>
      </c>
    </row>
    <row r="18" spans="1:21" ht="15">
      <c r="A18" s="5" t="s">
        <v>2</v>
      </c>
      <c r="B18" s="6">
        <v>16</v>
      </c>
      <c r="C18" s="2">
        <v>0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f t="shared" si="0"/>
        <v>3</v>
      </c>
      <c r="J18" s="21">
        <f t="shared" si="1"/>
        <v>0</v>
      </c>
    </row>
    <row r="19" spans="1:21" ht="18">
      <c r="A19" s="5" t="s">
        <v>2</v>
      </c>
      <c r="B19" s="6">
        <v>17</v>
      </c>
      <c r="C19" s="2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f t="shared" si="0"/>
        <v>4</v>
      </c>
      <c r="J19" s="21">
        <f t="shared" si="1"/>
        <v>0</v>
      </c>
      <c r="P19" s="37" t="s">
        <v>9</v>
      </c>
      <c r="Q19" s="38"/>
      <c r="R19" s="37" t="s">
        <v>10</v>
      </c>
      <c r="S19" s="38"/>
    </row>
    <row r="20" spans="1:21" ht="15">
      <c r="A20" s="17" t="s">
        <v>2</v>
      </c>
      <c r="B20" s="18">
        <v>18</v>
      </c>
      <c r="C20" s="12">
        <v>2</v>
      </c>
      <c r="D20" s="13">
        <v>1</v>
      </c>
      <c r="E20" s="13">
        <v>0</v>
      </c>
      <c r="F20" s="13">
        <v>1</v>
      </c>
      <c r="G20" s="13">
        <v>1</v>
      </c>
      <c r="H20" s="13">
        <v>1</v>
      </c>
      <c r="I20" s="13">
        <f t="shared" si="0"/>
        <v>6</v>
      </c>
      <c r="J20" s="14">
        <f t="shared" si="1"/>
        <v>1</v>
      </c>
      <c r="P20" s="22">
        <f>7/20</f>
        <v>0.35</v>
      </c>
      <c r="Q20" s="23" t="s">
        <v>14</v>
      </c>
      <c r="R20" s="24">
        <f>13/ 20</f>
        <v>0.65</v>
      </c>
      <c r="S20" s="25" t="s">
        <v>13</v>
      </c>
    </row>
    <row r="21" spans="1:21" ht="15">
      <c r="A21" s="17" t="s">
        <v>2</v>
      </c>
      <c r="B21" s="18">
        <v>19</v>
      </c>
      <c r="C21" s="12">
        <v>0</v>
      </c>
      <c r="D21" s="13">
        <v>1</v>
      </c>
      <c r="E21" s="13">
        <v>1</v>
      </c>
      <c r="F21" s="13">
        <v>1</v>
      </c>
      <c r="G21" s="13">
        <v>1</v>
      </c>
      <c r="H21" s="13">
        <v>1</v>
      </c>
      <c r="I21" s="13">
        <f t="shared" si="0"/>
        <v>5</v>
      </c>
      <c r="J21" s="14">
        <f t="shared" si="1"/>
        <v>1</v>
      </c>
    </row>
    <row r="22" spans="1:21" ht="15">
      <c r="A22" s="19" t="s">
        <v>2</v>
      </c>
      <c r="B22" s="20">
        <v>20</v>
      </c>
      <c r="C22" s="12">
        <v>1</v>
      </c>
      <c r="D22" s="13">
        <v>1</v>
      </c>
      <c r="E22" s="13">
        <v>1</v>
      </c>
      <c r="F22" s="13">
        <v>1</v>
      </c>
      <c r="G22" s="13">
        <v>1</v>
      </c>
      <c r="H22" s="13">
        <v>0</v>
      </c>
      <c r="I22" s="13">
        <f t="shared" si="0"/>
        <v>5</v>
      </c>
      <c r="J22" s="14">
        <f t="shared" si="1"/>
        <v>1</v>
      </c>
    </row>
    <row r="24" spans="1:21" ht="26.25" customHeight="1">
      <c r="A24" s="27"/>
      <c r="B24" s="28"/>
      <c r="C24" s="26">
        <v>0</v>
      </c>
      <c r="D24" s="26">
        <v>2</v>
      </c>
      <c r="E24" s="26">
        <v>0</v>
      </c>
      <c r="F24" s="26">
        <v>0</v>
      </c>
      <c r="G24" s="26">
        <v>1</v>
      </c>
      <c r="H24" s="26">
        <v>1</v>
      </c>
      <c r="I24" s="26"/>
      <c r="J24" s="26" t="s">
        <v>24</v>
      </c>
      <c r="M24" s="27"/>
      <c r="N24" s="28"/>
      <c r="O24" s="26">
        <v>0</v>
      </c>
      <c r="P24" s="26">
        <v>1</v>
      </c>
      <c r="Q24" s="26">
        <v>0</v>
      </c>
      <c r="R24" s="26">
        <v>1</v>
      </c>
      <c r="S24" s="26">
        <v>1</v>
      </c>
      <c r="T24" s="26">
        <v>1</v>
      </c>
      <c r="U24" s="26" t="s">
        <v>24</v>
      </c>
    </row>
    <row r="25" spans="1:21" ht="26.25">
      <c r="A25" s="33" t="s">
        <v>25</v>
      </c>
      <c r="B25" s="34"/>
      <c r="C25" s="26">
        <v>0.42857142857142855</v>
      </c>
      <c r="D25" s="26">
        <v>0.53846153846153844</v>
      </c>
      <c r="E25" s="26">
        <v>0.23076923076923078</v>
      </c>
      <c r="F25" s="26">
        <v>7.6923076923076927E-2</v>
      </c>
      <c r="G25" s="26">
        <v>0.76923076923076927</v>
      </c>
      <c r="H25" s="26">
        <v>0.61538461538461542</v>
      </c>
      <c r="I25" s="26"/>
      <c r="J25" s="26">
        <v>1.2604600679247929E-3</v>
      </c>
      <c r="M25" s="33" t="s">
        <v>25</v>
      </c>
      <c r="N25" s="34"/>
      <c r="O25" s="26">
        <f>U2</f>
        <v>0.30769230769230771</v>
      </c>
      <c r="P25" s="26">
        <f>O3</f>
        <v>0.38461538461538464</v>
      </c>
      <c r="Q25" s="26">
        <f>U8</f>
        <v>0.23076923076923078</v>
      </c>
      <c r="R25" s="26">
        <f>O9</f>
        <v>0.46153846153846156</v>
      </c>
      <c r="S25" s="26">
        <f>U16</f>
        <v>0.76923076923076927</v>
      </c>
      <c r="T25" s="26">
        <f>O16</f>
        <v>0.61538461538461542</v>
      </c>
      <c r="U25" s="26">
        <f>R20*O25*P25*Q25*R25*S25*T25</f>
        <v>3.8783386705378239E-3</v>
      </c>
    </row>
    <row r="26" spans="1:21" ht="37.5" customHeight="1">
      <c r="A26" s="35"/>
      <c r="B26" s="36"/>
      <c r="C26" s="11">
        <v>0.42857142857142855</v>
      </c>
      <c r="D26" s="11">
        <v>0.14285714285714285</v>
      </c>
      <c r="E26" s="11">
        <v>0.7142857142857143</v>
      </c>
      <c r="F26" s="11">
        <v>0.5</v>
      </c>
      <c r="G26" s="11">
        <v>0.42857142857142855</v>
      </c>
      <c r="H26" s="11">
        <v>0.2857142857142857</v>
      </c>
      <c r="I26" s="11"/>
      <c r="J26" s="11">
        <v>9.3710953769262782E-4</v>
      </c>
      <c r="M26" s="35"/>
      <c r="N26" s="36"/>
      <c r="O26" s="11">
        <f>S2</f>
        <v>0.42857142857142855</v>
      </c>
      <c r="P26" s="11">
        <f>M3</f>
        <v>0.5714285714285714</v>
      </c>
      <c r="Q26" s="11">
        <f>S8</f>
        <v>0.7142857142857143</v>
      </c>
      <c r="R26" s="11">
        <f>M9</f>
        <v>0.625</v>
      </c>
      <c r="S26" s="11">
        <f>S16</f>
        <v>0.42857142857142855</v>
      </c>
      <c r="T26" s="11">
        <f>M16</f>
        <v>0.2857142857142857</v>
      </c>
      <c r="U26" s="11">
        <f>P20*T26*S26*R26*Q26*P26*O26</f>
        <v>4.6855476884631389E-3</v>
      </c>
    </row>
  </sheetData>
  <mergeCells count="18">
    <mergeCell ref="U1:V1"/>
    <mergeCell ref="U7:V7"/>
    <mergeCell ref="U14:V14"/>
    <mergeCell ref="O1:P1"/>
    <mergeCell ref="O7:P7"/>
    <mergeCell ref="O14:P14"/>
    <mergeCell ref="R19:S19"/>
    <mergeCell ref="M1:N1"/>
    <mergeCell ref="S1:T1"/>
    <mergeCell ref="S7:T7"/>
    <mergeCell ref="S14:T14"/>
    <mergeCell ref="M14:N14"/>
    <mergeCell ref="M7:N7"/>
    <mergeCell ref="M25:N25"/>
    <mergeCell ref="M26:N26"/>
    <mergeCell ref="A25:B25"/>
    <mergeCell ref="A26:B26"/>
    <mergeCell ref="P19:Q19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rightToLeft="1" workbookViewId="0">
      <selection activeCell="C1" sqref="C1:D1"/>
    </sheetView>
  </sheetViews>
  <sheetFormatPr defaultRowHeight="14.25"/>
  <cols>
    <col min="13" max="14" width="4.375" bestFit="1" customWidth="1"/>
    <col min="15" max="15" width="2.5" bestFit="1" customWidth="1"/>
    <col min="17" max="17" width="2.375" bestFit="1" customWidth="1"/>
  </cols>
  <sheetData>
    <row r="1" spans="1:17" ht="31.5">
      <c r="A1" s="39" t="s">
        <v>9</v>
      </c>
      <c r="B1" s="40"/>
      <c r="C1" s="37" t="s">
        <v>10</v>
      </c>
      <c r="D1" s="38"/>
      <c r="E1" s="11" t="s">
        <v>1</v>
      </c>
      <c r="G1" s="37" t="s">
        <v>9</v>
      </c>
      <c r="H1" s="38"/>
      <c r="I1" s="41" t="s">
        <v>10</v>
      </c>
      <c r="J1" s="42"/>
      <c r="K1" s="11" t="s">
        <v>0</v>
      </c>
      <c r="M1" s="30" t="s">
        <v>37</v>
      </c>
      <c r="N1" s="30" t="s">
        <v>36</v>
      </c>
    </row>
    <row r="2" spans="1:17" ht="18">
      <c r="A2" s="22">
        <f>2 / 7</f>
        <v>0.2857142857142857</v>
      </c>
      <c r="B2" s="23" t="s">
        <v>18</v>
      </c>
      <c r="C2" s="24">
        <f>1 / 13</f>
        <v>7.6923076923076927E-2</v>
      </c>
      <c r="D2" s="25" t="s">
        <v>19</v>
      </c>
      <c r="E2" s="8">
        <v>0</v>
      </c>
      <c r="G2" s="22">
        <f>3 / 7</f>
        <v>0.42857142857142855</v>
      </c>
      <c r="H2" s="23" t="s">
        <v>17</v>
      </c>
      <c r="I2" s="24">
        <f>4 / 13</f>
        <v>0.30769230769230771</v>
      </c>
      <c r="J2" s="25" t="s">
        <v>15</v>
      </c>
      <c r="K2" s="29">
        <v>0</v>
      </c>
      <c r="M2" s="31">
        <f>3 / 7</f>
        <v>0.42857142857142855</v>
      </c>
      <c r="N2" s="32">
        <f>4 / 13</f>
        <v>0.30769230769230771</v>
      </c>
      <c r="O2" s="8">
        <v>0</v>
      </c>
      <c r="P2" s="44" t="s">
        <v>0</v>
      </c>
      <c r="Q2" s="43" t="s">
        <v>35</v>
      </c>
    </row>
    <row r="3" spans="1:17" ht="18">
      <c r="A3" s="22">
        <f>4/7</f>
        <v>0.5714285714285714</v>
      </c>
      <c r="B3" s="23" t="s">
        <v>26</v>
      </c>
      <c r="C3" s="24">
        <f>5 / 13</f>
        <v>0.38461538461538464</v>
      </c>
      <c r="D3" s="25" t="s">
        <v>16</v>
      </c>
      <c r="E3" s="8">
        <v>1</v>
      </c>
      <c r="G3" s="22">
        <f>2 / 7</f>
        <v>0.2857142857142857</v>
      </c>
      <c r="H3" s="23" t="s">
        <v>18</v>
      </c>
      <c r="I3" s="24">
        <f>5 / 13</f>
        <v>0.38461538461538464</v>
      </c>
      <c r="J3" s="25" t="s">
        <v>16</v>
      </c>
      <c r="K3" s="8">
        <v>1</v>
      </c>
      <c r="M3" s="31">
        <f>2 / 7</f>
        <v>0.2857142857142857</v>
      </c>
      <c r="N3" s="32">
        <f>5 / 13</f>
        <v>0.38461538461538464</v>
      </c>
      <c r="O3" s="8">
        <v>1</v>
      </c>
      <c r="P3" s="45"/>
      <c r="Q3" s="43"/>
    </row>
    <row r="4" spans="1:17" ht="18">
      <c r="A4" s="22">
        <f>1/7</f>
        <v>0.14285714285714285</v>
      </c>
      <c r="B4" s="23" t="s">
        <v>27</v>
      </c>
      <c r="C4" s="24">
        <f>7 / 13</f>
        <v>0.53846153846153844</v>
      </c>
      <c r="D4" s="25" t="s">
        <v>20</v>
      </c>
      <c r="E4" s="8">
        <v>2</v>
      </c>
      <c r="G4" s="22">
        <f>2 / 7</f>
        <v>0.2857142857142857</v>
      </c>
      <c r="H4" s="23" t="s">
        <v>18</v>
      </c>
      <c r="I4" s="24">
        <f>4 / 13</f>
        <v>0.30769230769230771</v>
      </c>
      <c r="J4" s="25" t="s">
        <v>15</v>
      </c>
      <c r="K4" s="8">
        <v>2</v>
      </c>
      <c r="M4" s="31">
        <f>2 / 7</f>
        <v>0.2857142857142857</v>
      </c>
      <c r="N4" s="32">
        <f>4 / 13</f>
        <v>0.30769230769230771</v>
      </c>
      <c r="O4" s="8">
        <v>2</v>
      </c>
      <c r="P4" s="46"/>
      <c r="Q4" s="43"/>
    </row>
    <row r="5" spans="1:17" ht="18">
      <c r="M5" s="31">
        <f>2 / 7</f>
        <v>0.2857142857142857</v>
      </c>
      <c r="N5" s="32">
        <f>1 / 13</f>
        <v>7.6923076923076927E-2</v>
      </c>
      <c r="O5" s="8">
        <v>0</v>
      </c>
      <c r="P5" s="44" t="s">
        <v>1</v>
      </c>
      <c r="Q5" s="43" t="s">
        <v>38</v>
      </c>
    </row>
    <row r="6" spans="1:17" ht="18">
      <c r="M6" s="31">
        <f>4/7</f>
        <v>0.5714285714285714</v>
      </c>
      <c r="N6" s="32">
        <f>5 / 13</f>
        <v>0.38461538461538464</v>
      </c>
      <c r="O6" s="8">
        <v>1</v>
      </c>
      <c r="P6" s="45"/>
      <c r="Q6" s="43"/>
    </row>
    <row r="7" spans="1:17" ht="18">
      <c r="A7" s="37" t="s">
        <v>9</v>
      </c>
      <c r="B7" s="38"/>
      <c r="C7" s="37" t="s">
        <v>10</v>
      </c>
      <c r="D7" s="38"/>
      <c r="E7" s="11" t="s">
        <v>4</v>
      </c>
      <c r="G7" s="37" t="s">
        <v>9</v>
      </c>
      <c r="H7" s="38"/>
      <c r="I7" s="37" t="s">
        <v>10</v>
      </c>
      <c r="J7" s="38"/>
      <c r="K7" s="11" t="s">
        <v>12</v>
      </c>
      <c r="M7" s="31">
        <f>1/7</f>
        <v>0.14285714285714285</v>
      </c>
      <c r="N7" s="32">
        <f>7 / 13</f>
        <v>0.53846153846153844</v>
      </c>
      <c r="O7" s="8">
        <v>2</v>
      </c>
      <c r="P7" s="46"/>
      <c r="Q7" s="43"/>
    </row>
    <row r="8" spans="1:17" ht="18">
      <c r="A8" s="22">
        <f>4/8</f>
        <v>0.5</v>
      </c>
      <c r="B8" s="23" t="s">
        <v>31</v>
      </c>
      <c r="C8" s="24">
        <f>1 / 13</f>
        <v>7.6923076923076927E-2</v>
      </c>
      <c r="D8" s="25" t="s">
        <v>19</v>
      </c>
      <c r="E8" s="8">
        <v>0</v>
      </c>
      <c r="G8" s="22">
        <f>5/7</f>
        <v>0.7142857142857143</v>
      </c>
      <c r="H8" s="23" t="s">
        <v>28</v>
      </c>
      <c r="I8" s="24">
        <f>3 / 13</f>
        <v>0.23076923076923078</v>
      </c>
      <c r="J8" s="25" t="s">
        <v>21</v>
      </c>
      <c r="K8" s="8">
        <v>0</v>
      </c>
      <c r="M8" s="31">
        <f>4/8</f>
        <v>0.5</v>
      </c>
      <c r="N8" s="32">
        <f>1 / 13</f>
        <v>7.6923076923076927E-2</v>
      </c>
      <c r="O8" s="8">
        <v>0</v>
      </c>
      <c r="P8" s="44" t="s">
        <v>4</v>
      </c>
      <c r="Q8" s="43" t="s">
        <v>39</v>
      </c>
    </row>
    <row r="9" spans="1:17" ht="18">
      <c r="A9" s="22">
        <f>5/8</f>
        <v>0.625</v>
      </c>
      <c r="B9" s="23" t="s">
        <v>30</v>
      </c>
      <c r="C9" s="24">
        <f>6 / 13</f>
        <v>0.46153846153846156</v>
      </c>
      <c r="D9" s="25" t="s">
        <v>23</v>
      </c>
      <c r="E9" s="8">
        <v>1</v>
      </c>
      <c r="G9" s="22">
        <f>2/7</f>
        <v>0.2857142857142857</v>
      </c>
      <c r="H9" s="23" t="s">
        <v>18</v>
      </c>
      <c r="I9" s="24">
        <f>10 / 13</f>
        <v>0.76923076923076927</v>
      </c>
      <c r="J9" s="25" t="s">
        <v>22</v>
      </c>
      <c r="K9" s="8">
        <v>1</v>
      </c>
      <c r="M9" s="31">
        <f>5/8</f>
        <v>0.625</v>
      </c>
      <c r="N9" s="32">
        <f>6 / 13</f>
        <v>0.46153846153846156</v>
      </c>
      <c r="O9" s="8">
        <v>1</v>
      </c>
      <c r="P9" s="45"/>
      <c r="Q9" s="43"/>
    </row>
    <row r="10" spans="1:17" ht="18">
      <c r="A10" s="22">
        <f>1/8</f>
        <v>0.125</v>
      </c>
      <c r="B10" s="23" t="s">
        <v>29</v>
      </c>
      <c r="C10" s="24">
        <f>6 / 13</f>
        <v>0.46153846153846156</v>
      </c>
      <c r="D10" s="25" t="s">
        <v>23</v>
      </c>
      <c r="E10" s="8">
        <v>2</v>
      </c>
      <c r="M10" s="31">
        <f>1/8</f>
        <v>0.125</v>
      </c>
      <c r="N10" s="32">
        <f>6 / 13</f>
        <v>0.46153846153846156</v>
      </c>
      <c r="O10" s="8">
        <v>2</v>
      </c>
      <c r="P10" s="46"/>
      <c r="Q10" s="43"/>
    </row>
    <row r="11" spans="1:17" ht="18">
      <c r="M11" s="31">
        <f>5/7</f>
        <v>0.7142857142857143</v>
      </c>
      <c r="N11" s="32">
        <f>3 / 13</f>
        <v>0.23076923076923078</v>
      </c>
      <c r="O11" s="8">
        <v>0</v>
      </c>
      <c r="P11" s="47" t="s">
        <v>12</v>
      </c>
      <c r="Q11" s="43" t="s">
        <v>40</v>
      </c>
    </row>
    <row r="12" spans="1:17" ht="18">
      <c r="M12" s="31">
        <f>2/7</f>
        <v>0.2857142857142857</v>
      </c>
      <c r="N12" s="32">
        <f>10 / 13</f>
        <v>0.76923076923076927</v>
      </c>
      <c r="O12" s="8">
        <v>1</v>
      </c>
      <c r="P12" s="47"/>
      <c r="Q12" s="43"/>
    </row>
    <row r="13" spans="1:17" ht="18">
      <c r="M13" s="31">
        <f>4/7</f>
        <v>0.5714285714285714</v>
      </c>
      <c r="N13" s="32">
        <f>3 / 13</f>
        <v>0.23076923076923078</v>
      </c>
      <c r="O13" s="8">
        <v>0</v>
      </c>
      <c r="P13" s="47" t="s">
        <v>5</v>
      </c>
      <c r="Q13" s="43" t="s">
        <v>41</v>
      </c>
    </row>
    <row r="14" spans="1:17" ht="31.5">
      <c r="A14" s="37" t="s">
        <v>9</v>
      </c>
      <c r="B14" s="38"/>
      <c r="C14" s="37" t="s">
        <v>10</v>
      </c>
      <c r="D14" s="38"/>
      <c r="E14" s="11" t="s">
        <v>3</v>
      </c>
      <c r="G14" s="37" t="s">
        <v>9</v>
      </c>
      <c r="H14" s="38"/>
      <c r="I14" s="37" t="s">
        <v>10</v>
      </c>
      <c r="J14" s="38"/>
      <c r="K14" s="11" t="s">
        <v>5</v>
      </c>
      <c r="M14" s="31">
        <f>3/7</f>
        <v>0.42857142857142855</v>
      </c>
      <c r="N14" s="32">
        <f>10 / 13</f>
        <v>0.76923076923076927</v>
      </c>
      <c r="O14" s="8">
        <v>1</v>
      </c>
      <c r="P14" s="47"/>
      <c r="Q14" s="43"/>
    </row>
    <row r="15" spans="1:17" ht="18">
      <c r="A15" s="22">
        <f>5/7</f>
        <v>0.7142857142857143</v>
      </c>
      <c r="B15" s="23" t="s">
        <v>33</v>
      </c>
      <c r="C15" s="24">
        <f>5/13</f>
        <v>0.38461538461538464</v>
      </c>
      <c r="D15" s="25" t="s">
        <v>16</v>
      </c>
      <c r="E15" s="8">
        <v>0</v>
      </c>
      <c r="G15" s="22">
        <f>4/7</f>
        <v>0.5714285714285714</v>
      </c>
      <c r="H15" s="23" t="s">
        <v>26</v>
      </c>
      <c r="I15" s="24">
        <f>3 / 13</f>
        <v>0.23076923076923078</v>
      </c>
      <c r="J15" s="25" t="s">
        <v>21</v>
      </c>
      <c r="K15" s="8">
        <v>0</v>
      </c>
      <c r="M15" s="31">
        <f>5/7</f>
        <v>0.7142857142857143</v>
      </c>
      <c r="N15" s="32">
        <f>5/13</f>
        <v>0.38461538461538464</v>
      </c>
      <c r="O15" s="8">
        <v>0</v>
      </c>
      <c r="P15" s="47" t="s">
        <v>3</v>
      </c>
      <c r="Q15" s="43" t="s">
        <v>42</v>
      </c>
    </row>
    <row r="16" spans="1:17" ht="18">
      <c r="A16" s="22">
        <f>2/7</f>
        <v>0.2857142857142857</v>
      </c>
      <c r="B16" s="23" t="s">
        <v>34</v>
      </c>
      <c r="C16" s="24">
        <f>8/13</f>
        <v>0.61538461538461542</v>
      </c>
      <c r="D16" s="25" t="s">
        <v>32</v>
      </c>
      <c r="E16" s="8">
        <v>1</v>
      </c>
      <c r="G16" s="22">
        <f>3/7</f>
        <v>0.42857142857142855</v>
      </c>
      <c r="H16" s="23" t="s">
        <v>17</v>
      </c>
      <c r="I16" s="24">
        <f>10 / 13</f>
        <v>0.76923076923076927</v>
      </c>
      <c r="J16" s="25" t="s">
        <v>22</v>
      </c>
      <c r="K16" s="8">
        <v>1</v>
      </c>
      <c r="M16" s="31">
        <f>2/7</f>
        <v>0.2857142857142857</v>
      </c>
      <c r="N16" s="32">
        <f>8/13</f>
        <v>0.61538461538461542</v>
      </c>
      <c r="O16" s="8">
        <v>1</v>
      </c>
      <c r="P16" s="47"/>
      <c r="Q16" s="43"/>
    </row>
  </sheetData>
  <mergeCells count="24">
    <mergeCell ref="Q11:Q12"/>
    <mergeCell ref="Q13:Q14"/>
    <mergeCell ref="Q15:Q16"/>
    <mergeCell ref="P11:P12"/>
    <mergeCell ref="P13:P14"/>
    <mergeCell ref="P15:P16"/>
    <mergeCell ref="Q2:Q4"/>
    <mergeCell ref="P5:P7"/>
    <mergeCell ref="P2:P4"/>
    <mergeCell ref="P8:P10"/>
    <mergeCell ref="Q5:Q7"/>
    <mergeCell ref="Q8:Q10"/>
    <mergeCell ref="A14:B14"/>
    <mergeCell ref="C14:D14"/>
    <mergeCell ref="G14:H14"/>
    <mergeCell ref="I14:J14"/>
    <mergeCell ref="A1:B1"/>
    <mergeCell ref="C1:D1"/>
    <mergeCell ref="G1:H1"/>
    <mergeCell ref="I1:J1"/>
    <mergeCell ref="A7:B7"/>
    <mergeCell ref="C7:D7"/>
    <mergeCell ref="G7:H7"/>
    <mergeCell ref="I7:J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Does he love 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2019-04-01T18:27:02Z</dcterms:modified>
</cp:coreProperties>
</file>