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0225"/>
  <workbookPr autoCompressPictures="0"/>
  <bookViews>
    <workbookView xWindow="0" yWindow="0" windowWidth="25600" windowHeight="16000" activeTab="1"/>
  </bookViews>
  <sheets>
    <sheet name="Class A" sheetId="1" r:id="rId1"/>
    <sheet name="Class B" sheetId="2" r:id="rId2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2" i="2" l="1"/>
  <c r="G12" i="2"/>
  <c r="G11" i="2"/>
  <c r="G13" i="1"/>
  <c r="H13" i="1"/>
  <c r="H4" i="1"/>
  <c r="H24" i="1"/>
  <c r="H26" i="1"/>
  <c r="H25" i="1"/>
  <c r="H23" i="1"/>
  <c r="H22" i="1"/>
  <c r="H21" i="1"/>
  <c r="H20" i="1"/>
  <c r="H19" i="1"/>
  <c r="H18" i="1"/>
  <c r="H17" i="1"/>
  <c r="G26" i="1"/>
  <c r="G25" i="1"/>
  <c r="G24" i="1"/>
  <c r="G23" i="1"/>
  <c r="G22" i="1"/>
  <c r="G21" i="1"/>
  <c r="G20" i="1"/>
  <c r="G19" i="1"/>
  <c r="G18" i="1"/>
  <c r="G17" i="1"/>
  <c r="H11" i="1"/>
  <c r="H10" i="1"/>
  <c r="H9" i="1"/>
  <c r="H8" i="1"/>
  <c r="H7" i="1"/>
  <c r="H6" i="1"/>
  <c r="H5" i="1"/>
  <c r="G11" i="1"/>
  <c r="G10" i="1"/>
  <c r="G9" i="1"/>
  <c r="G8" i="1"/>
  <c r="G7" i="1"/>
  <c r="G6" i="1"/>
  <c r="G5" i="1"/>
  <c r="H12" i="1"/>
  <c r="G12" i="1"/>
  <c r="H17" i="2"/>
  <c r="H20" i="2"/>
  <c r="H19" i="2"/>
  <c r="H18" i="2"/>
  <c r="H16" i="2"/>
  <c r="G20" i="2"/>
  <c r="G19" i="2"/>
  <c r="G18" i="2"/>
  <c r="G17" i="2"/>
  <c r="G16" i="2"/>
  <c r="H9" i="2"/>
  <c r="H8" i="2"/>
  <c r="H10" i="2"/>
  <c r="H7" i="2"/>
  <c r="H6" i="2"/>
  <c r="H5" i="2"/>
  <c r="H4" i="2"/>
  <c r="H3" i="2"/>
  <c r="G9" i="2"/>
  <c r="G8" i="2"/>
  <c r="G10" i="2"/>
  <c r="G7" i="2"/>
  <c r="G6" i="2"/>
  <c r="G5" i="2"/>
  <c r="G4" i="2"/>
  <c r="G3" i="2"/>
</calcChain>
</file>

<file path=xl/sharedStrings.xml><?xml version="1.0" encoding="utf-8"?>
<sst xmlns="http://schemas.openxmlformats.org/spreadsheetml/2006/main" count="261" uniqueCount="37">
  <si>
    <t>male</t>
  </si>
  <si>
    <t>female</t>
  </si>
  <si>
    <t>Student No.</t>
    <phoneticPr fontId="1" type="noConversion"/>
  </si>
  <si>
    <t>Gender</t>
    <phoneticPr fontId="1" type="noConversion"/>
  </si>
  <si>
    <t>Test 1</t>
    <phoneticPr fontId="1" type="noConversion"/>
  </si>
  <si>
    <t>Test 2</t>
    <phoneticPr fontId="1" type="noConversion"/>
  </si>
  <si>
    <t>Max</t>
  </si>
  <si>
    <t>Min</t>
  </si>
  <si>
    <t>78-79.9</t>
  </si>
  <si>
    <t>76-77.9</t>
  </si>
  <si>
    <t>80-81.9</t>
  </si>
  <si>
    <t>82-83.9</t>
  </si>
  <si>
    <t>84-85.9</t>
  </si>
  <si>
    <t>86-87.9</t>
  </si>
  <si>
    <t>88-89.9</t>
  </si>
  <si>
    <t>74-75.9</t>
  </si>
  <si>
    <t>90-91.9</t>
  </si>
  <si>
    <t>92-93.9</t>
  </si>
  <si>
    <t>Mean</t>
  </si>
  <si>
    <t>Median</t>
  </si>
  <si>
    <t>Mode</t>
  </si>
  <si>
    <t xml:space="preserve">Class B Test 1 </t>
  </si>
  <si>
    <t xml:space="preserve">Class B Test 2 </t>
  </si>
  <si>
    <t>Class B Test 1  Frequency</t>
  </si>
  <si>
    <t>Class B Test 2  Frequency</t>
  </si>
  <si>
    <t>1st Qunatile</t>
  </si>
  <si>
    <t>3rd Qunatile</t>
  </si>
  <si>
    <t>IQR</t>
  </si>
  <si>
    <t xml:space="preserve">Class A Test 1 </t>
  </si>
  <si>
    <t xml:space="preserve">Class A Test 2 </t>
  </si>
  <si>
    <t>Class A Test 1 Frequency</t>
  </si>
  <si>
    <t>Class A Test 2 Frequency</t>
  </si>
  <si>
    <t>Count</t>
  </si>
  <si>
    <t>1st Quartile</t>
  </si>
  <si>
    <t>3rd Quartile</t>
  </si>
  <si>
    <t>Variance</t>
  </si>
  <si>
    <t>Vairance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</si>
</sst>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u/>
      <sz val="11"/>
      <color theme="10"/>
      <name val="Calibri"/>
      <family val="2"/>
      <charset val="134"/>
      <scheme val="minor"/>
    </font>
    <font>
      <u/>
      <sz val="11"/>
      <color theme="1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7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</cellXfs>
  <cellStyles count="5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'Class A'!$G$16</c:f>
              <c:strCache>
                <c:ptCount val="1"/>
                <c:pt idx="0">
                  <c:v>Class A Test 1 Frequency</c:v>
                </c:pt>
              </c:strCache>
            </c:strRef>
          </c:tx>
          <c:invertIfNegative val="0"/>
          <c:cat>
            <c:strRef>
              <c:f>'Class A'!$F$17:$F$26</c:f>
              <c:strCache>
                <c:ptCount val="10"/>
                <c:pt idx="0">
                  <c:v>74-75.9</c:v>
                </c:pt>
                <c:pt idx="1">
                  <c:v>76-77.9</c:v>
                </c:pt>
                <c:pt idx="2">
                  <c:v>78-79.9</c:v>
                </c:pt>
                <c:pt idx="3">
                  <c:v>80-81.9</c:v>
                </c:pt>
                <c:pt idx="4">
                  <c:v>82-83.9</c:v>
                </c:pt>
                <c:pt idx="5">
                  <c:v>84-85.9</c:v>
                </c:pt>
                <c:pt idx="6">
                  <c:v>86-87.9</c:v>
                </c:pt>
                <c:pt idx="7">
                  <c:v>88-89.9</c:v>
                </c:pt>
                <c:pt idx="8">
                  <c:v>90-91.9</c:v>
                </c:pt>
                <c:pt idx="9">
                  <c:v>92-93.9</c:v>
                </c:pt>
              </c:strCache>
            </c:strRef>
          </c:cat>
          <c:val>
            <c:numRef>
              <c:f>'Class A'!$G$17:$G$26</c:f>
              <c:numCache>
                <c:formatCode>General</c:formatCode>
                <c:ptCount val="10"/>
                <c:pt idx="0">
                  <c:v>0.0</c:v>
                </c:pt>
                <c:pt idx="1">
                  <c:v>3.0</c:v>
                </c:pt>
                <c:pt idx="2">
                  <c:v>0.0</c:v>
                </c:pt>
                <c:pt idx="3">
                  <c:v>2.0</c:v>
                </c:pt>
                <c:pt idx="4">
                  <c:v>32.0</c:v>
                </c:pt>
                <c:pt idx="5">
                  <c:v>21.0</c:v>
                </c:pt>
                <c:pt idx="6">
                  <c:v>23.0</c:v>
                </c:pt>
                <c:pt idx="7">
                  <c:v>15.0</c:v>
                </c:pt>
                <c:pt idx="8">
                  <c:v>6.0</c:v>
                </c:pt>
                <c:pt idx="9">
                  <c:v>0.0</c:v>
                </c:pt>
              </c:numCache>
            </c:numRef>
          </c:val>
        </c:ser>
        <c:ser>
          <c:idx val="1"/>
          <c:order val="1"/>
          <c:tx>
            <c:strRef>
              <c:f>'Class A'!$H$16</c:f>
              <c:strCache>
                <c:ptCount val="1"/>
                <c:pt idx="0">
                  <c:v>Class A Test 2 Frequency</c:v>
                </c:pt>
              </c:strCache>
            </c:strRef>
          </c:tx>
          <c:invertIfNegative val="0"/>
          <c:cat>
            <c:strRef>
              <c:f>'Class A'!$F$17:$F$26</c:f>
              <c:strCache>
                <c:ptCount val="10"/>
                <c:pt idx="0">
                  <c:v>74-75.9</c:v>
                </c:pt>
                <c:pt idx="1">
                  <c:v>76-77.9</c:v>
                </c:pt>
                <c:pt idx="2">
                  <c:v>78-79.9</c:v>
                </c:pt>
                <c:pt idx="3">
                  <c:v>80-81.9</c:v>
                </c:pt>
                <c:pt idx="4">
                  <c:v>82-83.9</c:v>
                </c:pt>
                <c:pt idx="5">
                  <c:v>84-85.9</c:v>
                </c:pt>
                <c:pt idx="6">
                  <c:v>86-87.9</c:v>
                </c:pt>
                <c:pt idx="7">
                  <c:v>88-89.9</c:v>
                </c:pt>
                <c:pt idx="8">
                  <c:v>90-91.9</c:v>
                </c:pt>
                <c:pt idx="9">
                  <c:v>92-93.9</c:v>
                </c:pt>
              </c:strCache>
            </c:strRef>
          </c:cat>
          <c:val>
            <c:numRef>
              <c:f>'Class A'!$H$17:$H$26</c:f>
              <c:numCache>
                <c:formatCode>General</c:formatCode>
                <c:ptCount val="10"/>
                <c:pt idx="0">
                  <c:v>1.0</c:v>
                </c:pt>
                <c:pt idx="1">
                  <c:v>1.0</c:v>
                </c:pt>
                <c:pt idx="2">
                  <c:v>2.0</c:v>
                </c:pt>
                <c:pt idx="3">
                  <c:v>1.0</c:v>
                </c:pt>
                <c:pt idx="4">
                  <c:v>31.0</c:v>
                </c:pt>
                <c:pt idx="5">
                  <c:v>20.0</c:v>
                </c:pt>
                <c:pt idx="6">
                  <c:v>25.0</c:v>
                </c:pt>
                <c:pt idx="7">
                  <c:v>16.0</c:v>
                </c:pt>
                <c:pt idx="8">
                  <c:v>4.0</c:v>
                </c:pt>
                <c:pt idx="9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3493352"/>
        <c:axId val="2123465896"/>
      </c:barChart>
      <c:catAx>
        <c:axId val="2123493352"/>
        <c:scaling>
          <c:orientation val="minMax"/>
        </c:scaling>
        <c:delete val="0"/>
        <c:axPos val="b"/>
        <c:majorTickMark val="out"/>
        <c:minorTickMark val="none"/>
        <c:tickLblPos val="nextTo"/>
        <c:crossAx val="2123465896"/>
        <c:crosses val="autoZero"/>
        <c:auto val="1"/>
        <c:lblAlgn val="ctr"/>
        <c:lblOffset val="100"/>
        <c:noMultiLvlLbl val="0"/>
      </c:catAx>
      <c:valAx>
        <c:axId val="2123465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34933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'Class B'!$G$15</c:f>
              <c:strCache>
                <c:ptCount val="1"/>
                <c:pt idx="0">
                  <c:v>Class B Test 1  Frequency</c:v>
                </c:pt>
              </c:strCache>
            </c:strRef>
          </c:tx>
          <c:invertIfNegative val="0"/>
          <c:cat>
            <c:strRef>
              <c:f>'Class B'!$F$16:$F$20</c:f>
              <c:strCache>
                <c:ptCount val="5"/>
                <c:pt idx="0">
                  <c:v>78-79.9</c:v>
                </c:pt>
                <c:pt idx="1">
                  <c:v>80-81.9</c:v>
                </c:pt>
                <c:pt idx="2">
                  <c:v>82-83.9</c:v>
                </c:pt>
                <c:pt idx="3">
                  <c:v>84-85.9</c:v>
                </c:pt>
                <c:pt idx="4">
                  <c:v>86-87.9</c:v>
                </c:pt>
              </c:strCache>
            </c:strRef>
          </c:cat>
          <c:val>
            <c:numRef>
              <c:f>'Class B'!$G$16:$G$20</c:f>
              <c:numCache>
                <c:formatCode>General</c:formatCode>
                <c:ptCount val="5"/>
                <c:pt idx="0">
                  <c:v>12.0</c:v>
                </c:pt>
                <c:pt idx="1">
                  <c:v>31.0</c:v>
                </c:pt>
                <c:pt idx="2">
                  <c:v>21.0</c:v>
                </c:pt>
                <c:pt idx="3">
                  <c:v>33.0</c:v>
                </c:pt>
                <c:pt idx="4">
                  <c:v>11.0</c:v>
                </c:pt>
              </c:numCache>
            </c:numRef>
          </c:val>
        </c:ser>
        <c:ser>
          <c:idx val="1"/>
          <c:order val="1"/>
          <c:tx>
            <c:strRef>
              <c:f>'Class B'!$H$15</c:f>
              <c:strCache>
                <c:ptCount val="1"/>
                <c:pt idx="0">
                  <c:v>Class B Test 2  Frequency</c:v>
                </c:pt>
              </c:strCache>
            </c:strRef>
          </c:tx>
          <c:invertIfNegative val="0"/>
          <c:cat>
            <c:strRef>
              <c:f>'Class B'!$F$16:$F$20</c:f>
              <c:strCache>
                <c:ptCount val="5"/>
                <c:pt idx="0">
                  <c:v>78-79.9</c:v>
                </c:pt>
                <c:pt idx="1">
                  <c:v>80-81.9</c:v>
                </c:pt>
                <c:pt idx="2">
                  <c:v>82-83.9</c:v>
                </c:pt>
                <c:pt idx="3">
                  <c:v>84-85.9</c:v>
                </c:pt>
                <c:pt idx="4">
                  <c:v>86-87.9</c:v>
                </c:pt>
              </c:strCache>
            </c:strRef>
          </c:cat>
          <c:val>
            <c:numRef>
              <c:f>'Class B'!$H$16:$H$20</c:f>
              <c:numCache>
                <c:formatCode>General</c:formatCode>
                <c:ptCount val="5"/>
                <c:pt idx="0">
                  <c:v>8.0</c:v>
                </c:pt>
                <c:pt idx="1">
                  <c:v>27.0</c:v>
                </c:pt>
                <c:pt idx="2">
                  <c:v>27.0</c:v>
                </c:pt>
                <c:pt idx="3">
                  <c:v>32.0</c:v>
                </c:pt>
                <c:pt idx="4">
                  <c:v>14.0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9209176"/>
        <c:axId val="2129230424"/>
      </c:barChart>
      <c:catAx>
        <c:axId val="2129209176"/>
        <c:scaling>
          <c:orientation val="minMax"/>
        </c:scaling>
        <c:delete val="0"/>
        <c:axPos val="b"/>
        <c:majorTickMark val="out"/>
        <c:minorTickMark val="none"/>
        <c:tickLblPos val="nextTo"/>
        <c:crossAx val="2129230424"/>
        <c:crosses val="autoZero"/>
        <c:auto val="1"/>
        <c:lblAlgn val="ctr"/>
        <c:lblOffset val="100"/>
        <c:noMultiLvlLbl val="0"/>
      </c:catAx>
      <c:valAx>
        <c:axId val="2129230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92091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27</xdr:row>
      <xdr:rowOff>19050</xdr:rowOff>
    </xdr:from>
    <xdr:to>
      <xdr:col>9</xdr:col>
      <xdr:colOff>12700</xdr:colOff>
      <xdr:row>47</xdr:row>
      <xdr:rowOff>165100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21</xdr:row>
      <xdr:rowOff>44450</xdr:rowOff>
    </xdr:from>
    <xdr:to>
      <xdr:col>8</xdr:col>
      <xdr:colOff>1295400</xdr:colOff>
      <xdr:row>39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3"/>
  <sheetViews>
    <sheetView topLeftCell="B1" workbookViewId="0">
      <selection activeCell="I9" sqref="I9"/>
    </sheetView>
  </sheetViews>
  <sheetFormatPr baseColWidth="10" defaultColWidth="8.83203125" defaultRowHeight="14" x14ac:dyDescent="0"/>
  <cols>
    <col min="1" max="1" width="10.6640625" style="1" bestFit="1" customWidth="1"/>
    <col min="2" max="4" width="8.83203125" style="1"/>
    <col min="6" max="6" width="15.5" bestFit="1" customWidth="1"/>
    <col min="7" max="8" width="23.83203125" bestFit="1" customWidth="1"/>
    <col min="9" max="10" width="25.33203125" bestFit="1" customWidth="1"/>
    <col min="11" max="13" width="17.1640625" bestFit="1" customWidth="1"/>
  </cols>
  <sheetData>
    <row r="1" spans="1:8">
      <c r="A1" s="1" t="s">
        <v>2</v>
      </c>
      <c r="B1" s="1" t="s">
        <v>3</v>
      </c>
      <c r="C1" s="1" t="s">
        <v>4</v>
      </c>
      <c r="D1" s="1" t="s">
        <v>5</v>
      </c>
    </row>
    <row r="2" spans="1:8">
      <c r="A2" s="1">
        <v>1</v>
      </c>
      <c r="B2" s="1" t="s">
        <v>0</v>
      </c>
      <c r="C2" s="1">
        <v>83</v>
      </c>
      <c r="D2" s="1">
        <v>83.8</v>
      </c>
    </row>
    <row r="3" spans="1:8">
      <c r="A3" s="1">
        <v>2</v>
      </c>
      <c r="B3" s="1" t="s">
        <v>0</v>
      </c>
      <c r="C3" s="1">
        <v>84.5</v>
      </c>
      <c r="D3" s="1">
        <v>85</v>
      </c>
      <c r="F3" s="2"/>
      <c r="G3" s="2" t="s">
        <v>28</v>
      </c>
      <c r="H3" s="2" t="s">
        <v>29</v>
      </c>
    </row>
    <row r="4" spans="1:8">
      <c r="A4" s="1">
        <v>5</v>
      </c>
      <c r="B4" s="1" t="s">
        <v>0</v>
      </c>
      <c r="C4" s="1">
        <v>86.6</v>
      </c>
      <c r="D4" s="1">
        <v>87.1</v>
      </c>
      <c r="F4" s="2" t="s">
        <v>32</v>
      </c>
      <c r="G4" s="2">
        <v>102</v>
      </c>
      <c r="H4" s="2">
        <f>COUNT(C2:C103)</f>
        <v>102</v>
      </c>
    </row>
    <row r="5" spans="1:8">
      <c r="A5" s="1">
        <v>6</v>
      </c>
      <c r="B5" s="1" t="s">
        <v>0</v>
      </c>
      <c r="C5" s="1">
        <v>88.9</v>
      </c>
      <c r="D5" s="1">
        <v>88.9</v>
      </c>
      <c r="F5" s="2" t="s">
        <v>6</v>
      </c>
      <c r="G5" s="2">
        <f>MAX(C2:C103)</f>
        <v>91.7</v>
      </c>
      <c r="H5" s="2">
        <f>MAX(D2:D103)</f>
        <v>92.5</v>
      </c>
    </row>
    <row r="6" spans="1:8">
      <c r="A6" s="1">
        <v>7</v>
      </c>
      <c r="B6" s="1" t="s">
        <v>0</v>
      </c>
      <c r="C6" s="1">
        <v>84.6</v>
      </c>
      <c r="D6" s="1">
        <v>85.1</v>
      </c>
      <c r="F6" s="2" t="s">
        <v>7</v>
      </c>
      <c r="G6" s="2">
        <f>MIN(C2:C103)</f>
        <v>76.5</v>
      </c>
      <c r="H6" s="2">
        <f>MIN(D2:D103)</f>
        <v>75.900000000000006</v>
      </c>
    </row>
    <row r="7" spans="1:8">
      <c r="A7" s="1">
        <v>8</v>
      </c>
      <c r="B7" s="1" t="s">
        <v>0</v>
      </c>
      <c r="C7" s="1">
        <v>84.4</v>
      </c>
      <c r="D7" s="1">
        <v>84.9</v>
      </c>
      <c r="F7" s="2" t="s">
        <v>18</v>
      </c>
      <c r="G7" s="2">
        <f>AVERAGE(C2:C103)</f>
        <v>85.441176470588232</v>
      </c>
      <c r="H7" s="2">
        <f>AVERAGE(D2:D103)</f>
        <v>85.539215686274517</v>
      </c>
    </row>
    <row r="8" spans="1:8">
      <c r="A8" s="1">
        <v>9</v>
      </c>
      <c r="B8" s="1" t="s">
        <v>0</v>
      </c>
      <c r="C8" s="1">
        <v>90.4</v>
      </c>
      <c r="D8" s="1">
        <v>91.2</v>
      </c>
      <c r="F8" s="6" t="s">
        <v>19</v>
      </c>
      <c r="G8" s="2">
        <f>MEDIAN((C2:C103))</f>
        <v>85.45</v>
      </c>
      <c r="H8" s="2">
        <f>MEDIAN(D2:D103)</f>
        <v>85.45</v>
      </c>
    </row>
    <row r="9" spans="1:8">
      <c r="A9" s="1">
        <v>11</v>
      </c>
      <c r="B9" s="1" t="s">
        <v>0</v>
      </c>
      <c r="C9" s="1">
        <v>86.7</v>
      </c>
      <c r="D9" s="1">
        <v>86.5</v>
      </c>
      <c r="F9" s="6" t="s">
        <v>20</v>
      </c>
      <c r="G9" s="2">
        <f>MODE(C2:C103)</f>
        <v>83.5</v>
      </c>
      <c r="H9" s="2">
        <f>MODE(D2:D103)</f>
        <v>87.1</v>
      </c>
    </row>
    <row r="10" spans="1:8">
      <c r="A10" s="1">
        <v>13</v>
      </c>
      <c r="B10" s="1" t="s">
        <v>0</v>
      </c>
      <c r="C10" s="1">
        <v>83.4</v>
      </c>
      <c r="D10" s="1">
        <v>83.9</v>
      </c>
      <c r="F10" s="6" t="s">
        <v>33</v>
      </c>
      <c r="G10" s="2">
        <f>QUARTILE(C2:C103, 1)</f>
        <v>83.3</v>
      </c>
      <c r="H10" s="2">
        <f>QUARTILE(D2:D103, 1)</f>
        <v>83.425000000000011</v>
      </c>
    </row>
    <row r="11" spans="1:8">
      <c r="A11" s="1">
        <v>14</v>
      </c>
      <c r="B11" s="1" t="s">
        <v>0</v>
      </c>
      <c r="C11" s="1">
        <v>84.6</v>
      </c>
      <c r="D11" s="1">
        <v>84.4</v>
      </c>
      <c r="F11" s="6" t="s">
        <v>34</v>
      </c>
      <c r="G11" s="2">
        <f>QUARTILE(C2:C103, 3)</f>
        <v>87.275000000000006</v>
      </c>
      <c r="H11" s="2">
        <f>QUARTILE(D2:D103, 3)</f>
        <v>87.375</v>
      </c>
    </row>
    <row r="12" spans="1:8">
      <c r="A12" s="1">
        <v>16</v>
      </c>
      <c r="B12" s="1" t="s">
        <v>0</v>
      </c>
      <c r="C12" s="1">
        <v>85.8</v>
      </c>
      <c r="D12" s="1">
        <v>85.6</v>
      </c>
      <c r="F12" s="6" t="s">
        <v>27</v>
      </c>
      <c r="G12" s="2">
        <f>G11-G10</f>
        <v>3.9750000000000085</v>
      </c>
      <c r="H12" s="2">
        <f>H11-H10</f>
        <v>3.9499999999999886</v>
      </c>
    </row>
    <row r="13" spans="1:8">
      <c r="A13" s="1">
        <v>17</v>
      </c>
      <c r="B13" s="1" t="s">
        <v>0</v>
      </c>
      <c r="C13" s="1">
        <v>83.3</v>
      </c>
      <c r="D13" s="1">
        <v>83.1</v>
      </c>
      <c r="F13" s="6" t="s">
        <v>35</v>
      </c>
      <c r="G13" s="2">
        <f>VARP(C2:C103)</f>
        <v>8.1945790080738217</v>
      </c>
      <c r="H13" s="2">
        <f>VARP(D2:D103)</f>
        <v>8.4439523260284428</v>
      </c>
    </row>
    <row r="14" spans="1:8">
      <c r="A14" s="1">
        <v>19</v>
      </c>
      <c r="B14" s="1" t="s">
        <v>0</v>
      </c>
      <c r="C14" s="1">
        <v>88.2</v>
      </c>
      <c r="D14" s="1">
        <v>88.7</v>
      </c>
    </row>
    <row r="15" spans="1:8">
      <c r="A15" s="1">
        <v>21</v>
      </c>
      <c r="B15" s="1" t="s">
        <v>0</v>
      </c>
      <c r="C15" s="1">
        <v>89.4</v>
      </c>
      <c r="D15" s="1">
        <v>89.4</v>
      </c>
    </row>
    <row r="16" spans="1:8">
      <c r="A16" s="1">
        <v>24</v>
      </c>
      <c r="B16" s="1" t="s">
        <v>0</v>
      </c>
      <c r="C16" s="1">
        <v>86.6</v>
      </c>
      <c r="D16" s="1">
        <v>87.1</v>
      </c>
      <c r="F16" s="2"/>
      <c r="G16" s="2" t="s">
        <v>30</v>
      </c>
      <c r="H16" s="2" t="s">
        <v>31</v>
      </c>
    </row>
    <row r="17" spans="1:8">
      <c r="A17" s="1">
        <v>25</v>
      </c>
      <c r="B17" s="1" t="s">
        <v>0</v>
      </c>
      <c r="C17" s="1">
        <v>88</v>
      </c>
      <c r="D17" s="1">
        <v>88.5</v>
      </c>
      <c r="F17" s="2" t="s">
        <v>15</v>
      </c>
      <c r="G17" s="2">
        <f>COUNTIFS(C2:C103,"&gt;=74",C2:C103,"&lt;=75.9")</f>
        <v>0</v>
      </c>
      <c r="H17" s="2">
        <f>COUNTIFS(D2:D103,"&gt;=74",D2:D103,"&lt;=75.9")</f>
        <v>1</v>
      </c>
    </row>
    <row r="18" spans="1:8">
      <c r="A18" s="1">
        <v>26</v>
      </c>
      <c r="B18" s="1" t="s">
        <v>0</v>
      </c>
      <c r="C18" s="1">
        <v>90.5</v>
      </c>
      <c r="D18" s="1">
        <v>91</v>
      </c>
      <c r="F18" s="2" t="s">
        <v>9</v>
      </c>
      <c r="G18" s="2">
        <f>COUNTIFS(C2:C103,"&gt;=76",C2:C103,"&lt;=77.9")</f>
        <v>3</v>
      </c>
      <c r="H18" s="2">
        <f>COUNTIFS(D2:D103,"&gt;=76",D2:D103,"&lt;=77.9")</f>
        <v>1</v>
      </c>
    </row>
    <row r="19" spans="1:8">
      <c r="A19" s="1">
        <v>27</v>
      </c>
      <c r="B19" s="1" t="s">
        <v>0</v>
      </c>
      <c r="C19" s="1">
        <v>87.2</v>
      </c>
      <c r="D19" s="1">
        <v>87.2</v>
      </c>
      <c r="F19" s="2" t="s">
        <v>8</v>
      </c>
      <c r="G19" s="2">
        <f>COUNTIFS(C2:C103,"&gt;=78",C2:C103,"&lt;=79.9")</f>
        <v>0</v>
      </c>
      <c r="H19" s="2">
        <f>COUNTIFS(D2:D103,"&gt;=78",D2:D103,"&lt;=79.9")</f>
        <v>2</v>
      </c>
    </row>
    <row r="20" spans="1:8">
      <c r="A20" s="1">
        <v>28</v>
      </c>
      <c r="B20" s="1" t="s">
        <v>0</v>
      </c>
      <c r="C20" s="1">
        <v>83.3</v>
      </c>
      <c r="D20" s="1">
        <v>83.1</v>
      </c>
      <c r="F20" s="6" t="s">
        <v>10</v>
      </c>
      <c r="G20" s="2">
        <f>COUNTIFS(C2:C103,"&gt;=80",C2:C103,"&lt;=81.9")</f>
        <v>2</v>
      </c>
      <c r="H20" s="2">
        <f>COUNTIFS(D2:D103,"&gt;=80",D2:D103,"&lt;=81.9")</f>
        <v>1</v>
      </c>
    </row>
    <row r="21" spans="1:8">
      <c r="A21" s="1">
        <v>33</v>
      </c>
      <c r="B21" s="1" t="s">
        <v>0</v>
      </c>
      <c r="C21" s="1">
        <v>89.3</v>
      </c>
      <c r="D21" s="1">
        <v>89.6</v>
      </c>
      <c r="F21" s="6" t="s">
        <v>11</v>
      </c>
      <c r="G21" s="2">
        <f>COUNTIFS(C2:C103,"&gt;=82",C2:C103,"&lt;=83.9")</f>
        <v>32</v>
      </c>
      <c r="H21" s="2">
        <f>COUNTIFS(D2:D103,"&gt;=82",D2:D103,"&lt;=83.9")</f>
        <v>31</v>
      </c>
    </row>
    <row r="22" spans="1:8">
      <c r="A22" s="1">
        <v>37</v>
      </c>
      <c r="B22" s="1" t="s">
        <v>0</v>
      </c>
      <c r="C22" s="1">
        <v>86.7</v>
      </c>
      <c r="D22" s="1">
        <v>87</v>
      </c>
      <c r="F22" s="2" t="s">
        <v>12</v>
      </c>
      <c r="G22" s="2">
        <f>COUNTIFS(C2:C103,"&gt;=84",C2:C103,"&lt;=85.9")</f>
        <v>21</v>
      </c>
      <c r="H22" s="2">
        <f>COUNTIFS(D2:D103,"&gt;=84",D2:D103,"&lt;=85.9")</f>
        <v>20</v>
      </c>
    </row>
    <row r="23" spans="1:8">
      <c r="A23" s="1">
        <v>38</v>
      </c>
      <c r="B23" s="1" t="s">
        <v>0</v>
      </c>
      <c r="C23" s="1">
        <v>83.5</v>
      </c>
      <c r="D23" s="1">
        <v>84.3</v>
      </c>
      <c r="F23" s="2" t="s">
        <v>13</v>
      </c>
      <c r="G23" s="2">
        <f>COUNTIFS(C2:C103,"&gt;=86",C2:C103,"&lt;=87.9")</f>
        <v>23</v>
      </c>
      <c r="H23" s="2">
        <f>COUNTIFS(D2:D103,"&gt;=86",D2:D103,"&lt;=87.9")</f>
        <v>25</v>
      </c>
    </row>
    <row r="24" spans="1:8">
      <c r="A24" s="1">
        <v>40</v>
      </c>
      <c r="B24" s="1" t="s">
        <v>0</v>
      </c>
      <c r="C24" s="1">
        <v>82.7</v>
      </c>
      <c r="D24" s="1">
        <v>82.5</v>
      </c>
      <c r="F24" s="6" t="s">
        <v>14</v>
      </c>
      <c r="G24" s="2">
        <f>COUNTIFS(C2:C103,"&gt;=88",C2:C103,"&lt;=89.9")</f>
        <v>15</v>
      </c>
      <c r="H24" s="2">
        <f>COUNTIFS(D2:D103,"&gt;=88",D2:D103,"&lt;=89.9")</f>
        <v>16</v>
      </c>
    </row>
    <row r="25" spans="1:8">
      <c r="A25" s="1">
        <v>41</v>
      </c>
      <c r="B25" s="1" t="s">
        <v>0</v>
      </c>
      <c r="C25" s="1">
        <v>83.2</v>
      </c>
      <c r="D25" s="1">
        <v>83.7</v>
      </c>
      <c r="F25" s="6" t="s">
        <v>16</v>
      </c>
      <c r="G25" s="2">
        <f>COUNTIFS(C2:C103,"&gt;=90",C2:C103,"&lt;=91.9")</f>
        <v>6</v>
      </c>
      <c r="H25" s="2">
        <f>COUNTIFS(D2:D103,"&gt;=90",D2:D103,"&lt;=91.9")</f>
        <v>4</v>
      </c>
    </row>
    <row r="26" spans="1:8">
      <c r="A26" s="1">
        <v>42</v>
      </c>
      <c r="B26" s="1" t="s">
        <v>0</v>
      </c>
      <c r="C26" s="1">
        <v>91.7</v>
      </c>
      <c r="D26" s="1">
        <v>92.5</v>
      </c>
      <c r="F26" s="6" t="s">
        <v>17</v>
      </c>
      <c r="G26" s="2">
        <f>COUNTIFS(C2:C103,"&gt;=92",C2:C103,"&lt;=93.9")</f>
        <v>0</v>
      </c>
      <c r="H26" s="2">
        <f>COUNTIFS(D2:D103,"&gt;=92",D2:D103,"&lt;=93.9")</f>
        <v>1</v>
      </c>
    </row>
    <row r="27" spans="1:8">
      <c r="A27" s="1">
        <v>43</v>
      </c>
      <c r="B27" s="1" t="s">
        <v>0</v>
      </c>
      <c r="C27" s="1">
        <v>82.6</v>
      </c>
      <c r="D27" s="1">
        <v>82.6</v>
      </c>
    </row>
    <row r="28" spans="1:8">
      <c r="A28" s="1">
        <v>45</v>
      </c>
      <c r="B28" s="1" t="s">
        <v>0</v>
      </c>
      <c r="C28" s="1">
        <v>86.2</v>
      </c>
      <c r="D28" s="1">
        <v>86.6</v>
      </c>
    </row>
    <row r="29" spans="1:8">
      <c r="A29" s="1">
        <v>46</v>
      </c>
      <c r="B29" s="1" t="s">
        <v>0</v>
      </c>
      <c r="C29" s="1">
        <v>80.599999999999994</v>
      </c>
      <c r="D29" s="1">
        <v>80.2</v>
      </c>
    </row>
    <row r="30" spans="1:8">
      <c r="A30" s="1">
        <v>51</v>
      </c>
      <c r="B30" s="1" t="s">
        <v>0</v>
      </c>
      <c r="C30" s="1">
        <v>83</v>
      </c>
      <c r="D30" s="1">
        <v>83.2</v>
      </c>
    </row>
    <row r="31" spans="1:8">
      <c r="A31" s="1">
        <v>52</v>
      </c>
      <c r="B31" s="1" t="s">
        <v>0</v>
      </c>
      <c r="C31" s="1">
        <v>84.5</v>
      </c>
      <c r="D31" s="1">
        <v>84.5</v>
      </c>
    </row>
    <row r="32" spans="1:8">
      <c r="A32" s="1">
        <v>54</v>
      </c>
      <c r="B32" s="1" t="s">
        <v>0</v>
      </c>
      <c r="C32" s="1">
        <v>88.2</v>
      </c>
      <c r="D32" s="1">
        <v>87.8</v>
      </c>
    </row>
    <row r="33" spans="1:4">
      <c r="A33" s="1">
        <v>56</v>
      </c>
      <c r="B33" s="1" t="s">
        <v>0</v>
      </c>
      <c r="C33" s="1">
        <v>87.2</v>
      </c>
      <c r="D33" s="1">
        <v>87.2</v>
      </c>
    </row>
    <row r="34" spans="1:4">
      <c r="A34" s="1">
        <v>57</v>
      </c>
      <c r="B34" s="1" t="s">
        <v>0</v>
      </c>
      <c r="C34" s="1">
        <v>87.2</v>
      </c>
      <c r="D34" s="1">
        <v>86.8</v>
      </c>
    </row>
    <row r="35" spans="1:4">
      <c r="A35" s="1">
        <v>58</v>
      </c>
      <c r="B35" s="1" t="s">
        <v>0</v>
      </c>
      <c r="C35" s="1">
        <v>85.3</v>
      </c>
      <c r="D35" s="1">
        <v>85.5</v>
      </c>
    </row>
    <row r="36" spans="1:4">
      <c r="A36" s="1">
        <v>61</v>
      </c>
      <c r="B36" s="1" t="s">
        <v>0</v>
      </c>
      <c r="C36" s="1">
        <v>83.5</v>
      </c>
      <c r="D36" s="1">
        <v>82.9</v>
      </c>
    </row>
    <row r="37" spans="1:4">
      <c r="A37" s="1">
        <v>62</v>
      </c>
      <c r="B37" s="1" t="s">
        <v>0</v>
      </c>
      <c r="C37" s="1">
        <v>89.7</v>
      </c>
      <c r="D37" s="1">
        <v>89.3</v>
      </c>
    </row>
    <row r="38" spans="1:4">
      <c r="A38" s="1">
        <v>64</v>
      </c>
      <c r="B38" s="1" t="s">
        <v>0</v>
      </c>
      <c r="C38" s="1">
        <v>83.3</v>
      </c>
      <c r="D38" s="1">
        <v>83.5</v>
      </c>
    </row>
    <row r="39" spans="1:4">
      <c r="A39" s="1">
        <v>66</v>
      </c>
      <c r="B39" s="1" t="s">
        <v>0</v>
      </c>
      <c r="C39" s="1">
        <v>85.4</v>
      </c>
      <c r="D39" s="1">
        <v>86</v>
      </c>
    </row>
    <row r="40" spans="1:4">
      <c r="A40" s="1">
        <v>68</v>
      </c>
      <c r="B40" s="1" t="s">
        <v>0</v>
      </c>
      <c r="C40" s="1">
        <v>83</v>
      </c>
      <c r="D40" s="1">
        <v>83.2</v>
      </c>
    </row>
    <row r="41" spans="1:4">
      <c r="A41" s="1">
        <v>69</v>
      </c>
      <c r="B41" s="1" t="s">
        <v>0</v>
      </c>
      <c r="C41" s="1">
        <v>82.9</v>
      </c>
      <c r="D41" s="1">
        <v>82.5</v>
      </c>
    </row>
    <row r="42" spans="1:4">
      <c r="A42" s="1">
        <v>72</v>
      </c>
      <c r="B42" s="1" t="s">
        <v>0</v>
      </c>
      <c r="C42" s="1">
        <v>83.5</v>
      </c>
      <c r="D42" s="1">
        <v>83.3</v>
      </c>
    </row>
    <row r="43" spans="1:4">
      <c r="A43" s="1">
        <v>73</v>
      </c>
      <c r="B43" s="1" t="s">
        <v>0</v>
      </c>
      <c r="C43" s="1">
        <v>89</v>
      </c>
      <c r="D43" s="1">
        <v>89</v>
      </c>
    </row>
    <row r="44" spans="1:4">
      <c r="A44" s="1">
        <v>75</v>
      </c>
      <c r="B44" s="1" t="s">
        <v>0</v>
      </c>
      <c r="C44" s="1">
        <v>83.5</v>
      </c>
      <c r="D44" s="1">
        <v>83.9</v>
      </c>
    </row>
    <row r="45" spans="1:4">
      <c r="A45" s="1">
        <v>77</v>
      </c>
      <c r="B45" s="1" t="s">
        <v>0</v>
      </c>
      <c r="C45" s="1">
        <v>84.4</v>
      </c>
      <c r="D45" s="1">
        <v>84.4</v>
      </c>
    </row>
    <row r="46" spans="1:4">
      <c r="A46" s="1">
        <v>78</v>
      </c>
      <c r="B46" s="1" t="s">
        <v>0</v>
      </c>
      <c r="C46" s="1">
        <v>87.7</v>
      </c>
      <c r="D46" s="1">
        <v>87.9</v>
      </c>
    </row>
    <row r="47" spans="1:4">
      <c r="A47" s="1">
        <v>79</v>
      </c>
      <c r="B47" s="1" t="s">
        <v>0</v>
      </c>
      <c r="C47" s="1">
        <v>85.5</v>
      </c>
      <c r="D47" s="1">
        <v>85.1</v>
      </c>
    </row>
    <row r="48" spans="1:4">
      <c r="A48" s="1">
        <v>82</v>
      </c>
      <c r="B48" s="1" t="s">
        <v>0</v>
      </c>
      <c r="C48" s="1">
        <v>83.1</v>
      </c>
      <c r="D48" s="1">
        <v>82.9</v>
      </c>
    </row>
    <row r="49" spans="1:4">
      <c r="A49" s="1">
        <v>83</v>
      </c>
      <c r="B49" s="1" t="s">
        <v>0</v>
      </c>
      <c r="C49" s="1">
        <v>83.5</v>
      </c>
      <c r="D49" s="1">
        <v>83.9</v>
      </c>
    </row>
    <row r="50" spans="1:4">
      <c r="A50" s="1">
        <v>85</v>
      </c>
      <c r="B50" s="1" t="s">
        <v>0</v>
      </c>
      <c r="C50" s="1">
        <v>86.7</v>
      </c>
      <c r="D50" s="1">
        <v>86.9</v>
      </c>
    </row>
    <row r="51" spans="1:4">
      <c r="A51" s="1">
        <v>91</v>
      </c>
      <c r="B51" s="1" t="s">
        <v>0</v>
      </c>
      <c r="C51" s="1">
        <v>82.5</v>
      </c>
      <c r="D51" s="1">
        <v>82.7</v>
      </c>
    </row>
    <row r="52" spans="1:4">
      <c r="A52" s="1">
        <v>92</v>
      </c>
      <c r="B52" s="1" t="s">
        <v>0</v>
      </c>
      <c r="C52" s="1">
        <v>83.1</v>
      </c>
      <c r="D52" s="1">
        <v>82.7</v>
      </c>
    </row>
    <row r="53" spans="1:4">
      <c r="A53" s="1">
        <v>94</v>
      </c>
      <c r="B53" s="1" t="s">
        <v>0</v>
      </c>
      <c r="C53" s="1">
        <v>85</v>
      </c>
      <c r="D53" s="1">
        <v>85.4</v>
      </c>
    </row>
    <row r="54" spans="1:4">
      <c r="A54" s="1">
        <v>95</v>
      </c>
      <c r="B54" s="1" t="s">
        <v>0</v>
      </c>
      <c r="C54" s="1">
        <v>90.8</v>
      </c>
      <c r="D54" s="1">
        <v>91</v>
      </c>
    </row>
    <row r="55" spans="1:4">
      <c r="A55" s="1">
        <v>98</v>
      </c>
      <c r="B55" s="1" t="s">
        <v>0</v>
      </c>
      <c r="C55" s="1">
        <v>76.5</v>
      </c>
      <c r="D55" s="1">
        <v>75.900000000000006</v>
      </c>
    </row>
    <row r="56" spans="1:4">
      <c r="A56" s="1">
        <v>99</v>
      </c>
      <c r="B56" s="1" t="s">
        <v>0</v>
      </c>
      <c r="C56" s="1">
        <v>87.2</v>
      </c>
      <c r="D56" s="1">
        <v>86.8</v>
      </c>
    </row>
    <row r="57" spans="1:4">
      <c r="A57" s="1">
        <v>100</v>
      </c>
      <c r="B57" s="1" t="s">
        <v>0</v>
      </c>
      <c r="C57" s="1">
        <v>88.4</v>
      </c>
      <c r="D57" s="1">
        <v>88.6</v>
      </c>
    </row>
    <row r="58" spans="1:4">
      <c r="A58" s="1">
        <v>101</v>
      </c>
      <c r="B58" s="1" t="s">
        <v>0</v>
      </c>
      <c r="C58" s="1">
        <v>77.900000000000006</v>
      </c>
      <c r="D58" s="1">
        <v>78.5</v>
      </c>
    </row>
    <row r="59" spans="1:4">
      <c r="A59" s="1">
        <v>102</v>
      </c>
      <c r="B59" s="1" t="s">
        <v>0</v>
      </c>
      <c r="C59" s="1">
        <v>90.5</v>
      </c>
      <c r="D59" s="1">
        <v>89.9</v>
      </c>
    </row>
    <row r="60" spans="1:4">
      <c r="A60" s="1">
        <v>3</v>
      </c>
      <c r="B60" s="1" t="s">
        <v>1</v>
      </c>
      <c r="C60" s="1">
        <v>90</v>
      </c>
      <c r="D60" s="1">
        <v>90.8</v>
      </c>
    </row>
    <row r="61" spans="1:4">
      <c r="A61" s="1">
        <v>4</v>
      </c>
      <c r="B61" s="1" t="s">
        <v>1</v>
      </c>
      <c r="C61" s="1">
        <v>83</v>
      </c>
      <c r="D61" s="1">
        <v>83.8</v>
      </c>
    </row>
    <row r="62" spans="1:4">
      <c r="A62" s="1">
        <v>10</v>
      </c>
      <c r="B62" s="1" t="s">
        <v>1</v>
      </c>
      <c r="C62" s="1">
        <v>84.4</v>
      </c>
      <c r="D62" s="1">
        <v>84.2</v>
      </c>
    </row>
    <row r="63" spans="1:4">
      <c r="A63" s="1">
        <v>12</v>
      </c>
      <c r="B63" s="1" t="s">
        <v>1</v>
      </c>
      <c r="C63" s="1">
        <v>83.1</v>
      </c>
      <c r="D63" s="1">
        <v>83.1</v>
      </c>
    </row>
    <row r="64" spans="1:4">
      <c r="A64" s="1">
        <v>15</v>
      </c>
      <c r="B64" s="1" t="s">
        <v>1</v>
      </c>
      <c r="C64" s="1">
        <v>85.7</v>
      </c>
      <c r="D64" s="1">
        <v>85.5</v>
      </c>
    </row>
    <row r="65" spans="1:4">
      <c r="A65" s="1">
        <v>18</v>
      </c>
      <c r="B65" s="1" t="s">
        <v>1</v>
      </c>
      <c r="C65" s="1">
        <v>86.8</v>
      </c>
      <c r="D65" s="1">
        <v>86.8</v>
      </c>
    </row>
    <row r="66" spans="1:4">
      <c r="A66" s="1">
        <v>20</v>
      </c>
      <c r="B66" s="1" t="s">
        <v>1</v>
      </c>
      <c r="C66" s="1">
        <v>85.6</v>
      </c>
      <c r="D66" s="1">
        <v>86.1</v>
      </c>
    </row>
    <row r="67" spans="1:4">
      <c r="A67" s="1">
        <v>22</v>
      </c>
      <c r="B67" s="1" t="s">
        <v>1</v>
      </c>
      <c r="C67" s="1">
        <v>82.7</v>
      </c>
      <c r="D67" s="1">
        <v>83</v>
      </c>
    </row>
    <row r="68" spans="1:4">
      <c r="A68" s="1">
        <v>23</v>
      </c>
      <c r="B68" s="1" t="s">
        <v>1</v>
      </c>
      <c r="C68" s="1">
        <v>82.6</v>
      </c>
      <c r="D68" s="1">
        <v>83.4</v>
      </c>
    </row>
    <row r="69" spans="1:4">
      <c r="A69" s="1">
        <v>29</v>
      </c>
      <c r="B69" s="1" t="s">
        <v>1</v>
      </c>
      <c r="C69" s="1">
        <v>86.3</v>
      </c>
      <c r="D69" s="1">
        <v>86.6</v>
      </c>
    </row>
    <row r="70" spans="1:4">
      <c r="A70" s="1">
        <v>30</v>
      </c>
      <c r="B70" s="1" t="s">
        <v>1</v>
      </c>
      <c r="C70" s="1">
        <v>87.3</v>
      </c>
      <c r="D70" s="1">
        <v>87.3</v>
      </c>
    </row>
    <row r="71" spans="1:4">
      <c r="A71" s="1">
        <v>31</v>
      </c>
      <c r="B71" s="1" t="s">
        <v>1</v>
      </c>
      <c r="C71" s="1">
        <v>88</v>
      </c>
      <c r="D71" s="1">
        <v>88.3</v>
      </c>
    </row>
    <row r="72" spans="1:4">
      <c r="A72" s="1">
        <v>32</v>
      </c>
      <c r="B72" s="1" t="s">
        <v>1</v>
      </c>
      <c r="C72" s="1">
        <v>85.6</v>
      </c>
      <c r="D72" s="1">
        <v>85.4</v>
      </c>
    </row>
    <row r="73" spans="1:4">
      <c r="A73" s="1">
        <v>34</v>
      </c>
      <c r="B73" s="1" t="s">
        <v>1</v>
      </c>
      <c r="C73" s="1">
        <v>88.8</v>
      </c>
      <c r="D73" s="1">
        <v>88.8</v>
      </c>
    </row>
    <row r="74" spans="1:4">
      <c r="A74" s="1">
        <v>35</v>
      </c>
      <c r="B74" s="1" t="s">
        <v>1</v>
      </c>
      <c r="C74" s="1">
        <v>82.9</v>
      </c>
      <c r="D74" s="1">
        <v>83.4</v>
      </c>
    </row>
    <row r="75" spans="1:4">
      <c r="A75" s="1">
        <v>36</v>
      </c>
      <c r="B75" s="1" t="s">
        <v>1</v>
      </c>
      <c r="C75" s="1">
        <v>83.3</v>
      </c>
      <c r="D75" s="1">
        <v>83.3</v>
      </c>
    </row>
    <row r="76" spans="1:4">
      <c r="A76" s="1">
        <v>39</v>
      </c>
      <c r="B76" s="1" t="s">
        <v>1</v>
      </c>
      <c r="C76" s="1">
        <v>84.4</v>
      </c>
      <c r="D76" s="1">
        <v>84.9</v>
      </c>
    </row>
    <row r="77" spans="1:4">
      <c r="A77" s="1">
        <v>44</v>
      </c>
      <c r="B77" s="1" t="s">
        <v>1</v>
      </c>
      <c r="C77" s="1">
        <v>85.6</v>
      </c>
      <c r="D77" s="1">
        <v>85.6</v>
      </c>
    </row>
    <row r="78" spans="1:4">
      <c r="A78" s="1">
        <v>47</v>
      </c>
      <c r="B78" s="1" t="s">
        <v>1</v>
      </c>
      <c r="C78" s="1">
        <v>85.7</v>
      </c>
      <c r="D78" s="1">
        <v>85.5</v>
      </c>
    </row>
    <row r="79" spans="1:4">
      <c r="A79" s="1">
        <v>48</v>
      </c>
      <c r="B79" s="1" t="s">
        <v>1</v>
      </c>
      <c r="C79" s="1">
        <v>88.6</v>
      </c>
      <c r="D79" s="1">
        <v>88</v>
      </c>
    </row>
    <row r="80" spans="1:4">
      <c r="A80" s="1">
        <v>49</v>
      </c>
      <c r="B80" s="1" t="s">
        <v>1</v>
      </c>
      <c r="C80" s="1">
        <v>86.7</v>
      </c>
      <c r="D80" s="1">
        <v>87.1</v>
      </c>
    </row>
    <row r="81" spans="1:4">
      <c r="A81" s="1">
        <v>50</v>
      </c>
      <c r="B81" s="1" t="s">
        <v>1</v>
      </c>
      <c r="C81" s="1">
        <v>82.8</v>
      </c>
      <c r="D81" s="1">
        <v>82.2</v>
      </c>
    </row>
    <row r="82" spans="1:4">
      <c r="A82" s="1">
        <v>53</v>
      </c>
      <c r="B82" s="1" t="s">
        <v>1</v>
      </c>
      <c r="C82" s="1">
        <v>83</v>
      </c>
      <c r="D82" s="1">
        <v>83.6</v>
      </c>
    </row>
    <row r="83" spans="1:4">
      <c r="A83" s="1">
        <v>55</v>
      </c>
      <c r="B83" s="1" t="s">
        <v>1</v>
      </c>
      <c r="C83" s="1">
        <v>83.3</v>
      </c>
      <c r="D83" s="1">
        <v>83.1</v>
      </c>
    </row>
    <row r="84" spans="1:4">
      <c r="A84" s="1">
        <v>59</v>
      </c>
      <c r="B84" s="1" t="s">
        <v>1</v>
      </c>
      <c r="C84" s="1">
        <v>87.8</v>
      </c>
      <c r="D84" s="1">
        <v>88.2</v>
      </c>
    </row>
    <row r="85" spans="1:4">
      <c r="A85" s="1">
        <v>60</v>
      </c>
      <c r="B85" s="1" t="s">
        <v>1</v>
      </c>
      <c r="C85" s="1">
        <v>83</v>
      </c>
      <c r="D85" s="1">
        <v>82.8</v>
      </c>
    </row>
    <row r="86" spans="1:4">
      <c r="A86" s="1">
        <v>63</v>
      </c>
      <c r="B86" s="1" t="s">
        <v>1</v>
      </c>
      <c r="C86" s="1">
        <v>86.7</v>
      </c>
      <c r="D86" s="1">
        <v>87.1</v>
      </c>
    </row>
    <row r="87" spans="1:4">
      <c r="A87" s="1">
        <v>65</v>
      </c>
      <c r="B87" s="1" t="s">
        <v>1</v>
      </c>
      <c r="C87" s="1">
        <v>89.9</v>
      </c>
      <c r="D87" s="1">
        <v>89.5</v>
      </c>
    </row>
    <row r="88" spans="1:4">
      <c r="A88" s="1">
        <v>67</v>
      </c>
      <c r="B88" s="1" t="s">
        <v>1</v>
      </c>
      <c r="C88" s="1">
        <v>85.4</v>
      </c>
      <c r="D88" s="1">
        <v>85.2</v>
      </c>
    </row>
    <row r="89" spans="1:4">
      <c r="A89" s="1">
        <v>70</v>
      </c>
      <c r="B89" s="1" t="s">
        <v>1</v>
      </c>
      <c r="C89" s="1">
        <v>87.4</v>
      </c>
      <c r="D89" s="1">
        <v>87.4</v>
      </c>
    </row>
    <row r="90" spans="1:4">
      <c r="A90" s="1">
        <v>71</v>
      </c>
      <c r="B90" s="1" t="s">
        <v>1</v>
      </c>
      <c r="C90" s="1">
        <v>83.5</v>
      </c>
      <c r="D90" s="1">
        <v>83.7</v>
      </c>
    </row>
    <row r="91" spans="1:4">
      <c r="A91" s="1">
        <v>74</v>
      </c>
      <c r="B91" s="1" t="s">
        <v>1</v>
      </c>
      <c r="C91" s="1">
        <v>83.5</v>
      </c>
      <c r="D91" s="1">
        <v>83.9</v>
      </c>
    </row>
    <row r="92" spans="1:4">
      <c r="A92" s="1">
        <v>76</v>
      </c>
      <c r="B92" s="1" t="s">
        <v>1</v>
      </c>
      <c r="C92" s="1">
        <v>89.7</v>
      </c>
      <c r="D92" s="1">
        <v>89.3</v>
      </c>
    </row>
    <row r="93" spans="1:4">
      <c r="A93" s="1">
        <v>80</v>
      </c>
      <c r="B93" s="1" t="s">
        <v>1</v>
      </c>
      <c r="C93" s="1">
        <v>85</v>
      </c>
      <c r="D93" s="1">
        <v>84.8</v>
      </c>
    </row>
    <row r="94" spans="1:4">
      <c r="A94" s="1">
        <v>81</v>
      </c>
      <c r="B94" s="1" t="s">
        <v>1</v>
      </c>
      <c r="C94" s="1">
        <v>77.5</v>
      </c>
      <c r="D94" s="1">
        <v>77.900000000000006</v>
      </c>
    </row>
    <row r="95" spans="1:4">
      <c r="A95" s="1">
        <v>84</v>
      </c>
      <c r="B95" s="1" t="s">
        <v>1</v>
      </c>
      <c r="C95" s="1">
        <v>80.5</v>
      </c>
      <c r="D95" s="1">
        <v>79.900000000000006</v>
      </c>
    </row>
    <row r="96" spans="1:4">
      <c r="A96" s="1">
        <v>86</v>
      </c>
      <c r="B96" s="1" t="s">
        <v>1</v>
      </c>
      <c r="C96" s="1">
        <v>86.8</v>
      </c>
      <c r="D96" s="1">
        <v>86.2</v>
      </c>
    </row>
    <row r="97" spans="1:4">
      <c r="A97" s="1">
        <v>87</v>
      </c>
      <c r="B97" s="1" t="s">
        <v>1</v>
      </c>
      <c r="C97" s="1">
        <v>87.2</v>
      </c>
      <c r="D97" s="1">
        <v>87.4</v>
      </c>
    </row>
    <row r="98" spans="1:4">
      <c r="A98" s="1">
        <v>88</v>
      </c>
      <c r="B98" s="1" t="s">
        <v>1</v>
      </c>
      <c r="C98" s="1">
        <v>82.8</v>
      </c>
      <c r="D98" s="1">
        <v>82.2</v>
      </c>
    </row>
    <row r="99" spans="1:4">
      <c r="A99" s="1">
        <v>89</v>
      </c>
      <c r="B99" s="1" t="s">
        <v>1</v>
      </c>
      <c r="C99" s="1">
        <v>86.2</v>
      </c>
      <c r="D99" s="1">
        <v>86.8</v>
      </c>
    </row>
    <row r="100" spans="1:4">
      <c r="A100" s="1">
        <v>90</v>
      </c>
      <c r="B100" s="1" t="s">
        <v>1</v>
      </c>
      <c r="C100" s="1">
        <v>88.9</v>
      </c>
      <c r="D100" s="1">
        <v>88.7</v>
      </c>
    </row>
    <row r="101" spans="1:4">
      <c r="A101" s="1">
        <v>93</v>
      </c>
      <c r="B101" s="1" t="s">
        <v>1</v>
      </c>
      <c r="C101" s="1">
        <v>87.1</v>
      </c>
      <c r="D101" s="1">
        <v>86.5</v>
      </c>
    </row>
    <row r="102" spans="1:4">
      <c r="A102" s="1">
        <v>96</v>
      </c>
      <c r="B102" s="1" t="s">
        <v>1</v>
      </c>
      <c r="C102" s="1">
        <v>87.3</v>
      </c>
      <c r="D102" s="1">
        <v>87.9</v>
      </c>
    </row>
    <row r="103" spans="1:4">
      <c r="A103" s="1">
        <v>97</v>
      </c>
      <c r="B103" s="1" t="s">
        <v>1</v>
      </c>
      <c r="C103" s="1">
        <v>84.7</v>
      </c>
      <c r="D103" s="1">
        <v>85.1</v>
      </c>
    </row>
  </sheetData>
  <sortState ref="B2:C59">
    <sortCondition descending="1" ref="B1"/>
  </sortState>
  <phoneticPr fontId="1" type="noConversion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9"/>
  <sheetViews>
    <sheetView tabSelected="1" topLeftCell="B1" workbookViewId="0">
      <selection activeCell="I13" sqref="I13"/>
    </sheetView>
  </sheetViews>
  <sheetFormatPr baseColWidth="10" defaultColWidth="8.83203125" defaultRowHeight="14" x14ac:dyDescent="0"/>
  <cols>
    <col min="1" max="1" width="10.6640625" style="1" bestFit="1" customWidth="1"/>
    <col min="6" max="6" width="12" customWidth="1"/>
    <col min="7" max="7" width="23.83203125" bestFit="1" customWidth="1"/>
    <col min="8" max="8" width="25.33203125" bestFit="1" customWidth="1"/>
    <col min="9" max="9" width="17.1640625" bestFit="1" customWidth="1"/>
    <col min="10" max="10" width="13.83203125" customWidth="1"/>
    <col min="11" max="11" width="17.1640625" bestFit="1" customWidth="1"/>
    <col min="12" max="12" width="13.33203125" customWidth="1"/>
  </cols>
  <sheetData>
    <row r="1" spans="1:12">
      <c r="A1" s="1" t="s">
        <v>2</v>
      </c>
      <c r="B1" s="1" t="s">
        <v>3</v>
      </c>
      <c r="C1" s="1" t="s">
        <v>4</v>
      </c>
      <c r="D1" s="1" t="s">
        <v>5</v>
      </c>
    </row>
    <row r="2" spans="1:12">
      <c r="A2" s="1">
        <v>1</v>
      </c>
      <c r="B2" t="s">
        <v>0</v>
      </c>
      <c r="C2">
        <v>85.2</v>
      </c>
      <c r="D2">
        <v>85.9</v>
      </c>
      <c r="F2" s="2"/>
      <c r="G2" s="2" t="s">
        <v>21</v>
      </c>
      <c r="H2" s="2" t="s">
        <v>22</v>
      </c>
    </row>
    <row r="3" spans="1:12">
      <c r="A3" s="1">
        <v>4</v>
      </c>
      <c r="B3" t="s">
        <v>0</v>
      </c>
      <c r="C3">
        <v>82.2</v>
      </c>
      <c r="D3">
        <v>82.9</v>
      </c>
      <c r="F3" s="2" t="s">
        <v>6</v>
      </c>
      <c r="G3" s="2">
        <f>MAX(C2:C109)</f>
        <v>86.6</v>
      </c>
      <c r="H3" s="2">
        <f>MAX(D2:D109)</f>
        <v>87.4</v>
      </c>
    </row>
    <row r="4" spans="1:12">
      <c r="A4" s="1">
        <v>5</v>
      </c>
      <c r="B4" t="s">
        <v>0</v>
      </c>
      <c r="C4">
        <v>86.1</v>
      </c>
      <c r="D4">
        <v>86.4</v>
      </c>
      <c r="F4" s="2" t="s">
        <v>7</v>
      </c>
      <c r="G4" s="2">
        <f>MIN(C2:C109)</f>
        <v>78.099999999999994</v>
      </c>
      <c r="H4" s="2">
        <f>MIN(D2:D109)</f>
        <v>78.7</v>
      </c>
    </row>
    <row r="5" spans="1:12">
      <c r="A5" s="1">
        <v>6</v>
      </c>
      <c r="B5" t="s">
        <v>0</v>
      </c>
      <c r="C5">
        <v>84.3</v>
      </c>
      <c r="D5">
        <v>85</v>
      </c>
      <c r="F5" s="2" t="s">
        <v>18</v>
      </c>
      <c r="G5" s="2">
        <f>AVERAGE(C2:C109)</f>
        <v>82.875000000000028</v>
      </c>
      <c r="H5" s="2">
        <f>AVERAGE(D2:D109)</f>
        <v>83.174999999999997</v>
      </c>
    </row>
    <row r="6" spans="1:12">
      <c r="A6" s="1">
        <v>7</v>
      </c>
      <c r="B6" t="s">
        <v>0</v>
      </c>
      <c r="C6">
        <v>84.9</v>
      </c>
      <c r="D6">
        <v>84.6</v>
      </c>
      <c r="F6" s="6" t="s">
        <v>19</v>
      </c>
      <c r="G6" s="2">
        <f>MEDIAN((C2:C109))</f>
        <v>82.3</v>
      </c>
      <c r="H6" s="2">
        <f>MEDIAN(D2:D109)</f>
        <v>82.95</v>
      </c>
      <c r="J6" s="5"/>
      <c r="L6" s="5"/>
    </row>
    <row r="7" spans="1:12">
      <c r="A7" s="1">
        <v>11</v>
      </c>
      <c r="B7" t="s">
        <v>0</v>
      </c>
      <c r="C7">
        <v>85.9</v>
      </c>
      <c r="D7">
        <v>86.1</v>
      </c>
      <c r="F7" s="6" t="s">
        <v>20</v>
      </c>
      <c r="G7" s="2">
        <f>MODE(C2:C109)</f>
        <v>84.8</v>
      </c>
      <c r="H7" s="2">
        <f>MODE(D2:D109)</f>
        <v>82.3</v>
      </c>
      <c r="I7" s="3"/>
      <c r="J7" s="4"/>
      <c r="K7" s="3"/>
    </row>
    <row r="8" spans="1:12">
      <c r="A8" s="1">
        <v>13</v>
      </c>
      <c r="B8" t="s">
        <v>0</v>
      </c>
      <c r="C8">
        <v>81.8</v>
      </c>
      <c r="D8">
        <v>82.3</v>
      </c>
      <c r="F8" s="6" t="s">
        <v>25</v>
      </c>
      <c r="G8" s="2">
        <f>QUARTILE(C2:C109, 1)</f>
        <v>81</v>
      </c>
      <c r="H8" s="2">
        <f>QUARTILE(D2:D109, 1)</f>
        <v>81.350000000000009</v>
      </c>
      <c r="I8" s="3"/>
      <c r="J8" s="4"/>
      <c r="K8" s="3"/>
    </row>
    <row r="9" spans="1:12">
      <c r="A9" s="1">
        <v>14</v>
      </c>
      <c r="B9" t="s">
        <v>0</v>
      </c>
      <c r="C9">
        <v>84.2</v>
      </c>
      <c r="D9">
        <v>85</v>
      </c>
      <c r="F9" s="6" t="s">
        <v>26</v>
      </c>
      <c r="G9" s="2">
        <f>QUARTILE(C2:C109, 3)</f>
        <v>84.8</v>
      </c>
      <c r="H9" s="2">
        <f>QUARTILE(D2:D109, 3)</f>
        <v>85</v>
      </c>
    </row>
    <row r="10" spans="1:12">
      <c r="A10" s="1">
        <v>17</v>
      </c>
      <c r="B10" t="s">
        <v>0</v>
      </c>
      <c r="C10">
        <v>84.8</v>
      </c>
      <c r="D10">
        <v>84.5</v>
      </c>
      <c r="F10" s="6" t="s">
        <v>27</v>
      </c>
      <c r="G10" s="2">
        <f>G9-G8</f>
        <v>3.7999999999999972</v>
      </c>
      <c r="H10" s="2">
        <f>H9-H8</f>
        <v>3.6499999999999915</v>
      </c>
    </row>
    <row r="11" spans="1:12">
      <c r="A11" s="1">
        <v>23</v>
      </c>
      <c r="B11" t="s">
        <v>0</v>
      </c>
      <c r="C11">
        <v>83.9</v>
      </c>
      <c r="D11">
        <v>84.7</v>
      </c>
      <c r="F11" s="6" t="s">
        <v>32</v>
      </c>
      <c r="G11" s="2">
        <f>COUNT(C2:C109)</f>
        <v>108</v>
      </c>
      <c r="H11" s="2">
        <v>108</v>
      </c>
    </row>
    <row r="12" spans="1:12">
      <c r="A12" s="1">
        <v>24</v>
      </c>
      <c r="B12" t="s">
        <v>0</v>
      </c>
      <c r="C12">
        <v>84</v>
      </c>
      <c r="D12">
        <v>84</v>
      </c>
      <c r="F12" s="6" t="s">
        <v>36</v>
      </c>
      <c r="G12" s="2">
        <f>VARP(C2:C109)</f>
        <v>5.1231712962962952</v>
      </c>
      <c r="H12" s="2">
        <f>VARP(D2:D109)</f>
        <v>5.1320601851851864</v>
      </c>
    </row>
    <row r="13" spans="1:12">
      <c r="A13" s="1">
        <v>25</v>
      </c>
      <c r="B13" t="s">
        <v>0</v>
      </c>
      <c r="C13">
        <v>79.8</v>
      </c>
      <c r="D13">
        <v>80.5</v>
      </c>
    </row>
    <row r="14" spans="1:12">
      <c r="A14" s="1">
        <v>27</v>
      </c>
      <c r="B14" t="s">
        <v>0</v>
      </c>
      <c r="C14">
        <v>85.1</v>
      </c>
      <c r="D14">
        <v>85.3</v>
      </c>
    </row>
    <row r="15" spans="1:12">
      <c r="A15" s="1">
        <v>28</v>
      </c>
      <c r="B15" t="s">
        <v>0</v>
      </c>
      <c r="C15">
        <v>84.1</v>
      </c>
      <c r="D15">
        <v>84.1</v>
      </c>
      <c r="F15" s="2"/>
      <c r="G15" s="2" t="s">
        <v>23</v>
      </c>
      <c r="H15" s="2" t="s">
        <v>24</v>
      </c>
    </row>
    <row r="16" spans="1:12">
      <c r="A16" s="1">
        <v>29</v>
      </c>
      <c r="B16" t="s">
        <v>0</v>
      </c>
      <c r="C16">
        <v>81.8</v>
      </c>
      <c r="D16">
        <v>81.8</v>
      </c>
      <c r="F16" s="2" t="s">
        <v>8</v>
      </c>
      <c r="G16" s="2">
        <f>COUNTIFS(C2:C109, "&gt;=78",C2:C109,"&lt;=79.9")</f>
        <v>12</v>
      </c>
      <c r="H16" s="2">
        <f>COUNTIFS(D2:D109,"&gt;=78",D2:D109,"&lt;=79.9")</f>
        <v>8</v>
      </c>
    </row>
    <row r="17" spans="1:8">
      <c r="A17" s="1">
        <v>31</v>
      </c>
      <c r="B17" t="s">
        <v>0</v>
      </c>
      <c r="C17">
        <v>83.6</v>
      </c>
      <c r="D17">
        <v>83.9</v>
      </c>
      <c r="F17" s="6" t="s">
        <v>10</v>
      </c>
      <c r="G17" s="2">
        <f>COUNTIFS(C2:C109, "&gt;=80",C2:C109,"&lt;=81.9")</f>
        <v>31</v>
      </c>
      <c r="H17" s="2">
        <f>COUNTIFS(D2:D109,"&gt;=80",D2:D109,"&lt;=81.9")</f>
        <v>27</v>
      </c>
    </row>
    <row r="18" spans="1:8">
      <c r="A18" s="1">
        <v>34</v>
      </c>
      <c r="B18" t="s">
        <v>0</v>
      </c>
      <c r="C18">
        <v>85.4</v>
      </c>
      <c r="D18">
        <v>85.4</v>
      </c>
      <c r="F18" s="6" t="s">
        <v>11</v>
      </c>
      <c r="G18" s="2">
        <f>COUNTIFS(C2:C109, "&gt;=82",C2:C109,"&lt;=83.9")</f>
        <v>21</v>
      </c>
      <c r="H18" s="2">
        <f>COUNTIFS(D2:D109,"&gt;=82",D2:D109,"&lt;=83.9")</f>
        <v>27</v>
      </c>
    </row>
    <row r="19" spans="1:8">
      <c r="A19" s="1">
        <v>35</v>
      </c>
      <c r="B19" t="s">
        <v>0</v>
      </c>
      <c r="C19">
        <v>82</v>
      </c>
      <c r="D19">
        <v>82.5</v>
      </c>
      <c r="F19" s="2" t="s">
        <v>12</v>
      </c>
      <c r="G19" s="2">
        <f>COUNTIFS(C2:C109, "&gt;=84",C2:C109,"&lt;=85.9")</f>
        <v>33</v>
      </c>
      <c r="H19" s="2">
        <f>COUNTIFS(D2:D109,"&gt;=84",D2:D109,"&lt;=85.9")</f>
        <v>32</v>
      </c>
    </row>
    <row r="20" spans="1:8">
      <c r="A20" s="1">
        <v>36</v>
      </c>
      <c r="B20" t="s">
        <v>0</v>
      </c>
      <c r="C20">
        <v>78.099999999999994</v>
      </c>
      <c r="D20">
        <v>78.8</v>
      </c>
      <c r="F20" s="2" t="s">
        <v>13</v>
      </c>
      <c r="G20" s="2">
        <f>COUNTIFS(C2:C109, "&gt;=86",C2:C109,"&lt;=87.9")</f>
        <v>11</v>
      </c>
      <c r="H20" s="2">
        <f>COUNTIFS(D2:D109,"&gt;=86",D2:D109,"&lt;=87.9")</f>
        <v>14</v>
      </c>
    </row>
    <row r="21" spans="1:8">
      <c r="A21" s="1">
        <v>37</v>
      </c>
      <c r="B21" t="s">
        <v>0</v>
      </c>
      <c r="C21">
        <v>80.2</v>
      </c>
      <c r="D21">
        <v>80</v>
      </c>
    </row>
    <row r="22" spans="1:8">
      <c r="A22" s="1">
        <v>38</v>
      </c>
      <c r="B22" t="s">
        <v>0</v>
      </c>
      <c r="C22">
        <v>82.2</v>
      </c>
      <c r="D22">
        <v>82.5</v>
      </c>
    </row>
    <row r="23" spans="1:8">
      <c r="A23" s="1">
        <v>39</v>
      </c>
      <c r="B23" t="s">
        <v>0</v>
      </c>
      <c r="C23">
        <v>80.900000000000006</v>
      </c>
      <c r="D23">
        <v>80.7</v>
      </c>
    </row>
    <row r="24" spans="1:8">
      <c r="A24" s="1">
        <v>40</v>
      </c>
      <c r="B24" t="s">
        <v>0</v>
      </c>
      <c r="C24">
        <v>86.6</v>
      </c>
      <c r="D24">
        <v>87.1</v>
      </c>
    </row>
    <row r="25" spans="1:8">
      <c r="A25" s="1">
        <v>41</v>
      </c>
      <c r="B25" t="s">
        <v>0</v>
      </c>
      <c r="C25">
        <v>82.1</v>
      </c>
      <c r="D25">
        <v>82.9</v>
      </c>
    </row>
    <row r="26" spans="1:8">
      <c r="A26" s="1">
        <v>44</v>
      </c>
      <c r="B26" t="s">
        <v>0</v>
      </c>
      <c r="C26">
        <v>84.8</v>
      </c>
      <c r="D26">
        <v>84.8</v>
      </c>
    </row>
    <row r="27" spans="1:8">
      <c r="A27" s="1">
        <v>46</v>
      </c>
      <c r="B27" t="s">
        <v>0</v>
      </c>
      <c r="C27">
        <v>80.2</v>
      </c>
      <c r="D27">
        <v>80.5</v>
      </c>
    </row>
    <row r="28" spans="1:8">
      <c r="A28" s="1">
        <v>47</v>
      </c>
      <c r="B28" t="s">
        <v>0</v>
      </c>
      <c r="C28">
        <v>85.2</v>
      </c>
      <c r="D28">
        <v>85</v>
      </c>
    </row>
    <row r="29" spans="1:8">
      <c r="A29" s="1">
        <v>48</v>
      </c>
      <c r="B29" t="s">
        <v>0</v>
      </c>
      <c r="C29">
        <v>86.5</v>
      </c>
      <c r="D29">
        <v>86.2</v>
      </c>
    </row>
    <row r="30" spans="1:8">
      <c r="A30" s="1">
        <v>50</v>
      </c>
      <c r="B30" t="s">
        <v>0</v>
      </c>
      <c r="C30">
        <v>81.400000000000006</v>
      </c>
      <c r="D30">
        <v>82.2</v>
      </c>
    </row>
    <row r="31" spans="1:8">
      <c r="A31" s="1">
        <v>51</v>
      </c>
      <c r="B31" t="s">
        <v>0</v>
      </c>
      <c r="C31">
        <v>86.4</v>
      </c>
      <c r="D31">
        <v>86.9</v>
      </c>
    </row>
    <row r="32" spans="1:8">
      <c r="A32" s="1">
        <v>53</v>
      </c>
      <c r="B32" t="s">
        <v>0</v>
      </c>
      <c r="C32">
        <v>81</v>
      </c>
      <c r="D32">
        <v>80.8</v>
      </c>
    </row>
    <row r="33" spans="1:4">
      <c r="A33" s="1">
        <v>54</v>
      </c>
      <c r="B33" t="s">
        <v>0</v>
      </c>
      <c r="C33">
        <v>86</v>
      </c>
      <c r="D33">
        <v>86.7</v>
      </c>
    </row>
    <row r="34" spans="1:4">
      <c r="A34" s="1">
        <v>58</v>
      </c>
      <c r="B34" t="s">
        <v>0</v>
      </c>
      <c r="C34">
        <v>82.4</v>
      </c>
      <c r="D34">
        <v>83.1</v>
      </c>
    </row>
    <row r="35" spans="1:4">
      <c r="A35" s="1">
        <v>59</v>
      </c>
      <c r="B35" t="s">
        <v>0</v>
      </c>
      <c r="C35">
        <v>85</v>
      </c>
      <c r="D35">
        <v>85.2</v>
      </c>
    </row>
    <row r="36" spans="1:4">
      <c r="A36" s="1">
        <v>61</v>
      </c>
      <c r="B36" t="s">
        <v>0</v>
      </c>
      <c r="C36">
        <v>81.8</v>
      </c>
      <c r="D36">
        <v>82.1</v>
      </c>
    </row>
    <row r="37" spans="1:4">
      <c r="A37" s="1">
        <v>62</v>
      </c>
      <c r="B37" t="s">
        <v>0</v>
      </c>
      <c r="C37">
        <v>82.3</v>
      </c>
      <c r="D37">
        <v>82.8</v>
      </c>
    </row>
    <row r="38" spans="1:4">
      <c r="A38" s="1">
        <v>64</v>
      </c>
      <c r="B38" t="s">
        <v>0</v>
      </c>
      <c r="C38">
        <v>82.4</v>
      </c>
      <c r="D38">
        <v>82.9</v>
      </c>
    </row>
    <row r="39" spans="1:4">
      <c r="A39" s="1">
        <v>66</v>
      </c>
      <c r="B39" t="s">
        <v>0</v>
      </c>
      <c r="C39">
        <v>85.2</v>
      </c>
      <c r="D39">
        <v>85.4</v>
      </c>
    </row>
    <row r="40" spans="1:4">
      <c r="A40" s="1">
        <v>73</v>
      </c>
      <c r="B40" t="s">
        <v>0</v>
      </c>
      <c r="C40">
        <v>80.400000000000006</v>
      </c>
      <c r="D40">
        <v>80.900000000000006</v>
      </c>
    </row>
    <row r="41" spans="1:4">
      <c r="A41" s="1">
        <v>76</v>
      </c>
      <c r="B41" t="s">
        <v>0</v>
      </c>
      <c r="C41">
        <v>84.9</v>
      </c>
      <c r="D41">
        <v>85.7</v>
      </c>
    </row>
    <row r="42" spans="1:4">
      <c r="A42" s="1">
        <v>79</v>
      </c>
      <c r="B42" t="s">
        <v>0</v>
      </c>
      <c r="C42">
        <v>81.7</v>
      </c>
      <c r="D42">
        <v>82.4</v>
      </c>
    </row>
    <row r="43" spans="1:4">
      <c r="A43" s="1">
        <v>80</v>
      </c>
      <c r="B43" t="s">
        <v>0</v>
      </c>
      <c r="C43">
        <v>81.400000000000006</v>
      </c>
      <c r="D43">
        <v>81.2</v>
      </c>
    </row>
    <row r="44" spans="1:4">
      <c r="A44" s="1">
        <v>82</v>
      </c>
      <c r="B44" t="s">
        <v>0</v>
      </c>
      <c r="C44">
        <v>80.599999999999994</v>
      </c>
      <c r="D44">
        <v>80.599999999999994</v>
      </c>
    </row>
    <row r="45" spans="1:4">
      <c r="A45" s="1">
        <v>83</v>
      </c>
      <c r="B45" t="s">
        <v>0</v>
      </c>
      <c r="C45">
        <v>81.5</v>
      </c>
      <c r="D45">
        <v>82.2</v>
      </c>
    </row>
    <row r="46" spans="1:4">
      <c r="A46" s="1">
        <v>85</v>
      </c>
      <c r="B46" t="s">
        <v>0</v>
      </c>
      <c r="C46">
        <v>85.4</v>
      </c>
      <c r="D46">
        <v>85.2</v>
      </c>
    </row>
    <row r="47" spans="1:4">
      <c r="A47" s="1">
        <v>87</v>
      </c>
      <c r="B47" t="s">
        <v>0</v>
      </c>
      <c r="C47">
        <v>84.7</v>
      </c>
      <c r="D47">
        <v>84.7</v>
      </c>
    </row>
    <row r="48" spans="1:4">
      <c r="A48" s="1">
        <v>88</v>
      </c>
      <c r="B48" t="s">
        <v>0</v>
      </c>
      <c r="C48">
        <v>80.3</v>
      </c>
      <c r="D48">
        <v>80.599999999999994</v>
      </c>
    </row>
    <row r="49" spans="1:4">
      <c r="A49" s="1">
        <v>90</v>
      </c>
      <c r="B49" t="s">
        <v>0</v>
      </c>
      <c r="C49">
        <v>85.8</v>
      </c>
      <c r="D49">
        <v>86.5</v>
      </c>
    </row>
    <row r="50" spans="1:4">
      <c r="A50" s="1">
        <v>91</v>
      </c>
      <c r="B50" t="s">
        <v>0</v>
      </c>
      <c r="C50">
        <v>84.3</v>
      </c>
      <c r="D50">
        <v>84.8</v>
      </c>
    </row>
    <row r="51" spans="1:4">
      <c r="A51" s="1">
        <v>93</v>
      </c>
      <c r="B51" t="s">
        <v>0</v>
      </c>
      <c r="C51">
        <v>84.2</v>
      </c>
      <c r="D51">
        <v>84</v>
      </c>
    </row>
    <row r="52" spans="1:4">
      <c r="A52" s="1">
        <v>97</v>
      </c>
      <c r="B52" t="s">
        <v>0</v>
      </c>
      <c r="C52">
        <v>80</v>
      </c>
      <c r="D52">
        <v>80.2</v>
      </c>
    </row>
    <row r="53" spans="1:4">
      <c r="A53" s="1">
        <v>99</v>
      </c>
      <c r="B53" t="s">
        <v>0</v>
      </c>
      <c r="C53">
        <v>84.1</v>
      </c>
      <c r="D53">
        <v>84.6</v>
      </c>
    </row>
    <row r="54" spans="1:4">
      <c r="A54" s="1">
        <v>102</v>
      </c>
      <c r="B54" t="s">
        <v>0</v>
      </c>
      <c r="C54">
        <v>81.900000000000006</v>
      </c>
      <c r="D54">
        <v>81.599999999999994</v>
      </c>
    </row>
    <row r="55" spans="1:4">
      <c r="A55" s="1">
        <v>103</v>
      </c>
      <c r="B55" t="s">
        <v>0</v>
      </c>
      <c r="C55">
        <v>79.5</v>
      </c>
      <c r="D55">
        <v>80.2</v>
      </c>
    </row>
    <row r="56" spans="1:4">
      <c r="A56" s="1">
        <v>107</v>
      </c>
      <c r="B56" t="s">
        <v>0</v>
      </c>
      <c r="C56">
        <v>81</v>
      </c>
      <c r="D56">
        <v>81.7</v>
      </c>
    </row>
    <row r="57" spans="1:4">
      <c r="A57" s="1">
        <v>108</v>
      </c>
      <c r="B57" t="s">
        <v>0</v>
      </c>
      <c r="C57">
        <v>84.7</v>
      </c>
      <c r="D57">
        <v>84.4</v>
      </c>
    </row>
    <row r="58" spans="1:4">
      <c r="A58" s="1">
        <v>2</v>
      </c>
      <c r="B58" t="s">
        <v>1</v>
      </c>
      <c r="C58">
        <v>78.400000000000006</v>
      </c>
      <c r="D58">
        <v>79.099999999999994</v>
      </c>
    </row>
    <row r="59" spans="1:4">
      <c r="A59" s="1">
        <v>3</v>
      </c>
      <c r="B59" t="s">
        <v>1</v>
      </c>
      <c r="C59">
        <v>86.2</v>
      </c>
      <c r="D59">
        <v>86</v>
      </c>
    </row>
    <row r="60" spans="1:4">
      <c r="A60" s="1">
        <v>8</v>
      </c>
      <c r="B60" t="s">
        <v>1</v>
      </c>
      <c r="C60">
        <v>86.6</v>
      </c>
      <c r="D60">
        <v>87.4</v>
      </c>
    </row>
    <row r="61" spans="1:4">
      <c r="A61" s="1">
        <v>9</v>
      </c>
      <c r="B61" t="s">
        <v>1</v>
      </c>
      <c r="C61">
        <v>84.7</v>
      </c>
      <c r="D61">
        <v>85.2</v>
      </c>
    </row>
    <row r="62" spans="1:4">
      <c r="A62" s="1">
        <v>10</v>
      </c>
      <c r="B62" t="s">
        <v>1</v>
      </c>
      <c r="C62">
        <v>84.8</v>
      </c>
      <c r="D62">
        <v>84.8</v>
      </c>
    </row>
    <row r="63" spans="1:4">
      <c r="A63" s="1">
        <v>12</v>
      </c>
      <c r="B63" t="s">
        <v>1</v>
      </c>
      <c r="C63">
        <v>81.099999999999994</v>
      </c>
      <c r="D63">
        <v>80.8</v>
      </c>
    </row>
    <row r="64" spans="1:4">
      <c r="A64" s="1">
        <v>15</v>
      </c>
      <c r="B64" t="s">
        <v>1</v>
      </c>
      <c r="C64">
        <v>86.6</v>
      </c>
      <c r="D64">
        <v>87.1</v>
      </c>
    </row>
    <row r="65" spans="1:4">
      <c r="A65" s="1">
        <v>16</v>
      </c>
      <c r="B65" t="s">
        <v>1</v>
      </c>
      <c r="C65">
        <v>79.5</v>
      </c>
      <c r="D65">
        <v>79.7</v>
      </c>
    </row>
    <row r="66" spans="1:4">
      <c r="A66" s="1">
        <v>18</v>
      </c>
      <c r="B66" t="s">
        <v>1</v>
      </c>
      <c r="C66">
        <v>79.599999999999994</v>
      </c>
      <c r="D66">
        <v>79.8</v>
      </c>
    </row>
    <row r="67" spans="1:4">
      <c r="A67" s="1">
        <v>19</v>
      </c>
      <c r="B67" t="s">
        <v>1</v>
      </c>
      <c r="C67">
        <v>84</v>
      </c>
      <c r="D67">
        <v>83.8</v>
      </c>
    </row>
    <row r="68" spans="1:4">
      <c r="A68" s="1">
        <v>20</v>
      </c>
      <c r="B68" t="s">
        <v>1</v>
      </c>
      <c r="C68">
        <v>80.7</v>
      </c>
      <c r="D68">
        <v>81.400000000000006</v>
      </c>
    </row>
    <row r="69" spans="1:4">
      <c r="A69" s="1">
        <v>21</v>
      </c>
      <c r="B69" t="s">
        <v>1</v>
      </c>
      <c r="C69">
        <v>81.599999999999994</v>
      </c>
      <c r="D69">
        <v>82.3</v>
      </c>
    </row>
    <row r="70" spans="1:4">
      <c r="A70" s="1">
        <v>22</v>
      </c>
      <c r="B70" t="s">
        <v>1</v>
      </c>
      <c r="C70">
        <v>79.599999999999994</v>
      </c>
      <c r="D70">
        <v>79.900000000000006</v>
      </c>
    </row>
    <row r="71" spans="1:4">
      <c r="A71" s="1">
        <v>26</v>
      </c>
      <c r="B71" t="s">
        <v>1</v>
      </c>
      <c r="C71">
        <v>83.6</v>
      </c>
      <c r="D71">
        <v>83.8</v>
      </c>
    </row>
    <row r="72" spans="1:4">
      <c r="A72" s="1">
        <v>30</v>
      </c>
      <c r="B72" t="s">
        <v>1</v>
      </c>
      <c r="C72">
        <v>83.7</v>
      </c>
      <c r="D72">
        <v>83.5</v>
      </c>
    </row>
    <row r="73" spans="1:4">
      <c r="A73" s="1">
        <v>32</v>
      </c>
      <c r="B73" t="s">
        <v>1</v>
      </c>
      <c r="C73">
        <v>86.2</v>
      </c>
      <c r="D73">
        <v>86.2</v>
      </c>
    </row>
    <row r="74" spans="1:4">
      <c r="A74" s="1">
        <v>33</v>
      </c>
      <c r="B74" t="s">
        <v>1</v>
      </c>
      <c r="C74">
        <v>79.5</v>
      </c>
      <c r="D74">
        <v>80.2</v>
      </c>
    </row>
    <row r="75" spans="1:4">
      <c r="A75" s="1">
        <v>42</v>
      </c>
      <c r="B75" t="s">
        <v>1</v>
      </c>
      <c r="C75">
        <v>82.3</v>
      </c>
      <c r="D75">
        <v>82.3</v>
      </c>
    </row>
    <row r="76" spans="1:4">
      <c r="A76" s="1">
        <v>43</v>
      </c>
      <c r="B76" t="s">
        <v>1</v>
      </c>
      <c r="C76">
        <v>80.900000000000006</v>
      </c>
      <c r="D76">
        <v>81.7</v>
      </c>
    </row>
    <row r="77" spans="1:4">
      <c r="A77" s="1">
        <v>45</v>
      </c>
      <c r="B77" t="s">
        <v>1</v>
      </c>
      <c r="C77">
        <v>82.3</v>
      </c>
      <c r="D77">
        <v>83.1</v>
      </c>
    </row>
    <row r="78" spans="1:4">
      <c r="A78" s="1">
        <v>49</v>
      </c>
      <c r="B78" t="s">
        <v>1</v>
      </c>
      <c r="C78">
        <v>85</v>
      </c>
      <c r="D78">
        <v>85.5</v>
      </c>
    </row>
    <row r="79" spans="1:4">
      <c r="A79" s="1">
        <v>52</v>
      </c>
      <c r="B79" t="s">
        <v>1</v>
      </c>
      <c r="C79">
        <v>82.3</v>
      </c>
      <c r="D79">
        <v>82.8</v>
      </c>
    </row>
    <row r="80" spans="1:4">
      <c r="A80" s="1">
        <v>55</v>
      </c>
      <c r="B80" t="s">
        <v>1</v>
      </c>
      <c r="C80">
        <v>84.2</v>
      </c>
      <c r="D80">
        <v>84.5</v>
      </c>
    </row>
    <row r="81" spans="1:4">
      <c r="A81" s="1">
        <v>56</v>
      </c>
      <c r="B81" t="s">
        <v>1</v>
      </c>
      <c r="C81">
        <v>81.900000000000006</v>
      </c>
      <c r="D81">
        <v>81.599999999999994</v>
      </c>
    </row>
    <row r="82" spans="1:4">
      <c r="A82" s="1">
        <v>57</v>
      </c>
      <c r="B82" t="s">
        <v>1</v>
      </c>
      <c r="C82">
        <v>80.7</v>
      </c>
      <c r="D82">
        <v>80.5</v>
      </c>
    </row>
    <row r="83" spans="1:4">
      <c r="A83" s="1">
        <v>60</v>
      </c>
      <c r="B83" t="s">
        <v>1</v>
      </c>
      <c r="C83">
        <v>80</v>
      </c>
      <c r="D83">
        <v>79.8</v>
      </c>
    </row>
    <row r="84" spans="1:4">
      <c r="A84" s="1">
        <v>63</v>
      </c>
      <c r="B84" t="s">
        <v>1</v>
      </c>
      <c r="C84">
        <v>86.5</v>
      </c>
      <c r="D84">
        <v>86.5</v>
      </c>
    </row>
    <row r="85" spans="1:4">
      <c r="A85" s="1">
        <v>65</v>
      </c>
      <c r="B85" t="s">
        <v>1</v>
      </c>
      <c r="C85">
        <v>80.5</v>
      </c>
      <c r="D85">
        <v>81.2</v>
      </c>
    </row>
    <row r="86" spans="1:4">
      <c r="A86" s="1">
        <v>67</v>
      </c>
      <c r="B86" t="s">
        <v>1</v>
      </c>
      <c r="C86">
        <v>79.7</v>
      </c>
      <c r="D86">
        <v>80.400000000000006</v>
      </c>
    </row>
    <row r="87" spans="1:4">
      <c r="A87" s="1">
        <v>68</v>
      </c>
      <c r="B87" t="s">
        <v>1</v>
      </c>
      <c r="C87">
        <v>84.8</v>
      </c>
      <c r="D87">
        <v>85.6</v>
      </c>
    </row>
    <row r="88" spans="1:4">
      <c r="A88" s="1">
        <v>69</v>
      </c>
      <c r="B88" t="s">
        <v>1</v>
      </c>
      <c r="C88">
        <v>85.1</v>
      </c>
      <c r="D88">
        <v>85.8</v>
      </c>
    </row>
    <row r="89" spans="1:4">
      <c r="A89" s="1">
        <v>70</v>
      </c>
      <c r="B89" t="s">
        <v>1</v>
      </c>
      <c r="C89">
        <v>79.3</v>
      </c>
      <c r="D89">
        <v>80.099999999999994</v>
      </c>
    </row>
    <row r="90" spans="1:4">
      <c r="A90" s="1">
        <v>71</v>
      </c>
      <c r="B90" t="s">
        <v>1</v>
      </c>
      <c r="C90">
        <v>81.599999999999994</v>
      </c>
      <c r="D90">
        <v>81.8</v>
      </c>
    </row>
    <row r="91" spans="1:4">
      <c r="A91" s="1">
        <v>72</v>
      </c>
      <c r="B91" t="s">
        <v>1</v>
      </c>
      <c r="C91">
        <v>82</v>
      </c>
      <c r="D91">
        <v>82.3</v>
      </c>
    </row>
    <row r="92" spans="1:4">
      <c r="A92" s="1">
        <v>74</v>
      </c>
      <c r="B92" t="s">
        <v>1</v>
      </c>
      <c r="C92">
        <v>79</v>
      </c>
      <c r="D92">
        <v>78.7</v>
      </c>
    </row>
    <row r="93" spans="1:4">
      <c r="A93" s="1">
        <v>75</v>
      </c>
      <c r="B93" t="s">
        <v>1</v>
      </c>
      <c r="C93">
        <v>86.5</v>
      </c>
      <c r="D93">
        <v>86.8</v>
      </c>
    </row>
    <row r="94" spans="1:4">
      <c r="A94" s="1">
        <v>77</v>
      </c>
      <c r="B94" t="s">
        <v>1</v>
      </c>
      <c r="C94">
        <v>83.8</v>
      </c>
      <c r="D94">
        <v>84</v>
      </c>
    </row>
    <row r="95" spans="1:4">
      <c r="A95" s="1">
        <v>78</v>
      </c>
      <c r="B95" t="s">
        <v>1</v>
      </c>
      <c r="C95">
        <v>82.2</v>
      </c>
      <c r="D95">
        <v>83</v>
      </c>
    </row>
    <row r="96" spans="1:4">
      <c r="A96" s="1">
        <v>81</v>
      </c>
      <c r="B96" t="s">
        <v>1</v>
      </c>
      <c r="C96">
        <v>80.099999999999994</v>
      </c>
      <c r="D96">
        <v>79.8</v>
      </c>
    </row>
    <row r="97" spans="1:4">
      <c r="A97" s="1">
        <v>84</v>
      </c>
      <c r="B97" t="s">
        <v>1</v>
      </c>
      <c r="C97">
        <v>82</v>
      </c>
      <c r="D97">
        <v>82</v>
      </c>
    </row>
    <row r="98" spans="1:4">
      <c r="A98" s="1">
        <v>86</v>
      </c>
      <c r="B98" t="s">
        <v>1</v>
      </c>
      <c r="C98">
        <v>81.900000000000006</v>
      </c>
      <c r="D98">
        <v>82.1</v>
      </c>
    </row>
    <row r="99" spans="1:4">
      <c r="A99" s="1">
        <v>89</v>
      </c>
      <c r="B99" t="s">
        <v>1</v>
      </c>
      <c r="C99">
        <v>83.6</v>
      </c>
      <c r="D99">
        <v>84.4</v>
      </c>
    </row>
    <row r="100" spans="1:4">
      <c r="A100" s="1">
        <v>92</v>
      </c>
      <c r="B100" t="s">
        <v>1</v>
      </c>
      <c r="C100">
        <v>85</v>
      </c>
      <c r="D100">
        <v>84.8</v>
      </c>
    </row>
    <row r="101" spans="1:4">
      <c r="A101" s="1">
        <v>94</v>
      </c>
      <c r="B101" t="s">
        <v>1</v>
      </c>
      <c r="C101">
        <v>81.8</v>
      </c>
      <c r="D101">
        <v>82.3</v>
      </c>
    </row>
    <row r="102" spans="1:4">
      <c r="A102" s="1">
        <v>95</v>
      </c>
      <c r="B102" t="s">
        <v>1</v>
      </c>
      <c r="C102">
        <v>81.599999999999994</v>
      </c>
      <c r="D102">
        <v>81.8</v>
      </c>
    </row>
    <row r="103" spans="1:4">
      <c r="A103" s="1">
        <v>96</v>
      </c>
      <c r="B103" t="s">
        <v>1</v>
      </c>
      <c r="C103">
        <v>79.7</v>
      </c>
      <c r="D103">
        <v>80</v>
      </c>
    </row>
    <row r="104" spans="1:4">
      <c r="A104" s="1">
        <v>98</v>
      </c>
      <c r="B104" t="s">
        <v>1</v>
      </c>
      <c r="C104">
        <v>83.7</v>
      </c>
      <c r="D104">
        <v>83.7</v>
      </c>
    </row>
    <row r="105" spans="1:4">
      <c r="A105" s="1">
        <v>100</v>
      </c>
      <c r="B105" t="s">
        <v>1</v>
      </c>
      <c r="C105">
        <v>85.9</v>
      </c>
      <c r="D105">
        <v>86.7</v>
      </c>
    </row>
    <row r="106" spans="1:4">
      <c r="A106" s="1">
        <v>101</v>
      </c>
      <c r="B106" t="s">
        <v>1</v>
      </c>
      <c r="C106">
        <v>80.3</v>
      </c>
      <c r="D106">
        <v>80.3</v>
      </c>
    </row>
    <row r="107" spans="1:4">
      <c r="A107" s="1">
        <v>104</v>
      </c>
      <c r="B107" t="s">
        <v>1</v>
      </c>
      <c r="C107">
        <v>84.8</v>
      </c>
      <c r="D107">
        <v>85.6</v>
      </c>
    </row>
    <row r="108" spans="1:4">
      <c r="A108" s="1">
        <v>105</v>
      </c>
      <c r="B108" t="s">
        <v>1</v>
      </c>
      <c r="C108">
        <v>84.7</v>
      </c>
      <c r="D108">
        <v>84.5</v>
      </c>
    </row>
    <row r="109" spans="1:4">
      <c r="A109" s="1">
        <v>106</v>
      </c>
      <c r="B109" t="s">
        <v>1</v>
      </c>
      <c r="C109">
        <v>82.2</v>
      </c>
      <c r="D109">
        <v>82.9</v>
      </c>
    </row>
  </sheetData>
  <sortState ref="A2:D109">
    <sortCondition descending="1" ref="B1"/>
  </sortState>
  <phoneticPr fontId="1" type="noConversion"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Class A</vt:lpstr>
      <vt:lpstr>Class B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HJ</dc:creator>
  <cp:lastModifiedBy>bb 阿狗</cp:lastModifiedBy>
  <dcterms:created xsi:type="dcterms:W3CDTF">2020-04-19T01:34:21Z</dcterms:created>
  <dcterms:modified xsi:type="dcterms:W3CDTF">2021-01-02T11:15:03Z</dcterms:modified>
</cp:coreProperties>
</file>