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adia Tarin Ummehani\Fall 2023\Simulation\"/>
    </mc:Choice>
  </mc:AlternateContent>
  <xr:revisionPtr revIDLastSave="0" documentId="13_ncr:1_{A0D07133-8CF9-4B58-89A0-D9784076EBB2}" xr6:coauthVersionLast="47" xr6:coauthVersionMax="47" xr10:uidLastSave="{00000000-0000-0000-0000-000000000000}"/>
  <bookViews>
    <workbookView xWindow="-110" yWindow="-110" windowWidth="19420" windowHeight="10420" xr2:uid="{6E69FD4F-3891-4E5B-AF86-B4DCB60BEA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8" i="1"/>
  <c r="B9" i="1"/>
  <c r="C9" i="1" s="1"/>
  <c r="B10" i="1"/>
  <c r="C10" i="1" s="1"/>
  <c r="E6" i="1"/>
  <c r="E7" i="1"/>
  <c r="E8" i="1"/>
  <c r="E9" i="1"/>
  <c r="E10" i="1"/>
  <c r="E5" i="1"/>
  <c r="I5" i="1" s="1"/>
  <c r="C7" i="1"/>
  <c r="C8" i="1"/>
  <c r="B6" i="1"/>
  <c r="C6" i="1" s="1"/>
  <c r="L5" i="1"/>
  <c r="C11" i="1" l="1"/>
  <c r="K15" i="1" s="1"/>
  <c r="D6" i="1"/>
  <c r="D7" i="1" s="1"/>
  <c r="D8" i="1" s="1"/>
  <c r="D9" i="1" s="1"/>
  <c r="D10" i="1" s="1"/>
  <c r="H5" i="1" l="1"/>
  <c r="K5" i="1" l="1"/>
  <c r="F6" i="1" s="1"/>
  <c r="M5" i="1"/>
  <c r="N5" i="1" s="1"/>
  <c r="G6" i="1" l="1"/>
  <c r="H6" i="1" s="1"/>
  <c r="I6" i="1" l="1"/>
  <c r="L6" i="1"/>
  <c r="M6" i="1"/>
  <c r="J6" i="1"/>
  <c r="P5" i="1"/>
  <c r="N6" i="1" l="1"/>
  <c r="G7" i="1" s="1"/>
  <c r="O6" i="1"/>
  <c r="K6" i="1"/>
  <c r="F7" i="1" s="1"/>
  <c r="P6" i="1" l="1"/>
  <c r="H7" i="1"/>
  <c r="I7" i="1" l="1"/>
  <c r="L7" i="1"/>
  <c r="J7" i="1"/>
  <c r="M7" i="1"/>
  <c r="N7" i="1" l="1"/>
  <c r="G8" i="1" s="1"/>
  <c r="O7" i="1"/>
  <c r="K7" i="1"/>
  <c r="F8" i="1" s="1"/>
  <c r="H8" i="1" l="1"/>
  <c r="P7" i="1"/>
  <c r="I8" i="1" l="1"/>
  <c r="L8" i="1"/>
  <c r="M8" i="1"/>
  <c r="J8" i="1"/>
  <c r="O8" i="1" l="1"/>
  <c r="P8" i="1" s="1"/>
  <c r="N8" i="1"/>
  <c r="G9" i="1" s="1"/>
  <c r="K8" i="1"/>
  <c r="F9" i="1" s="1"/>
  <c r="H9" i="1" l="1"/>
  <c r="L9" i="1" s="1"/>
  <c r="M9" i="1" l="1"/>
  <c r="I9" i="1"/>
  <c r="R13" i="1" s="1"/>
  <c r="J9" i="1"/>
  <c r="N9" i="1"/>
  <c r="G10" i="1" s="1"/>
  <c r="K9" i="1" l="1"/>
  <c r="F10" i="1" s="1"/>
  <c r="H10" i="1" s="1"/>
  <c r="M10" i="1" s="1"/>
  <c r="O9" i="1"/>
  <c r="P9" i="1" s="1"/>
  <c r="I10" i="1" l="1"/>
  <c r="I11" i="1" s="1"/>
  <c r="J10" i="1"/>
  <c r="O10" i="1" s="1"/>
  <c r="L10" i="1"/>
  <c r="N10" i="1" s="1"/>
  <c r="K10" i="1" l="1"/>
  <c r="O12" i="1"/>
  <c r="O11" i="1"/>
  <c r="K18" i="1" s="1"/>
  <c r="K14" i="1"/>
  <c r="K16" i="1"/>
  <c r="K17" i="1"/>
  <c r="L11" i="1"/>
  <c r="P10" i="1"/>
</calcChain>
</file>

<file path=xl/sharedStrings.xml><?xml version="1.0" encoding="utf-8"?>
<sst xmlns="http://schemas.openxmlformats.org/spreadsheetml/2006/main" count="31" uniqueCount="28">
  <si>
    <t>Customer</t>
  </si>
  <si>
    <t>Arrival Time</t>
  </si>
  <si>
    <t>Random For S.T.</t>
  </si>
  <si>
    <t>T.S.B</t>
  </si>
  <si>
    <t>T.S.E</t>
  </si>
  <si>
    <t>T.S.S</t>
  </si>
  <si>
    <t>I.A.T</t>
  </si>
  <si>
    <t>Able</t>
  </si>
  <si>
    <t>Baker</t>
  </si>
  <si>
    <t>Caller for delay</t>
  </si>
  <si>
    <t>When Able Available</t>
  </si>
  <si>
    <t>Server Chosen</t>
  </si>
  <si>
    <t>Random For I.A.T</t>
  </si>
  <si>
    <t>Service Time S.T</t>
  </si>
  <si>
    <t>Service Time    S.T</t>
  </si>
  <si>
    <t>Average I.A.T</t>
  </si>
  <si>
    <t>-</t>
  </si>
  <si>
    <t>Simulation Table :</t>
  </si>
  <si>
    <t xml:space="preserve">Able - Baker Problem </t>
  </si>
  <si>
    <t>Performance</t>
  </si>
  <si>
    <t>When Baker Available</t>
  </si>
  <si>
    <t>Total</t>
  </si>
  <si>
    <t>Number of customer who wait</t>
  </si>
  <si>
    <t>Number of Customer</t>
  </si>
  <si>
    <t>Average Waiting Time</t>
  </si>
  <si>
    <t>Average Service Time For Able</t>
  </si>
  <si>
    <t>Average Service Time For Baker</t>
  </si>
  <si>
    <t>Average Waiting Time For Those Who 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</si>
</sst>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Calibri"/>
      <family val="2"/>
      <scheme val="minor"/>
    </font>
    <font>
      <sz val="7"/>
      <color rgb="FFFFFFFF"/>
      <name val="Courier New"/>
      <family val="3"/>
    </font>
    <font>
      <b/>
      <sz val="14"/>
      <color theme="4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1" fillId="2" borderId="1" xfId="1"/>
    <xf numFmtId="0" fontId="2" fillId="2" borderId="1" xfId="1" applyFont="1"/>
    <xf numFmtId="0" fontId="2" fillId="2" borderId="1" xfId="1" applyFont="1" applyAlignment="1">
      <alignment vertical="center" wrapText="1"/>
    </xf>
    <xf numFmtId="0" fontId="2" fillId="2" borderId="1" xfId="1" applyFont="1" applyAlignment="1"/>
    <xf numFmtId="0" fontId="2" fillId="2" borderId="1" xfId="1" applyFont="1" applyAlignment="1">
      <alignment horizontal="center" vertical="center" wrapText="1"/>
    </xf>
    <xf numFmtId="0" fontId="2" fillId="2" borderId="1" xfId="1" applyFont="1" applyAlignment="1">
      <alignment horizontal="center"/>
    </xf>
    <xf numFmtId="0" fontId="6" fillId="2" borderId="1" xfId="1" applyFont="1"/>
    <xf numFmtId="0" fontId="0" fillId="3" borderId="8" xfId="0" applyFill="1" applyBorder="1"/>
    <xf numFmtId="0" fontId="0" fillId="3" borderId="9" xfId="0" applyFill="1" applyBorder="1"/>
    <xf numFmtId="0" fontId="2" fillId="2" borderId="7" xfId="1" applyFont="1" applyBorder="1" applyAlignment="1">
      <alignment horizontal="center" vertical="center" wrapText="1"/>
    </xf>
    <xf numFmtId="0" fontId="2" fillId="2" borderId="10" xfId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2" xfId="1" applyFont="1" applyBorder="1" applyAlignment="1">
      <alignment horizontal="center" vertical="center" wrapText="1"/>
    </xf>
    <xf numFmtId="0" fontId="2" fillId="2" borderId="3" xfId="1" applyFont="1" applyBorder="1" applyAlignment="1">
      <alignment horizontal="center" vertical="center" wrapText="1"/>
    </xf>
    <xf numFmtId="0" fontId="2" fillId="2" borderId="4" xfId="1" applyFont="1" applyBorder="1" applyAlignment="1">
      <alignment horizontal="center" vertical="center" wrapText="1"/>
    </xf>
    <xf numFmtId="0" fontId="2" fillId="2" borderId="1" xfId="1" applyFont="1" applyAlignment="1">
      <alignment horizontal="center" vertical="center" wrapText="1"/>
    </xf>
    <xf numFmtId="0" fontId="5" fillId="2" borderId="2" xfId="1" applyFont="1" applyBorder="1" applyAlignment="1">
      <alignment horizontal="center" wrapText="1"/>
    </xf>
    <xf numFmtId="0" fontId="5" fillId="2" borderId="3" xfId="1" applyFont="1" applyBorder="1" applyAlignment="1">
      <alignment horizontal="center" wrapText="1"/>
    </xf>
    <xf numFmtId="0" fontId="5" fillId="2" borderId="4" xfId="1" applyFont="1" applyBorder="1" applyAlignment="1">
      <alignment horizontal="center" wrapText="1"/>
    </xf>
    <xf numFmtId="0" fontId="5" fillId="2" borderId="1" xfId="1" applyFont="1" applyAlignment="1">
      <alignment horizontal="center"/>
    </xf>
    <xf numFmtId="0" fontId="5" fillId="2" borderId="1" xfId="1" applyFont="1" applyAlignment="1">
      <alignment horizontal="center" wrapText="1"/>
    </xf>
    <xf numFmtId="0" fontId="2" fillId="2" borderId="1" xfId="1" applyFont="1" applyAlignment="1">
      <alignment horizontal="center" wrapText="1"/>
    </xf>
    <xf numFmtId="0" fontId="3" fillId="2" borderId="2" xfId="1" applyFont="1" applyBorder="1" applyAlignment="1">
      <alignment horizontal="center" wrapText="1"/>
    </xf>
    <xf numFmtId="0" fontId="3" fillId="2" borderId="3" xfId="1" applyFont="1" applyBorder="1" applyAlignment="1">
      <alignment horizontal="center" wrapText="1"/>
    </xf>
    <xf numFmtId="0" fontId="3" fillId="2" borderId="4" xfId="1" applyFont="1" applyBorder="1" applyAlignment="1">
      <alignment horizontal="center" wrapText="1"/>
    </xf>
    <xf numFmtId="0" fontId="3" fillId="2" borderId="1" xfId="1" applyFont="1" applyAlignment="1">
      <alignment horizontal="center" wrapText="1"/>
    </xf>
    <xf numFmtId="0" fontId="7" fillId="2" borderId="1" xfId="1" applyFont="1" applyAlignment="1">
      <alignment horizontal="center"/>
    </xf>
    <xf numFmtId="0" fontId="7" fillId="2" borderId="5" xfId="1" applyFont="1" applyBorder="1" applyAlignment="1">
      <alignment horizontal="center" vertical="top" wrapText="1"/>
    </xf>
    <xf numFmtId="0" fontId="7" fillId="2" borderId="0" xfId="1" applyFont="1" applyBorder="1" applyAlignment="1">
      <alignment horizontal="center" vertical="top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AFCD8-4707-4C63-9E04-D32DB64E56DB}">
  <dimension ref="A1:R18"/>
  <sheetViews>
    <sheetView tabSelected="1" zoomScaleNormal="100" workbookViewId="0">
      <selection activeCell="C14" sqref="C14"/>
    </sheetView>
  </sheetViews>
  <sheetFormatPr defaultRowHeight="14.5" x14ac:dyDescent="0.35"/>
  <cols>
    <col min="1" max="1" width="9.6328125" customWidth="1"/>
    <col min="2" max="2" width="14.81640625" customWidth="1"/>
    <col min="3" max="3" width="5.6328125" customWidth="1"/>
    <col min="4" max="4" width="12.36328125" customWidth="1"/>
    <col min="5" max="5" width="12.453125" customWidth="1"/>
    <col min="6" max="6" width="8.90625" customWidth="1"/>
    <col min="9" max="10" width="9.36328125" bestFit="1" customWidth="1"/>
    <col min="12" max="12" width="8.81640625" customWidth="1"/>
    <col min="13" max="13" width="9" customWidth="1"/>
    <col min="14" max="14" width="7.54296875" customWidth="1"/>
    <col min="15" max="15" width="8.1796875" customWidth="1"/>
    <col min="16" max="16" width="6.7265625" customWidth="1"/>
    <col min="17" max="17" width="9.36328125" customWidth="1"/>
  </cols>
  <sheetData>
    <row r="1" spans="1:18" ht="15.5" customHeight="1" x14ac:dyDescent="0.35">
      <c r="A1" s="27" t="s">
        <v>18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8" ht="14" customHeight="1" x14ac:dyDescent="0.35">
      <c r="A2" s="24" t="s">
        <v>17</v>
      </c>
      <c r="B2" s="25"/>
      <c r="C2" s="26"/>
    </row>
    <row r="3" spans="1:18" x14ac:dyDescent="0.35">
      <c r="I3" s="30" t="s">
        <v>7</v>
      </c>
      <c r="J3" s="31"/>
      <c r="K3" s="32"/>
      <c r="L3" s="33" t="s">
        <v>8</v>
      </c>
      <c r="M3" s="33"/>
      <c r="N3" s="33"/>
    </row>
    <row r="4" spans="1:18" ht="43.5" x14ac:dyDescent="0.35">
      <c r="A4" s="4" t="s">
        <v>0</v>
      </c>
      <c r="B4" s="4" t="s">
        <v>12</v>
      </c>
      <c r="C4" s="4" t="s">
        <v>6</v>
      </c>
      <c r="D4" s="4" t="s">
        <v>1</v>
      </c>
      <c r="E4" s="4" t="s">
        <v>2</v>
      </c>
      <c r="F4" s="4" t="s">
        <v>10</v>
      </c>
      <c r="G4" s="4" t="s">
        <v>20</v>
      </c>
      <c r="H4" s="4" t="s">
        <v>11</v>
      </c>
      <c r="I4" s="4" t="s">
        <v>13</v>
      </c>
      <c r="J4" s="4" t="s">
        <v>3</v>
      </c>
      <c r="K4" s="4" t="s">
        <v>4</v>
      </c>
      <c r="L4" s="4" t="s">
        <v>14</v>
      </c>
      <c r="M4" s="4" t="s">
        <v>3</v>
      </c>
      <c r="N4" s="4" t="s">
        <v>4</v>
      </c>
      <c r="O4" s="4" t="s">
        <v>9</v>
      </c>
      <c r="P4" s="4" t="s">
        <v>5</v>
      </c>
      <c r="Q4" s="2"/>
    </row>
    <row r="5" spans="1:18" x14ac:dyDescent="0.35">
      <c r="A5" s="6">
        <v>1</v>
      </c>
      <c r="B5" s="2" t="s">
        <v>16</v>
      </c>
      <c r="C5" s="6" t="s">
        <v>16</v>
      </c>
      <c r="D5" s="2">
        <v>0</v>
      </c>
      <c r="E5" s="2">
        <f ca="1">INT(RAND()*100)</f>
        <v>92</v>
      </c>
      <c r="F5" s="2">
        <v>0</v>
      </c>
      <c r="G5" s="3">
        <v>0</v>
      </c>
      <c r="H5" s="2" t="str">
        <f>IF(OR(F5&lt;=D5,F5&lt;=G5),"Able","Baker")</f>
        <v>Able</v>
      </c>
      <c r="I5" s="2">
        <f ca="1">IF(E5&lt;=30,VALUE("2"),IF(E5&lt;=58,VALUE("3"),IF(E5&lt;=83,VALUE("4"),IF(E5&lt;=100,VALUE("5")))))</f>
        <v>5</v>
      </c>
      <c r="J5" s="2">
        <v>0</v>
      </c>
      <c r="K5" s="2">
        <f ca="1">IF(H5="Able", J5+I5,"-")</f>
        <v>5</v>
      </c>
      <c r="L5" s="2" t="str">
        <f>IF(H5="Baker",IF(E5&lt;=35,VALUE("3"),IF(E5&lt;=60,VALUE("4"),IF(E5&lt;=80,VALUE("5"),IF(E5&lt;=100,VALUE("6"))))),"-")</f>
        <v>-</v>
      </c>
      <c r="M5" s="2" t="str">
        <f>IF(H5="Baker", MAX(G5,D5),"-")</f>
        <v>-</v>
      </c>
      <c r="N5" s="2" t="str">
        <f>IF(H5="Baker", L5+M5,"-")</f>
        <v>-</v>
      </c>
      <c r="O5" s="2">
        <v>0</v>
      </c>
      <c r="P5" s="2">
        <f ca="1">IF(H5="Able",O5+I5,O5+L5)</f>
        <v>5</v>
      </c>
      <c r="Q5" s="2"/>
    </row>
    <row r="6" spans="1:18" x14ac:dyDescent="0.35">
      <c r="A6" s="2">
        <v>2</v>
      </c>
      <c r="B6" s="2">
        <f ca="1">INT(RAND()*100)</f>
        <v>29</v>
      </c>
      <c r="C6" s="6">
        <f ca="1">(IF(B6&lt;=25,"1",IF(B6&lt;=65,"2",IF(B6&lt;=85,"3",IF(B6&lt;=100,"4")))))+0</f>
        <v>2</v>
      </c>
      <c r="D6" s="2">
        <f ca="1">D5+C6</f>
        <v>2</v>
      </c>
      <c r="E6" s="2">
        <f t="shared" ref="E6:E10" ca="1" si="0">INT(RAND()*100)</f>
        <v>75</v>
      </c>
      <c r="F6" s="2">
        <f ca="1">MAX(K$5:K5)</f>
        <v>5</v>
      </c>
      <c r="G6" s="3">
        <f>MAX(N$5:N5)</f>
        <v>0</v>
      </c>
      <c r="H6" s="2" t="str">
        <f t="shared" ref="H6:H10" ca="1" si="1">IF(OR(F6&lt;=D6,F6&lt;=G6),"Able","Baker")</f>
        <v>Baker</v>
      </c>
      <c r="I6" s="6" t="str">
        <f ca="1">(IF(H6="Able",IF(E6&lt;=30,VALUE("2"),IF(E6&lt;=58,VALUE("3"),IF(E6&lt;=83,VALUE("4"),IF(E6&lt;=100,VALUE("5"))))),"-"))</f>
        <v>-</v>
      </c>
      <c r="J6" s="2" t="str">
        <f ca="1">IF(H6="Able",MAX(F6,D6),"-")</f>
        <v>-</v>
      </c>
      <c r="K6" s="2" t="str">
        <f t="shared" ref="K6:K10" ca="1" si="2">IF(H6="Able", J6+I6,"-")</f>
        <v>-</v>
      </c>
      <c r="L6" s="2">
        <f t="shared" ref="L6:L10" ca="1" si="3">IF(H6="Baker",IF(E6&lt;=35,VALUE("3"),IF(E6&lt;=60,VALUE("4"),IF(E6&lt;=80,VALUE("5"),IF(E6&lt;=100,VALUE("6"))))),"-")</f>
        <v>5</v>
      </c>
      <c r="M6" s="2">
        <f t="shared" ref="M6:M10" ca="1" si="4">IF(H6="Baker", MAX(G6,D6),"-")</f>
        <v>2</v>
      </c>
      <c r="N6" s="2">
        <f t="shared" ref="N6:N10" ca="1" si="5">IF(H6="Baker", L6+M6,"-")</f>
        <v>7</v>
      </c>
      <c r="O6" s="2">
        <f ca="1">IF(H6="Able",J6-D6,M6-D6)</f>
        <v>0</v>
      </c>
      <c r="P6" s="2">
        <f t="shared" ref="P6:P10" ca="1" si="6">IF(H6="Able",O6+I6,O6+L6)</f>
        <v>5</v>
      </c>
      <c r="Q6" s="2"/>
    </row>
    <row r="7" spans="1:18" x14ac:dyDescent="0.35">
      <c r="A7" s="2">
        <v>3</v>
      </c>
      <c r="B7" s="2">
        <f t="shared" ref="B7:B10" ca="1" si="7">INT(RAND()*100)</f>
        <v>28</v>
      </c>
      <c r="C7" s="6">
        <f ca="1">(IF(B7&lt;=25,"1",IF(B7&lt;=65,"2",IF(B7&lt;=85,"3",IF(B7&lt;=100,"4")))))+0</f>
        <v>2</v>
      </c>
      <c r="D7" s="2">
        <f t="shared" ref="D7:D10" ca="1" si="8">D6+C7</f>
        <v>4</v>
      </c>
      <c r="E7" s="2">
        <f t="shared" ca="1" si="0"/>
        <v>92</v>
      </c>
      <c r="F7" s="2">
        <f ca="1">MAX(K$5:K6)</f>
        <v>5</v>
      </c>
      <c r="G7" s="3">
        <f ca="1">MAX(N$5:N6)</f>
        <v>7</v>
      </c>
      <c r="H7" s="2" t="str">
        <f t="shared" ca="1" si="1"/>
        <v>Able</v>
      </c>
      <c r="I7" s="6">
        <f t="shared" ref="I7:I10" ca="1" si="9">(IF(H7="Able",IF(E7&lt;=30,VALUE("2"),IF(E7&lt;=58,VALUE("3"),IF(E7&lt;=83,VALUE("4"),IF(E7&lt;=100,VALUE("5"))))),"-"))</f>
        <v>5</v>
      </c>
      <c r="J7" s="2">
        <f t="shared" ref="J7:J10" ca="1" si="10">IF(H7="Able",MAX(F7,D7),"-")</f>
        <v>5</v>
      </c>
      <c r="K7" s="2">
        <f t="shared" ca="1" si="2"/>
        <v>10</v>
      </c>
      <c r="L7" s="2" t="str">
        <f t="shared" ca="1" si="3"/>
        <v>-</v>
      </c>
      <c r="M7" s="2" t="str">
        <f t="shared" ca="1" si="4"/>
        <v>-</v>
      </c>
      <c r="N7" s="2" t="str">
        <f t="shared" ca="1" si="5"/>
        <v>-</v>
      </c>
      <c r="O7" s="2">
        <f t="shared" ref="O7:O10" ca="1" si="11">IF(H7="Able",J7-D7,M7-D7)</f>
        <v>1</v>
      </c>
      <c r="P7" s="2">
        <f t="shared" ca="1" si="6"/>
        <v>6</v>
      </c>
      <c r="Q7" s="2"/>
    </row>
    <row r="8" spans="1:18" x14ac:dyDescent="0.35">
      <c r="A8" s="2">
        <v>4</v>
      </c>
      <c r="B8" s="2">
        <f t="shared" ca="1" si="7"/>
        <v>67</v>
      </c>
      <c r="C8" s="6">
        <f ca="1">(IF(B8&lt;=25,"1",IF(B8&lt;=65,"2",IF(B8&lt;=85,"3",IF(B8&lt;=100,"4")))))+0</f>
        <v>3</v>
      </c>
      <c r="D8" s="2">
        <f t="shared" ca="1" si="8"/>
        <v>7</v>
      </c>
      <c r="E8" s="2">
        <f t="shared" ca="1" si="0"/>
        <v>26</v>
      </c>
      <c r="F8" s="2">
        <f ca="1">MAX(K$5:K7)</f>
        <v>10</v>
      </c>
      <c r="G8" s="3">
        <f ca="1">MAX(N$5:N7)</f>
        <v>7</v>
      </c>
      <c r="H8" s="2" t="str">
        <f t="shared" ca="1" si="1"/>
        <v>Baker</v>
      </c>
      <c r="I8" s="6" t="str">
        <f t="shared" ca="1" si="9"/>
        <v>-</v>
      </c>
      <c r="J8" s="2" t="str">
        <f t="shared" ca="1" si="10"/>
        <v>-</v>
      </c>
      <c r="K8" s="2" t="str">
        <f t="shared" ca="1" si="2"/>
        <v>-</v>
      </c>
      <c r="L8" s="2">
        <f t="shared" ca="1" si="3"/>
        <v>3</v>
      </c>
      <c r="M8" s="2">
        <f t="shared" ca="1" si="4"/>
        <v>7</v>
      </c>
      <c r="N8" s="2">
        <f t="shared" ca="1" si="5"/>
        <v>10</v>
      </c>
      <c r="O8" s="2">
        <f t="shared" ca="1" si="11"/>
        <v>0</v>
      </c>
      <c r="P8" s="2">
        <f t="shared" ca="1" si="6"/>
        <v>3</v>
      </c>
      <c r="Q8" s="2"/>
    </row>
    <row r="9" spans="1:18" x14ac:dyDescent="0.35">
      <c r="A9" s="2">
        <v>5</v>
      </c>
      <c r="B9" s="2">
        <f t="shared" ca="1" si="7"/>
        <v>69</v>
      </c>
      <c r="C9" s="6">
        <f ca="1">(IF(B9&lt;=25,"1",IF(B9&lt;=65,"2",IF(B9&lt;=85,"3",IF(B9&lt;=100,"4")))))+0</f>
        <v>3</v>
      </c>
      <c r="D9" s="2">
        <f t="shared" ca="1" si="8"/>
        <v>10</v>
      </c>
      <c r="E9" s="2">
        <f t="shared" ca="1" si="0"/>
        <v>85</v>
      </c>
      <c r="F9" s="2">
        <f ca="1">MAX(K$5:K8)</f>
        <v>10</v>
      </c>
      <c r="G9" s="3">
        <f ca="1">MAX(N$5:N8)</f>
        <v>10</v>
      </c>
      <c r="H9" s="2" t="str">
        <f t="shared" ca="1" si="1"/>
        <v>Able</v>
      </c>
      <c r="I9" s="6">
        <f t="shared" ca="1" si="9"/>
        <v>5</v>
      </c>
      <c r="J9" s="2">
        <f t="shared" ca="1" si="10"/>
        <v>10</v>
      </c>
      <c r="K9" s="2">
        <f t="shared" ca="1" si="2"/>
        <v>15</v>
      </c>
      <c r="L9" s="2" t="str">
        <f t="shared" ca="1" si="3"/>
        <v>-</v>
      </c>
      <c r="M9" s="2" t="str">
        <f t="shared" ca="1" si="4"/>
        <v>-</v>
      </c>
      <c r="N9" s="2" t="str">
        <f t="shared" ca="1" si="5"/>
        <v>-</v>
      </c>
      <c r="O9" s="2">
        <f t="shared" ca="1" si="11"/>
        <v>0</v>
      </c>
      <c r="P9" s="2">
        <f t="shared" ca="1" si="6"/>
        <v>5</v>
      </c>
    </row>
    <row r="10" spans="1:18" x14ac:dyDescent="0.35">
      <c r="A10" s="2">
        <v>6</v>
      </c>
      <c r="B10" s="2">
        <f t="shared" ca="1" si="7"/>
        <v>48</v>
      </c>
      <c r="C10" s="6">
        <f ca="1">(IF(B10&lt;=25,"1",IF(B10&lt;=65,"2",IF(B10&lt;=85,"3",IF(B10&lt;=100,"4")))))+0</f>
        <v>2</v>
      </c>
      <c r="D10" s="2">
        <f t="shared" ca="1" si="8"/>
        <v>12</v>
      </c>
      <c r="E10" s="2">
        <f t="shared" ca="1" si="0"/>
        <v>60</v>
      </c>
      <c r="F10" s="2">
        <f ca="1">MAX(K$5:K9)</f>
        <v>15</v>
      </c>
      <c r="G10" s="3">
        <f ca="1">MAX(N$5:N9)</f>
        <v>10</v>
      </c>
      <c r="H10" s="2" t="str">
        <f t="shared" ca="1" si="1"/>
        <v>Baker</v>
      </c>
      <c r="I10" s="6" t="str">
        <f t="shared" ca="1" si="9"/>
        <v>-</v>
      </c>
      <c r="J10" s="2" t="str">
        <f t="shared" ca="1" si="10"/>
        <v>-</v>
      </c>
      <c r="K10" s="2" t="str">
        <f t="shared" ca="1" si="2"/>
        <v>-</v>
      </c>
      <c r="L10" s="2">
        <f t="shared" ca="1" si="3"/>
        <v>4</v>
      </c>
      <c r="M10" s="2">
        <f t="shared" ca="1" si="4"/>
        <v>12</v>
      </c>
      <c r="N10" s="2">
        <f t="shared" ca="1" si="5"/>
        <v>16</v>
      </c>
      <c r="O10" s="2">
        <f t="shared" ca="1" si="11"/>
        <v>0</v>
      </c>
      <c r="P10" s="2">
        <f t="shared" ca="1" si="6"/>
        <v>4</v>
      </c>
    </row>
    <row r="11" spans="1:18" ht="13" customHeight="1" x14ac:dyDescent="0.35">
      <c r="A11" s="34" t="s">
        <v>21</v>
      </c>
      <c r="B11" s="34"/>
      <c r="C11" s="12">
        <f ca="1">SUM(C5:C10)</f>
        <v>12</v>
      </c>
      <c r="D11" s="8"/>
      <c r="E11" s="8"/>
      <c r="F11" s="11"/>
      <c r="G11" s="8"/>
      <c r="H11" s="8"/>
      <c r="I11" s="11">
        <f ca="1">SUM(I5:I10)</f>
        <v>15</v>
      </c>
      <c r="J11" s="11"/>
      <c r="K11" s="8"/>
      <c r="L11" s="11">
        <f ca="1">SUM(L5:L10)</f>
        <v>12</v>
      </c>
      <c r="M11" s="8"/>
      <c r="N11" s="8"/>
      <c r="O11" s="16">
        <f ca="1">SUMIF(O5:O10,"&lt;&gt;0",O5:O10)</f>
        <v>1</v>
      </c>
      <c r="P11" s="13"/>
    </row>
    <row r="12" spans="1:18" ht="17.5" customHeight="1" x14ac:dyDescent="0.35">
      <c r="A12" s="18"/>
      <c r="B12" s="18"/>
      <c r="C12" s="18"/>
      <c r="D12" s="19"/>
      <c r="E12" s="28" t="s">
        <v>19</v>
      </c>
      <c r="F12" s="28"/>
      <c r="G12" s="28"/>
      <c r="H12" s="28"/>
      <c r="I12" s="28"/>
      <c r="J12" s="28"/>
      <c r="K12" s="28"/>
      <c r="L12" s="2"/>
      <c r="M12" s="35" t="s">
        <v>22</v>
      </c>
      <c r="N12" s="35"/>
      <c r="O12" s="17">
        <f ca="1">COUNTIF(O5:O10,"&gt;0")</f>
        <v>1</v>
      </c>
    </row>
    <row r="13" spans="1:18" ht="14" customHeight="1" x14ac:dyDescent="0.35">
      <c r="E13" s="29" t="s">
        <v>23</v>
      </c>
      <c r="F13" s="29"/>
      <c r="G13" s="29"/>
      <c r="H13" s="29"/>
      <c r="I13" s="29"/>
      <c r="J13" s="7"/>
      <c r="K13" s="9">
        <v>6</v>
      </c>
      <c r="M13" s="36"/>
      <c r="N13" s="36"/>
      <c r="O13" s="15"/>
      <c r="R13" s="5">
        <f ca="1">IFERROR(AVERAGEIF(I4:I9,"&gt;0"), 0)</f>
        <v>5</v>
      </c>
    </row>
    <row r="14" spans="1:18" ht="14" customHeight="1" x14ac:dyDescent="0.35">
      <c r="E14" s="23" t="s">
        <v>24</v>
      </c>
      <c r="F14" s="23"/>
      <c r="G14" s="23"/>
      <c r="H14" s="23"/>
      <c r="I14" s="23"/>
      <c r="J14" s="7"/>
      <c r="K14" s="10">
        <f ca="1">AVERAGE(O5:O10)</f>
        <v>0.16666666666666666</v>
      </c>
      <c r="M14" s="36"/>
      <c r="N14" s="36"/>
      <c r="O14" s="14"/>
    </row>
    <row r="15" spans="1:18" ht="13.5" customHeight="1" x14ac:dyDescent="0.35">
      <c r="E15" s="23" t="s">
        <v>15</v>
      </c>
      <c r="F15" s="23"/>
      <c r="G15" s="23"/>
      <c r="H15" s="23"/>
      <c r="I15" s="23"/>
      <c r="J15" s="7"/>
      <c r="K15" s="10">
        <f ca="1">C11/K13</f>
        <v>2</v>
      </c>
    </row>
    <row r="16" spans="1:18" ht="13" customHeight="1" x14ac:dyDescent="0.35">
      <c r="E16" s="23" t="s">
        <v>25</v>
      </c>
      <c r="F16" s="23"/>
      <c r="G16" s="23"/>
      <c r="H16" s="23"/>
      <c r="I16" s="23"/>
      <c r="J16" s="7"/>
      <c r="K16" s="8">
        <f ca="1">AVERAGE(I5:I10)</f>
        <v>5</v>
      </c>
    </row>
    <row r="17" spans="5:17" ht="12.5" customHeight="1" x14ac:dyDescent="0.35">
      <c r="E17" s="20" t="s">
        <v>26</v>
      </c>
      <c r="F17" s="21"/>
      <c r="G17" s="21"/>
      <c r="H17" s="21"/>
      <c r="I17" s="22"/>
      <c r="J17" s="8"/>
      <c r="K17" s="8">
        <f ca="1">AVERAGE(L5:L10)</f>
        <v>4</v>
      </c>
      <c r="Q17" s="1"/>
    </row>
    <row r="18" spans="5:17" x14ac:dyDescent="0.35">
      <c r="E18" s="23" t="s">
        <v>27</v>
      </c>
      <c r="F18" s="23"/>
      <c r="G18" s="23"/>
      <c r="H18" s="23"/>
      <c r="I18" s="23"/>
      <c r="J18" s="7"/>
      <c r="K18" s="8">
        <f ca="1">O11/O12</f>
        <v>1</v>
      </c>
    </row>
  </sheetData>
  <mergeCells count="14">
    <mergeCell ref="A12:D12"/>
    <mergeCell ref="E17:I17"/>
    <mergeCell ref="E18:I18"/>
    <mergeCell ref="A2:C2"/>
    <mergeCell ref="A1:P1"/>
    <mergeCell ref="E14:I14"/>
    <mergeCell ref="E15:I15"/>
    <mergeCell ref="E16:I16"/>
    <mergeCell ref="E12:K12"/>
    <mergeCell ref="E13:I13"/>
    <mergeCell ref="I3:K3"/>
    <mergeCell ref="L3:N3"/>
    <mergeCell ref="A11:B11"/>
    <mergeCell ref="M12:N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Sadia Tarin</dc:creator>
  <cp:lastModifiedBy>Sadia Tarin</cp:lastModifiedBy>
  <cp:lastPrinted>2023-10-01T02:46:08Z</cp:lastPrinted>
  <dcterms:created xsi:type="dcterms:W3CDTF">2023-09-25T04:45:59Z</dcterms:created>
  <dcterms:modified xsi:type="dcterms:W3CDTF">2023-10-09T18:42:27Z</dcterms:modified>
</cp:coreProperties>
</file>