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a3ba1325a10a969/Documentos/Excel/Aulas praticas/"/>
    </mc:Choice>
  </mc:AlternateContent>
  <xr:revisionPtr revIDLastSave="0" documentId="8_{7476EA6C-E67D-48B9-A0CC-F6762CBCEEFC}" xr6:coauthVersionLast="45" xr6:coauthVersionMax="45" xr10:uidLastSave="{00000000-0000-0000-0000-000000000000}"/>
  <bookViews>
    <workbookView xWindow="-120" yWindow="-120" windowWidth="20640" windowHeight="11760" xr2:uid="{00000000-000D-0000-FFFF-FFFF00000000}"/>
  </bookViews>
  <sheets>
    <sheet name="Relatório de Despesas" sheetId="1" r:id="rId1"/>
  </sheets>
  <definedNames>
    <definedName name="SemanaTerminando">'Relatório de Despesas'!$C$6</definedName>
    <definedName name="TaxadeQuilometragem">'Relatório de Despesas'!$C$7</definedName>
  </definedNames>
  <calcPr calcId="191029"/>
</workbook>
</file>

<file path=xl/calcChain.xml><?xml version="1.0" encoding="utf-8"?>
<calcChain xmlns="http://schemas.openxmlformats.org/spreadsheetml/2006/main">
  <c r="G35" i="1" l="1"/>
  <c r="H35" i="1"/>
  <c r="I35" i="1"/>
  <c r="F35" i="1"/>
  <c r="E35" i="1"/>
  <c r="D35" i="1"/>
  <c r="C35" i="1"/>
  <c r="J31" i="1"/>
  <c r="J32" i="1"/>
  <c r="J33" i="1"/>
  <c r="J34" i="1"/>
  <c r="J30" i="1"/>
  <c r="J22" i="1"/>
  <c r="J23" i="1"/>
  <c r="J24" i="1"/>
  <c r="J21" i="1"/>
  <c r="J13" i="1"/>
  <c r="J14" i="1"/>
  <c r="J15" i="1"/>
  <c r="J16" i="1"/>
  <c r="J17" i="1"/>
  <c r="J11" i="1"/>
  <c r="J35" i="1" l="1"/>
  <c r="D12" i="1"/>
  <c r="D18" i="1" s="1"/>
  <c r="E12" i="1"/>
  <c r="F12" i="1"/>
  <c r="F18" i="1" s="1"/>
  <c r="G12" i="1"/>
  <c r="G18" i="1" s="1"/>
  <c r="H12" i="1"/>
  <c r="H18" i="1" s="1"/>
  <c r="I12" i="1"/>
  <c r="I18" i="1" s="1"/>
  <c r="D26" i="1"/>
  <c r="D27" i="1" s="1"/>
  <c r="D37" i="1" s="1"/>
  <c r="E26" i="1"/>
  <c r="E27" i="1" s="1"/>
  <c r="E37" i="1" s="1"/>
  <c r="F26" i="1"/>
  <c r="F27" i="1" s="1"/>
  <c r="F37" i="1" s="1"/>
  <c r="G26" i="1"/>
  <c r="G27" i="1" s="1"/>
  <c r="G37" i="1" s="1"/>
  <c r="H26" i="1"/>
  <c r="H27" i="1" s="1"/>
  <c r="H37" i="1" s="1"/>
  <c r="I26" i="1"/>
  <c r="I27" i="1" s="1"/>
  <c r="C26" i="1"/>
  <c r="C25" i="1"/>
  <c r="J25" i="1" s="1"/>
  <c r="C12" i="1"/>
  <c r="I37" i="1" l="1"/>
  <c r="C18" i="1"/>
  <c r="J12" i="1"/>
  <c r="C27" i="1"/>
  <c r="C37" i="1" s="1"/>
  <c r="J26" i="1"/>
  <c r="J27" i="1"/>
  <c r="I10" i="1"/>
  <c r="I9" i="1" s="1"/>
  <c r="H10" i="1"/>
  <c r="H9" i="1" s="1"/>
  <c r="G10" i="1"/>
  <c r="G9" i="1" s="1"/>
  <c r="F10" i="1"/>
  <c r="F9" i="1" s="1"/>
  <c r="E10" i="1"/>
  <c r="E9" i="1" s="1"/>
  <c r="D10" i="1"/>
  <c r="D9" i="1" s="1"/>
  <c r="C10" i="1"/>
  <c r="C9" i="1" s="1"/>
  <c r="J18" i="1" l="1"/>
  <c r="J37" i="1" l="1"/>
  <c r="J40" i="1"/>
  <c r="J44" i="1"/>
</calcChain>
</file>

<file path=xl/sharedStrings.xml><?xml version="1.0" encoding="utf-8"?>
<sst xmlns="http://schemas.openxmlformats.org/spreadsheetml/2006/main" count="41" uniqueCount="38">
  <si>
    <t>Quilômetros Dirigidos</t>
  </si>
  <si>
    <t>Estacionamento e Pedágio</t>
  </si>
  <si>
    <t>Locação de Automóvel</t>
  </si>
  <si>
    <t>Táxi/Limusine</t>
  </si>
  <si>
    <t>Passagem Aérea</t>
  </si>
  <si>
    <t>Reembolso de Quilometragem</t>
  </si>
  <si>
    <t>Hospedagem</t>
  </si>
  <si>
    <t>Café da Manhã</t>
  </si>
  <si>
    <t>Almoço</t>
  </si>
  <si>
    <t>Jantar</t>
  </si>
  <si>
    <t>Subtotal de Refeições</t>
  </si>
  <si>
    <t>Suprimentos</t>
  </si>
  <si>
    <t>Equipamentos</t>
  </si>
  <si>
    <t>Telefone, Fax, Internet</t>
  </si>
  <si>
    <t>TOTAL GERAL</t>
  </si>
  <si>
    <t>Anexe todos os recibos.</t>
  </si>
  <si>
    <t>Lanche</t>
  </si>
  <si>
    <t>NOME DA EMPRESA</t>
  </si>
  <si>
    <t>RELATÓRIO DE DESPESAS</t>
  </si>
  <si>
    <t>FUNCIONÁRIO:</t>
  </si>
  <si>
    <t>DEPARTAMENTO:</t>
  </si>
  <si>
    <t>SEMANA TERMINANDO EM:</t>
  </si>
  <si>
    <t>AUTORIZADO POR:</t>
  </si>
  <si>
    <t>DATA:</t>
  </si>
  <si>
    <t>Isabel Martins</t>
  </si>
  <si>
    <t>Vendas</t>
  </si>
  <si>
    <t>TRANSPORTE</t>
  </si>
  <si>
    <t>HOSPEDAGEM E REFEIÇÕES</t>
  </si>
  <si>
    <t>DIVERSOS</t>
  </si>
  <si>
    <t>TOTAL</t>
  </si>
  <si>
    <t>Lazer*</t>
  </si>
  <si>
    <t>*Finalidade Comercial dos Itens "Entretenimento" e "Outros":</t>
  </si>
  <si>
    <t>DESPESAS TOTAIS</t>
  </si>
  <si>
    <t>ADIANTAMENTOS</t>
  </si>
  <si>
    <t>REEMBOLSO TOTAL</t>
  </si>
  <si>
    <t>Outros*</t>
  </si>
  <si>
    <t>Outros (Trem ou Ônibus)</t>
  </si>
  <si>
    <t>TAXA DE QUILOMETRAGEM: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</si>
</sst>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dddd"/>
    <numFmt numFmtId="166" formatCode="&quot;R$&quot;\ #,##0.00"/>
  </numFmts>
  <fonts count="12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sz val="9"/>
      <color theme="3" tint="0.39997558519241921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  <font>
      <b/>
      <sz val="9"/>
      <color theme="0"/>
      <name val="Bookman Old Style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/>
    </xf>
    <xf numFmtId="164" fontId="3" fillId="2" borderId="2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10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3" applyNumberFormat="0" applyAlignment="0" applyProtection="0"/>
  </cellStyleXfs>
  <cellXfs count="43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164" fontId="3" fillId="2" borderId="2" xfId="3">
      <alignment vertical="center"/>
    </xf>
    <xf numFmtId="0" fontId="6" fillId="0" borderId="0" xfId="5" applyFont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4" xfId="5" applyBorder="1">
      <alignment vertical="center"/>
    </xf>
    <xf numFmtId="0" fontId="2" fillId="0" borderId="0" xfId="1" applyFill="1">
      <alignment horizontal="left" vertical="center" indent="1"/>
    </xf>
    <xf numFmtId="164" fontId="3" fillId="2" borderId="2" xfId="3" applyNumberFormat="1">
      <alignment vertical="center"/>
    </xf>
    <xf numFmtId="37" fontId="0" fillId="0" borderId="0" xfId="0" applyNumberFormat="1" applyFont="1" applyFill="1" applyBorder="1">
      <alignment vertical="center"/>
    </xf>
    <xf numFmtId="0" fontId="2" fillId="4" borderId="0" xfId="1" applyAlignment="1">
      <alignment horizontal="left" vertical="center" indent="1"/>
    </xf>
    <xf numFmtId="0" fontId="7" fillId="0" borderId="0" xfId="6"/>
    <xf numFmtId="0" fontId="10" fillId="0" borderId="0" xfId="7">
      <alignment vertical="center"/>
    </xf>
    <xf numFmtId="165" fontId="5" fillId="4" borderId="0" xfId="8" applyNumberFormat="1" applyAlignment="1">
      <alignment horizontal="center" vertical="center"/>
    </xf>
    <xf numFmtId="14" fontId="4" fillId="3" borderId="3" xfId="9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2" applyAlignment="1">
      <alignment horizontal="left" vertical="center"/>
    </xf>
    <xf numFmtId="14" fontId="9" fillId="0" borderId="0" xfId="2" applyNumberFormat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10" fillId="0" borderId="0" xfId="7" applyAlignment="1">
      <alignment horizontal="right" vertical="center"/>
    </xf>
    <xf numFmtId="37" fontId="0" fillId="0" borderId="0" xfId="0" applyNumberFormat="1">
      <alignment vertical="center"/>
    </xf>
    <xf numFmtId="164" fontId="3" fillId="2" borderId="12" xfId="3" applyBorder="1" applyAlignment="1">
      <alignment horizontal="left" vertical="center" indent="1"/>
    </xf>
    <xf numFmtId="166" fontId="9" fillId="0" borderId="0" xfId="2" applyNumberFormat="1" applyAlignment="1">
      <alignment horizontal="left" vertical="center"/>
    </xf>
    <xf numFmtId="164" fontId="11" fillId="2" borderId="2" xfId="0" applyNumberFormat="1" applyFont="1" applyFill="1" applyBorder="1" applyAlignment="1">
      <alignment horizontal="left" vertical="center" indent="1"/>
    </xf>
    <xf numFmtId="166" fontId="0" fillId="0" borderId="0" xfId="0" applyNumberFormat="1">
      <alignment vertical="center"/>
    </xf>
    <xf numFmtId="166" fontId="0" fillId="0" borderId="0" xfId="4" applyNumberFormat="1" applyFont="1" applyFill="1" applyBorder="1" applyAlignment="1"/>
    <xf numFmtId="166" fontId="0" fillId="0" borderId="0" xfId="0" applyNumberFormat="1" applyFont="1" applyFill="1" applyBorder="1" applyAlignment="1"/>
    <xf numFmtId="166" fontId="11" fillId="2" borderId="2" xfId="0" applyNumberFormat="1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0" fillId="0" borderId="0" xfId="4" applyNumberFormat="1" applyFont="1" applyFill="1" applyBorder="1" applyAlignment="1">
      <alignment vertical="center"/>
    </xf>
    <xf numFmtId="166" fontId="3" fillId="2" borderId="12" xfId="3" applyNumberFormat="1" applyBorder="1">
      <alignment vertical="center"/>
    </xf>
    <xf numFmtId="166" fontId="3" fillId="2" borderId="13" xfId="3" applyNumberFormat="1" applyBorder="1">
      <alignment vertical="center"/>
    </xf>
    <xf numFmtId="166" fontId="3" fillId="2" borderId="2" xfId="3" applyNumberForma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0">
    <cellStyle name="Entrada personalizada" xfId="2" xr:uid="{00000000-0005-0000-0000-000000000000}"/>
    <cellStyle name="Instruções" xfId="5" xr:uid="{00000000-0005-0000-0000-000001000000}"/>
    <cellStyle name="Não digitar" xfId="4" xr:uid="{00000000-0005-0000-0000-000002000000}"/>
    <cellStyle name="Normal" xfId="0" builtinId="0" customBuiltin="1"/>
    <cellStyle name="Título" xfId="1" builtinId="15" customBuiltin="1"/>
    <cellStyle name="Título 1" xfId="6" builtinId="16" customBuiltin="1"/>
    <cellStyle name="Título 2" xfId="7" builtinId="17" customBuiltin="1"/>
    <cellStyle name="Título 3" xfId="8" builtinId="18" customBuiltin="1"/>
    <cellStyle name="Título 4" xfId="9" builtinId="19" customBuiltin="1"/>
    <cellStyle name="Totais da tabela" xfId="3" xr:uid="{00000000-0005-0000-0000-000009000000}"/>
  </cellStyles>
  <dxfs count="51"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z val="9"/>
        <color theme="3"/>
      </font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0"/>
        <name val="Bookman Old Style"/>
        <scheme val="major"/>
      </font>
      <numFmt numFmtId="0" formatCode="General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4" formatCode="&quot;$&quot;#,##0.00_);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6" formatCode="&quot;R$&quot;\ #,##0.00"/>
    </dxf>
    <dxf>
      <font>
        <b/>
        <i/>
        <strike/>
        <condense/>
        <extend/>
        <outline/>
        <shadow/>
        <u val="none"/>
        <vertAlign val="baseline"/>
        <sz val="9"/>
        <color theme="3"/>
        <name val="Arial"/>
        <scheme val="min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6" formatCode="&quot;R$&quot;\ #,##0.00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64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ransporte" displayName="transporte" ref="B11:J18" headerRowCount="0" totalsRowCount="1">
  <tableColumns count="9">
    <tableColumn id="1" xr3:uid="{00000000-0010-0000-0000-000001000000}" name="Transporte" totalsRowLabel="TOTAL" dataDxfId="47" totalsRowDxfId="46"/>
    <tableColumn id="11" xr3:uid="{00000000-0010-0000-0000-00000B000000}" name="Dia 1" totalsRowFunction="custom" totalsRowDxfId="45">
      <totalsRowFormula>SUBTOTAL(109,C12:C17)</totalsRowFormula>
    </tableColumn>
    <tableColumn id="12" xr3:uid="{00000000-0010-0000-0000-00000C000000}" name="Dia 2" totalsRowFunction="custom" totalsRowDxfId="44">
      <totalsRowFormula>SUBTOTAL(109,D12:D17)</totalsRowFormula>
    </tableColumn>
    <tableColumn id="17" xr3:uid="{00000000-0010-0000-0000-000011000000}" name="Dia 3" dataDxfId="43" totalsRowDxfId="42"/>
    <tableColumn id="13" xr3:uid="{00000000-0010-0000-0000-00000D000000}" name="Dia 4" totalsRowFunction="custom" totalsRowDxfId="41">
      <totalsRowFormula>SUBTOTAL(109,F12:F17)</totalsRowFormula>
    </tableColumn>
    <tableColumn id="14" xr3:uid="{00000000-0010-0000-0000-00000E000000}" name="Dia 5" totalsRowFunction="custom" totalsRowDxfId="40">
      <totalsRowFormula>SUBTOTAL(109,G12:G17)</totalsRowFormula>
    </tableColumn>
    <tableColumn id="15" xr3:uid="{00000000-0010-0000-0000-00000F000000}" name="Dia 6" totalsRowFunction="custom" totalsRowDxfId="39">
      <totalsRowFormula>SUBTOTAL(109,H12:H17)</totalsRowFormula>
    </tableColumn>
    <tableColumn id="16" xr3:uid="{00000000-0010-0000-0000-000010000000}" name="Dia 7" totalsRowFunction="custom" totalsRowDxfId="38">
      <totalsRowFormula>SUBTOTAL(109,I12:I17)</totalsRowFormula>
    </tableColumn>
    <tableColumn id="9" xr3:uid="{00000000-0010-0000-0000-000009000000}" name="Total" totalsRowFunction="custom" dataDxfId="37" totalsRowDxfId="36">
      <calculatedColumnFormula>SUM(transporte[[#This Row],[Dia 1]:[Dia 7]])</calculatedColumnFormula>
      <totalsRowFormula>SUM(J12:J17)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e Transporte" altTextSummary="Lista de despesas de transporte para cada dia da semana de despesas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ospedagemRefeições" displayName="HospedagemRefeições" ref="B21:J27" headerRowCount="0" totalsRowCount="1">
  <tableColumns count="9">
    <tableColumn id="1" xr3:uid="{00000000-0010-0000-0100-000001000000}" name="Hospedagem e Refeições" totalsRowLabel="TOTAL" dataDxfId="35" totalsRowDxfId="34"/>
    <tableColumn id="11" xr3:uid="{00000000-0010-0000-0100-00000B000000}" name="Dia 1" totalsRowFunction="custom" dataDxfId="33" totalsRowDxfId="32">
      <totalsRowFormula>SUBTOTAL(109,C21,C26)</totalsRowFormula>
    </tableColumn>
    <tableColumn id="14" xr3:uid="{00000000-0010-0000-0100-00000E000000}" name="Dia 2" totalsRowFunction="custom" dataDxfId="31" totalsRowDxfId="30">
      <totalsRowFormula>SUBTOTAL(109,D21,D26)</totalsRowFormula>
    </tableColumn>
    <tableColumn id="13" xr3:uid="{00000000-0010-0000-0100-00000D000000}" name="Dia 3" totalsRowFunction="custom" dataDxfId="29" totalsRowDxfId="28">
      <totalsRowFormula>SUBTOTAL(109,E21,E26)</totalsRowFormula>
    </tableColumn>
    <tableColumn id="17" xr3:uid="{00000000-0010-0000-0100-000011000000}" name="Dia 4" totalsRowFunction="custom" dataDxfId="27" totalsRowDxfId="26">
      <totalsRowFormula>SUBTOTAL(109,F21,F26)</totalsRowFormula>
    </tableColumn>
    <tableColumn id="16" xr3:uid="{00000000-0010-0000-0100-000010000000}" name="Dia 5" totalsRowFunction="custom" dataDxfId="25" totalsRowDxfId="24">
      <totalsRowFormula>SUBTOTAL(109,G21,G26)</totalsRowFormula>
    </tableColumn>
    <tableColumn id="15" xr3:uid="{00000000-0010-0000-0100-00000F000000}" name="Dia 6" totalsRowFunction="custom" dataDxfId="23" totalsRowDxfId="22">
      <totalsRowFormula>SUBTOTAL(109,H21,H26)</totalsRowFormula>
    </tableColumn>
    <tableColumn id="12" xr3:uid="{00000000-0010-0000-0100-00000C000000}" name="Dia 7" totalsRowFunction="custom" dataDxfId="21" totalsRowDxfId="20">
      <totalsRowFormula>SUBTOTAL(109,I21,I26)</totalsRowFormula>
    </tableColumn>
    <tableColumn id="9" xr3:uid="{00000000-0010-0000-0100-000009000000}" name="Total" totalsRowFunction="custom" dataDxfId="19" totalsRowDxfId="18">
      <calculatedColumnFormula>SUM(HospedagemRefeições[[#This Row],[Dia 1]:[Dia 7]])</calculatedColumnFormula>
      <totalsRowFormula>SUBTOTAL(109,J21,J26)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com Hospedagem e Refeições" altTextSummary="Lista de despesas com hospedagem e refeições para cada dia da semana de despesa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iversos" displayName="Diversos" ref="B30:J35" headerRowCount="0" totalsRowCount="1">
  <tableColumns count="9">
    <tableColumn id="1" xr3:uid="{00000000-0010-0000-0200-000001000000}" name="Diversos" totalsRowLabel="TOTAL" dataDxfId="17" totalsRowDxfId="16"/>
    <tableColumn id="2" xr3:uid="{00000000-0010-0000-0200-000002000000}" name="Dia 1" totalsRowFunction="sum" dataDxfId="15" totalsRowDxfId="14"/>
    <tableColumn id="3" xr3:uid="{00000000-0010-0000-0200-000003000000}" name="Dia 2" totalsRowFunction="sum" dataDxfId="13" totalsRowDxfId="12"/>
    <tableColumn id="4" xr3:uid="{00000000-0010-0000-0200-000004000000}" name="Dia 3" totalsRowFunction="sum" dataDxfId="11" totalsRowDxfId="10"/>
    <tableColumn id="5" xr3:uid="{00000000-0010-0000-0200-000005000000}" name="Dia 4" totalsRowFunction="sum" dataDxfId="9" totalsRowDxfId="8"/>
    <tableColumn id="6" xr3:uid="{00000000-0010-0000-0200-000006000000}" name="Dia 5" totalsRowFunction="sum" dataDxfId="7" totalsRowDxfId="6"/>
    <tableColumn id="7" xr3:uid="{00000000-0010-0000-0200-000007000000}" name="Dia 6" totalsRowFunction="sum" dataDxfId="5" totalsRowDxfId="4"/>
    <tableColumn id="8" xr3:uid="{00000000-0010-0000-0200-000008000000}" name="Dia 7" totalsRowFunction="sum" dataDxfId="3" totalsRowDxfId="2"/>
    <tableColumn id="9" xr3:uid="{00000000-0010-0000-0200-000009000000}" name="Total" totalsRowFunction="sum" dataDxfId="1" totalsRowDxfId="0">
      <calculatedColumnFormula>SUM(Diversos[[#This Row],[Dia 1]:[Dia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Despesas Diversas" altTextSummary="Lista de despesas diversas para cada dia da semana de despesas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45"/>
  <sheetViews>
    <sheetView showGridLines="0" tabSelected="1" zoomScaleNormal="100" workbookViewId="0"/>
  </sheetViews>
  <sheetFormatPr defaultRowHeight="16.5" customHeight="1" x14ac:dyDescent="0.2"/>
  <cols>
    <col min="1" max="1" width="2" customWidth="1"/>
    <col min="2" max="2" width="27.42578125" customWidth="1"/>
    <col min="3" max="10" width="13.7109375" customWidth="1"/>
    <col min="11" max="11" width="1.42578125" customWidth="1"/>
  </cols>
  <sheetData>
    <row r="1" spans="1:10" s="9" customFormat="1" ht="31.5" customHeight="1" x14ac:dyDescent="0.2">
      <c r="A1" s="12" t="s">
        <v>17</v>
      </c>
      <c r="B1" s="12"/>
      <c r="C1" s="1"/>
      <c r="D1" s="1"/>
      <c r="E1" s="1"/>
      <c r="F1" s="1"/>
      <c r="G1" s="1"/>
      <c r="H1" s="1"/>
      <c r="I1" s="1"/>
      <c r="J1" s="1"/>
    </row>
    <row r="2" spans="1:10" ht="52.5" customHeight="1" x14ac:dyDescent="0.65">
      <c r="A2" s="13" t="s">
        <v>18</v>
      </c>
    </row>
    <row r="4" spans="1:10" ht="16.5" customHeight="1" x14ac:dyDescent="0.2">
      <c r="B4" s="18" t="s">
        <v>19</v>
      </c>
      <c r="C4" s="19" t="s">
        <v>24</v>
      </c>
      <c r="G4" s="2" t="s">
        <v>22</v>
      </c>
      <c r="H4" s="3"/>
      <c r="I4" s="3"/>
      <c r="J4" s="3"/>
    </row>
    <row r="5" spans="1:10" ht="16.5" customHeight="1" x14ac:dyDescent="0.2">
      <c r="B5" s="18" t="s">
        <v>20</v>
      </c>
      <c r="C5" s="19" t="s">
        <v>25</v>
      </c>
    </row>
    <row r="6" spans="1:10" ht="16.5" customHeight="1" x14ac:dyDescent="0.2">
      <c r="B6" s="18" t="s">
        <v>21</v>
      </c>
      <c r="C6" s="20">
        <v>41340</v>
      </c>
      <c r="G6" s="17" t="s">
        <v>23</v>
      </c>
      <c r="H6" s="3"/>
      <c r="I6" s="3"/>
      <c r="J6" s="3"/>
    </row>
    <row r="7" spans="1:10" ht="16.5" customHeight="1" x14ac:dyDescent="0.2">
      <c r="B7" s="18" t="s">
        <v>37</v>
      </c>
      <c r="C7" s="25">
        <v>0.67</v>
      </c>
    </row>
    <row r="9" spans="1:10" ht="16.5" customHeight="1" x14ac:dyDescent="0.2">
      <c r="C9" s="15" t="str">
        <f>UPPER(TEXT(C10,"dddd"))</f>
        <v>SEXTA-FEIRA</v>
      </c>
      <c r="D9" s="15" t="str">
        <f t="shared" ref="D9:I9" si="0">UPPER(TEXT(D10,"dddd"))</f>
        <v>SÁBADO</v>
      </c>
      <c r="E9" s="15" t="str">
        <f t="shared" si="0"/>
        <v>DOMINGO</v>
      </c>
      <c r="F9" s="15" t="str">
        <f t="shared" si="0"/>
        <v>SEGUNDA-FEIRA</v>
      </c>
      <c r="G9" s="15" t="str">
        <f t="shared" si="0"/>
        <v>TERÇA-FEIRA</v>
      </c>
      <c r="H9" s="15" t="str">
        <f t="shared" si="0"/>
        <v>QUARTA-FEIRA</v>
      </c>
      <c r="I9" s="15" t="str">
        <f t="shared" si="0"/>
        <v>QUINTA-FEIRA</v>
      </c>
    </row>
    <row r="10" spans="1:10" ht="16.5" customHeight="1" x14ac:dyDescent="0.2">
      <c r="B10" s="14" t="s">
        <v>26</v>
      </c>
      <c r="C10" s="16">
        <f>SemanaTerminando-6</f>
        <v>41334</v>
      </c>
      <c r="D10" s="16">
        <f>SemanaTerminando-5</f>
        <v>41335</v>
      </c>
      <c r="E10" s="16">
        <f>SemanaTerminando-4</f>
        <v>41336</v>
      </c>
      <c r="F10" s="16">
        <f>SemanaTerminando-3</f>
        <v>41337</v>
      </c>
      <c r="G10" s="16">
        <f>SemanaTerminando-2</f>
        <v>41338</v>
      </c>
      <c r="H10" s="16">
        <f>SemanaTerminando-1</f>
        <v>41339</v>
      </c>
      <c r="I10" s="16">
        <f>SemanaTerminando</f>
        <v>41340</v>
      </c>
      <c r="J10" s="22" t="s">
        <v>29</v>
      </c>
    </row>
    <row r="11" spans="1:10" ht="16.5" customHeight="1" x14ac:dyDescent="0.2">
      <c r="B11" s="21" t="s">
        <v>0</v>
      </c>
      <c r="C11" s="11">
        <v>145</v>
      </c>
      <c r="D11" s="11"/>
      <c r="E11" s="11"/>
      <c r="F11" s="11"/>
      <c r="G11" s="11"/>
      <c r="H11" s="11"/>
      <c r="I11" s="11"/>
      <c r="J11" s="23">
        <f>SUM(transporte[[#This Row],[Dia 1]:[Dia 7]])</f>
        <v>145</v>
      </c>
    </row>
    <row r="12" spans="1:10" ht="16.5" customHeight="1" x14ac:dyDescent="0.2">
      <c r="B12" s="21" t="s">
        <v>5</v>
      </c>
      <c r="C12" s="28">
        <f t="shared" ref="C12:I12" si="1">C11*TaxadeQuilometragem</f>
        <v>97.15</v>
      </c>
      <c r="D12" s="28">
        <f t="shared" si="1"/>
        <v>0</v>
      </c>
      <c r="E12" s="28">
        <f t="shared" si="1"/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J12" s="27">
        <f>SUM(transporte[[#This Row],[Dia 1]:[Dia 7]])</f>
        <v>97.15</v>
      </c>
    </row>
    <row r="13" spans="1:10" ht="16.5" customHeight="1" x14ac:dyDescent="0.2">
      <c r="B13" s="21" t="s">
        <v>1</v>
      </c>
      <c r="C13" s="29"/>
      <c r="D13" s="29"/>
      <c r="E13" s="29"/>
      <c r="F13" s="29">
        <v>17</v>
      </c>
      <c r="G13" s="29"/>
      <c r="H13" s="29"/>
      <c r="I13" s="29"/>
      <c r="J13" s="27">
        <f>SUM(transporte[[#This Row],[Dia 1]:[Dia 7]])</f>
        <v>17</v>
      </c>
    </row>
    <row r="14" spans="1:10" ht="16.5" customHeight="1" x14ac:dyDescent="0.2">
      <c r="B14" s="21" t="s">
        <v>2</v>
      </c>
      <c r="C14" s="29">
        <v>79</v>
      </c>
      <c r="D14" s="29"/>
      <c r="E14" s="29"/>
      <c r="F14" s="29">
        <v>79</v>
      </c>
      <c r="G14" s="29"/>
      <c r="H14" s="29"/>
      <c r="I14" s="29"/>
      <c r="J14" s="27">
        <f>SUM(transporte[[#This Row],[Dia 1]:[Dia 7]])</f>
        <v>158</v>
      </c>
    </row>
    <row r="15" spans="1:10" ht="16.5" customHeight="1" x14ac:dyDescent="0.2">
      <c r="B15" s="21" t="s">
        <v>3</v>
      </c>
      <c r="C15" s="29"/>
      <c r="D15" s="29"/>
      <c r="E15" s="29"/>
      <c r="F15" s="29"/>
      <c r="G15" s="29"/>
      <c r="H15" s="29"/>
      <c r="I15" s="29"/>
      <c r="J15" s="27">
        <f>SUM(transporte[[#This Row],[Dia 1]:[Dia 7]])</f>
        <v>0</v>
      </c>
    </row>
    <row r="16" spans="1:10" ht="16.5" customHeight="1" x14ac:dyDescent="0.2">
      <c r="B16" s="21" t="s">
        <v>36</v>
      </c>
      <c r="C16" s="29"/>
      <c r="D16" s="29"/>
      <c r="E16" s="29"/>
      <c r="F16" s="29"/>
      <c r="G16" s="29"/>
      <c r="H16" s="29"/>
      <c r="I16" s="29"/>
      <c r="J16" s="27">
        <f>SUM(transporte[[#This Row],[Dia 1]:[Dia 7]])</f>
        <v>0</v>
      </c>
    </row>
    <row r="17" spans="2:10" ht="16.5" customHeight="1" x14ac:dyDescent="0.2">
      <c r="B17" s="21" t="s">
        <v>4</v>
      </c>
      <c r="C17" s="29"/>
      <c r="D17" s="29"/>
      <c r="E17" s="29"/>
      <c r="F17" s="29">
        <v>235</v>
      </c>
      <c r="G17" s="29"/>
      <c r="H17" s="29"/>
      <c r="I17" s="29"/>
      <c r="J17" s="27">
        <f>SUM(transporte[[#This Row],[Dia 1]:[Dia 7]])</f>
        <v>235</v>
      </c>
    </row>
    <row r="18" spans="2:10" ht="16.5" customHeight="1" x14ac:dyDescent="0.2">
      <c r="B18" s="26" t="s">
        <v>29</v>
      </c>
      <c r="C18" s="30">
        <f>SUBTOTAL(109,C12:C17)</f>
        <v>176.15</v>
      </c>
      <c r="D18" s="30">
        <f>SUBTOTAL(109,D12:D17)</f>
        <v>0</v>
      </c>
      <c r="E18" s="27"/>
      <c r="F18" s="30">
        <f>SUBTOTAL(109,F12:F17)</f>
        <v>331</v>
      </c>
      <c r="G18" s="30">
        <f>SUBTOTAL(109,G12:G17)</f>
        <v>0</v>
      </c>
      <c r="H18" s="30">
        <f>SUBTOTAL(109,H12:H17)</f>
        <v>0</v>
      </c>
      <c r="I18" s="30">
        <f>SUBTOTAL(109,I12:I17)</f>
        <v>0</v>
      </c>
      <c r="J18" s="30">
        <f>SUM(J12:J17)</f>
        <v>507.15</v>
      </c>
    </row>
    <row r="19" spans="2:10" ht="16.5" customHeight="1" x14ac:dyDescent="0.2">
      <c r="B19" s="36"/>
      <c r="C19" s="36"/>
      <c r="D19" s="36"/>
      <c r="E19" s="36"/>
      <c r="F19" s="36"/>
      <c r="G19" s="36"/>
      <c r="H19" s="36"/>
      <c r="I19" s="36"/>
      <c r="J19" s="36"/>
    </row>
    <row r="20" spans="2:10" ht="16.5" customHeight="1" x14ac:dyDescent="0.2">
      <c r="B20" s="14" t="s">
        <v>27</v>
      </c>
    </row>
    <row r="21" spans="2:10" ht="16.5" customHeight="1" x14ac:dyDescent="0.2">
      <c r="B21" s="21" t="s">
        <v>6</v>
      </c>
      <c r="C21" s="31">
        <v>145</v>
      </c>
      <c r="D21" s="31"/>
      <c r="E21" s="31"/>
      <c r="F21" s="31"/>
      <c r="G21" s="31"/>
      <c r="H21" s="31"/>
      <c r="I21" s="31"/>
      <c r="J21" s="32">
        <f>SUM(HospedagemRefeições[[#This Row],[Dia 1]:[Dia 7]])</f>
        <v>145</v>
      </c>
    </row>
    <row r="22" spans="2:10" ht="16.5" customHeight="1" x14ac:dyDescent="0.2">
      <c r="B22" s="21" t="s">
        <v>7</v>
      </c>
      <c r="C22" s="31">
        <v>11.49</v>
      </c>
      <c r="D22" s="31"/>
      <c r="E22" s="31"/>
      <c r="F22" s="31"/>
      <c r="G22" s="31"/>
      <c r="H22" s="31"/>
      <c r="I22" s="31"/>
      <c r="J22" s="32">
        <f>SUM(HospedagemRefeições[[#This Row],[Dia 1]:[Dia 7]])</f>
        <v>11.49</v>
      </c>
    </row>
    <row r="23" spans="2:10" ht="16.5" customHeight="1" x14ac:dyDescent="0.2">
      <c r="B23" s="21" t="s">
        <v>8</v>
      </c>
      <c r="C23" s="31">
        <v>12</v>
      </c>
      <c r="D23" s="31"/>
      <c r="E23" s="31"/>
      <c r="F23" s="31"/>
      <c r="G23" s="31"/>
      <c r="H23" s="31"/>
      <c r="I23" s="31"/>
      <c r="J23" s="32">
        <f>SUM(HospedagemRefeições[[#This Row],[Dia 1]:[Dia 7]])</f>
        <v>12</v>
      </c>
    </row>
    <row r="24" spans="2:10" ht="16.5" customHeight="1" x14ac:dyDescent="0.2">
      <c r="B24" s="21" t="s">
        <v>9</v>
      </c>
      <c r="C24" s="31">
        <v>17</v>
      </c>
      <c r="D24" s="31"/>
      <c r="E24" s="31"/>
      <c r="F24" s="31"/>
      <c r="G24" s="31"/>
      <c r="H24" s="31"/>
      <c r="I24" s="31"/>
      <c r="J24" s="32">
        <f>SUM(HospedagemRefeições[[#This Row],[Dia 1]:[Dia 7]])</f>
        <v>17</v>
      </c>
    </row>
    <row r="25" spans="2:10" ht="16.5" customHeight="1" x14ac:dyDescent="0.2">
      <c r="B25" s="21" t="s">
        <v>16</v>
      </c>
      <c r="C25" s="31">
        <f>C24*TaxadeQuilometragem</f>
        <v>11.39</v>
      </c>
      <c r="D25" s="31"/>
      <c r="E25" s="31"/>
      <c r="F25" s="31"/>
      <c r="G25" s="31"/>
      <c r="H25" s="31"/>
      <c r="I25" s="31"/>
      <c r="J25" s="32">
        <f>SUM(HospedagemRefeições[[#This Row],[Dia 1]:[Dia 7]])</f>
        <v>11.39</v>
      </c>
    </row>
    <row r="26" spans="2:10" ht="16.5" customHeight="1" x14ac:dyDescent="0.2">
      <c r="B26" s="21" t="s">
        <v>10</v>
      </c>
      <c r="C26" s="32">
        <f>SUM(C22:C24)</f>
        <v>40.49</v>
      </c>
      <c r="D26" s="32">
        <f t="shared" ref="D26:I26" si="2">SUM(D22:D24)</f>
        <v>0</v>
      </c>
      <c r="E26" s="32">
        <f t="shared" si="2"/>
        <v>0</v>
      </c>
      <c r="F26" s="32">
        <f t="shared" si="2"/>
        <v>0</v>
      </c>
      <c r="G26" s="32">
        <f t="shared" si="2"/>
        <v>0</v>
      </c>
      <c r="H26" s="32">
        <f t="shared" si="2"/>
        <v>0</v>
      </c>
      <c r="I26" s="32">
        <f t="shared" si="2"/>
        <v>0</v>
      </c>
      <c r="J26" s="32">
        <f>SUM(HospedagemRefeições[[#This Row],[Dia 1]:[Dia 7]])</f>
        <v>40.49</v>
      </c>
    </row>
    <row r="27" spans="2:10" ht="16.5" customHeight="1" x14ac:dyDescent="0.2">
      <c r="B27" s="26" t="s">
        <v>29</v>
      </c>
      <c r="C27" s="30">
        <f>SUBTOTAL(109,C21,C26)</f>
        <v>185.49</v>
      </c>
      <c r="D27" s="30">
        <f t="shared" ref="D27:I27" si="3">SUBTOTAL(109,D21,D26)</f>
        <v>0</v>
      </c>
      <c r="E27" s="30">
        <f t="shared" si="3"/>
        <v>0</v>
      </c>
      <c r="F27" s="30">
        <f t="shared" si="3"/>
        <v>0</v>
      </c>
      <c r="G27" s="30">
        <f t="shared" si="3"/>
        <v>0</v>
      </c>
      <c r="H27" s="30">
        <f t="shared" si="3"/>
        <v>0</v>
      </c>
      <c r="I27" s="30">
        <f t="shared" si="3"/>
        <v>0</v>
      </c>
      <c r="J27" s="30">
        <f>SUBTOTAL(109,J21,J26)</f>
        <v>185.49</v>
      </c>
    </row>
    <row r="28" spans="2:10" ht="16.5" customHeight="1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ht="16.5" customHeight="1" x14ac:dyDescent="0.2">
      <c r="B29" s="14" t="s">
        <v>28</v>
      </c>
    </row>
    <row r="30" spans="2:10" ht="16.5" customHeight="1" x14ac:dyDescent="0.2">
      <c r="B30" s="21" t="s">
        <v>11</v>
      </c>
      <c r="C30" s="31"/>
      <c r="D30" s="31"/>
      <c r="E30" s="31"/>
      <c r="F30" s="31"/>
      <c r="G30" s="31"/>
      <c r="H30" s="31"/>
      <c r="I30" s="31"/>
      <c r="J30" s="32">
        <f>SUM(Diversos[[#This Row],[Dia 1]:[Dia 7]])</f>
        <v>0</v>
      </c>
    </row>
    <row r="31" spans="2:10" ht="16.5" customHeight="1" x14ac:dyDescent="0.2">
      <c r="B31" s="21" t="s">
        <v>12</v>
      </c>
      <c r="C31" s="31"/>
      <c r="D31" s="31"/>
      <c r="E31" s="31"/>
      <c r="F31" s="31"/>
      <c r="G31" s="31"/>
      <c r="H31" s="31"/>
      <c r="I31" s="31"/>
      <c r="J31" s="32">
        <f>SUM(Diversos[[#This Row],[Dia 1]:[Dia 7]])</f>
        <v>0</v>
      </c>
    </row>
    <row r="32" spans="2:10" ht="16.5" customHeight="1" x14ac:dyDescent="0.2">
      <c r="B32" s="21" t="s">
        <v>13</v>
      </c>
      <c r="C32" s="31"/>
      <c r="D32" s="31"/>
      <c r="E32" s="31"/>
      <c r="F32" s="31"/>
      <c r="G32" s="31"/>
      <c r="H32" s="31"/>
      <c r="I32" s="31"/>
      <c r="J32" s="32">
        <f>SUM(Diversos[[#This Row],[Dia 1]:[Dia 7]])</f>
        <v>0</v>
      </c>
    </row>
    <row r="33" spans="2:10" ht="16.5" customHeight="1" x14ac:dyDescent="0.2">
      <c r="B33" s="21" t="s">
        <v>35</v>
      </c>
      <c r="C33" s="31"/>
      <c r="D33" s="31"/>
      <c r="E33" s="31"/>
      <c r="F33" s="31"/>
      <c r="G33" s="31"/>
      <c r="H33" s="31"/>
      <c r="I33" s="31"/>
      <c r="J33" s="32">
        <f>SUM(Diversos[[#This Row],[Dia 1]:[Dia 7]])</f>
        <v>0</v>
      </c>
    </row>
    <row r="34" spans="2:10" ht="16.5" customHeight="1" x14ac:dyDescent="0.2">
      <c r="B34" s="21" t="s">
        <v>30</v>
      </c>
      <c r="C34" s="31"/>
      <c r="D34" s="31"/>
      <c r="E34" s="31"/>
      <c r="F34" s="31">
        <v>199</v>
      </c>
      <c r="G34" s="31"/>
      <c r="H34" s="31"/>
      <c r="I34" s="31"/>
      <c r="J34" s="32">
        <f>SUM(Diversos[[#This Row],[Dia 1]:[Dia 7]])</f>
        <v>199</v>
      </c>
    </row>
    <row r="35" spans="2:10" ht="16.5" customHeight="1" x14ac:dyDescent="0.2">
      <c r="B35" s="24" t="s">
        <v>29</v>
      </c>
      <c r="C35" s="33">
        <f>SUBTOTAL(109,Diversos[Dia 1])</f>
        <v>0</v>
      </c>
      <c r="D35" s="33">
        <f>SUBTOTAL(109,Diversos[Dia 2])</f>
        <v>0</v>
      </c>
      <c r="E35" s="33">
        <f>SUBTOTAL(109,Diversos[Dia 3])</f>
        <v>0</v>
      </c>
      <c r="F35" s="33">
        <f>SUBTOTAL(109,Diversos[Dia 4])</f>
        <v>199</v>
      </c>
      <c r="G35" s="33">
        <f>SUBTOTAL(109,Diversos[Dia 5])</f>
        <v>0</v>
      </c>
      <c r="H35" s="33">
        <f>SUBTOTAL(109,Diversos[Dia 6])</f>
        <v>0</v>
      </c>
      <c r="I35" s="33">
        <f>SUBTOTAL(109,Diversos[Dia 7])</f>
        <v>0</v>
      </c>
      <c r="J35" s="33">
        <f>SUBTOTAL(109,Diversos[Total])</f>
        <v>199</v>
      </c>
    </row>
    <row r="36" spans="2:10" ht="19.5" customHeight="1" x14ac:dyDescent="0.2">
      <c r="B36" s="36"/>
      <c r="C36" s="36"/>
      <c r="D36" s="36"/>
      <c r="E36" s="36"/>
      <c r="F36" s="36"/>
      <c r="G36" s="36"/>
      <c r="H36" s="36"/>
      <c r="I36" s="36"/>
      <c r="J36" s="36"/>
    </row>
    <row r="37" spans="2:10" ht="19.5" customHeight="1" x14ac:dyDescent="0.2">
      <c r="B37" s="24" t="s">
        <v>14</v>
      </c>
      <c r="C37" s="33">
        <f>SUM(Diversos[[#Totals],[Dia 1]],HospedagemRefeições[[#Totals],[Dia 1]],transporte[[#Totals],[Dia 1]])</f>
        <v>361.64</v>
      </c>
      <c r="D37" s="33">
        <f>SUM(Diversos[[#Totals],[Dia 2]],HospedagemRefeições[[#Totals],[Dia 2]],transporte[[#Totals],[Dia 2]])</f>
        <v>0</v>
      </c>
      <c r="E37" s="33">
        <f>SUM(Diversos[[#Totals],[Dia 3]],HospedagemRefeições[[#Totals],[Dia 3]],transporte[[#Totals],[Dia 3]])</f>
        <v>0</v>
      </c>
      <c r="F37" s="33">
        <f>SUM(Diversos[[#Totals],[Dia 4]],HospedagemRefeições[[#Totals],[Dia 4]],transporte[[#Totals],[Dia 4]])</f>
        <v>530</v>
      </c>
      <c r="G37" s="33">
        <f>SUM(Diversos[[#Totals],[Dia 5]],HospedagemRefeições[[#Totals],[Dia 5]],transporte[[#Totals],[Dia 5]])</f>
        <v>0</v>
      </c>
      <c r="H37" s="33">
        <f>SUM(Diversos[[#Totals],[Dia 6]],HospedagemRefeições[[#Totals],[Dia 6]],transporte[[#Totals],[Dia 6]])</f>
        <v>0</v>
      </c>
      <c r="I37" s="33">
        <f>SUM(Diversos[[#Totals],[Dia 7]],HospedagemRefeições[[#Totals],[Dia 7]],transporte[[#Totals],[Dia 7]])</f>
        <v>0</v>
      </c>
      <c r="J37" s="34">
        <f>SUM(Diversos[[#Totals],[Total]],HospedagemRefeições[[#Totals],[Total]],transporte[[#Totals],[Total]])</f>
        <v>891.64</v>
      </c>
    </row>
    <row r="38" spans="2:10" ht="19.5" customHeight="1" x14ac:dyDescent="0.2"/>
    <row r="39" spans="2:10" ht="19.5" customHeight="1" x14ac:dyDescent="0.2">
      <c r="J39" s="22" t="s">
        <v>32</v>
      </c>
    </row>
    <row r="40" spans="2:10" ht="19.5" customHeight="1" x14ac:dyDescent="0.2">
      <c r="B40" s="8" t="s">
        <v>31</v>
      </c>
      <c r="C40" s="6"/>
      <c r="D40" s="6"/>
      <c r="E40" s="7"/>
      <c r="I40" s="4"/>
      <c r="J40" s="4">
        <f>SUM(J18,J27,J35)</f>
        <v>891.64</v>
      </c>
    </row>
    <row r="41" spans="2:10" ht="16.5" customHeight="1" x14ac:dyDescent="0.2">
      <c r="B41" s="37"/>
      <c r="C41" s="38"/>
      <c r="D41" s="38"/>
      <c r="E41" s="39"/>
      <c r="J41" s="22" t="s">
        <v>33</v>
      </c>
    </row>
    <row r="42" spans="2:10" ht="16.5" customHeight="1" x14ac:dyDescent="0.2">
      <c r="B42" s="37"/>
      <c r="C42" s="38"/>
      <c r="D42" s="38"/>
      <c r="E42" s="39"/>
      <c r="I42" s="4"/>
      <c r="J42" s="35"/>
    </row>
    <row r="43" spans="2:10" ht="16.5" customHeight="1" x14ac:dyDescent="0.2">
      <c r="B43" s="37"/>
      <c r="C43" s="38"/>
      <c r="D43" s="38"/>
      <c r="E43" s="39"/>
      <c r="J43" s="22" t="s">
        <v>34</v>
      </c>
    </row>
    <row r="44" spans="2:10" ht="16.5" customHeight="1" x14ac:dyDescent="0.2">
      <c r="B44" s="40"/>
      <c r="C44" s="41"/>
      <c r="D44" s="41"/>
      <c r="E44" s="42"/>
      <c r="I44" s="4"/>
      <c r="J44" s="10">
        <f>J40-J42</f>
        <v>891.64</v>
      </c>
    </row>
    <row r="45" spans="2:10" ht="16.5" customHeight="1" x14ac:dyDescent="0.2">
      <c r="J45" s="5" t="s">
        <v>15</v>
      </c>
    </row>
  </sheetData>
  <mergeCells count="4">
    <mergeCell ref="B19:J19"/>
    <mergeCell ref="B28:J28"/>
    <mergeCell ref="B36:J36"/>
    <mergeCell ref="B41:E44"/>
  </mergeCells>
  <printOptions horizontalCentered="1"/>
  <pageMargins left="0.4" right="0.4" top="0.8" bottom="0.5" header="0.5" footer="0.5"/>
  <pageSetup paperSize="9" fitToHeight="0" orientation="portrait" r:id="rId1"/>
  <ignoredErrors>
    <ignoredError sqref="C26" formulaRange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2057737089D604C8995D725789FFFFD0400C05BDBFCDB0BE84BA6AEC1D1A4F5E4CE" ma:contentTypeVersion="56" ma:contentTypeDescription="Create a new document." ma:contentTypeScope="" ma:versionID="c5c786f17e9890b7d2875e0bb647f603">
  <xsd:schema xmlns:xsd="http://www.w3.org/2001/XMLSchema" xmlns:xs="http://www.w3.org/2001/XMLSchema" xmlns:p="http://schemas.microsoft.com/office/2006/metadata/properties" xmlns:ns2="e5d022ff-4ce9-4922-b5a4-f245e35e2aac" targetNamespace="http://schemas.microsoft.com/office/2006/metadata/properties" ma:root="true" ma:fieldsID="3dddc4782ba87b44f6678511fd2b89e9" ns2:_="">
    <xsd:import namespace="e5d022ff-4ce9-4922-b5a4-f245e35e2aa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d022ff-4ce9-4922-b5a4-f245e35e2aa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ae2f8e70-a23c-4d77-9ad6-ea38e2352880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E053CDA-25E6-45C3-8DB3-AEDB8C2D0B9A}" ma:internalName="CSXSubmissionMarket" ma:readOnly="false" ma:showField="MarketName" ma:web="e5d022ff-4ce9-4922-b5a4-f245e35e2aac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0e79027b-5c14-42ce-a448-02002c169e4a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E1DF242F-2A85-4892-885C-E072ACF78A23}" ma:internalName="InProjectListLookup" ma:readOnly="true" ma:showField="InProjectLis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e822bdd4-da07-482e-8962-d405657c171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E1DF242F-2A85-4892-885C-E072ACF78A23}" ma:internalName="LastCompleteVersionLookup" ma:readOnly="true" ma:showField="LastComplete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E1DF242F-2A85-4892-885C-E072ACF78A23}" ma:internalName="LastPreviewErrorLookup" ma:readOnly="true" ma:showField="LastPreview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E1DF242F-2A85-4892-885C-E072ACF78A23}" ma:internalName="LastPreviewResultLookup" ma:readOnly="true" ma:showField="LastPreview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E1DF242F-2A85-4892-885C-E072ACF78A23}" ma:internalName="LastPreviewAttemptDateLookup" ma:readOnly="true" ma:showField="LastPreview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E1DF242F-2A85-4892-885C-E072ACF78A23}" ma:internalName="LastPreviewedByLookup" ma:readOnly="true" ma:showField="LastPreview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E1DF242F-2A85-4892-885C-E072ACF78A23}" ma:internalName="LastPreviewTimeLookup" ma:readOnly="true" ma:showField="LastPreview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E1DF242F-2A85-4892-885C-E072ACF78A23}" ma:internalName="LastPreviewVersionLookup" ma:readOnly="true" ma:showField="LastPreview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E1DF242F-2A85-4892-885C-E072ACF78A23}" ma:internalName="LastPublishErrorLookup" ma:readOnly="true" ma:showField="LastPublishError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E1DF242F-2A85-4892-885C-E072ACF78A23}" ma:internalName="LastPublishResultLookup" ma:readOnly="true" ma:showField="LastPublishResult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E1DF242F-2A85-4892-885C-E072ACF78A23}" ma:internalName="LastPublishAttemptDateLookup" ma:readOnly="true" ma:showField="LastPublishAttemptDat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E1DF242F-2A85-4892-885C-E072ACF78A23}" ma:internalName="LastPublishedByLookup" ma:readOnly="true" ma:showField="LastPublishedBy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E1DF242F-2A85-4892-885C-E072ACF78A23}" ma:internalName="LastPublishTimeLookup" ma:readOnly="true" ma:showField="LastPublishTi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E1DF242F-2A85-4892-885C-E072ACF78A23}" ma:internalName="LastPublishVersionLookup" ma:readOnly="true" ma:showField="LastPublishVersion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D8789D1B-66E7-4538-930C-3B8C6A9D68AA}" ma:internalName="LocLastLocAttemptVersionLookup" ma:readOnly="false" ma:showField="LastLocAttemptVersion" ma:web="e5d022ff-4ce9-4922-b5a4-f245e35e2aac">
      <xsd:simpleType>
        <xsd:restriction base="dms:Lookup"/>
      </xsd:simpleType>
    </xsd:element>
    <xsd:element name="LocLastLocAttemptVersionTypeLookup" ma:index="71" nillable="true" ma:displayName="Loc Last Loc Attempt Version Type" ma:default="" ma:list="{D8789D1B-66E7-4538-930C-3B8C6A9D68AA}" ma:internalName="LocLastLocAttemptVersionTypeLookup" ma:readOnly="true" ma:showField="LastLocAttemptVersionType" ma:web="e5d022ff-4ce9-4922-b5a4-f245e35e2aac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D8789D1B-66E7-4538-930C-3B8C6A9D68AA}" ma:internalName="LocNewPublishedVersionLookup" ma:readOnly="true" ma:showField="NewPublishedVersion" ma:web="e5d022ff-4ce9-4922-b5a4-f245e35e2aac">
      <xsd:simpleType>
        <xsd:restriction base="dms:Lookup"/>
      </xsd:simpleType>
    </xsd:element>
    <xsd:element name="LocOverallHandbackStatusLookup" ma:index="75" nillable="true" ma:displayName="Loc Overall Handback Status" ma:default="" ma:list="{D8789D1B-66E7-4538-930C-3B8C6A9D68AA}" ma:internalName="LocOverallHandbackStatusLookup" ma:readOnly="true" ma:showField="OverallHandbackStatus" ma:web="e5d022ff-4ce9-4922-b5a4-f245e35e2aac">
      <xsd:simpleType>
        <xsd:restriction base="dms:Lookup"/>
      </xsd:simpleType>
    </xsd:element>
    <xsd:element name="LocOverallLocStatusLookup" ma:index="76" nillable="true" ma:displayName="Loc Overall Localize Status" ma:default="" ma:list="{D8789D1B-66E7-4538-930C-3B8C6A9D68AA}" ma:internalName="LocOverallLocStatusLookup" ma:readOnly="true" ma:showField="OverallLocStatus" ma:web="e5d022ff-4ce9-4922-b5a4-f245e35e2aac">
      <xsd:simpleType>
        <xsd:restriction base="dms:Lookup"/>
      </xsd:simpleType>
    </xsd:element>
    <xsd:element name="LocOverallPreviewStatusLookup" ma:index="77" nillable="true" ma:displayName="Loc Overall Preview Status" ma:default="" ma:list="{D8789D1B-66E7-4538-930C-3B8C6A9D68AA}" ma:internalName="LocOverallPreviewStatusLookup" ma:readOnly="true" ma:showField="OverallPreviewStatus" ma:web="e5d022ff-4ce9-4922-b5a4-f245e35e2aac">
      <xsd:simpleType>
        <xsd:restriction base="dms:Lookup"/>
      </xsd:simpleType>
    </xsd:element>
    <xsd:element name="LocOverallPublishStatusLookup" ma:index="78" nillable="true" ma:displayName="Loc Overall Publish Status" ma:default="" ma:list="{D8789D1B-66E7-4538-930C-3B8C6A9D68AA}" ma:internalName="LocOverallPublishStatusLookup" ma:readOnly="true" ma:showField="OverallPublishStatus" ma:web="e5d022ff-4ce9-4922-b5a4-f245e35e2aac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D8789D1B-66E7-4538-930C-3B8C6A9D68AA}" ma:internalName="LocProcessedForHandoffsLookup" ma:readOnly="true" ma:showField="ProcessedForHandoffs" ma:web="e5d022ff-4ce9-4922-b5a4-f245e35e2aac">
      <xsd:simpleType>
        <xsd:restriction base="dms:Lookup"/>
      </xsd:simpleType>
    </xsd:element>
    <xsd:element name="LocProcessedForMarketsLookup" ma:index="81" nillable="true" ma:displayName="Loc Processed For Markets" ma:default="" ma:list="{D8789D1B-66E7-4538-930C-3B8C6A9D68AA}" ma:internalName="LocProcessedForMarketsLookup" ma:readOnly="true" ma:showField="ProcessedForMarkets" ma:web="e5d022ff-4ce9-4922-b5a4-f245e35e2aac">
      <xsd:simpleType>
        <xsd:restriction base="dms:Lookup"/>
      </xsd:simpleType>
    </xsd:element>
    <xsd:element name="LocPublishedDependentAssetsLookup" ma:index="82" nillable="true" ma:displayName="Loc Published Dependent Assets" ma:default="" ma:list="{D8789D1B-66E7-4538-930C-3B8C6A9D68AA}" ma:internalName="LocPublishedDependentAssetsLookup" ma:readOnly="true" ma:showField="PublishedDependentAssets" ma:web="e5d022ff-4ce9-4922-b5a4-f245e35e2aac">
      <xsd:simpleType>
        <xsd:restriction base="dms:Lookup"/>
      </xsd:simpleType>
    </xsd:element>
    <xsd:element name="LocPublishedLinkedAssetsLookup" ma:index="83" nillable="true" ma:displayName="Loc Published Linked Assets" ma:default="" ma:list="{D8789D1B-66E7-4538-930C-3B8C6A9D68AA}" ma:internalName="LocPublishedLinkedAssetsLookup" ma:readOnly="true" ma:showField="PublishedLinkedAssets" ma:web="e5d022ff-4ce9-4922-b5a4-f245e35e2aac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63236a87-6c6d-4a5b-9fe1-c805ecae0bb8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E053CDA-25E6-45C3-8DB3-AEDB8C2D0B9A}" ma:internalName="Markets" ma:readOnly="false" ma:showField="MarketName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E1DF242F-2A85-4892-885C-E072ACF78A23}" ma:internalName="NumOfRatingsLookup" ma:readOnly="true" ma:showField="NumOfRating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E1DF242F-2A85-4892-885C-E072ACF78A23}" ma:internalName="PublishStatusLookup" ma:readOnly="false" ma:showField="PublishStatus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67a15031-dfad-40a3-960d-7cc941d4a98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2f397b98-bdf6-47da-a1ac-484548f5e091}" ma:internalName="TaxCatchAll" ma:showField="CatchAllData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2f397b98-bdf6-47da-a1ac-484548f5e091}" ma:internalName="TaxCatchAllLabel" ma:readOnly="true" ma:showField="CatchAllDataLabel" ma:web="e5d022ff-4ce9-4922-b5a4-f245e35e2a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e5d022ff-4ce9-4922-b5a4-f245e35e2aac" xsi:nil="true"/>
    <AssetExpire xmlns="e5d022ff-4ce9-4922-b5a4-f245e35e2aac">2029-01-01T08:00:00+00:00</AssetExpire>
    <CampaignTagsTaxHTField0 xmlns="e5d022ff-4ce9-4922-b5a4-f245e35e2aac">
      <Terms xmlns="http://schemas.microsoft.com/office/infopath/2007/PartnerControls"/>
    </CampaignTagsTaxHTField0>
    <IntlLangReviewDate xmlns="e5d022ff-4ce9-4922-b5a4-f245e35e2aac" xsi:nil="true"/>
    <TPFriendlyName xmlns="e5d022ff-4ce9-4922-b5a4-f245e35e2aac" xsi:nil="true"/>
    <IntlLangReview xmlns="e5d022ff-4ce9-4922-b5a4-f245e35e2aac">false</IntlLangReview>
    <LocLastLocAttemptVersionLookup xmlns="e5d022ff-4ce9-4922-b5a4-f245e35e2aac">856625</LocLastLocAttemptVersionLookup>
    <PolicheckWords xmlns="e5d022ff-4ce9-4922-b5a4-f245e35e2aac" xsi:nil="true"/>
    <SubmitterId xmlns="e5d022ff-4ce9-4922-b5a4-f245e35e2aac" xsi:nil="true"/>
    <AcquiredFrom xmlns="e5d022ff-4ce9-4922-b5a4-f245e35e2aac">Internal MS</AcquiredFrom>
    <EditorialStatus xmlns="e5d022ff-4ce9-4922-b5a4-f245e35e2aac">Complete</EditorialStatus>
    <Markets xmlns="e5d022ff-4ce9-4922-b5a4-f245e35e2aac"/>
    <OriginAsset xmlns="e5d022ff-4ce9-4922-b5a4-f245e35e2aac" xsi:nil="true"/>
    <AssetStart xmlns="e5d022ff-4ce9-4922-b5a4-f245e35e2aac">2012-09-19T11:17:00+00:00</AssetStart>
    <FriendlyTitle xmlns="e5d022ff-4ce9-4922-b5a4-f245e35e2aac" xsi:nil="true"/>
    <MarketSpecific xmlns="e5d022ff-4ce9-4922-b5a4-f245e35e2aac">false</MarketSpecific>
    <TPNamespace xmlns="e5d022ff-4ce9-4922-b5a4-f245e35e2aac" xsi:nil="true"/>
    <PublishStatusLookup xmlns="e5d022ff-4ce9-4922-b5a4-f245e35e2aac">
      <Value>466619</Value>
    </PublishStatusLookup>
    <APAuthor xmlns="e5d022ff-4ce9-4922-b5a4-f245e35e2aac">
      <UserInfo>
        <DisplayName>REDMOND\matthos</DisplayName>
        <AccountId>59</AccountId>
        <AccountType/>
      </UserInfo>
    </APAuthor>
    <TPCommandLine xmlns="e5d022ff-4ce9-4922-b5a4-f245e35e2aac" xsi:nil="true"/>
    <IntlLangReviewer xmlns="e5d022ff-4ce9-4922-b5a4-f245e35e2aac" xsi:nil="true"/>
    <OpenTemplate xmlns="e5d022ff-4ce9-4922-b5a4-f245e35e2aac">true</OpenTemplate>
    <CSXSubmissionDate xmlns="e5d022ff-4ce9-4922-b5a4-f245e35e2aac" xsi:nil="true"/>
    <TaxCatchAll xmlns="e5d022ff-4ce9-4922-b5a4-f245e35e2aac"/>
    <Manager xmlns="e5d022ff-4ce9-4922-b5a4-f245e35e2aac" xsi:nil="true"/>
    <NumericId xmlns="e5d022ff-4ce9-4922-b5a4-f245e35e2aac" xsi:nil="true"/>
    <ParentAssetId xmlns="e5d022ff-4ce9-4922-b5a4-f245e35e2aac" xsi:nil="true"/>
    <OriginalSourceMarket xmlns="e5d022ff-4ce9-4922-b5a4-f245e35e2aac">english</OriginalSourceMarket>
    <ApprovalStatus xmlns="e5d022ff-4ce9-4922-b5a4-f245e35e2aac">InProgress</ApprovalStatus>
    <TPComponent xmlns="e5d022ff-4ce9-4922-b5a4-f245e35e2aac" xsi:nil="true"/>
    <EditorialTags xmlns="e5d022ff-4ce9-4922-b5a4-f245e35e2aac" xsi:nil="true"/>
    <TPExecutable xmlns="e5d022ff-4ce9-4922-b5a4-f245e35e2aac" xsi:nil="true"/>
    <TPLaunchHelpLink xmlns="e5d022ff-4ce9-4922-b5a4-f245e35e2aac" xsi:nil="true"/>
    <LocComments xmlns="e5d022ff-4ce9-4922-b5a4-f245e35e2aac" xsi:nil="true"/>
    <LocRecommendedHandoff xmlns="e5d022ff-4ce9-4922-b5a4-f245e35e2aac" xsi:nil="true"/>
    <SourceTitle xmlns="e5d022ff-4ce9-4922-b5a4-f245e35e2aac" xsi:nil="true"/>
    <CSXUpdate xmlns="e5d022ff-4ce9-4922-b5a4-f245e35e2aac">false</CSXUpdate>
    <IntlLocPriority xmlns="e5d022ff-4ce9-4922-b5a4-f245e35e2aac" xsi:nil="true"/>
    <UAProjectedTotalWords xmlns="e5d022ff-4ce9-4922-b5a4-f245e35e2aac" xsi:nil="true"/>
    <AssetType xmlns="e5d022ff-4ce9-4922-b5a4-f245e35e2aac">TP</AssetType>
    <MachineTranslated xmlns="e5d022ff-4ce9-4922-b5a4-f245e35e2aac">false</MachineTranslated>
    <OutputCachingOn xmlns="e5d022ff-4ce9-4922-b5a4-f245e35e2aac">false</OutputCachingOn>
    <TemplateStatus xmlns="e5d022ff-4ce9-4922-b5a4-f245e35e2aac">Complete</TemplateStatus>
    <IsSearchable xmlns="e5d022ff-4ce9-4922-b5a4-f245e35e2aac">true</IsSearchable>
    <ContentItem xmlns="e5d022ff-4ce9-4922-b5a4-f245e35e2aac" xsi:nil="true"/>
    <HandoffToMSDN xmlns="e5d022ff-4ce9-4922-b5a4-f245e35e2aac" xsi:nil="true"/>
    <ShowIn xmlns="e5d022ff-4ce9-4922-b5a4-f245e35e2aac">Show everywhere</ShowIn>
    <ThumbnailAssetId xmlns="e5d022ff-4ce9-4922-b5a4-f245e35e2aac" xsi:nil="true"/>
    <UALocComments xmlns="e5d022ff-4ce9-4922-b5a4-f245e35e2aac" xsi:nil="true"/>
    <UALocRecommendation xmlns="e5d022ff-4ce9-4922-b5a4-f245e35e2aac">Localize</UALocRecommendation>
    <LastModifiedDateTime xmlns="e5d022ff-4ce9-4922-b5a4-f245e35e2aac" xsi:nil="true"/>
    <LegacyData xmlns="e5d022ff-4ce9-4922-b5a4-f245e35e2aac" xsi:nil="true"/>
    <LocManualTestRequired xmlns="e5d022ff-4ce9-4922-b5a4-f245e35e2aac">false</LocManualTestRequired>
    <LocMarketGroupTiers2 xmlns="e5d022ff-4ce9-4922-b5a4-f245e35e2aac" xsi:nil="true"/>
    <ClipArtFilename xmlns="e5d022ff-4ce9-4922-b5a4-f245e35e2aac" xsi:nil="true"/>
    <TPApplication xmlns="e5d022ff-4ce9-4922-b5a4-f245e35e2aac" xsi:nil="true"/>
    <CSXHash xmlns="e5d022ff-4ce9-4922-b5a4-f245e35e2aac" xsi:nil="true"/>
    <DirectSourceMarket xmlns="e5d022ff-4ce9-4922-b5a4-f245e35e2aac">english</DirectSourceMarket>
    <PrimaryImageGen xmlns="e5d022ff-4ce9-4922-b5a4-f245e35e2aac">false</PrimaryImageGen>
    <PlannedPubDate xmlns="e5d022ff-4ce9-4922-b5a4-f245e35e2aac" xsi:nil="true"/>
    <CSXSubmissionMarket xmlns="e5d022ff-4ce9-4922-b5a4-f245e35e2aac" xsi:nil="true"/>
    <Downloads xmlns="e5d022ff-4ce9-4922-b5a4-f245e35e2aac">0</Downloads>
    <ArtSampleDocs xmlns="e5d022ff-4ce9-4922-b5a4-f245e35e2aac" xsi:nil="true"/>
    <TrustLevel xmlns="e5d022ff-4ce9-4922-b5a4-f245e35e2aac">1 Microsoft Managed Content</TrustLevel>
    <BlockPublish xmlns="e5d022ff-4ce9-4922-b5a4-f245e35e2aac">false</BlockPublish>
    <TPLaunchHelpLinkType xmlns="e5d022ff-4ce9-4922-b5a4-f245e35e2aac">Template</TPLaunchHelpLinkType>
    <LocalizationTagsTaxHTField0 xmlns="e5d022ff-4ce9-4922-b5a4-f245e35e2aac">
      <Terms xmlns="http://schemas.microsoft.com/office/infopath/2007/PartnerControls"/>
    </LocalizationTagsTaxHTField0>
    <BusinessGroup xmlns="e5d022ff-4ce9-4922-b5a4-f245e35e2aac" xsi:nil="true"/>
    <Providers xmlns="e5d022ff-4ce9-4922-b5a4-f245e35e2aac" xsi:nil="true"/>
    <TemplateTemplateType xmlns="e5d022ff-4ce9-4922-b5a4-f245e35e2aac">Excel Spreadsheet Template</TemplateTemplateType>
    <TimesCloned xmlns="e5d022ff-4ce9-4922-b5a4-f245e35e2aac" xsi:nil="true"/>
    <TPAppVersion xmlns="e5d022ff-4ce9-4922-b5a4-f245e35e2aac" xsi:nil="true"/>
    <VoteCount xmlns="e5d022ff-4ce9-4922-b5a4-f245e35e2aac" xsi:nil="true"/>
    <FeatureTagsTaxHTField0 xmlns="e5d022ff-4ce9-4922-b5a4-f245e35e2aac">
      <Terms xmlns="http://schemas.microsoft.com/office/infopath/2007/PartnerControls"/>
    </FeatureTagsTaxHTField0>
    <Provider xmlns="e5d022ff-4ce9-4922-b5a4-f245e35e2aac" xsi:nil="true"/>
    <UACurrentWords xmlns="e5d022ff-4ce9-4922-b5a4-f245e35e2aac" xsi:nil="true"/>
    <AssetId xmlns="e5d022ff-4ce9-4922-b5a4-f245e35e2aac">TP103458070</AssetId>
    <TPClientViewer xmlns="e5d022ff-4ce9-4922-b5a4-f245e35e2aac" xsi:nil="true"/>
    <DSATActionTaken xmlns="e5d022ff-4ce9-4922-b5a4-f245e35e2aac" xsi:nil="true"/>
    <APEditor xmlns="e5d022ff-4ce9-4922-b5a4-f245e35e2aac">
      <UserInfo>
        <DisplayName/>
        <AccountId xsi:nil="true"/>
        <AccountType/>
      </UserInfo>
    </APEditor>
    <TPInstallLocation xmlns="e5d022ff-4ce9-4922-b5a4-f245e35e2aac" xsi:nil="true"/>
    <OOCacheId xmlns="e5d022ff-4ce9-4922-b5a4-f245e35e2aac" xsi:nil="true"/>
    <IsDeleted xmlns="e5d022ff-4ce9-4922-b5a4-f245e35e2aac">false</IsDeleted>
    <PublishTargets xmlns="e5d022ff-4ce9-4922-b5a4-f245e35e2aac">OfficeOnlineVNext</PublishTargets>
    <ApprovalLog xmlns="e5d022ff-4ce9-4922-b5a4-f245e35e2aac" xsi:nil="true"/>
    <BugNumber xmlns="e5d022ff-4ce9-4922-b5a4-f245e35e2aac" xsi:nil="true"/>
    <CrawlForDependencies xmlns="e5d022ff-4ce9-4922-b5a4-f245e35e2aac">false</CrawlForDependencies>
    <InternalTagsTaxHTField0 xmlns="e5d022ff-4ce9-4922-b5a4-f245e35e2aac">
      <Terms xmlns="http://schemas.microsoft.com/office/infopath/2007/PartnerControls"/>
    </InternalTagsTaxHTField0>
    <LastHandOff xmlns="e5d022ff-4ce9-4922-b5a4-f245e35e2aac" xsi:nil="true"/>
    <Milestone xmlns="e5d022ff-4ce9-4922-b5a4-f245e35e2aac" xsi:nil="true"/>
    <OriginalRelease xmlns="e5d022ff-4ce9-4922-b5a4-f245e35e2aac">15</OriginalRelease>
    <RecommendationsModifier xmlns="e5d022ff-4ce9-4922-b5a4-f245e35e2aac" xsi:nil="true"/>
    <ScenarioTagsTaxHTField0 xmlns="e5d022ff-4ce9-4922-b5a4-f245e35e2aac">
      <Terms xmlns="http://schemas.microsoft.com/office/infopath/2007/PartnerControls"/>
    </ScenarioTagsTaxHTField0>
    <UANotes xmlns="e5d022ff-4ce9-4922-b5a4-f245e35e2aac" xsi:nil="true"/>
  </documentManagement>
</p:properti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C20A8-F51A-4B11-B227-BB06574AA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d022ff-4ce9-4922-b5a4-f245e35e2a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1F0D83-5A08-46A5-A115-91DA399E2ED1}">
  <ds:schemaRefs>
    <ds:schemaRef ds:uri="http://schemas.microsoft.com/office/2006/metadata/properties"/>
    <ds:schemaRef ds:uri="http://schemas.microsoft.com/office/infopath/2007/PartnerControls"/>
    <ds:schemaRef ds:uri="e5d022ff-4ce9-4922-b5a4-f245e35e2a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Relatório de Despesas</vt:lpstr>
      <vt:lpstr>SemanaTerminando</vt:lpstr>
      <vt:lpstr>TaxadeQuilometragem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Desktop</dc:creator>
  <cp:lastModifiedBy>Desktop</cp:lastModifiedBy>
  <dcterms:created xsi:type="dcterms:W3CDTF">2012-09-17T21:49:54Z</dcterms:created>
  <dcterms:modified xsi:type="dcterms:W3CDTF">2020-10-12T22:08:59Z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0x01010062057737089D604C8995D725789FFFFD0400C05BDBFCDB0BE84BA6AEC1D1A4F5E4CE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CategoryTagsTaxHTField0">
    <vt:lpwstr/>
  </property>
  <property fmtid="{D5CDD505-2E9C-101B-9397-08002B2CF9AE}" pid="11" name="HiddenCategoryTagsTaxHTField0">
    <vt:lpwstr/>
  </property>
</Properties>
</file>