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CS513-KDD\mywork\cs513-b\midterm\"/>
    </mc:Choice>
  </mc:AlternateContent>
  <xr:revisionPtr revIDLastSave="0" documentId="13_ncr:1_{9151EBA1-B80B-4139-A678-2E78C8602A2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NN_solution" sheetId="4" r:id="rId1"/>
    <sheet name="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4" l="1"/>
  <c r="J47" i="4"/>
  <c r="J48" i="4"/>
  <c r="J49" i="4"/>
  <c r="J50" i="4"/>
  <c r="J46" i="4"/>
  <c r="G2" i="4" l="1"/>
  <c r="H2" i="4"/>
  <c r="H47" i="4"/>
  <c r="H48" i="4"/>
  <c r="H49" i="4"/>
  <c r="H50" i="4"/>
  <c r="H46" i="4"/>
  <c r="G47" i="4"/>
  <c r="G48" i="4"/>
  <c r="G49" i="4"/>
  <c r="G50" i="4"/>
  <c r="G46" i="4"/>
  <c r="F47" i="4"/>
  <c r="F48" i="4"/>
  <c r="F49" i="4"/>
  <c r="F50" i="4"/>
  <c r="F4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J51" i="4"/>
  <c r="Q24" i="4" l="1"/>
  <c r="M24" i="4"/>
  <c r="K24" i="4"/>
  <c r="I24" i="4"/>
  <c r="O24" i="4"/>
  <c r="Q31" i="4"/>
  <c r="M31" i="4"/>
  <c r="K31" i="4"/>
  <c r="O31" i="4"/>
  <c r="I31" i="4"/>
  <c r="Q38" i="4"/>
  <c r="M38" i="4"/>
  <c r="K38" i="4"/>
  <c r="O38" i="4"/>
  <c r="I38" i="4"/>
  <c r="Q30" i="4"/>
  <c r="M30" i="4"/>
  <c r="K30" i="4"/>
  <c r="O30" i="4"/>
  <c r="I30" i="4"/>
  <c r="Q22" i="4"/>
  <c r="M22" i="4"/>
  <c r="K22" i="4"/>
  <c r="O22" i="4"/>
  <c r="I22" i="4"/>
  <c r="Q14" i="4"/>
  <c r="M14" i="4"/>
  <c r="K14" i="4"/>
  <c r="O14" i="4"/>
  <c r="I14" i="4"/>
  <c r="Q6" i="4"/>
  <c r="M6" i="4"/>
  <c r="K6" i="4"/>
  <c r="O6" i="4"/>
  <c r="I6" i="4"/>
  <c r="Q40" i="4"/>
  <c r="M40" i="4"/>
  <c r="K40" i="4"/>
  <c r="O40" i="4"/>
  <c r="I40" i="4"/>
  <c r="Q15" i="4"/>
  <c r="M15" i="4"/>
  <c r="K15" i="4"/>
  <c r="O15" i="4"/>
  <c r="I15" i="4"/>
  <c r="Q21" i="4"/>
  <c r="O21" i="4"/>
  <c r="I21" i="4"/>
  <c r="K21" i="4"/>
  <c r="M21" i="4"/>
  <c r="Q36" i="4"/>
  <c r="M36" i="4"/>
  <c r="K36" i="4"/>
  <c r="I36" i="4"/>
  <c r="O36" i="4"/>
  <c r="Q28" i="4"/>
  <c r="M28" i="4"/>
  <c r="K28" i="4"/>
  <c r="I28" i="4"/>
  <c r="O28" i="4"/>
  <c r="Q20" i="4"/>
  <c r="M20" i="4"/>
  <c r="K20" i="4"/>
  <c r="I20" i="4"/>
  <c r="O20" i="4"/>
  <c r="O12" i="4"/>
  <c r="Q12" i="4"/>
  <c r="M12" i="4"/>
  <c r="K12" i="4"/>
  <c r="I12" i="4"/>
  <c r="I4" i="4"/>
  <c r="Q4" i="4"/>
  <c r="M4" i="4"/>
  <c r="K4" i="4"/>
  <c r="O4" i="4"/>
  <c r="Q35" i="4"/>
  <c r="M35" i="4"/>
  <c r="K35" i="4"/>
  <c r="O35" i="4"/>
  <c r="I35" i="4"/>
  <c r="Q27" i="4"/>
  <c r="M27" i="4"/>
  <c r="K27" i="4"/>
  <c r="O27" i="4"/>
  <c r="I27" i="4"/>
  <c r="Q19" i="4"/>
  <c r="M19" i="4"/>
  <c r="K19" i="4"/>
  <c r="O19" i="4"/>
  <c r="I19" i="4"/>
  <c r="Q11" i="4"/>
  <c r="M11" i="4"/>
  <c r="K11" i="4"/>
  <c r="O11" i="4"/>
  <c r="I11" i="4"/>
  <c r="Q3" i="4"/>
  <c r="M3" i="4"/>
  <c r="K3" i="4"/>
  <c r="O3" i="4"/>
  <c r="I3" i="4"/>
  <c r="Q16" i="4"/>
  <c r="M16" i="4"/>
  <c r="K16" i="4"/>
  <c r="O16" i="4"/>
  <c r="I16" i="4"/>
  <c r="Q23" i="4"/>
  <c r="M23" i="4"/>
  <c r="K23" i="4"/>
  <c r="O23" i="4"/>
  <c r="I23" i="4"/>
  <c r="K37" i="4"/>
  <c r="Q37" i="4"/>
  <c r="M37" i="4"/>
  <c r="O37" i="4"/>
  <c r="I37" i="4"/>
  <c r="K5" i="4"/>
  <c r="Q5" i="4"/>
  <c r="M5" i="4"/>
  <c r="O5" i="4"/>
  <c r="I5" i="4"/>
  <c r="I2" i="4"/>
  <c r="M2" i="4"/>
  <c r="Q2" i="4"/>
  <c r="O2" i="4"/>
  <c r="K2" i="4"/>
  <c r="O26" i="4"/>
  <c r="M26" i="4"/>
  <c r="Q26" i="4"/>
  <c r="K26" i="4"/>
  <c r="I26" i="4"/>
  <c r="O10" i="4"/>
  <c r="I10" i="4"/>
  <c r="Q10" i="4"/>
  <c r="M10" i="4"/>
  <c r="K10" i="4"/>
  <c r="Q32" i="4"/>
  <c r="M32" i="4"/>
  <c r="K32" i="4"/>
  <c r="I32" i="4"/>
  <c r="O32" i="4"/>
  <c r="Q8" i="4"/>
  <c r="M8" i="4"/>
  <c r="K8" i="4"/>
  <c r="O8" i="4"/>
  <c r="I8" i="4"/>
  <c r="Q39" i="4"/>
  <c r="M39" i="4"/>
  <c r="K39" i="4"/>
  <c r="O39" i="4"/>
  <c r="I39" i="4"/>
  <c r="Q7" i="4"/>
  <c r="M7" i="4"/>
  <c r="K7" i="4"/>
  <c r="O7" i="4"/>
  <c r="I7" i="4"/>
  <c r="Q29" i="4"/>
  <c r="K29" i="4"/>
  <c r="O29" i="4"/>
  <c r="I29" i="4"/>
  <c r="M29" i="4"/>
  <c r="M13" i="4"/>
  <c r="Q13" i="4"/>
  <c r="O13" i="4"/>
  <c r="I13" i="4"/>
  <c r="K13" i="4"/>
  <c r="O34" i="4"/>
  <c r="I34" i="4"/>
  <c r="Q34" i="4"/>
  <c r="M34" i="4"/>
  <c r="K34" i="4"/>
  <c r="O18" i="4"/>
  <c r="I18" i="4"/>
  <c r="Q18" i="4"/>
  <c r="M18" i="4"/>
  <c r="K18" i="4"/>
  <c r="O41" i="4"/>
  <c r="I41" i="4"/>
  <c r="Q41" i="4"/>
  <c r="M41" i="4"/>
  <c r="K41" i="4"/>
  <c r="O33" i="4"/>
  <c r="Q33" i="4"/>
  <c r="M33" i="4"/>
  <c r="K33" i="4"/>
  <c r="I33" i="4"/>
  <c r="I25" i="4"/>
  <c r="Q25" i="4"/>
  <c r="M25" i="4"/>
  <c r="K25" i="4"/>
  <c r="O25" i="4"/>
  <c r="O17" i="4"/>
  <c r="Q17" i="4"/>
  <c r="M17" i="4"/>
  <c r="K17" i="4"/>
  <c r="I17" i="4"/>
  <c r="O9" i="4"/>
  <c r="I9" i="4"/>
  <c r="Q9" i="4"/>
  <c r="M9" i="4"/>
  <c r="K9" i="4"/>
  <c r="N29" i="4" l="1"/>
  <c r="N7" i="4"/>
  <c r="N35" i="4"/>
  <c r="N40" i="4"/>
  <c r="N26" i="4"/>
  <c r="N19" i="4"/>
  <c r="N6" i="4"/>
  <c r="N36" i="4"/>
  <c r="N18" i="4"/>
  <c r="N20" i="4"/>
  <c r="N25" i="4"/>
  <c r="N15" i="4"/>
  <c r="N8" i="4"/>
  <c r="N41" i="4"/>
  <c r="N28" i="4"/>
  <c r="N17" i="4"/>
  <c r="N38" i="4"/>
  <c r="N4" i="4"/>
  <c r="N9" i="4"/>
  <c r="N30" i="4"/>
  <c r="N31" i="4"/>
  <c r="N33" i="4"/>
  <c r="N37" i="4"/>
  <c r="N21" i="4"/>
  <c r="N27" i="4"/>
  <c r="N32" i="4"/>
  <c r="N11" i="4"/>
  <c r="N22" i="4"/>
  <c r="N23" i="4"/>
  <c r="N13" i="4"/>
  <c r="N16" i="4"/>
  <c r="N34" i="4"/>
  <c r="N14" i="4"/>
  <c r="N3" i="4"/>
  <c r="N24" i="4"/>
  <c r="N12" i="4"/>
  <c r="N2" i="4"/>
  <c r="N5" i="4"/>
  <c r="N39" i="4"/>
  <c r="N10" i="4"/>
  <c r="L2" i="4"/>
  <c r="R6" i="4"/>
  <c r="R14" i="4"/>
  <c r="R22" i="4"/>
  <c r="R30" i="4"/>
  <c r="R38" i="4"/>
  <c r="R24" i="4"/>
  <c r="R32" i="4"/>
  <c r="R17" i="4"/>
  <c r="R25" i="4"/>
  <c r="R33" i="4"/>
  <c r="R2" i="4"/>
  <c r="R19" i="4"/>
  <c r="R35" i="4"/>
  <c r="R7" i="4"/>
  <c r="R15" i="4"/>
  <c r="R23" i="4"/>
  <c r="R31" i="4"/>
  <c r="R39" i="4"/>
  <c r="R16" i="4"/>
  <c r="R40" i="4"/>
  <c r="R9" i="4"/>
  <c r="R41" i="4"/>
  <c r="R18" i="4"/>
  <c r="R26" i="4"/>
  <c r="R27" i="4"/>
  <c r="R8" i="4"/>
  <c r="R3" i="4"/>
  <c r="R4" i="4"/>
  <c r="R12" i="4"/>
  <c r="R20" i="4"/>
  <c r="R28" i="4"/>
  <c r="R36" i="4"/>
  <c r="R5" i="4"/>
  <c r="R13" i="4"/>
  <c r="R21" i="4"/>
  <c r="R29" i="4"/>
  <c r="R37" i="4"/>
  <c r="R10" i="4"/>
  <c r="R34" i="4"/>
  <c r="R11" i="4"/>
  <c r="P7" i="4"/>
  <c r="P15" i="4"/>
  <c r="P23" i="4"/>
  <c r="P31" i="4"/>
  <c r="P39" i="4"/>
  <c r="P9" i="4"/>
  <c r="P17" i="4"/>
  <c r="P33" i="4"/>
  <c r="P10" i="4"/>
  <c r="P18" i="4"/>
  <c r="P34" i="4"/>
  <c r="P11" i="4"/>
  <c r="P20" i="4"/>
  <c r="P28" i="4"/>
  <c r="P8" i="4"/>
  <c r="P16" i="4"/>
  <c r="P24" i="4"/>
  <c r="P32" i="4"/>
  <c r="P40" i="4"/>
  <c r="P25" i="4"/>
  <c r="P41" i="4"/>
  <c r="P26" i="4"/>
  <c r="P3" i="4"/>
  <c r="P19" i="4"/>
  <c r="P2" i="4"/>
  <c r="P12" i="4"/>
  <c r="P36" i="4"/>
  <c r="P35" i="4"/>
  <c r="P5" i="4"/>
  <c r="P13" i="4"/>
  <c r="P21" i="4"/>
  <c r="P29" i="4"/>
  <c r="P37" i="4"/>
  <c r="P6" i="4"/>
  <c r="P14" i="4"/>
  <c r="P22" i="4"/>
  <c r="P30" i="4"/>
  <c r="P38" i="4"/>
  <c r="P27" i="4"/>
  <c r="P4" i="4"/>
  <c r="L39" i="4"/>
  <c r="J2" i="4"/>
  <c r="J4" i="4"/>
  <c r="J39" i="4"/>
  <c r="L28" i="4"/>
  <c r="L35" i="4"/>
  <c r="J15" i="4"/>
  <c r="J38" i="4"/>
  <c r="L30" i="4"/>
  <c r="J32" i="4"/>
  <c r="J9" i="4"/>
  <c r="J6" i="4"/>
  <c r="L31" i="4"/>
  <c r="J33" i="4"/>
  <c r="L11" i="4"/>
  <c r="L3" i="4"/>
  <c r="J40" i="4"/>
  <c r="J14" i="4"/>
  <c r="L41" i="4"/>
  <c r="J24" i="4"/>
  <c r="L20" i="4"/>
  <c r="L23" i="4"/>
  <c r="J22" i="4"/>
  <c r="L27" i="4"/>
  <c r="L26" i="4"/>
  <c r="J19" i="4"/>
  <c r="J20" i="4"/>
  <c r="J23" i="4"/>
  <c r="J17" i="4"/>
  <c r="L12" i="4"/>
  <c r="L34" i="4"/>
  <c r="L29" i="4"/>
  <c r="J7" i="4"/>
  <c r="J30" i="4"/>
  <c r="L13" i="4"/>
  <c r="L25" i="4"/>
  <c r="L16" i="4"/>
  <c r="J26" i="4"/>
  <c r="J8" i="4"/>
  <c r="L18" i="4"/>
  <c r="J35" i="4"/>
  <c r="J18" i="4"/>
  <c r="J12" i="4"/>
  <c r="J34" i="4"/>
  <c r="L15" i="4"/>
  <c r="J29" i="4"/>
  <c r="J13" i="4"/>
  <c r="J16" i="4"/>
  <c r="J31" i="4"/>
  <c r="L10" i="4"/>
  <c r="J11" i="4"/>
  <c r="L37" i="4"/>
  <c r="L38" i="4"/>
  <c r="L5" i="4"/>
  <c r="L40" i="4"/>
  <c r="J41" i="4"/>
  <c r="L9" i="4"/>
  <c r="L24" i="4"/>
  <c r="J28" i="4"/>
  <c r="J10" i="4"/>
  <c r="L19" i="4"/>
  <c r="L33" i="4"/>
  <c r="J37" i="4"/>
  <c r="J3" i="4"/>
  <c r="J5" i="4"/>
  <c r="L7" i="4"/>
  <c r="L21" i="4"/>
  <c r="J27" i="4"/>
  <c r="L36" i="4"/>
  <c r="L8" i="4"/>
  <c r="L17" i="4"/>
  <c r="L22" i="4"/>
  <c r="J21" i="4"/>
  <c r="L14" i="4"/>
  <c r="L32" i="4"/>
  <c r="J25" i="4"/>
  <c r="L6" i="4"/>
  <c r="J36" i="4"/>
  <c r="L4" i="4"/>
</calcChain>
</file>

<file path=xl/sharedStrings.xml><?xml version="1.0" encoding="utf-8"?>
<sst xmlns="http://schemas.openxmlformats.org/spreadsheetml/2006/main" count="217" uniqueCount="30">
  <si>
    <t>Age</t>
  </si>
  <si>
    <t>Gender</t>
  </si>
  <si>
    <t>Max</t>
  </si>
  <si>
    <t>Min</t>
  </si>
  <si>
    <t>Normalized Age</t>
  </si>
  <si>
    <t>Height</t>
  </si>
  <si>
    <t>Weight</t>
  </si>
  <si>
    <t>BP_Status</t>
  </si>
  <si>
    <t>Female</t>
  </si>
  <si>
    <t>High</t>
  </si>
  <si>
    <t>Normal</t>
  </si>
  <si>
    <t>Male</t>
  </si>
  <si>
    <t>Normalized Height</t>
  </si>
  <si>
    <t>Normalized Weight</t>
  </si>
  <si>
    <t>Test Data</t>
  </si>
  <si>
    <t>Weighted_distance_1</t>
  </si>
  <si>
    <t>Weighted_distance_2</t>
  </si>
  <si>
    <t>Weighted_distance_3</t>
  </si>
  <si>
    <t>Weighted_distance_4</t>
  </si>
  <si>
    <t>Weighted_distance_5</t>
  </si>
  <si>
    <t>RANK_1</t>
  </si>
  <si>
    <t>RANK_2</t>
  </si>
  <si>
    <t>RANK_3</t>
  </si>
  <si>
    <t>RANK_4</t>
  </si>
  <si>
    <t xml:space="preserve">K = 2 </t>
  </si>
  <si>
    <t>RANK_5</t>
  </si>
  <si>
    <t>Prediction based on k=2</t>
  </si>
  <si>
    <t>Calculating Accuracy</t>
  </si>
  <si>
    <t>Note: If predicted result matches the actual result then 1 else 0</t>
  </si>
  <si>
    <t>Accuracy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</si>
</sst>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16" fillId="0" borderId="0" xfId="0" applyFont="1"/>
    <xf numFmtId="0" fontId="18" fillId="0" borderId="0" xfId="0" applyFont="1" applyAlignment="1">
      <alignment vertical="center" wrapText="1"/>
    </xf>
    <xf numFmtId="0" fontId="16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/>
    <xf numFmtId="0" fontId="0" fillId="33" borderId="12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8" fillId="0" borderId="0" xfId="0" applyFont="1" applyFill="1" applyAlignment="1">
      <alignment vertical="center" wrapText="1"/>
    </xf>
    <xf numFmtId="0" fontId="0" fillId="0" borderId="0" xfId="0" applyFill="1"/>
    <xf numFmtId="0" fontId="0" fillId="37" borderId="12" xfId="0" applyFill="1" applyBorder="1" applyAlignment="1">
      <alignment horizontal="center"/>
    </xf>
    <xf numFmtId="0" fontId="20" fillId="0" borderId="0" xfId="0" applyFont="1"/>
    <xf numFmtId="0" fontId="16" fillId="0" borderId="15" xfId="0" applyFont="1" applyBorder="1"/>
    <xf numFmtId="0" fontId="16" fillId="0" borderId="16" xfId="0" applyFont="1" applyBorder="1"/>
    <xf numFmtId="0" fontId="16" fillId="0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F5CA-7FC5-4E6F-B702-706CD8D0A52B}">
  <dimension ref="A1:T58"/>
  <sheetViews>
    <sheetView tabSelected="1" zoomScale="52" zoomScaleNormal="85" workbookViewId="0">
      <selection activeCell="I60" sqref="A1:XFD1048576"/>
    </sheetView>
  </sheetViews>
  <sheetFormatPr defaultRowHeight="15"/>
  <cols>
    <col min="5" max="5" width="11.5703125" customWidth="1"/>
    <col min="6" max="6" width="15.28515625" customWidth="1"/>
    <col min="7" max="7" width="18.85546875" customWidth="1"/>
    <col min="8" max="8" width="18" customWidth="1"/>
    <col min="9" max="10" width="22.7109375" customWidth="1"/>
    <col min="11" max="11" width="19.42578125" customWidth="1"/>
    <col min="13" max="13" width="21" customWidth="1"/>
    <col min="15" max="15" width="21" customWidth="1"/>
    <col min="17" max="17" width="21.85546875" customWidth="1"/>
  </cols>
  <sheetData>
    <row r="1" spans="1:20">
      <c r="A1" s="6" t="s">
        <v>1</v>
      </c>
      <c r="B1" s="6" t="s">
        <v>0</v>
      </c>
      <c r="C1" s="6" t="s">
        <v>5</v>
      </c>
      <c r="D1" s="6" t="s">
        <v>6</v>
      </c>
      <c r="E1" s="6" t="s">
        <v>7</v>
      </c>
      <c r="F1" s="7" t="s">
        <v>4</v>
      </c>
      <c r="G1" s="7" t="s">
        <v>12</v>
      </c>
      <c r="H1" s="7" t="s">
        <v>13</v>
      </c>
      <c r="I1" s="14" t="s">
        <v>15</v>
      </c>
      <c r="J1" s="14" t="s">
        <v>20</v>
      </c>
      <c r="K1" s="14" t="s">
        <v>16</v>
      </c>
      <c r="L1" s="14" t="s">
        <v>21</v>
      </c>
      <c r="M1" s="14" t="s">
        <v>17</v>
      </c>
      <c r="N1" s="14" t="s">
        <v>22</v>
      </c>
      <c r="O1" s="14" t="s">
        <v>18</v>
      </c>
      <c r="P1" s="14" t="s">
        <v>23</v>
      </c>
      <c r="Q1" s="14" t="s">
        <v>19</v>
      </c>
      <c r="R1" s="14" t="s">
        <v>25</v>
      </c>
    </row>
    <row r="2" spans="1:20">
      <c r="A2" s="8" t="s">
        <v>8</v>
      </c>
      <c r="B2" s="8">
        <v>57</v>
      </c>
      <c r="C2" s="8">
        <v>62.25</v>
      </c>
      <c r="D2" s="8">
        <v>132</v>
      </c>
      <c r="E2" s="8" t="s">
        <v>9</v>
      </c>
      <c r="F2" s="8">
        <f>(B2-$B$56)/($B$55-$B$56)</f>
        <v>0.8</v>
      </c>
      <c r="G2" s="8">
        <f>(C2-$C$56)/($C$55-$C$56)</f>
        <v>0.40833333333333333</v>
      </c>
      <c r="H2" s="8">
        <f>(D2-$D$56)/($D$55-$D$56)</f>
        <v>0.32800000000000001</v>
      </c>
      <c r="I2" s="8">
        <f>SQRT((F2-$F$46)^2+(G2-$G$46)^2+(H2-$H$46)^2+IF(A2=$A$46,0,1))</f>
        <v>0.47974310255015074</v>
      </c>
      <c r="J2" s="8">
        <f t="shared" ref="J2:J41" si="0">RANK(I2, $I$2:$I$41,1)</f>
        <v>22</v>
      </c>
      <c r="K2" s="8">
        <f>SQRT((F2-$F$47)^2+(G2-$G$47)^2+(H2-$H$47)^2+IF(A2=$A$47, 0,1))</f>
        <v>0.32379159964396853</v>
      </c>
      <c r="L2" s="8">
        <f t="shared" ref="L2:L41" si="1">RANK(K2, $K$2:$K$41,1)</f>
        <v>16</v>
      </c>
      <c r="M2" s="8">
        <f>SQRT((F2-$F$48)^2+(G2-$G$48)^2+(H2-$H$48)^2+IF(A2=$A$48, 0,1))</f>
        <v>0.45321076774498648</v>
      </c>
      <c r="N2" s="8">
        <f>RANK(M2, $M$2:$M$41,1)</f>
        <v>20</v>
      </c>
      <c r="O2" s="8">
        <f>SQRT((F2-$F$49)^2+(G2-$G$49)^2+(H2-$H$49)^2+IF(A2=$A$49, 0,1))</f>
        <v>1.0218367993199524</v>
      </c>
      <c r="P2" s="8">
        <f>RANK(O2, $O$2:$O$41,1)</f>
        <v>23</v>
      </c>
      <c r="Q2" s="8">
        <f>SQRT((F2-$F$50)^2+(G2-$G$50)^2+(H2-$H$50)^2+IF(A2=$A$50, 0,1))</f>
        <v>0.2771283296797914</v>
      </c>
      <c r="R2" s="8">
        <f>RANK(Q2, $Q$2:$Q$41,1)</f>
        <v>6</v>
      </c>
    </row>
    <row r="3" spans="1:20">
      <c r="A3" s="8" t="s">
        <v>8</v>
      </c>
      <c r="B3" s="8">
        <v>48</v>
      </c>
      <c r="C3" s="8">
        <v>59.5</v>
      </c>
      <c r="D3" s="8">
        <v>137</v>
      </c>
      <c r="E3" s="8" t="s">
        <v>10</v>
      </c>
      <c r="F3" s="8">
        <f>(B3-$B$56)/($B$55-$B$56)</f>
        <v>0.57499999999999996</v>
      </c>
      <c r="G3" s="8">
        <f>(C3-$C$56)/($C$55-$C$56)</f>
        <v>0.31666666666666665</v>
      </c>
      <c r="H3" s="8">
        <f>(D3-$D$56)/($D$55-$D$56)</f>
        <v>0.34799999999999998</v>
      </c>
      <c r="I3" s="8">
        <f>SQRT((F3-$F$46)^2+(G3-$G$46)^2+(H3-$H$46)^2+IF(A3=$A$46,0,1))</f>
        <v>0.3471152546345378</v>
      </c>
      <c r="J3" s="8">
        <f t="shared" si="0"/>
        <v>7</v>
      </c>
      <c r="K3" s="8">
        <f>SQRT((F3-$F$47)^2+(G3-$G$47)^2+(H3-$H$47)^2+IF(A3=$A$47, 0,1))</f>
        <v>0.10806839398167151</v>
      </c>
      <c r="L3" s="10">
        <f t="shared" si="1"/>
        <v>1</v>
      </c>
      <c r="M3" s="8">
        <f>SQRT((F3-$F$48)^2+(G3-$G$48)^2+(H3-$H$48)^2+IF(A3=$A$48, 0,1))</f>
        <v>0.22882550362909965</v>
      </c>
      <c r="N3" s="8">
        <f t="shared" ref="N3:N41" si="2">RANK(M3, $M$2:$M$41,1)</f>
        <v>10</v>
      </c>
      <c r="O3" s="8">
        <f>SQRT((F3-$F$49)^2+(G3-$G$49)^2+(H3-$H$49)^2+IF(A3=$A$49, 0,1))</f>
        <v>1.0778293000285342</v>
      </c>
      <c r="P3" s="8">
        <f t="shared" ref="P3:P41" si="3">RANK(O3, $O$2:$O$41,1)</f>
        <v>30</v>
      </c>
      <c r="Q3" s="8">
        <f>SQRT((F3-$F$50)^2+(G3-$G$50)^2+(H3-$H$50)^2+IF(A3=$A$50, 0,1))</f>
        <v>0.10681292056675537</v>
      </c>
      <c r="R3" s="13">
        <f t="shared" ref="R3:R41" si="4">RANK(Q3, $Q$2:$Q$41,1)</f>
        <v>1</v>
      </c>
    </row>
    <row r="4" spans="1:20">
      <c r="A4" s="8" t="s">
        <v>11</v>
      </c>
      <c r="B4" s="8">
        <v>45</v>
      </c>
      <c r="C4" s="8">
        <v>62</v>
      </c>
      <c r="D4" s="8">
        <v>150</v>
      </c>
      <c r="E4" s="8" t="s">
        <v>9</v>
      </c>
      <c r="F4" s="8">
        <f>(B4-$B$56)/($B$55-$B$56)</f>
        <v>0.5</v>
      </c>
      <c r="G4" s="8">
        <f>(C4-$C$56)/($C$55-$C$56)</f>
        <v>0.4</v>
      </c>
      <c r="H4" s="8">
        <f>(D4-$D$56)/($D$55-$D$56)</f>
        <v>0.4</v>
      </c>
      <c r="I4" s="8">
        <f>SQRT((F4-$F$46)^2+(G4-$G$46)^2+(H4-$H$46)^2+IF(A4=$A$46,0,1))</f>
        <v>1.0335926556326616</v>
      </c>
      <c r="J4" s="8">
        <f t="shared" si="0"/>
        <v>27</v>
      </c>
      <c r="K4" s="8">
        <f>SQRT((F4-$F$47)^2+(G4-$G$47)^2+(H4-$H$47)^2+IF(A4=$A$47, 0,1))</f>
        <v>1.0025070794984166</v>
      </c>
      <c r="L4" s="8">
        <f t="shared" si="1"/>
        <v>23</v>
      </c>
      <c r="M4" s="8">
        <f>SQRT((F4-$F$48)^2+(G4-$G$48)^2+(H4-$H$48)^2+IF(A4=$A$48, 0,1))</f>
        <v>1.013380536181306</v>
      </c>
      <c r="N4" s="8">
        <f t="shared" si="2"/>
        <v>24</v>
      </c>
      <c r="O4" s="8">
        <f>SQRT((F4-$F$49)^2+(G4-$G$49)^2+(H4-$H$49)^2+IF(A4=$A$49, 0,1))</f>
        <v>0.412721186490078</v>
      </c>
      <c r="P4" s="8">
        <f t="shared" si="3"/>
        <v>9</v>
      </c>
      <c r="Q4" s="8">
        <f>SQRT((F4-$F$50)^2+(G4-$G$50)^2+(H4-$H$50)^2+IF(A4=$A$50, 0,1))</f>
        <v>1.0247004982486887</v>
      </c>
      <c r="R4" s="8">
        <f t="shared" si="4"/>
        <v>23</v>
      </c>
    </row>
    <row r="5" spans="1:20">
      <c r="A5" s="8" t="s">
        <v>8</v>
      </c>
      <c r="B5" s="8">
        <v>35</v>
      </c>
      <c r="C5" s="8">
        <v>62.5</v>
      </c>
      <c r="D5" s="8">
        <v>107</v>
      </c>
      <c r="E5" s="8" t="s">
        <v>10</v>
      </c>
      <c r="F5" s="8">
        <f>(B5-$B$56)/($B$55-$B$56)</f>
        <v>0.25</v>
      </c>
      <c r="G5" s="8">
        <f>(C5-$C$56)/($C$55-$C$56)</f>
        <v>0.41666666666666669</v>
      </c>
      <c r="H5" s="8">
        <f>(D5-$D$56)/($D$55-$D$56)</f>
        <v>0.22800000000000001</v>
      </c>
      <c r="I5" s="8">
        <f>SQRT((F5-$F$46)^2+(G5-$G$46)^2+(H5-$H$46)^2+IF(A5=$A$46,0,1))</f>
        <v>0.47242353878696608</v>
      </c>
      <c r="J5" s="8">
        <f t="shared" si="0"/>
        <v>20</v>
      </c>
      <c r="K5" s="8">
        <f>SQRT((F5-$F$47)^2+(G5-$G$47)^2+(H5-$H$47)^2+IF(A5=$A$47, 0,1))</f>
        <v>0.32842113885139068</v>
      </c>
      <c r="L5" s="8">
        <f t="shared" si="1"/>
        <v>17</v>
      </c>
      <c r="M5" s="8">
        <f>SQRT((F5-$F$48)^2+(G5-$G$48)^2+(H5-$H$48)^2+IF(A5=$A$48, 0,1))</f>
        <v>0.16674164979925613</v>
      </c>
      <c r="N5" s="8">
        <f t="shared" si="2"/>
        <v>5</v>
      </c>
      <c r="O5" s="8">
        <f>SQRT((F5-$F$49)^2+(G5-$G$49)^2+(H5-$H$49)^2+IF(A5=$A$49, 0,1))</f>
        <v>1.2082139711160436</v>
      </c>
      <c r="P5" s="8">
        <f t="shared" si="3"/>
        <v>38</v>
      </c>
      <c r="Q5" s="8">
        <f>SQRT((F5-$F$50)^2+(G5-$G$50)^2+(H5-$H$50)^2+IF(A5=$A$50, 0,1))</f>
        <v>0.41347793169648123</v>
      </c>
      <c r="R5" s="8">
        <f t="shared" si="4"/>
        <v>17</v>
      </c>
    </row>
    <row r="6" spans="1:20">
      <c r="A6" s="8" t="s">
        <v>11</v>
      </c>
      <c r="B6" s="8">
        <v>48</v>
      </c>
      <c r="C6" s="8">
        <v>64.5</v>
      </c>
      <c r="D6" s="8">
        <v>154</v>
      </c>
      <c r="E6" s="8" t="s">
        <v>9</v>
      </c>
      <c r="F6" s="8">
        <f>(B6-$B$56)/($B$55-$B$56)</f>
        <v>0.57499999999999996</v>
      </c>
      <c r="G6" s="8">
        <f>(C6-$C$56)/($C$55-$C$56)</f>
        <v>0.48333333333333334</v>
      </c>
      <c r="H6" s="8">
        <f>(D6-$D$56)/($D$55-$D$56)</f>
        <v>0.41599999999999998</v>
      </c>
      <c r="I6" s="8">
        <f>SQRT((F6-$F$46)^2+(G6-$G$46)^2+(H6-$H$46)^2+IF(A6=$A$46,0,1))</f>
        <v>1.0381085899097668</v>
      </c>
      <c r="J6" s="8">
        <f t="shared" si="0"/>
        <v>30</v>
      </c>
      <c r="K6" s="8">
        <f>SQRT((F6-$F$47)^2+(G6-$G$47)^2+(H6-$H$47)^2+IF(A6=$A$47, 0,1))</f>
        <v>1.0139965483175966</v>
      </c>
      <c r="L6" s="8">
        <f t="shared" si="1"/>
        <v>24</v>
      </c>
      <c r="M6" s="8">
        <f>SQRT((F6-$F$48)^2+(G6-$G$48)^2+(H6-$H$48)^2+IF(A6=$A$48, 0,1))</f>
        <v>1.0348304208903021</v>
      </c>
      <c r="N6" s="8">
        <f t="shared" si="2"/>
        <v>29</v>
      </c>
      <c r="O6" s="8">
        <f>SQRT((F6-$F$49)^2+(G6-$G$49)^2+(H6-$H$49)^2+IF(A6=$A$49, 0,1))</f>
        <v>0.31261548977049181</v>
      </c>
      <c r="P6" s="12">
        <f t="shared" si="3"/>
        <v>2</v>
      </c>
      <c r="Q6" s="8">
        <f>SQRT((F6-$F$50)^2+(G6-$G$50)^2+(H6-$H$50)^2+IF(A6=$A$50, 0,1))</f>
        <v>1.0396884682976488</v>
      </c>
      <c r="R6" s="8">
        <f t="shared" si="4"/>
        <v>24</v>
      </c>
    </row>
    <row r="7" spans="1:20">
      <c r="A7" s="8" t="s">
        <v>8</v>
      </c>
      <c r="B7" s="8">
        <v>41</v>
      </c>
      <c r="C7" s="8">
        <v>63</v>
      </c>
      <c r="D7" s="8">
        <v>154</v>
      </c>
      <c r="E7" s="8" t="s">
        <v>10</v>
      </c>
      <c r="F7" s="8">
        <f>(B7-$B$56)/($B$55-$B$56)</f>
        <v>0.4</v>
      </c>
      <c r="G7" s="8">
        <f>(C7-$C$56)/($C$55-$C$56)</f>
        <v>0.43333333333333335</v>
      </c>
      <c r="H7" s="8">
        <f>(D7-$D$56)/($D$55-$D$56)</f>
        <v>0.41599999999999998</v>
      </c>
      <c r="I7" s="8">
        <f>SQRT((F7-$F$46)^2+(G7-$G$46)^2+(H7-$H$46)^2+IF(A7=$A$46,0,1))</f>
        <v>0.24571889991976156</v>
      </c>
      <c r="J7" s="11">
        <f t="shared" si="0"/>
        <v>2</v>
      </c>
      <c r="K7" s="8">
        <f>SQRT((F7-$F$47)^2+(G7-$G$47)^2+(H7-$H$47)^2+IF(A7=$A$47, 0,1))</f>
        <v>0.14164744967700621</v>
      </c>
      <c r="L7" s="8">
        <f t="shared" si="1"/>
        <v>3</v>
      </c>
      <c r="M7" s="8">
        <f>SQRT((F7-$F$48)^2+(G7-$G$48)^2+(H7-$H$48)^2+IF(A7=$A$48, 0,1))</f>
        <v>0.11291146974510609</v>
      </c>
      <c r="N7" s="18">
        <f t="shared" si="2"/>
        <v>1</v>
      </c>
      <c r="O7" s="8">
        <f>SQRT((F7-$F$49)^2+(G7-$G$49)^2+(H7-$H$49)^2+IF(A7=$A$49, 0,1))</f>
        <v>1.1154312071023376</v>
      </c>
      <c r="P7" s="8">
        <f t="shared" si="3"/>
        <v>34</v>
      </c>
      <c r="Q7" s="8">
        <f>SQRT((F7-$F$50)^2+(G7-$G$50)^2+(H7-$H$50)^2+IF(A7=$A$50, 0,1))</f>
        <v>0.31009747571440249</v>
      </c>
      <c r="R7" s="8">
        <f t="shared" si="4"/>
        <v>11</v>
      </c>
    </row>
    <row r="8" spans="1:20">
      <c r="A8" s="8" t="s">
        <v>11</v>
      </c>
      <c r="B8" s="8">
        <v>35</v>
      </c>
      <c r="C8" s="8">
        <v>67.5</v>
      </c>
      <c r="D8" s="8">
        <v>167</v>
      </c>
      <c r="E8" s="8" t="s">
        <v>9</v>
      </c>
      <c r="F8" s="8">
        <f>(B8-$B$56)/($B$55-$B$56)</f>
        <v>0.25</v>
      </c>
      <c r="G8" s="8">
        <f>(C8-$C$56)/($C$55-$C$56)</f>
        <v>0.58333333333333337</v>
      </c>
      <c r="H8" s="8">
        <f>(D8-$D$56)/($D$55-$D$56)</f>
        <v>0.46800000000000003</v>
      </c>
      <c r="I8" s="8">
        <f>SQRT((F8-$F$46)^2+(G8-$G$46)^2+(H8-$H$46)^2+IF(A8=$A$46,0,1))</f>
        <v>1.0502960429220791</v>
      </c>
      <c r="J8" s="8">
        <f t="shared" si="0"/>
        <v>35</v>
      </c>
      <c r="K8" s="8">
        <f>SQRT((F8-$F$47)^2+(G8-$G$47)^2+(H8-$H$47)^2+IF(A8=$A$47, 0,1))</f>
        <v>1.0615724186319084</v>
      </c>
      <c r="L8" s="8">
        <f t="shared" si="1"/>
        <v>38</v>
      </c>
      <c r="M8" s="8">
        <f>SQRT((F8-$F$48)^2+(G8-$G$48)^2+(H8-$H$48)^2+IF(A8=$A$48, 0,1))</f>
        <v>1.0368341236668477</v>
      </c>
      <c r="N8" s="8">
        <f t="shared" si="2"/>
        <v>31</v>
      </c>
      <c r="O8" s="8">
        <f>SQRT((F8-$F$49)^2+(G8-$G$49)^2+(H8-$H$49)^2+IF(A8=$A$49, 0,1))</f>
        <v>0.62568264941404428</v>
      </c>
      <c r="P8" s="8">
        <f t="shared" si="3"/>
        <v>16</v>
      </c>
      <c r="Q8" s="8">
        <f>SQRT((F8-$F$50)^2+(G8-$G$50)^2+(H8-$H$50)^2+IF(A8=$A$50, 0,1))</f>
        <v>1.1308618149201273</v>
      </c>
      <c r="R8" s="8">
        <f t="shared" si="4"/>
        <v>39</v>
      </c>
    </row>
    <row r="9" spans="1:20">
      <c r="A9" s="8" t="s">
        <v>8</v>
      </c>
      <c r="B9" s="8">
        <v>57</v>
      </c>
      <c r="C9" s="8">
        <v>64</v>
      </c>
      <c r="D9" s="8">
        <v>140</v>
      </c>
      <c r="E9" s="8" t="s">
        <v>9</v>
      </c>
      <c r="F9" s="8">
        <f>(B9-$B$56)/($B$55-$B$56)</f>
        <v>0.8</v>
      </c>
      <c r="G9" s="8">
        <f>(C9-$C$56)/($C$55-$C$56)</f>
        <v>0.46666666666666667</v>
      </c>
      <c r="H9" s="8">
        <f>(D9-$D$56)/($D$55-$D$56)</f>
        <v>0.36</v>
      </c>
      <c r="I9" s="8">
        <f>SQRT((F9-$F$46)^2+(G9-$G$46)^2+(H9-$H$46)^2+IF(A9=$A$46,0,1))</f>
        <v>0.46110302536418046</v>
      </c>
      <c r="J9" s="8">
        <f t="shared" si="0"/>
        <v>17</v>
      </c>
      <c r="K9" s="8">
        <f>SQRT((F9-$F$47)^2+(G9-$G$47)^2+(H9-$H$47)^2+IF(A9=$A$47, 0,1))</f>
        <v>0.33447537693794116</v>
      </c>
      <c r="L9" s="8">
        <f t="shared" si="1"/>
        <v>19</v>
      </c>
      <c r="M9" s="8">
        <f>SQRT((F9-$F$48)^2+(G9-$G$48)^2+(H9-$H$48)^2+IF(A9=$A$48, 0,1))</f>
        <v>0.46301199888459821</v>
      </c>
      <c r="N9" s="8">
        <f t="shared" si="2"/>
        <v>22</v>
      </c>
      <c r="O9" s="8">
        <f>SQRT((F9-$F$49)^2+(G9-$G$49)^2+(H9-$H$49)^2+IF(A9=$A$49, 0,1))</f>
        <v>1.0112769155874171</v>
      </c>
      <c r="P9" s="8">
        <f t="shared" si="3"/>
        <v>19</v>
      </c>
      <c r="Q9" s="8">
        <f>SQRT((F9-$F$50)^2+(G9-$G$50)^2+(H9-$H$50)^2+IF(A9=$A$50, 0,1))</f>
        <v>0.32264531609803365</v>
      </c>
      <c r="R9" s="8">
        <f t="shared" si="4"/>
        <v>13</v>
      </c>
    </row>
    <row r="10" spans="1:20">
      <c r="A10" s="8" t="s">
        <v>8</v>
      </c>
      <c r="B10" s="8">
        <v>47</v>
      </c>
      <c r="C10" s="8">
        <v>61.5</v>
      </c>
      <c r="D10" s="8">
        <v>104</v>
      </c>
      <c r="E10" s="8" t="s">
        <v>10</v>
      </c>
      <c r="F10" s="8">
        <f>(B10-$B$56)/($B$55-$B$56)</f>
        <v>0.55000000000000004</v>
      </c>
      <c r="G10" s="8">
        <f>(C10-$C$56)/($C$55-$C$56)</f>
        <v>0.38333333333333336</v>
      </c>
      <c r="H10" s="8">
        <f>(D10-$D$56)/($D$55-$D$56)</f>
        <v>0.216</v>
      </c>
      <c r="I10" s="8">
        <f>SQRT((F10-$F$46)^2+(G10-$G$46)^2+(H10-$H$46)^2+IF(A10=$A$46,0,1))</f>
        <v>0.45245012002552409</v>
      </c>
      <c r="J10" s="8">
        <f t="shared" si="0"/>
        <v>15</v>
      </c>
      <c r="K10" s="8">
        <f>SQRT((F10-$F$47)^2+(G10-$G$47)^2+(H10-$H$47)^2+IF(A10=$A$47, 0,1))</f>
        <v>0.2196906916553362</v>
      </c>
      <c r="L10" s="8">
        <f t="shared" si="1"/>
        <v>6</v>
      </c>
      <c r="M10" s="8">
        <f>SQRT((F10-$F$48)^2+(G10-$G$48)^2+(H10-$H$48)^2+IF(A10=$A$48, 0,1))</f>
        <v>0.24093360081150994</v>
      </c>
      <c r="N10" s="8">
        <f t="shared" si="2"/>
        <v>11</v>
      </c>
      <c r="O10" s="8">
        <f>SQRT((F10-$F$49)^2+(G10-$G$49)^2+(H10-$H$49)^2+IF(A10=$A$49, 0,1))</f>
        <v>1.0914303052009831</v>
      </c>
      <c r="P10" s="8">
        <f t="shared" si="3"/>
        <v>32</v>
      </c>
      <c r="Q10" s="8">
        <f>SQRT((F10-$F$50)^2+(G10-$G$50)^2+(H10-$H$50)^2+IF(A10=$A$50, 0,1))</f>
        <v>0.20271600276687035</v>
      </c>
      <c r="R10" s="8">
        <f t="shared" si="4"/>
        <v>4</v>
      </c>
    </row>
    <row r="11" spans="1:20">
      <c r="A11" s="8" t="s">
        <v>11</v>
      </c>
      <c r="B11" s="8">
        <v>37</v>
      </c>
      <c r="C11" s="8">
        <v>68.5</v>
      </c>
      <c r="D11" s="8">
        <v>151</v>
      </c>
      <c r="E11" s="8" t="s">
        <v>10</v>
      </c>
      <c r="F11" s="8">
        <f>(B11-$B$56)/($B$55-$B$56)</f>
        <v>0.3</v>
      </c>
      <c r="G11" s="8">
        <f>(C11-$C$56)/($C$55-$C$56)</f>
        <v>0.6166666666666667</v>
      </c>
      <c r="H11" s="8">
        <f>(D11-$D$56)/($D$55-$D$56)</f>
        <v>0.40400000000000003</v>
      </c>
      <c r="I11" s="8">
        <f>SQRT((F11-$F$46)^2+(G11-$G$46)^2+(H11-$H$46)^2+IF(A11=$A$46,0,1))</f>
        <v>1.0611333563694998</v>
      </c>
      <c r="J11" s="8">
        <f t="shared" si="0"/>
        <v>36</v>
      </c>
      <c r="K11" s="8">
        <f>SQRT((F11-$F$47)^2+(G11-$G$47)^2+(H11-$H$47)^2+IF(A11=$A$47, 0,1))</f>
        <v>1.0586206958952662</v>
      </c>
      <c r="L11" s="8">
        <f t="shared" si="1"/>
        <v>36</v>
      </c>
      <c r="M11" s="8">
        <f>SQRT((F11-$F$48)^2+(G11-$G$48)^2+(H11-$H$48)^2+IF(A11=$A$48, 0,1))</f>
        <v>1.0355540116822064</v>
      </c>
      <c r="N11" s="8">
        <f t="shared" si="2"/>
        <v>30</v>
      </c>
      <c r="O11" s="8">
        <f>SQRT((F11-$F$49)^2+(G11-$G$49)^2+(H11-$H$49)^2+IF(A11=$A$49, 0,1))</f>
        <v>0.57855423254868676</v>
      </c>
      <c r="P11" s="8">
        <f t="shared" si="3"/>
        <v>15</v>
      </c>
      <c r="Q11" s="8">
        <f>SQRT((F11-$F$50)^2+(G11-$G$50)^2+(H11-$H$50)^2+IF(A11=$A$50, 0,1))</f>
        <v>1.121185087307176</v>
      </c>
      <c r="R11" s="8">
        <f t="shared" si="4"/>
        <v>37</v>
      </c>
    </row>
    <row r="12" spans="1:20">
      <c r="A12" s="8" t="s">
        <v>8</v>
      </c>
      <c r="B12" s="8">
        <v>54</v>
      </c>
      <c r="C12" s="8">
        <v>63.5</v>
      </c>
      <c r="D12" s="8">
        <v>151</v>
      </c>
      <c r="E12" s="8" t="s">
        <v>9</v>
      </c>
      <c r="F12" s="8">
        <f>(B12-$B$56)/($B$55-$B$56)</f>
        <v>0.72499999999999998</v>
      </c>
      <c r="G12" s="8">
        <f>(C12-$C$56)/($C$55-$C$56)</f>
        <v>0.45</v>
      </c>
      <c r="H12" s="8">
        <f>(D12-$D$56)/($D$55-$D$56)</f>
        <v>0.40400000000000003</v>
      </c>
      <c r="I12" s="8">
        <f>SQRT((F12-$F$46)^2+(G12-$G$46)^2+(H12-$H$46)^2+IF(A12=$A$46,0,1))</f>
        <v>0.37448646318807183</v>
      </c>
      <c r="J12" s="8">
        <f t="shared" si="0"/>
        <v>10</v>
      </c>
      <c r="K12" s="8">
        <f>SQRT((F12-$F$47)^2+(G12-$G$47)^2+(H12-$H$47)^2+IF(A12=$A$47, 0,1))</f>
        <v>0.25423632925117351</v>
      </c>
      <c r="L12" s="8">
        <f t="shared" si="1"/>
        <v>9</v>
      </c>
      <c r="M12" s="8">
        <f>SQRT((F12-$F$48)^2+(G12-$G$48)^2+(H12-$H$48)^2+IF(A12=$A$48, 0,1))</f>
        <v>0.39008175781209992</v>
      </c>
      <c r="N12" s="8">
        <f t="shared" si="2"/>
        <v>15</v>
      </c>
      <c r="O12" s="8">
        <f>SQRT((F12-$F$49)^2+(G12-$G$49)^2+(H12-$H$49)^2+IF(A12=$A$49, 0,1))</f>
        <v>1.0186810644706767</v>
      </c>
      <c r="P12" s="8">
        <f t="shared" si="3"/>
        <v>21</v>
      </c>
      <c r="Q12" s="8">
        <f>SQRT((F12-$F$50)^2+(G12-$G$50)^2+(H12-$H$50)^2+IF(A12=$A$50, 0,1))</f>
        <v>0.27771468172288705</v>
      </c>
      <c r="R12" s="8">
        <f t="shared" si="4"/>
        <v>8</v>
      </c>
      <c r="S12" s="5"/>
    </row>
    <row r="13" spans="1:20">
      <c r="A13" s="8" t="s">
        <v>11</v>
      </c>
      <c r="B13" s="8">
        <v>32</v>
      </c>
      <c r="C13" s="8">
        <v>69.5</v>
      </c>
      <c r="D13" s="8">
        <v>171</v>
      </c>
      <c r="E13" s="8" t="s">
        <v>10</v>
      </c>
      <c r="F13" s="8">
        <f>(B13-$B$56)/($B$55-$B$56)</f>
        <v>0.17499999999999999</v>
      </c>
      <c r="G13" s="8">
        <f>(C13-$C$56)/($C$55-$C$56)</f>
        <v>0.65</v>
      </c>
      <c r="H13" s="8">
        <f>(D13-$D$56)/($D$55-$D$56)</f>
        <v>0.48399999999999999</v>
      </c>
      <c r="I13" s="8">
        <f>SQRT((F13-$F$46)^2+(G13-$G$46)^2+(H13-$H$46)^2+IF(A13=$A$46,0,1))</f>
        <v>1.0768720650311459</v>
      </c>
      <c r="J13" s="8">
        <f t="shared" si="0"/>
        <v>38</v>
      </c>
      <c r="K13" s="15">
        <f>SQRT((F13-$F$47)^2+(G13-$G$47)^2+(H13-$H$47)^2+IF(A13=$A$47, 0,1))</f>
        <v>1.0997739666757791</v>
      </c>
      <c r="L13" s="15">
        <f t="shared" si="1"/>
        <v>39</v>
      </c>
      <c r="M13" s="15">
        <f>SQRT((F13-$F$48)^2+(G13-$G$48)^2+(H13-$H$48)^2+IF(A13=$A$48, 0,1))</f>
        <v>1.0649837766109136</v>
      </c>
      <c r="N13" s="15">
        <f t="shared" si="2"/>
        <v>38</v>
      </c>
      <c r="O13" s="15">
        <f>SQRT((F13-$F$49)^2+(G13-$G$49)^2+(H13-$H$49)^2+IF(A13=$A$49, 0,1))</f>
        <v>0.70607679783749044</v>
      </c>
      <c r="P13" s="15">
        <f t="shared" si="3"/>
        <v>18</v>
      </c>
      <c r="Q13" s="15">
        <f>SQRT((F13-$F$50)^2+(G13-$G$50)^2+(H13-$H$50)^2+IF(A13=$A$50, 0,1))</f>
        <v>1.1812276570491302</v>
      </c>
      <c r="R13" s="15">
        <f t="shared" si="4"/>
        <v>40</v>
      </c>
      <c r="S13" s="16"/>
      <c r="T13" s="17"/>
    </row>
    <row r="14" spans="1:20">
      <c r="A14" s="8" t="s">
        <v>8</v>
      </c>
      <c r="B14" s="8">
        <v>45</v>
      </c>
      <c r="C14" s="8">
        <v>61</v>
      </c>
      <c r="D14" s="8">
        <v>130</v>
      </c>
      <c r="E14" s="8" t="s">
        <v>10</v>
      </c>
      <c r="F14" s="8">
        <f>(B14-$B$56)/($B$55-$B$56)</f>
        <v>0.5</v>
      </c>
      <c r="G14" s="8">
        <f>(C14-$C$56)/($C$55-$C$56)</f>
        <v>0.36666666666666664</v>
      </c>
      <c r="H14" s="8">
        <f>(D14-$D$56)/($D$55-$D$56)</f>
        <v>0.32</v>
      </c>
      <c r="I14" s="8">
        <f>SQRT((F14-$F$46)^2+(G14-$G$46)^2+(H14-$H$46)^2+IF(A14=$A$46,0,1))</f>
        <v>0.34335986952467235</v>
      </c>
      <c r="J14" s="8">
        <f t="shared" si="0"/>
        <v>6</v>
      </c>
      <c r="K14" s="15">
        <f>SQRT((F14-$F$47)^2+(G14-$G$47)^2+(H14-$H$47)^2+IF(A14=$A$47, 0,1))</f>
        <v>0.10921131402520119</v>
      </c>
      <c r="L14" s="10">
        <f t="shared" si="1"/>
        <v>2</v>
      </c>
      <c r="M14" s="15">
        <f>SQRT((F14-$F$48)^2+(G14-$G$48)^2+(H14-$H$48)^2+IF(A14=$A$48, 0,1))</f>
        <v>0.15281833805026296</v>
      </c>
      <c r="N14" s="15">
        <f t="shared" si="2"/>
        <v>4</v>
      </c>
      <c r="O14" s="15">
        <f>SQRT((F14-$F$49)^2+(G14-$G$49)^2+(H14-$H$49)^2+IF(A14=$A$49, 0,1))</f>
        <v>1.0936183063573872</v>
      </c>
      <c r="P14" s="15">
        <f t="shared" si="3"/>
        <v>33</v>
      </c>
      <c r="Q14" s="15">
        <f>SQRT((F14-$F$50)^2+(G14-$G$50)^2+(H14-$H$50)^2+IF(A14=$A$50, 0,1))</f>
        <v>0.18027756377319942</v>
      </c>
      <c r="R14" s="15">
        <f t="shared" si="4"/>
        <v>3</v>
      </c>
      <c r="S14" s="16"/>
      <c r="T14" s="17"/>
    </row>
    <row r="15" spans="1:20">
      <c r="A15" s="8" t="s">
        <v>8</v>
      </c>
      <c r="B15" s="8">
        <v>51</v>
      </c>
      <c r="C15" s="8">
        <v>64.25</v>
      </c>
      <c r="D15" s="8">
        <v>182</v>
      </c>
      <c r="E15" s="8" t="s">
        <v>9</v>
      </c>
      <c r="F15" s="8">
        <f>(B15-$B$56)/($B$55-$B$56)</f>
        <v>0.65</v>
      </c>
      <c r="G15" s="8">
        <f>(C15-$C$56)/($C$55-$C$56)</f>
        <v>0.47499999999999998</v>
      </c>
      <c r="H15" s="8">
        <f>(D15-$D$56)/($D$55-$D$56)</f>
        <v>0.52800000000000002</v>
      </c>
      <c r="I15" s="8">
        <f>SQRT((F15-$F$46)^2+(G15-$G$46)^2+(H15-$H$46)^2+IF(A15=$A$46,0,1))</f>
        <v>0.24451334887440765</v>
      </c>
      <c r="J15" s="11">
        <f t="shared" si="0"/>
        <v>1</v>
      </c>
      <c r="K15" s="15">
        <f>SQRT((F15-$F$47)^2+(G15-$G$47)^2+(H15-$H$47)^2+IF(A15=$A$47, 0,1))</f>
        <v>0.23105290399483072</v>
      </c>
      <c r="L15" s="15">
        <f t="shared" si="1"/>
        <v>8</v>
      </c>
      <c r="M15" s="15">
        <f>SQRT((F15-$F$48)^2+(G15-$G$48)^2+(H15-$H$48)^2+IF(A15=$A$48, 0,1))</f>
        <v>0.36879684259916207</v>
      </c>
      <c r="N15" s="15">
        <f t="shared" si="2"/>
        <v>14</v>
      </c>
      <c r="O15" s="15">
        <f>SQRT((F15-$F$49)^2+(G15-$G$49)^2+(H15-$H$49)^2+IF(A15=$A$49, 0,1))</f>
        <v>1.0325133305569365</v>
      </c>
      <c r="P15" s="15">
        <f t="shared" si="3"/>
        <v>26</v>
      </c>
      <c r="Q15" s="15">
        <f>SQRT((F15-$F$50)^2+(G15-$G$50)^2+(H15-$H$50)^2+IF(A15=$A$50, 0,1))</f>
        <v>0.33541036225959253</v>
      </c>
      <c r="R15" s="15">
        <f t="shared" si="4"/>
        <v>14</v>
      </c>
      <c r="S15" s="16"/>
      <c r="T15" s="17"/>
    </row>
    <row r="16" spans="1:20">
      <c r="A16" s="8" t="s">
        <v>8</v>
      </c>
      <c r="B16" s="8">
        <v>57</v>
      </c>
      <c r="C16" s="8">
        <v>61</v>
      </c>
      <c r="D16" s="8">
        <v>160</v>
      </c>
      <c r="E16" s="8" t="s">
        <v>9</v>
      </c>
      <c r="F16" s="8">
        <f>(B16-$B$56)/($B$55-$B$56)</f>
        <v>0.8</v>
      </c>
      <c r="G16" s="8">
        <f>(C16-$C$56)/($C$55-$C$56)</f>
        <v>0.36666666666666664</v>
      </c>
      <c r="H16" s="8">
        <f>(D16-$D$56)/($D$55-$D$56)</f>
        <v>0.44</v>
      </c>
      <c r="I16" s="8">
        <f>SQRT((F16-$F$46)^2+(G16-$G$46)^2+(H16-$H$46)^2+IF(A16=$A$46,0,1))</f>
        <v>0.41431389066745039</v>
      </c>
      <c r="J16" s="8">
        <f t="shared" si="0"/>
        <v>12</v>
      </c>
      <c r="K16" s="15">
        <f>SQRT((F16-$F$47)^2+(G16-$G$47)^2+(H16-$H$47)^2+IF(A16=$A$47, 0,1))</f>
        <v>0.30226993087489057</v>
      </c>
      <c r="L16" s="15">
        <f t="shared" si="1"/>
        <v>14</v>
      </c>
      <c r="M16" s="15">
        <f>SQRT((F16-$F$48)^2+(G16-$G$48)^2+(H16-$H$48)^2+IF(A16=$A$48, 0,1))</f>
        <v>0.45938376597834246</v>
      </c>
      <c r="N16" s="15">
        <f t="shared" si="2"/>
        <v>21</v>
      </c>
      <c r="O16" s="15">
        <f>SQRT((F16-$F$49)^2+(G16-$G$49)^2+(H16-$H$49)^2+IF(A16=$A$49, 0,1))</f>
        <v>1.0225658902975396</v>
      </c>
      <c r="P16" s="15">
        <f t="shared" si="3"/>
        <v>24</v>
      </c>
      <c r="Q16" s="15">
        <f>SQRT((F16-$F$50)^2+(G16-$G$50)^2+(H16-$H$50)^2+IF(A16=$A$50, 0,1))</f>
        <v>0.27730849247724099</v>
      </c>
      <c r="R16" s="15">
        <f t="shared" si="4"/>
        <v>7</v>
      </c>
      <c r="S16" s="16"/>
      <c r="T16" s="17"/>
    </row>
    <row r="17" spans="1:20">
      <c r="A17" s="8" t="s">
        <v>11</v>
      </c>
      <c r="B17" s="8">
        <v>47</v>
      </c>
      <c r="C17" s="8">
        <v>67.25</v>
      </c>
      <c r="D17" s="8">
        <v>153</v>
      </c>
      <c r="E17" s="8" t="s">
        <v>10</v>
      </c>
      <c r="F17" s="8">
        <f>(B17-$B$56)/($B$55-$B$56)</f>
        <v>0.55000000000000004</v>
      </c>
      <c r="G17" s="8">
        <f>(C17-$C$56)/($C$55-$C$56)</f>
        <v>0.57499999999999996</v>
      </c>
      <c r="H17" s="8">
        <f>(D17-$D$56)/($D$55-$D$56)</f>
        <v>0.41199999999999998</v>
      </c>
      <c r="I17" s="8">
        <f>SQRT((F17-$F$46)^2+(G17-$G$46)^2+(H17-$H$46)^2+IF(A17=$A$46,0,1))</f>
        <v>1.0462339339002746</v>
      </c>
      <c r="J17" s="8">
        <f t="shared" si="0"/>
        <v>32</v>
      </c>
      <c r="K17" s="15">
        <f>SQRT((F17-$F$47)^2+(G17-$G$47)^2+(H17-$H$47)^2+IF(A17=$A$47, 0,1))</f>
        <v>1.0300712488841621</v>
      </c>
      <c r="L17" s="15">
        <f t="shared" si="1"/>
        <v>28</v>
      </c>
      <c r="M17" s="15">
        <f>SQRT((F17-$F$48)^2+(G17-$G$48)^2+(H17-$H$48)^2+IF(A17=$A$48, 0,1))</f>
        <v>1.0445288145591984</v>
      </c>
      <c r="N17" s="15">
        <f t="shared" si="2"/>
        <v>34</v>
      </c>
      <c r="O17" s="15">
        <f>SQRT((F17-$F$49)^2+(G17-$G$49)^2+(H17-$H$49)^2+IF(A17=$A$49, 0,1))</f>
        <v>0.32667789096362859</v>
      </c>
      <c r="P17" s="15">
        <f t="shared" si="3"/>
        <v>3</v>
      </c>
      <c r="Q17" s="15">
        <f>SQRT((F17-$F$50)^2+(G17-$G$50)^2+(H17-$H$50)^2+IF(A17=$A$50, 0,1))</f>
        <v>1.0674112505392557</v>
      </c>
      <c r="R17" s="15">
        <f t="shared" si="4"/>
        <v>28</v>
      </c>
      <c r="S17" s="16"/>
      <c r="T17" s="17"/>
    </row>
    <row r="18" spans="1:20">
      <c r="A18" s="8" t="s">
        <v>8</v>
      </c>
      <c r="B18" s="8">
        <v>52</v>
      </c>
      <c r="C18" s="8">
        <v>59.25</v>
      </c>
      <c r="D18" s="8">
        <v>124</v>
      </c>
      <c r="E18" s="8" t="s">
        <v>10</v>
      </c>
      <c r="F18" s="8">
        <f>(B18-$B$56)/($B$55-$B$56)</f>
        <v>0.67500000000000004</v>
      </c>
      <c r="G18" s="8">
        <f>(C18-$C$56)/($C$55-$C$56)</f>
        <v>0.30833333333333335</v>
      </c>
      <c r="H18" s="8">
        <f>(D18-$D$56)/($D$55-$D$56)</f>
        <v>0.29599999999999999</v>
      </c>
      <c r="I18" s="8">
        <f>SQRT((F18-$F$46)^2+(G18-$G$46)^2+(H18-$H$46)^2+IF(A18=$A$46,0,1))</f>
        <v>0.43813366808670517</v>
      </c>
      <c r="J18" s="8">
        <f t="shared" si="0"/>
        <v>14</v>
      </c>
      <c r="K18" s="15">
        <f>SQRT((F18-$F$47)^2+(G18-$G$47)^2+(H18-$H$47)^2+IF(A18=$A$47, 0,1))</f>
        <v>0.21825214775575522</v>
      </c>
      <c r="L18" s="15">
        <f t="shared" si="1"/>
        <v>5</v>
      </c>
      <c r="M18" s="15">
        <f>SQRT((F18-$F$48)^2+(G18-$G$48)^2+(H18-$H$48)^2+IF(A18=$A$48, 0,1))</f>
        <v>0.33290989772008889</v>
      </c>
      <c r="N18" s="15">
        <f t="shared" si="2"/>
        <v>13</v>
      </c>
      <c r="O18" s="15">
        <f>SQRT((F18-$F$49)^2+(G18-$G$49)^2+(H18-$H$49)^2+IF(A18=$A$49, 0,1))</f>
        <v>1.0623747507876451</v>
      </c>
      <c r="P18" s="15">
        <f t="shared" si="3"/>
        <v>29</v>
      </c>
      <c r="Q18" s="15">
        <f>SQRT((F18-$F$50)^2+(G18-$G$50)^2+(H18-$H$50)^2+IF(A18=$A$50, 0,1))</f>
        <v>0.12084609128051181</v>
      </c>
      <c r="R18" s="13">
        <f t="shared" si="4"/>
        <v>2</v>
      </c>
      <c r="S18" s="16"/>
      <c r="T18" s="17"/>
    </row>
    <row r="19" spans="1:20">
      <c r="A19" s="8" t="s">
        <v>11</v>
      </c>
      <c r="B19" s="8">
        <v>45</v>
      </c>
      <c r="C19" s="8">
        <v>66.25</v>
      </c>
      <c r="D19" s="8">
        <v>192</v>
      </c>
      <c r="E19" s="8" t="s">
        <v>9</v>
      </c>
      <c r="F19" s="8">
        <f>(B19-$B$56)/($B$55-$B$56)</f>
        <v>0.5</v>
      </c>
      <c r="G19" s="8">
        <f>(C19-$C$56)/($C$55-$C$56)</f>
        <v>0.54166666666666663</v>
      </c>
      <c r="H19" s="8">
        <f>(D19-$D$56)/($D$55-$D$56)</f>
        <v>0.56799999999999995</v>
      </c>
      <c r="I19" s="8">
        <f>SQRT((F19-$F$46)^2+(G19-$G$46)^2+(H19-$H$46)^2+IF(A19=$A$46,0,1))</f>
        <v>1.0128519141513235</v>
      </c>
      <c r="J19" s="8">
        <f t="shared" si="0"/>
        <v>24</v>
      </c>
      <c r="K19" s="15">
        <f>SQRT((F19-$F$47)^2+(G19-$G$47)^2+(H19-$H$47)^2+IF(A19=$A$47, 0,1))</f>
        <v>1.0315710241072971</v>
      </c>
      <c r="L19" s="15">
        <f t="shared" si="1"/>
        <v>29</v>
      </c>
      <c r="M19" s="15">
        <f>SQRT((F19-$F$48)^2+(G19-$G$48)^2+(H19-$H$48)^2+IF(A19=$A$48, 0,1))</f>
        <v>1.0509572356243193</v>
      </c>
      <c r="N19" s="15">
        <f t="shared" si="2"/>
        <v>35</v>
      </c>
      <c r="O19" s="15">
        <f>SQRT((F19-$F$49)^2+(G19-$G$49)^2+(H19-$H$49)^2+IF(A19=$A$49, 0,1))</f>
        <v>0.39576002829997875</v>
      </c>
      <c r="P19" s="15">
        <f t="shared" si="3"/>
        <v>7</v>
      </c>
      <c r="Q19" s="15">
        <f>SQRT((F19-$F$50)^2+(G19-$G$50)^2+(H19-$H$50)^2+IF(A19=$A$50, 0,1))</f>
        <v>1.0849557594667165</v>
      </c>
      <c r="R19" s="15">
        <f t="shared" si="4"/>
        <v>29</v>
      </c>
      <c r="S19" s="17"/>
      <c r="T19" s="17"/>
    </row>
    <row r="20" spans="1:20">
      <c r="A20" s="8" t="s">
        <v>11</v>
      </c>
      <c r="B20" s="8">
        <v>38</v>
      </c>
      <c r="C20" s="8">
        <v>67.75</v>
      </c>
      <c r="D20" s="8">
        <v>158</v>
      </c>
      <c r="E20" s="8" t="s">
        <v>9</v>
      </c>
      <c r="F20" s="8">
        <f>(B20-$B$56)/($B$55-$B$56)</f>
        <v>0.32500000000000001</v>
      </c>
      <c r="G20" s="8">
        <f>(C20-$C$56)/($C$55-$C$56)</f>
        <v>0.59166666666666667</v>
      </c>
      <c r="H20" s="8">
        <f>(D20-$D$56)/($D$55-$D$56)</f>
        <v>0.432</v>
      </c>
      <c r="I20" s="8">
        <f>SQRT((F20-$F$46)^2+(G20-$G$46)^2+(H20-$H$46)^2+IF(A20=$A$46,0,1))</f>
        <v>1.0471036242894014</v>
      </c>
      <c r="J20" s="8">
        <f t="shared" si="0"/>
        <v>33</v>
      </c>
      <c r="K20" s="15">
        <f>SQRT((F20-$F$47)^2+(G20-$G$47)^2+(H20-$H$47)^2+IF(A20=$A$47, 0,1))</f>
        <v>1.0475805988615439</v>
      </c>
      <c r="L20" s="15">
        <f t="shared" si="1"/>
        <v>33</v>
      </c>
      <c r="M20" s="15">
        <f>SQRT((F20-$F$48)^2+(G20-$G$48)^2+(H20-$H$48)^2+IF(A20=$A$48, 0,1))</f>
        <v>1.0305947042579078</v>
      </c>
      <c r="N20" s="15">
        <f t="shared" si="2"/>
        <v>28</v>
      </c>
      <c r="O20" s="15">
        <f>SQRT((F20-$F$49)^2+(G20-$G$49)^2+(H20-$H$49)^2+IF(A20=$A$49, 0,1))</f>
        <v>0.55069864717465944</v>
      </c>
      <c r="P20" s="15">
        <f t="shared" si="3"/>
        <v>12</v>
      </c>
      <c r="Q20" s="15">
        <f>SQRT((F20-$F$50)^2+(G20-$G$50)^2+(H20-$H$50)^2+IF(A20=$A$50, 0,1))</f>
        <v>1.1085098105113911</v>
      </c>
      <c r="R20" s="15">
        <f t="shared" si="4"/>
        <v>34</v>
      </c>
      <c r="S20" s="17"/>
      <c r="T20" s="17"/>
    </row>
    <row r="21" spans="1:20">
      <c r="A21" s="8" t="s">
        <v>8</v>
      </c>
      <c r="B21" s="8">
        <v>44</v>
      </c>
      <c r="C21" s="8">
        <v>64.5</v>
      </c>
      <c r="D21" s="8">
        <v>128</v>
      </c>
      <c r="E21" s="8" t="s">
        <v>10</v>
      </c>
      <c r="F21" s="8">
        <f>(B21-$B$56)/($B$55-$B$56)</f>
        <v>0.47499999999999998</v>
      </c>
      <c r="G21" s="8">
        <f>(C21-$C$56)/($C$55-$C$56)</f>
        <v>0.48333333333333334</v>
      </c>
      <c r="H21" s="8">
        <f>(D21-$D$56)/($D$55-$D$56)</f>
        <v>0.312</v>
      </c>
      <c r="I21" s="8">
        <f>SQRT((F21-$F$46)^2+(G21-$G$46)^2+(H21-$H$46)^2+IF(A21=$A$46,0,1))</f>
        <v>0.35129111068235769</v>
      </c>
      <c r="J21" s="8">
        <f t="shared" si="0"/>
        <v>8</v>
      </c>
      <c r="K21" s="15">
        <f>SQRT((F21-$F$47)^2+(G21-$G$47)^2+(H21-$H$47)^2+IF(A21=$A$47, 0,1))</f>
        <v>0.18886238376129855</v>
      </c>
      <c r="L21" s="15">
        <f t="shared" si="1"/>
        <v>4</v>
      </c>
      <c r="M21" s="15">
        <f>SQRT((F21-$F$48)^2+(G21-$G$48)^2+(H21-$H$48)^2+IF(A21=$A$48, 0,1))</f>
        <v>0.18040509970618901</v>
      </c>
      <c r="N21" s="15">
        <f t="shared" si="2"/>
        <v>7</v>
      </c>
      <c r="O21" s="15">
        <f>SQRT((F21-$F$49)^2+(G21-$G$49)^2+(H21-$H$49)^2+IF(A21=$A$49, 0,1))</f>
        <v>1.0882869311190153</v>
      </c>
      <c r="P21" s="15">
        <f t="shared" si="3"/>
        <v>31</v>
      </c>
      <c r="Q21" s="15">
        <f>SQRT((F21-$F$50)^2+(G21-$G$50)^2+(H21-$H$50)^2+IF(A21=$A$50, 0,1))</f>
        <v>0.29461858582090694</v>
      </c>
      <c r="R21" s="15">
        <f t="shared" si="4"/>
        <v>10</v>
      </c>
      <c r="S21" s="17"/>
      <c r="T21" s="17"/>
    </row>
    <row r="22" spans="1:20">
      <c r="A22" s="8" t="s">
        <v>8</v>
      </c>
      <c r="B22" s="8">
        <v>35</v>
      </c>
      <c r="C22" s="8">
        <v>63</v>
      </c>
      <c r="D22" s="8">
        <v>108</v>
      </c>
      <c r="E22" s="8" t="s">
        <v>10</v>
      </c>
      <c r="F22" s="8">
        <f>(B22-$B$56)/($B$55-$B$56)</f>
        <v>0.25</v>
      </c>
      <c r="G22" s="8">
        <f>(C22-$C$56)/($C$55-$C$56)</f>
        <v>0.43333333333333335</v>
      </c>
      <c r="H22" s="8">
        <f>(D22-$D$56)/($D$55-$D$56)</f>
        <v>0.23200000000000001</v>
      </c>
      <c r="I22" s="8">
        <f>SQRT((F22-$F$46)^2+(G22-$G$46)^2+(H22-$H$46)^2+IF(A22=$A$46,0,1))</f>
        <v>0.4690988997831671</v>
      </c>
      <c r="J22" s="8">
        <f t="shared" si="0"/>
        <v>18</v>
      </c>
      <c r="K22" s="15">
        <f>SQRT((F22-$F$47)^2+(G22-$G$47)^2+(H22-$H$47)^2+IF(A22=$A$47, 0,1))</f>
        <v>0.33070228302810367</v>
      </c>
      <c r="L22" s="15">
        <f t="shared" si="1"/>
        <v>18</v>
      </c>
      <c r="M22" s="15">
        <f>SQRT((F22-$F$48)^2+(G22-$G$48)^2+(H22-$H$48)^2+IF(A22=$A$48, 0,1))</f>
        <v>0.17053152201279384</v>
      </c>
      <c r="N22" s="15">
        <f t="shared" si="2"/>
        <v>6</v>
      </c>
      <c r="O22" s="15">
        <f>SQRT((F22-$F$49)^2+(G22-$G$49)^2+(H22-$H$49)^2+IF(A22=$A$49, 0,1))</f>
        <v>1.2055483307515207</v>
      </c>
      <c r="P22" s="15">
        <f t="shared" si="3"/>
        <v>36</v>
      </c>
      <c r="Q22" s="15">
        <f>SQRT((F22-$F$50)^2+(G22-$G$50)^2+(H22-$H$50)^2+IF(A22=$A$50, 0,1))</f>
        <v>0.42093757784788521</v>
      </c>
      <c r="R22" s="15">
        <f t="shared" si="4"/>
        <v>19</v>
      </c>
      <c r="S22" s="17"/>
      <c r="T22" s="17"/>
    </row>
    <row r="23" spans="1:20">
      <c r="A23" s="8" t="s">
        <v>11</v>
      </c>
      <c r="B23" s="8">
        <v>38</v>
      </c>
      <c r="C23" s="8">
        <v>66.75</v>
      </c>
      <c r="D23" s="8">
        <v>150</v>
      </c>
      <c r="E23" s="8" t="s">
        <v>9</v>
      </c>
      <c r="F23" s="8">
        <f>(B23-$B$56)/($B$55-$B$56)</f>
        <v>0.32500000000000001</v>
      </c>
      <c r="G23" s="8">
        <f>(C23-$C$56)/($C$55-$C$56)</f>
        <v>0.55833333333333335</v>
      </c>
      <c r="H23" s="8">
        <f>(D23-$D$56)/($D$55-$D$56)</f>
        <v>0.4</v>
      </c>
      <c r="I23" s="8">
        <f>SQRT((F23-$F$46)^2+(G23-$G$46)^2+(H23-$H$46)^2+IF(A23=$A$46,0,1))</f>
        <v>1.0493952755965907</v>
      </c>
      <c r="J23" s="8">
        <f t="shared" si="0"/>
        <v>34</v>
      </c>
      <c r="K23" s="15">
        <f>SQRT((F23-$F$47)^2+(G23-$G$47)^2+(H23-$H$47)^2+IF(A23=$A$47, 0,1))</f>
        <v>1.0401086481709494</v>
      </c>
      <c r="L23" s="15">
        <f t="shared" si="1"/>
        <v>31</v>
      </c>
      <c r="M23" s="15">
        <f>SQRT((F23-$F$48)^2+(G23-$G$48)^2+(H23-$H$48)^2+IF(A23=$A$48, 0,1))</f>
        <v>1.0214347752059354</v>
      </c>
      <c r="N23" s="15">
        <f t="shared" si="2"/>
        <v>26</v>
      </c>
      <c r="O23" s="15">
        <f>SQRT((F23-$F$49)^2+(G23-$G$49)^2+(H23-$H$49)^2+IF(A23=$A$49, 0,1))</f>
        <v>0.55182011964447664</v>
      </c>
      <c r="P23" s="15">
        <f t="shared" si="3"/>
        <v>13</v>
      </c>
      <c r="Q23" s="15">
        <f>SQRT((F23-$F$50)^2+(G23-$G$50)^2+(H23-$H$50)^2+IF(A23=$A$50, 0,1))</f>
        <v>1.0948794961597881</v>
      </c>
      <c r="R23" s="15">
        <f t="shared" si="4"/>
        <v>32</v>
      </c>
      <c r="S23" s="17"/>
      <c r="T23" s="17"/>
    </row>
    <row r="24" spans="1:20">
      <c r="A24" s="8" t="s">
        <v>11</v>
      </c>
      <c r="B24" s="8">
        <v>48</v>
      </c>
      <c r="C24" s="8">
        <v>64.5</v>
      </c>
      <c r="D24" s="8">
        <v>187</v>
      </c>
      <c r="E24" s="8" t="s">
        <v>9</v>
      </c>
      <c r="F24" s="8">
        <f>(B24-$B$56)/($B$55-$B$56)</f>
        <v>0.57499999999999996</v>
      </c>
      <c r="G24" s="8">
        <f>(C24-$C$56)/($C$55-$C$56)</f>
        <v>0.48333333333333334</v>
      </c>
      <c r="H24" s="8">
        <f>(D24-$D$56)/($D$55-$D$56)</f>
        <v>0.54800000000000004</v>
      </c>
      <c r="I24" s="8">
        <f>SQRT((F24-$F$46)^2+(G24-$G$46)^2+(H24-$H$46)^2+IF(A24=$A$46,0,1))</f>
        <v>1.0157428042789396</v>
      </c>
      <c r="J24" s="8">
        <f t="shared" si="0"/>
        <v>25</v>
      </c>
      <c r="K24" s="15">
        <f>SQRT((F24-$F$47)^2+(G24-$G$47)^2+(H24-$H$47)^2+IF(A24=$A$47, 0,1))</f>
        <v>1.0215189670290024</v>
      </c>
      <c r="L24" s="15">
        <f t="shared" si="1"/>
        <v>26</v>
      </c>
      <c r="M24" s="15">
        <f>SQRT((F24-$F$48)^2+(G24-$G$48)^2+(H24-$H$48)^2+IF(A24=$A$48, 0,1))</f>
        <v>1.0517841983981315</v>
      </c>
      <c r="N24" s="15">
        <f t="shared" si="2"/>
        <v>36</v>
      </c>
      <c r="O24" s="15">
        <f>SQRT((F24-$F$49)^2+(G24-$G$49)^2+(H24-$H$49)^2+IF(A24=$A$49, 0,1))</f>
        <v>0.32826885999808825</v>
      </c>
      <c r="P24" s="15">
        <f t="shared" si="3"/>
        <v>4</v>
      </c>
      <c r="Q24" s="15">
        <f>SQRT((F24-$F$50)^2+(G24-$G$50)^2+(H24-$H$50)^2+IF(A24=$A$50, 0,1))</f>
        <v>1.0600566546704526</v>
      </c>
      <c r="R24" s="15">
        <f t="shared" si="4"/>
        <v>27</v>
      </c>
      <c r="S24" s="17"/>
      <c r="T24" s="17"/>
    </row>
    <row r="25" spans="1:20">
      <c r="A25" s="8" t="s">
        <v>11</v>
      </c>
      <c r="B25" s="8">
        <v>45</v>
      </c>
      <c r="C25" s="8">
        <v>69.75</v>
      </c>
      <c r="D25" s="8">
        <v>187</v>
      </c>
      <c r="E25" s="8" t="s">
        <v>10</v>
      </c>
      <c r="F25" s="8">
        <f>(B25-$B$56)/($B$55-$B$56)</f>
        <v>0.5</v>
      </c>
      <c r="G25" s="8">
        <f>(C25-$C$56)/($C$55-$C$56)</f>
        <v>0.65833333333333333</v>
      </c>
      <c r="H25" s="8">
        <f>(D25-$D$56)/($D$55-$D$56)</f>
        <v>0.54800000000000004</v>
      </c>
      <c r="I25" s="8">
        <f>SQRT((F25-$F$46)^2+(G25-$G$46)^2+(H25-$H$46)^2+IF(A25=$A$46,0,1))</f>
        <v>1.0356479989734821</v>
      </c>
      <c r="J25" s="8">
        <f t="shared" si="0"/>
        <v>28</v>
      </c>
      <c r="K25" s="15">
        <f>SQRT((F25-$F$47)^2+(G25-$G$47)^2+(H25-$H$47)^2+IF(A25=$A$47, 0,1))</f>
        <v>1.0587733468500236</v>
      </c>
      <c r="L25" s="15">
        <f t="shared" si="1"/>
        <v>37</v>
      </c>
      <c r="M25" s="15">
        <f>SQRT((F25-$F$48)^2+(G25-$G$48)^2+(H25-$H$48)^2+IF(A25=$A$48, 0,1))</f>
        <v>1.0735455276791945</v>
      </c>
      <c r="N25" s="15">
        <f t="shared" si="2"/>
        <v>39</v>
      </c>
      <c r="O25" s="15">
        <f>SQRT((F25-$F$49)^2+(G25-$G$49)^2+(H25-$H$49)^2+IF(A25=$A$49, 0,1))</f>
        <v>0.39980467453217428</v>
      </c>
      <c r="P25" s="15">
        <f t="shared" si="3"/>
        <v>8</v>
      </c>
      <c r="Q25" s="15">
        <f>SQRT((F25-$F$50)^2+(G25-$G$50)^2+(H25-$H$50)^2+IF(A25=$A$50, 0,1))</f>
        <v>1.1211839476394783</v>
      </c>
      <c r="R25" s="15">
        <f t="shared" si="4"/>
        <v>36</v>
      </c>
      <c r="S25" s="17"/>
      <c r="T25" s="17"/>
    </row>
    <row r="26" spans="1:20">
      <c r="A26" s="8" t="s">
        <v>8</v>
      </c>
      <c r="B26" s="8">
        <v>48</v>
      </c>
      <c r="C26" s="8">
        <v>69.75</v>
      </c>
      <c r="D26" s="8">
        <v>198</v>
      </c>
      <c r="E26" s="8" t="s">
        <v>9</v>
      </c>
      <c r="F26" s="8">
        <f>(B26-$B$56)/($B$55-$B$56)</f>
        <v>0.57499999999999996</v>
      </c>
      <c r="G26" s="8">
        <f>(C26-$C$56)/($C$55-$C$56)</f>
        <v>0.65833333333333333</v>
      </c>
      <c r="H26" s="8">
        <f>(D26-$D$56)/($D$55-$D$56)</f>
        <v>0.59199999999999997</v>
      </c>
      <c r="I26" s="8">
        <f>SQRT((F26-$F$46)^2+(G26-$G$46)^2+(H26-$H$46)^2+IF(A26=$A$46,0,1))</f>
        <v>0.27950631080134442</v>
      </c>
      <c r="J26" s="15">
        <f t="shared" si="0"/>
        <v>3</v>
      </c>
      <c r="K26" s="15">
        <f>SQRT((F26-$F$47)^2+(G26-$G$47)^2+(H26-$H$47)^2+IF(A26=$A$47, 0,1))</f>
        <v>0.37346218014679877</v>
      </c>
      <c r="L26" s="15">
        <f t="shared" si="1"/>
        <v>22</v>
      </c>
      <c r="M26" s="15">
        <f>SQRT((F26-$F$48)^2+(G26-$G$48)^2+(H26-$H$48)^2+IF(A26=$A$48, 0,1))</f>
        <v>0.44739356276102143</v>
      </c>
      <c r="N26" s="15">
        <f t="shared" si="2"/>
        <v>18</v>
      </c>
      <c r="O26" s="15">
        <f>SQRT((F26-$F$49)^2+(G26-$G$49)^2+(H26-$H$49)^2+IF(A26=$A$49, 0,1))</f>
        <v>1.0584454533785752</v>
      </c>
      <c r="P26" s="15">
        <f t="shared" si="3"/>
        <v>28</v>
      </c>
      <c r="Q26" s="15">
        <f>SQRT((F26-$F$50)^2+(G26-$G$50)^2+(H26-$H$50)^2+IF(A26=$A$50, 0,1))</f>
        <v>0.51930573311339867</v>
      </c>
      <c r="R26" s="15">
        <f t="shared" si="4"/>
        <v>22</v>
      </c>
      <c r="S26" s="17"/>
      <c r="T26" s="17"/>
    </row>
    <row r="27" spans="1:20">
      <c r="A27" s="8" t="s">
        <v>8</v>
      </c>
      <c r="B27" s="8">
        <v>57</v>
      </c>
      <c r="C27" s="8">
        <v>62.25</v>
      </c>
      <c r="D27" s="8">
        <v>135</v>
      </c>
      <c r="E27" s="8" t="s">
        <v>9</v>
      </c>
      <c r="F27" s="8">
        <f>(B27-$B$56)/($B$55-$B$56)</f>
        <v>0.8</v>
      </c>
      <c r="G27" s="8">
        <f>(C27-$C$56)/($C$55-$C$56)</f>
        <v>0.40833333333333333</v>
      </c>
      <c r="H27" s="8">
        <f>(D27-$D$56)/($D$55-$D$56)</f>
        <v>0.34</v>
      </c>
      <c r="I27" s="8">
        <f>SQRT((F27-$F$46)^2+(G27-$G$46)^2+(H27-$H$46)^2+IF(A27=$A$46,0,1))</f>
        <v>0.47162002125062974</v>
      </c>
      <c r="J27" s="8">
        <f t="shared" si="0"/>
        <v>19</v>
      </c>
      <c r="K27" s="15">
        <f>SQRT((F27-$F$47)^2+(G27-$G$47)^2+(H27-$H$47)^2+IF(A27=$A$47, 0,1))</f>
        <v>0.32043876170026625</v>
      </c>
      <c r="L27" s="15">
        <f t="shared" si="1"/>
        <v>15</v>
      </c>
      <c r="M27" s="15">
        <f>SQRT((F27-$F$48)^2+(G27-$G$48)^2+(H27-$H$48)^2+IF(A27=$A$48, 0,1))</f>
        <v>0.45283992756823033</v>
      </c>
      <c r="N27" s="15">
        <f t="shared" si="2"/>
        <v>19</v>
      </c>
      <c r="O27" s="15">
        <f>SQRT((F27-$F$49)^2+(G27-$G$49)^2+(H27-$H$49)^2+IF(A27=$A$49, 0,1))</f>
        <v>1.0205441903437815</v>
      </c>
      <c r="P27" s="15">
        <f t="shared" si="3"/>
        <v>22</v>
      </c>
      <c r="Q27" s="15">
        <f>SQRT((F27-$F$50)^2+(G27-$G$50)^2+(H27-$H$50)^2+IF(A27=$A$50, 0,1))</f>
        <v>0.27773388542111876</v>
      </c>
      <c r="R27" s="15">
        <f t="shared" si="4"/>
        <v>9</v>
      </c>
      <c r="S27" s="17"/>
      <c r="T27" s="17"/>
    </row>
    <row r="28" spans="1:20">
      <c r="A28" s="8" t="s">
        <v>11</v>
      </c>
      <c r="B28" s="8">
        <v>40</v>
      </c>
      <c r="C28" s="8">
        <v>66.5</v>
      </c>
      <c r="D28" s="8">
        <v>171</v>
      </c>
      <c r="E28" s="8" t="s">
        <v>9</v>
      </c>
      <c r="F28" s="8">
        <f>(B28-$B$56)/($B$55-$B$56)</f>
        <v>0.375</v>
      </c>
      <c r="G28" s="8">
        <f>(C28-$C$56)/($C$55-$C$56)</f>
        <v>0.55000000000000004</v>
      </c>
      <c r="H28" s="8">
        <f>(D28-$D$56)/($D$55-$D$56)</f>
        <v>0.48399999999999999</v>
      </c>
      <c r="I28" s="8">
        <f>SQRT((F28-$F$46)^2+(G28-$G$46)^2+(H28-$H$46)^2+IF(A28=$A$46,0,1))</f>
        <v>1.0261514399823146</v>
      </c>
      <c r="J28" s="8">
        <f t="shared" si="0"/>
        <v>26</v>
      </c>
      <c r="K28" s="15">
        <f>SQRT((F28-$F$47)^2+(G28-$G$47)^2+(H28-$H$47)^2+IF(A28=$A$47, 0,1))</f>
        <v>1.0325548142565819</v>
      </c>
      <c r="L28" s="15">
        <f t="shared" si="1"/>
        <v>30</v>
      </c>
      <c r="M28" s="15">
        <f>SQRT((F28-$F$48)^2+(G28-$G$48)^2+(H28-$H$48)^2+IF(A28=$A$48, 0,1))</f>
        <v>1.0275490796604856</v>
      </c>
      <c r="N28" s="15">
        <f t="shared" si="2"/>
        <v>27</v>
      </c>
      <c r="O28" s="15">
        <f>SQRT((F28-$F$49)^2+(G28-$G$49)^2+(H28-$H$49)^2+IF(A28=$A$49, 0,1))</f>
        <v>0.50187426490882925</v>
      </c>
      <c r="P28" s="15">
        <f t="shared" si="3"/>
        <v>11</v>
      </c>
      <c r="Q28" s="15">
        <f>SQRT((F28-$F$50)^2+(G28-$G$50)^2+(H28-$H$50)^2+IF(A28=$A$50, 0,1))</f>
        <v>1.090244060342046</v>
      </c>
      <c r="R28" s="15">
        <f t="shared" si="4"/>
        <v>30</v>
      </c>
      <c r="S28" s="17"/>
      <c r="T28" s="17"/>
    </row>
    <row r="29" spans="1:20">
      <c r="A29" s="8" t="s">
        <v>11</v>
      </c>
      <c r="B29" s="8">
        <v>60</v>
      </c>
      <c r="C29" s="8">
        <v>64.25</v>
      </c>
      <c r="D29" s="8">
        <v>222</v>
      </c>
      <c r="E29" s="8" t="s">
        <v>9</v>
      </c>
      <c r="F29" s="8">
        <f>(B29-$B$56)/($B$55-$B$56)</f>
        <v>0.875</v>
      </c>
      <c r="G29" s="8">
        <f>(C29-$C$56)/($C$55-$C$56)</f>
        <v>0.47499999999999998</v>
      </c>
      <c r="H29" s="8">
        <f>(D29-$D$56)/($D$55-$D$56)</f>
        <v>0.68799999999999994</v>
      </c>
      <c r="I29" s="8">
        <f>SQRT((F29-$F$46)^2+(G29-$G$46)^2+(H29-$H$46)^2+IF(A29=$A$46,0,1))</f>
        <v>1.0886008349150655</v>
      </c>
      <c r="J29" s="15">
        <f t="shared" si="0"/>
        <v>39</v>
      </c>
      <c r="K29" s="15">
        <f>SQRT((F29-$F$47)^2+(G29-$G$47)^2+(H29-$H$47)^2+IF(A29=$A$47, 0,1))</f>
        <v>1.1092296626237708</v>
      </c>
      <c r="L29" s="15">
        <f t="shared" si="1"/>
        <v>40</v>
      </c>
      <c r="M29" s="15">
        <f>SQRT((F29-$F$48)^2+(G29-$G$48)^2+(H29-$H$48)^2+IF(A29=$A$48, 0,1))</f>
        <v>1.185257824741567</v>
      </c>
      <c r="N29" s="15">
        <f t="shared" si="2"/>
        <v>40</v>
      </c>
      <c r="O29" s="15">
        <f>SQRT((F29-$F$49)^2+(G29-$G$49)^2+(H29-$H$49)^2+IF(A29=$A$49, 0,1))</f>
        <v>0.26065068152179799</v>
      </c>
      <c r="P29" s="12">
        <f t="shared" si="3"/>
        <v>1</v>
      </c>
      <c r="Q29" s="15">
        <f>SQRT((F29-$F$50)^2+(G29-$G$50)^2+(H29-$H$50)^2+IF(A29=$A$50, 0,1))</f>
        <v>1.1303915742392594</v>
      </c>
      <c r="R29" s="15">
        <f t="shared" si="4"/>
        <v>38</v>
      </c>
      <c r="S29" s="17"/>
      <c r="T29" s="17"/>
    </row>
    <row r="30" spans="1:20">
      <c r="A30" s="8" t="s">
        <v>8</v>
      </c>
      <c r="B30" s="8">
        <v>31</v>
      </c>
      <c r="C30" s="8">
        <v>59</v>
      </c>
      <c r="D30" s="8">
        <v>126</v>
      </c>
      <c r="E30" s="8" t="s">
        <v>10</v>
      </c>
      <c r="F30" s="8">
        <f>(B30-$B$56)/($B$55-$B$56)</f>
        <v>0.15</v>
      </c>
      <c r="G30" s="8">
        <f>(C30-$C$56)/($C$55-$C$56)</f>
        <v>0.3</v>
      </c>
      <c r="H30" s="8">
        <f>(D30-$D$56)/($D$55-$D$56)</f>
        <v>0.30399999999999999</v>
      </c>
      <c r="I30" s="8">
        <f>SQRT((F30-$F$46)^2+(G30-$G$46)^2+(H30-$H$46)^2+IF(A30=$A$46,0,1))</f>
        <v>0.47698544119408004</v>
      </c>
      <c r="J30" s="8">
        <f t="shared" si="0"/>
        <v>21</v>
      </c>
      <c r="K30" s="15">
        <f>SQRT((F30-$F$47)^2+(G30-$G$47)^2+(H30-$H$47)^2+IF(A30=$A$47, 0,1))</f>
        <v>0.37149846717195362</v>
      </c>
      <c r="L30" s="15">
        <f t="shared" si="1"/>
        <v>21</v>
      </c>
      <c r="M30" s="15">
        <f>SQRT((F30-$F$48)^2+(G30-$G$48)^2+(H30-$H$48)^2+IF(A30=$A$48, 0,1))</f>
        <v>0.21292904399770779</v>
      </c>
      <c r="N30" s="15">
        <f t="shared" si="2"/>
        <v>9</v>
      </c>
      <c r="O30" s="15">
        <f>SQRT((F30-$F$49)^2+(G30-$G$49)^2+(H30-$H$49)^2+IF(A30=$A$49, 0,1))</f>
        <v>1.2713520799177194</v>
      </c>
      <c r="P30" s="15">
        <f t="shared" si="3"/>
        <v>40</v>
      </c>
      <c r="Q30" s="15">
        <f>SQRT((F30-$F$50)^2+(G30-$G$50)^2+(H30-$H$50)^2+IF(A30=$A$50, 0,1))</f>
        <v>0.45793061094934939</v>
      </c>
      <c r="R30" s="15">
        <f t="shared" si="4"/>
        <v>20</v>
      </c>
      <c r="S30" s="17"/>
      <c r="T30" s="17"/>
    </row>
    <row r="31" spans="1:20">
      <c r="A31" s="8" t="s">
        <v>8</v>
      </c>
      <c r="B31" s="8">
        <v>53</v>
      </c>
      <c r="C31" s="8">
        <v>66.25</v>
      </c>
      <c r="D31" s="8">
        <v>167</v>
      </c>
      <c r="E31" s="8" t="s">
        <v>9</v>
      </c>
      <c r="F31" s="8">
        <f>(B31-$B$56)/($B$55-$B$56)</f>
        <v>0.7</v>
      </c>
      <c r="G31" s="8">
        <f>(C31-$C$56)/($C$55-$C$56)</f>
        <v>0.54166666666666663</v>
      </c>
      <c r="H31" s="8">
        <f>(D31-$D$56)/($D$55-$D$56)</f>
        <v>0.46800000000000003</v>
      </c>
      <c r="I31" s="8">
        <f>SQRT((F31-$F$46)^2+(G31-$G$46)^2+(H31-$H$46)^2+IF(A31=$A$46,0,1))</f>
        <v>0.33685159937278014</v>
      </c>
      <c r="J31" s="8">
        <f t="shared" si="0"/>
        <v>4</v>
      </c>
      <c r="K31" s="15">
        <f>SQRT((F31-$F$47)^2+(G31-$G$47)^2+(H31-$H$47)^2+IF(A31=$A$47, 0,1))</f>
        <v>0.29212801607818745</v>
      </c>
      <c r="L31" s="15">
        <f t="shared" si="1"/>
        <v>13</v>
      </c>
      <c r="M31" s="15">
        <f>SQRT((F31-$F$48)^2+(G31-$G$48)^2+(H31-$H$48)^2+IF(A31=$A$48, 0,1))</f>
        <v>0.41292991065205137</v>
      </c>
      <c r="N31" s="15">
        <f t="shared" si="2"/>
        <v>16</v>
      </c>
      <c r="O31" s="15">
        <f>SQRT((F31-$F$49)^2+(G31-$G$49)^2+(H31-$H$49)^2+IF(A31=$A$49, 0,1))</f>
        <v>1.0157883637845042</v>
      </c>
      <c r="P31" s="15">
        <f t="shared" si="3"/>
        <v>20</v>
      </c>
      <c r="Q31" s="15">
        <f>SQRT((F31-$F$50)^2+(G31-$G$50)^2+(H31-$H$50)^2+IF(A31=$A$50, 0,1))</f>
        <v>0.37084902588519758</v>
      </c>
      <c r="R31" s="15">
        <f t="shared" si="4"/>
        <v>15</v>
      </c>
      <c r="S31" s="17"/>
      <c r="T31" s="17"/>
    </row>
    <row r="32" spans="1:20">
      <c r="A32" s="8" t="s">
        <v>8</v>
      </c>
      <c r="B32" s="8">
        <v>31</v>
      </c>
      <c r="C32" s="8">
        <v>61.25</v>
      </c>
      <c r="D32" s="8">
        <v>128</v>
      </c>
      <c r="E32" s="8" t="s">
        <v>10</v>
      </c>
      <c r="F32" s="8">
        <f>(B32-$B$56)/($B$55-$B$56)</f>
        <v>0.15</v>
      </c>
      <c r="G32" s="8">
        <f>(C32-$C$56)/($C$55-$C$56)</f>
        <v>0.375</v>
      </c>
      <c r="H32" s="8">
        <f>(D32-$D$56)/($D$55-$D$56)</f>
        <v>0.312</v>
      </c>
      <c r="I32" s="8">
        <f>SQRT((F32-$F$46)^2+(G32-$G$46)^2+(H32-$H$46)^2+IF(A32=$A$46,0,1))</f>
        <v>0.45833624241501042</v>
      </c>
      <c r="J32" s="8">
        <f t="shared" si="0"/>
        <v>16</v>
      </c>
      <c r="K32" s="15">
        <f>SQRT((F32-$F$47)^2+(G32-$G$47)^2+(H32-$H$47)^2+IF(A32=$A$47, 0,1))</f>
        <v>0.36983795250232376</v>
      </c>
      <c r="L32" s="15">
        <f t="shared" si="1"/>
        <v>20</v>
      </c>
      <c r="M32" s="15">
        <f>SQRT((F32-$F$48)^2+(G32-$G$48)^2+(H32-$H$48)^2+IF(A32=$A$48, 0,1))</f>
        <v>0.20389648789956577</v>
      </c>
      <c r="N32" s="15">
        <f t="shared" si="2"/>
        <v>8</v>
      </c>
      <c r="O32" s="15">
        <f>SQRT((F32-$F$49)^2+(G32-$G$49)^2+(H32-$H$49)^2+IF(A32=$A$49, 0,1))</f>
        <v>1.2568950278806545</v>
      </c>
      <c r="P32" s="15">
        <f t="shared" si="3"/>
        <v>39</v>
      </c>
      <c r="Q32" s="15">
        <f>SQRT((F32-$F$50)^2+(G32-$G$50)^2+(H32-$H$50)^2+IF(A32=$A$50, 0,1))</f>
        <v>0.47710946798868331</v>
      </c>
      <c r="R32" s="15">
        <f t="shared" si="4"/>
        <v>21</v>
      </c>
      <c r="S32" s="17"/>
      <c r="T32" s="17"/>
    </row>
    <row r="33" spans="1:20">
      <c r="A33" s="8" t="s">
        <v>11</v>
      </c>
      <c r="B33" s="8">
        <v>42</v>
      </c>
      <c r="C33" s="8">
        <v>63.75</v>
      </c>
      <c r="D33" s="8">
        <v>117</v>
      </c>
      <c r="E33" s="8" t="s">
        <v>9</v>
      </c>
      <c r="F33" s="8">
        <f>(B33-$B$56)/($B$55-$B$56)</f>
        <v>0.42499999999999999</v>
      </c>
      <c r="G33" s="8">
        <f>(C33-$C$56)/($C$55-$C$56)</f>
        <v>0.45833333333333331</v>
      </c>
      <c r="H33" s="8">
        <f>(D33-$D$56)/($D$55-$D$56)</f>
        <v>0.26800000000000002</v>
      </c>
      <c r="I33" s="8">
        <f>SQRT((F33-$F$46)^2+(G33-$G$46)^2+(H33-$H$46)^2+IF(A33=$A$46,0,1))</f>
        <v>1.0737341901565354</v>
      </c>
      <c r="J33" s="8">
        <f t="shared" si="0"/>
        <v>37</v>
      </c>
      <c r="K33" s="15">
        <f>SQRT((F33-$F$47)^2+(G33-$G$47)^2+(H33-$H$47)^2+IF(A33=$A$47, 0,1))</f>
        <v>1.0225389968113685</v>
      </c>
      <c r="L33" s="15">
        <f t="shared" si="1"/>
        <v>27</v>
      </c>
      <c r="M33" s="15">
        <f>SQRT((F33-$F$48)^2+(G33-$G$48)^2+(H33-$H$48)^2+IF(A33=$A$48, 0,1))</f>
        <v>1.0109525211403352</v>
      </c>
      <c r="N33" s="15">
        <f t="shared" si="2"/>
        <v>23</v>
      </c>
      <c r="O33" s="15">
        <f>SQRT((F33-$F$49)^2+(G33-$G$49)^2+(H33-$H$49)^2+IF(A33=$A$49, 0,1))</f>
        <v>0.49518896505385812</v>
      </c>
      <c r="P33" s="15">
        <f t="shared" si="3"/>
        <v>10</v>
      </c>
      <c r="Q33" s="15">
        <f>SQRT((F33-$F$50)^2+(G33-$G$50)^2+(H33-$H$50)^2+IF(A33=$A$50, 0,1))</f>
        <v>1.0448596928668354</v>
      </c>
      <c r="R33" s="15">
        <f t="shared" si="4"/>
        <v>25</v>
      </c>
      <c r="S33" s="17"/>
      <c r="T33" s="17"/>
    </row>
    <row r="34" spans="1:20">
      <c r="A34" s="8" t="s">
        <v>8</v>
      </c>
      <c r="B34" s="8">
        <v>49</v>
      </c>
      <c r="C34" s="8">
        <v>65.75</v>
      </c>
      <c r="D34" s="8">
        <v>142</v>
      </c>
      <c r="E34" s="8" t="s">
        <v>9</v>
      </c>
      <c r="F34" s="8">
        <f>(B34-$B$56)/($B$55-$B$56)</f>
        <v>0.6</v>
      </c>
      <c r="G34" s="8">
        <f>(C34-$C$56)/($C$55-$C$56)</f>
        <v>0.52500000000000002</v>
      </c>
      <c r="H34" s="8">
        <f>(D34-$D$56)/($D$55-$D$56)</f>
        <v>0.36799999999999999</v>
      </c>
      <c r="I34" s="8">
        <f>SQRT((F34-$F$46)^2+(G34-$G$46)^2+(H34-$H$46)^2+IF(A34=$A$46,0,1))</f>
        <v>0.34231580610762208</v>
      </c>
      <c r="J34" s="8">
        <f t="shared" si="0"/>
        <v>5</v>
      </c>
      <c r="K34" s="8">
        <f>SQRT((F34-$F$47)^2+(G34-$G$47)^2+(H34-$H$47)^2+IF(A34=$A$47, 0,1))</f>
        <v>0.22332064640581517</v>
      </c>
      <c r="L34" s="8">
        <f t="shared" si="1"/>
        <v>7</v>
      </c>
      <c r="M34" s="8">
        <f>SQRT((F34-$F$48)^2+(G34-$G$48)^2+(H34-$H$48)^2+IF(A34=$A$48, 0,1))</f>
        <v>0.30112751082851563</v>
      </c>
      <c r="N34" s="8">
        <f t="shared" si="2"/>
        <v>12</v>
      </c>
      <c r="O34" s="8">
        <f>SQRT((F34-$F$49)^2+(G34-$G$49)^2+(H34-$H$49)^2+IF(A34=$A$49, 0,1))</f>
        <v>1.0407387333577582</v>
      </c>
      <c r="P34" s="8">
        <f t="shared" si="3"/>
        <v>27</v>
      </c>
      <c r="Q34" s="8">
        <f>SQRT((F34-$F$50)^2+(G34-$G$50)^2+(H34-$H$50)^2+IF(A34=$A$50, 0,1))</f>
        <v>0.31204718304199519</v>
      </c>
      <c r="R34" s="8">
        <f t="shared" si="4"/>
        <v>12</v>
      </c>
    </row>
    <row r="35" spans="1:20">
      <c r="A35" s="8" t="s">
        <v>11</v>
      </c>
      <c r="B35" s="8">
        <v>38</v>
      </c>
      <c r="C35" s="8">
        <v>68.25</v>
      </c>
      <c r="D35" s="8">
        <v>171</v>
      </c>
      <c r="E35" s="8" t="s">
        <v>9</v>
      </c>
      <c r="F35" s="8">
        <f>(B35-$B$56)/($B$55-$B$56)</f>
        <v>0.32500000000000001</v>
      </c>
      <c r="G35" s="8">
        <f>(C35-$C$56)/($C$55-$C$56)</f>
        <v>0.60833333333333328</v>
      </c>
      <c r="H35" s="8">
        <f>(D35-$D$56)/($D$55-$D$56)</f>
        <v>0.48399999999999999</v>
      </c>
      <c r="I35" s="8">
        <f>SQRT((F35-$F$46)^2+(G35-$G$46)^2+(H35-$H$46)^2+IF(A35=$A$46,0,1))</f>
        <v>1.04016590557041</v>
      </c>
      <c r="J35" s="8">
        <f t="shared" si="0"/>
        <v>31</v>
      </c>
      <c r="K35" s="8">
        <f>SQRT((F35-$F$47)^2+(G35-$G$47)^2+(H35-$H$47)^2+IF(A35=$A$47, 0,1))</f>
        <v>1.0534941860304687</v>
      </c>
      <c r="L35" s="8">
        <f t="shared" si="1"/>
        <v>34</v>
      </c>
      <c r="M35" s="8">
        <f>SQRT((F35-$F$48)^2+(G35-$G$48)^2+(H35-$H$48)^2+IF(A35=$A$48, 0,1))</f>
        <v>1.0400100961048406</v>
      </c>
      <c r="N35" s="8">
        <f t="shared" si="2"/>
        <v>32</v>
      </c>
      <c r="O35" s="8">
        <f>SQRT((F35-$F$49)^2+(G35-$G$49)^2+(H35-$H$49)^2+IF(A35=$A$49, 0,1))</f>
        <v>0.55302451221542714</v>
      </c>
      <c r="P35" s="8">
        <f t="shared" si="3"/>
        <v>14</v>
      </c>
      <c r="Q35" s="8">
        <f>SQRT((F35-$F$50)^2+(G35-$G$50)^2+(H35-$H$50)^2+IF(A35=$A$50, 0,1))</f>
        <v>1.1206800514766815</v>
      </c>
      <c r="R35" s="8">
        <f t="shared" si="4"/>
        <v>35</v>
      </c>
    </row>
    <row r="36" spans="1:20">
      <c r="A36" s="8" t="s">
        <v>8</v>
      </c>
      <c r="B36" s="8">
        <v>56</v>
      </c>
      <c r="C36" s="8">
        <v>60.25</v>
      </c>
      <c r="D36" s="8">
        <v>154</v>
      </c>
      <c r="E36" s="8" t="s">
        <v>10</v>
      </c>
      <c r="F36" s="8">
        <f>(B36-$B$56)/($B$55-$B$56)</f>
        <v>0.77500000000000002</v>
      </c>
      <c r="G36" s="8">
        <f>(C36-$C$56)/($C$55-$C$56)</f>
        <v>0.34166666666666667</v>
      </c>
      <c r="H36" s="8">
        <f>(D36-$D$56)/($D$55-$D$56)</f>
        <v>0.41599999999999998</v>
      </c>
      <c r="I36" s="8">
        <f>SQRT((F36-$F$46)^2+(G36-$G$46)^2+(H36-$H$46)^2+IF(A36=$A$46,0,1))</f>
        <v>0.41091361622608713</v>
      </c>
      <c r="J36" s="8">
        <f t="shared" si="0"/>
        <v>11</v>
      </c>
      <c r="K36" s="8">
        <f>SQRT((F36-$F$47)^2+(G36-$G$47)^2+(H36-$H$47)^2+IF(A36=$A$47, 0,1))</f>
        <v>0.27524251932512978</v>
      </c>
      <c r="L36" s="8">
        <f t="shared" si="1"/>
        <v>10</v>
      </c>
      <c r="M36" s="8">
        <f>SQRT((F36-$F$48)^2+(G36-$G$48)^2+(H36-$H$48)^2+IF(A36=$A$48, 0,1))</f>
        <v>0.43072819477923407</v>
      </c>
      <c r="N36" s="8">
        <f t="shared" si="2"/>
        <v>17</v>
      </c>
      <c r="O36" s="8">
        <f>SQRT((F36-$F$49)^2+(G36-$G$49)^2+(H36-$H$49)^2+IF(A36=$A$49, 0,1))</f>
        <v>1.0302470577487712</v>
      </c>
      <c r="P36" s="8">
        <f t="shared" si="3"/>
        <v>25</v>
      </c>
      <c r="Q36" s="8">
        <f>SQRT((F36-$F$50)^2+(G36-$G$50)^2+(H36-$H$50)^2+IF(A36=$A$50, 0,1))</f>
        <v>0.23551220775153039</v>
      </c>
      <c r="R36" s="8">
        <f t="shared" si="4"/>
        <v>5</v>
      </c>
    </row>
    <row r="37" spans="1:20">
      <c r="A37" s="8" t="s">
        <v>11</v>
      </c>
      <c r="B37" s="8">
        <v>34</v>
      </c>
      <c r="C37" s="8">
        <v>63.5</v>
      </c>
      <c r="D37" s="8">
        <v>120</v>
      </c>
      <c r="E37" s="8" t="s">
        <v>10</v>
      </c>
      <c r="F37" s="8">
        <f>(B37-$B$56)/($B$55-$B$56)</f>
        <v>0.22500000000000001</v>
      </c>
      <c r="G37" s="8">
        <f>(C37-$C$56)/($C$55-$C$56)</f>
        <v>0.45</v>
      </c>
      <c r="H37" s="8">
        <f>(D37-$D$56)/($D$55-$D$56)</f>
        <v>0.28000000000000003</v>
      </c>
      <c r="I37" s="8">
        <f>SQRT((F37-$F$46)^2+(G37-$G$46)^2+(H37-$H$46)^2+IF(A37=$A$46,0,1))</f>
        <v>1.092296713860804</v>
      </c>
      <c r="J37" s="8">
        <f t="shared" si="0"/>
        <v>40</v>
      </c>
      <c r="K37" s="8">
        <f>SQRT((F37-$F$47)^2+(G37-$G$47)^2+(H37-$H$47)^2+IF(A37=$A$47, 0,1))</f>
        <v>1.0535521397211962</v>
      </c>
      <c r="L37" s="8">
        <f t="shared" si="1"/>
        <v>35</v>
      </c>
      <c r="M37" s="8">
        <f>SQRT((F37-$F$48)^2+(G37-$G$48)^2+(H37-$H$48)^2+IF(A37=$A$48, 0,1))</f>
        <v>1.0142247175935803</v>
      </c>
      <c r="N37" s="8">
        <f t="shared" si="2"/>
        <v>25</v>
      </c>
      <c r="O37" s="8">
        <f>SQRT((F37-$F$49)^2+(G37-$G$49)^2+(H37-$H$49)^2+IF(A37=$A$49, 0,1))</f>
        <v>0.68044625879720377</v>
      </c>
      <c r="P37" s="8">
        <f t="shared" si="3"/>
        <v>17</v>
      </c>
      <c r="Q37" s="8">
        <f>SQRT((F37-$F$50)^2+(G37-$G$50)^2+(H37-$H$50)^2+IF(A37=$A$50, 0,1))</f>
        <v>1.0939238750682994</v>
      </c>
      <c r="R37" s="8">
        <f t="shared" si="4"/>
        <v>31</v>
      </c>
    </row>
    <row r="38" spans="1:20">
      <c r="A38" s="8" t="s">
        <v>11</v>
      </c>
      <c r="B38" s="8">
        <v>47</v>
      </c>
      <c r="C38" s="8">
        <v>63.5</v>
      </c>
      <c r="D38" s="8">
        <v>185</v>
      </c>
      <c r="E38" s="8" t="s">
        <v>9</v>
      </c>
      <c r="F38" s="8">
        <f>(B38-$B$56)/($B$55-$B$56)</f>
        <v>0.55000000000000004</v>
      </c>
      <c r="G38" s="8">
        <f>(C38-$C$56)/($C$55-$C$56)</f>
        <v>0.45</v>
      </c>
      <c r="H38" s="8">
        <f>(D38-$D$56)/($D$55-$D$56)</f>
        <v>0.54</v>
      </c>
      <c r="I38" s="8">
        <f>SQRT((F38-$F$46)^2+(G38-$G$46)^2+(H38-$H$46)^2+IF(A38=$A$46,0,1))</f>
        <v>1.012209025404887</v>
      </c>
      <c r="J38" s="8">
        <f t="shared" si="0"/>
        <v>23</v>
      </c>
      <c r="K38" s="8">
        <f>SQRT((F38-$F$47)^2+(G38-$G$47)^2+(H38-$H$47)^2+IF(A38=$A$47, 0,1))</f>
        <v>1.0146758650481005</v>
      </c>
      <c r="L38" s="8">
        <f t="shared" si="1"/>
        <v>25</v>
      </c>
      <c r="M38" s="8">
        <f>SQRT((F38-$F$48)^2+(G38-$G$48)^2+(H38-$H$48)^2+IF(A38=$A$48, 0,1))</f>
        <v>1.0417613823605565</v>
      </c>
      <c r="N38" s="8">
        <f t="shared" si="2"/>
        <v>33</v>
      </c>
      <c r="O38" s="8">
        <f>SQRT((F38-$F$49)^2+(G38-$G$49)^2+(H38-$H$49)^2+IF(A38=$A$49, 0,1))</f>
        <v>0.35840216393195934</v>
      </c>
      <c r="P38" s="8">
        <f t="shared" si="3"/>
        <v>5</v>
      </c>
      <c r="Q38" s="8">
        <f>SQRT((F38-$F$50)^2+(G38-$G$50)^2+(H38-$H$50)^2+IF(A38=$A$50, 0,1))</f>
        <v>1.0513536248306012</v>
      </c>
      <c r="R38" s="8">
        <f t="shared" si="4"/>
        <v>26</v>
      </c>
    </row>
    <row r="39" spans="1:20">
      <c r="A39" s="8" t="s">
        <v>11</v>
      </c>
      <c r="B39" s="8">
        <v>46</v>
      </c>
      <c r="C39" s="8">
        <v>68.75</v>
      </c>
      <c r="D39" s="8">
        <v>174</v>
      </c>
      <c r="E39" s="8" t="s">
        <v>9</v>
      </c>
      <c r="F39" s="8">
        <f>(B39-$B$56)/($B$55-$B$56)</f>
        <v>0.52500000000000002</v>
      </c>
      <c r="G39" s="8">
        <f>(C39-$C$56)/($C$55-$C$56)</f>
        <v>0.625</v>
      </c>
      <c r="H39" s="8">
        <f>(D39-$D$56)/($D$55-$D$56)</f>
        <v>0.496</v>
      </c>
      <c r="I39" s="8">
        <f>SQRT((F39-$F$46)^2+(G39-$G$46)^2+(H39-$H$46)^2+IF(A39=$A$46,0,1))</f>
        <v>1.0366425506305332</v>
      </c>
      <c r="J39" s="8">
        <f t="shared" si="0"/>
        <v>29</v>
      </c>
      <c r="K39" s="8">
        <f>SQRT((F39-$F$47)^2+(G39-$G$47)^2+(H39-$H$47)^2+IF(A39=$A$47, 0,1))</f>
        <v>1.044451264753145</v>
      </c>
      <c r="L39" s="8">
        <f t="shared" si="1"/>
        <v>32</v>
      </c>
      <c r="M39" s="8">
        <f>SQRT((F39-$F$48)^2+(G39-$G$48)^2+(H39-$H$48)^2+IF(A39=$A$48, 0,1))</f>
        <v>1.0600189201665748</v>
      </c>
      <c r="N39" s="8">
        <f t="shared" si="2"/>
        <v>37</v>
      </c>
      <c r="O39" s="8">
        <f>SQRT((F39-$F$49)^2+(G39-$G$49)^2+(H39-$H$49)^2+IF(A39=$A$49, 0,1))</f>
        <v>0.35861787152591512</v>
      </c>
      <c r="P39" s="8">
        <f t="shared" si="3"/>
        <v>6</v>
      </c>
      <c r="Q39" s="8">
        <f>SQRT((F39-$F$50)^2+(G39-$G$50)^2+(H39-$H$50)^2+IF(A39=$A$50, 0,1))</f>
        <v>1.0969672333807929</v>
      </c>
      <c r="R39" s="8">
        <f t="shared" si="4"/>
        <v>33</v>
      </c>
    </row>
    <row r="40" spans="1:20">
      <c r="A40" s="8" t="s">
        <v>8</v>
      </c>
      <c r="B40" s="8">
        <v>34</v>
      </c>
      <c r="C40" s="8">
        <v>61.75</v>
      </c>
      <c r="D40" s="8">
        <v>142</v>
      </c>
      <c r="E40" s="8" t="s">
        <v>9</v>
      </c>
      <c r="F40" s="8">
        <f>(B40-$B$56)/($B$55-$B$56)</f>
        <v>0.22500000000000001</v>
      </c>
      <c r="G40" s="8">
        <f>(C40-$C$56)/($C$55-$C$56)</f>
        <v>0.39166666666666666</v>
      </c>
      <c r="H40" s="8">
        <f>(D40-$D$56)/($D$55-$D$56)</f>
        <v>0.36799999999999999</v>
      </c>
      <c r="I40" s="8">
        <f>SQRT((F40-$F$46)^2+(G40-$G$46)^2+(H40-$H$46)^2+IF(A40=$A$46,0,1))</f>
        <v>0.3663249923223913</v>
      </c>
      <c r="J40" s="8">
        <f t="shared" si="0"/>
        <v>9</v>
      </c>
      <c r="K40" s="8">
        <f>SQRT((F40-$F$47)^2+(G40-$G$47)^2+(H40-$H$47)^2+IF(A40=$A$47, 0,1))</f>
        <v>0.28664224702192415</v>
      </c>
      <c r="L40" s="8">
        <f t="shared" si="1"/>
        <v>11</v>
      </c>
      <c r="M40" s="8">
        <f>SQRT((F40-$F$48)^2+(G40-$G$48)^2+(H40-$H$48)^2+IF(A40=$A$48, 0,1))</f>
        <v>0.13090496977239294</v>
      </c>
      <c r="N40" s="8">
        <f t="shared" si="2"/>
        <v>3</v>
      </c>
      <c r="O40" s="8">
        <f>SQRT((F40-$F$49)^2+(G40-$G$49)^2+(H40-$H$49)^2+IF(A40=$A$49, 0,1))</f>
        <v>1.20784974231069</v>
      </c>
      <c r="P40" s="8">
        <f t="shared" si="3"/>
        <v>37</v>
      </c>
      <c r="Q40" s="8">
        <f>SQRT((F40-$F$50)^2+(G40-$G$50)^2+(H40-$H$50)^2+IF(A40=$A$50, 0,1))</f>
        <v>0.41659812769622473</v>
      </c>
      <c r="R40" s="8">
        <f t="shared" si="4"/>
        <v>18</v>
      </c>
    </row>
    <row r="41" spans="1:20">
      <c r="A41" s="8" t="s">
        <v>8</v>
      </c>
      <c r="B41" s="8">
        <v>36</v>
      </c>
      <c r="C41" s="8">
        <v>62.5</v>
      </c>
      <c r="D41" s="8">
        <v>116</v>
      </c>
      <c r="E41" s="8" t="s">
        <v>9</v>
      </c>
      <c r="F41" s="8">
        <f>(B41-$B$56)/($B$55-$B$56)</f>
        <v>0.27500000000000002</v>
      </c>
      <c r="G41" s="8">
        <f>(C41-$C$56)/($C$55-$C$56)</f>
        <v>0.41666666666666669</v>
      </c>
      <c r="H41" s="8">
        <f>(D41-$D$56)/($D$55-$D$56)</f>
        <v>0.26400000000000001</v>
      </c>
      <c r="I41" s="8">
        <f>SQRT((F41-$F$46)^2+(G41-$G$46)^2+(H41-$H$46)^2+IF(A41=$A$46,0,1))</f>
        <v>0.429288946980935</v>
      </c>
      <c r="J41" s="8">
        <f t="shared" si="0"/>
        <v>13</v>
      </c>
      <c r="K41" s="8">
        <f>SQRT((F41-$F$47)^2+(G41-$G$47)^2+(H41-$H$47)^2+IF(A41=$A$47, 0,1))</f>
        <v>0.28839113100864328</v>
      </c>
      <c r="L41" s="8">
        <f t="shared" si="1"/>
        <v>12</v>
      </c>
      <c r="M41" s="8">
        <f>SQRT((F41-$F$48)^2+(G41-$G$48)^2+(H41-$H$48)^2+IF(A41=$A$48, 0,1))</f>
        <v>0.12682183478320191</v>
      </c>
      <c r="N41" s="18">
        <f t="shared" si="2"/>
        <v>2</v>
      </c>
      <c r="O41" s="8">
        <f>SQRT((F41-$F$49)^2+(G41-$G$49)^2+(H41-$H$49)^2+IF(A41=$A$49, 0,1))</f>
        <v>1.1894956914591999</v>
      </c>
      <c r="P41" s="8">
        <f t="shared" si="3"/>
        <v>35</v>
      </c>
      <c r="Q41" s="8">
        <f>SQRT((F41-$F$50)^2+(G41-$G$50)^2+(H41-$H$50)^2+IF(A41=$A$50, 0,1))</f>
        <v>0.3856954757318265</v>
      </c>
      <c r="R41" s="8">
        <f t="shared" si="4"/>
        <v>16</v>
      </c>
    </row>
    <row r="44" spans="1:20">
      <c r="A44" s="4" t="s">
        <v>14</v>
      </c>
      <c r="J44" s="19" t="s">
        <v>28</v>
      </c>
    </row>
    <row r="45" spans="1:20">
      <c r="A45" s="9" t="s">
        <v>1</v>
      </c>
      <c r="B45" s="9" t="s">
        <v>0</v>
      </c>
      <c r="C45" s="9" t="s">
        <v>5</v>
      </c>
      <c r="D45" s="9" t="s">
        <v>6</v>
      </c>
      <c r="E45" s="9" t="s">
        <v>7</v>
      </c>
      <c r="F45" s="9" t="s">
        <v>4</v>
      </c>
      <c r="G45" s="9" t="s">
        <v>12</v>
      </c>
      <c r="H45" s="9" t="s">
        <v>13</v>
      </c>
      <c r="I45" s="9" t="s">
        <v>26</v>
      </c>
      <c r="J45" s="22" t="s">
        <v>27</v>
      </c>
    </row>
    <row r="46" spans="1:20">
      <c r="A46" s="3" t="s">
        <v>8</v>
      </c>
      <c r="B46" s="3">
        <v>43</v>
      </c>
      <c r="C46" s="3">
        <v>62.5</v>
      </c>
      <c r="D46" s="3">
        <v>214</v>
      </c>
      <c r="E46" s="3" t="s">
        <v>9</v>
      </c>
      <c r="F46" s="3">
        <f>(B46-$B$56)/($B$55-$B$56)</f>
        <v>0.45</v>
      </c>
      <c r="G46" s="3">
        <f>(C46-$C$56)/($C$55-$C$56)</f>
        <v>0.41666666666666669</v>
      </c>
      <c r="H46" s="3">
        <f>(D46-$D$56)/($D$55-$D$56)</f>
        <v>0.65600000000000003</v>
      </c>
      <c r="I46" s="3" t="s">
        <v>9</v>
      </c>
      <c r="J46" s="3">
        <f>IF(I46=E46, 1,0)</f>
        <v>1</v>
      </c>
    </row>
    <row r="47" spans="1:20">
      <c r="A47" s="3" t="s">
        <v>8</v>
      </c>
      <c r="B47" s="3">
        <v>45</v>
      </c>
      <c r="C47" s="3">
        <v>60</v>
      </c>
      <c r="D47" s="3">
        <v>156</v>
      </c>
      <c r="E47" s="3" t="s">
        <v>9</v>
      </c>
      <c r="F47" s="3">
        <f>(B47-$B$56)/($B$55-$B$56)</f>
        <v>0.5</v>
      </c>
      <c r="G47" s="3">
        <f>(C47-$C$56)/($C$55-$C$56)</f>
        <v>0.33333333333333331</v>
      </c>
      <c r="H47" s="3">
        <f>(D47-$D$56)/($D$55-$D$56)</f>
        <v>0.42399999999999999</v>
      </c>
      <c r="I47" s="3" t="s">
        <v>10</v>
      </c>
      <c r="J47" s="3">
        <f t="shared" ref="J47:J50" si="5">IF(I47=E47, 1,0)</f>
        <v>0</v>
      </c>
    </row>
    <row r="48" spans="1:20">
      <c r="A48" s="3" t="s">
        <v>8</v>
      </c>
      <c r="B48" s="3">
        <v>39</v>
      </c>
      <c r="C48" s="3">
        <v>60.75</v>
      </c>
      <c r="D48" s="3">
        <v>137</v>
      </c>
      <c r="E48" s="3" t="s">
        <v>10</v>
      </c>
      <c r="F48" s="3">
        <f>(B48-$B$56)/($B$55-$B$56)</f>
        <v>0.35</v>
      </c>
      <c r="G48" s="3">
        <f>(C48-$C$56)/($C$55-$C$56)</f>
        <v>0.35833333333333334</v>
      </c>
      <c r="H48" s="3">
        <f>(D48-$D$56)/($D$55-$D$56)</f>
        <v>0.34799999999999998</v>
      </c>
      <c r="I48" s="3" t="s">
        <v>10</v>
      </c>
      <c r="J48" s="3">
        <f t="shared" si="5"/>
        <v>1</v>
      </c>
    </row>
    <row r="49" spans="1:10">
      <c r="A49" s="3" t="s">
        <v>11</v>
      </c>
      <c r="B49" s="3">
        <v>60</v>
      </c>
      <c r="C49" s="3">
        <v>67</v>
      </c>
      <c r="D49" s="3">
        <v>161</v>
      </c>
      <c r="E49" s="3" t="s">
        <v>10</v>
      </c>
      <c r="F49" s="3">
        <f>(B49-$B$56)/($B$55-$B$56)</f>
        <v>0.875</v>
      </c>
      <c r="G49" s="3">
        <f>(C49-$C$56)/($C$55-$C$56)</f>
        <v>0.56666666666666665</v>
      </c>
      <c r="H49" s="3">
        <f>(D49-$D$56)/($D$55-$D$56)</f>
        <v>0.44400000000000001</v>
      </c>
      <c r="I49" s="3" t="s">
        <v>9</v>
      </c>
      <c r="J49" s="3">
        <f t="shared" si="5"/>
        <v>0</v>
      </c>
    </row>
    <row r="50" spans="1:10">
      <c r="A50" s="3" t="s">
        <v>8</v>
      </c>
      <c r="B50" s="3">
        <v>49</v>
      </c>
      <c r="C50" s="3">
        <v>56.5</v>
      </c>
      <c r="D50" s="3">
        <v>130</v>
      </c>
      <c r="E50" s="3" t="s">
        <v>10</v>
      </c>
      <c r="F50" s="3">
        <f>(B50-$B$56)/($B$55-$B$56)</f>
        <v>0.6</v>
      </c>
      <c r="G50" s="3">
        <f>(C50-$C$56)/($C$55-$C$56)</f>
        <v>0.21666666666666667</v>
      </c>
      <c r="H50" s="3">
        <f>(D50-$D$56)/($D$55-$D$56)</f>
        <v>0.32</v>
      </c>
      <c r="I50" s="3" t="s">
        <v>10</v>
      </c>
      <c r="J50" s="3">
        <f t="shared" si="5"/>
        <v>1</v>
      </c>
    </row>
    <row r="51" spans="1:10" ht="15.75" thickBot="1">
      <c r="J51">
        <f>COUNTIF(J46:J50, 1)/5</f>
        <v>0.6</v>
      </c>
    </row>
    <row r="52" spans="1:10" ht="15.75" thickBot="1">
      <c r="I52" s="20" t="s">
        <v>29</v>
      </c>
      <c r="J52" s="21">
        <f>100*J51</f>
        <v>60</v>
      </c>
    </row>
    <row r="54" spans="1:10">
      <c r="A54" s="9"/>
      <c r="B54" s="9" t="s">
        <v>0</v>
      </c>
      <c r="C54" s="9" t="s">
        <v>5</v>
      </c>
      <c r="D54" s="9" t="s">
        <v>6</v>
      </c>
    </row>
    <row r="55" spans="1:10">
      <c r="A55" s="9" t="s">
        <v>2</v>
      </c>
      <c r="B55" s="3">
        <v>65</v>
      </c>
      <c r="C55" s="3">
        <v>80</v>
      </c>
      <c r="D55" s="3">
        <v>300</v>
      </c>
    </row>
    <row r="56" spans="1:10">
      <c r="A56" s="9" t="s">
        <v>3</v>
      </c>
      <c r="B56" s="3">
        <v>25</v>
      </c>
      <c r="C56" s="3">
        <v>50</v>
      </c>
      <c r="D56" s="3">
        <v>50</v>
      </c>
    </row>
    <row r="58" spans="1:10">
      <c r="B58" t="s">
        <v>24</v>
      </c>
    </row>
  </sheetData>
  <phoneticPr fontId="19" type="noConversion"/>
  <pageMargins left="0.7" right="0.7" top="0.75" bottom="0.75" header="0.3" footer="0.3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F600-7584-4A20-9F1E-AC655EB61A58}">
  <dimension ref="A1:E41"/>
  <sheetViews>
    <sheetView workbookViewId="0">
      <selection activeCell="I27" sqref="I27"/>
    </sheetView>
  </sheetViews>
  <sheetFormatPr defaultRowHeight="15"/>
  <sheetData>
    <row r="1" spans="1:5" ht="15.75" thickBot="1">
      <c r="A1" s="1" t="s">
        <v>1</v>
      </c>
      <c r="B1" s="1" t="s">
        <v>0</v>
      </c>
      <c r="C1" s="1" t="s">
        <v>5</v>
      </c>
      <c r="D1" s="1" t="s">
        <v>6</v>
      </c>
      <c r="E1" s="1" t="s">
        <v>7</v>
      </c>
    </row>
    <row r="2" spans="1:5">
      <c r="A2" s="2" t="s">
        <v>8</v>
      </c>
      <c r="B2" s="2">
        <v>57</v>
      </c>
      <c r="C2" s="2">
        <v>62.25</v>
      </c>
      <c r="D2" s="2">
        <v>132</v>
      </c>
      <c r="E2" s="2" t="s">
        <v>9</v>
      </c>
    </row>
    <row r="3" spans="1:5">
      <c r="A3" s="3" t="s">
        <v>8</v>
      </c>
      <c r="B3" s="3">
        <v>48</v>
      </c>
      <c r="C3" s="3">
        <v>59.5</v>
      </c>
      <c r="D3" s="3">
        <v>137</v>
      </c>
      <c r="E3" s="3" t="s">
        <v>10</v>
      </c>
    </row>
    <row r="4" spans="1:5">
      <c r="A4" s="3" t="s">
        <v>11</v>
      </c>
      <c r="B4" s="3">
        <v>45</v>
      </c>
      <c r="C4" s="3">
        <v>62</v>
      </c>
      <c r="D4" s="3">
        <v>150</v>
      </c>
      <c r="E4" s="3" t="s">
        <v>9</v>
      </c>
    </row>
    <row r="5" spans="1:5">
      <c r="A5" s="3" t="s">
        <v>8</v>
      </c>
      <c r="B5" s="3">
        <v>35</v>
      </c>
      <c r="C5" s="3">
        <v>62.5</v>
      </c>
      <c r="D5" s="3">
        <v>107</v>
      </c>
      <c r="E5" s="3" t="s">
        <v>10</v>
      </c>
    </row>
    <row r="6" spans="1:5">
      <c r="A6" s="3" t="s">
        <v>11</v>
      </c>
      <c r="B6" s="3">
        <v>48</v>
      </c>
      <c r="C6" s="3">
        <v>64.5</v>
      </c>
      <c r="D6" s="3">
        <v>154</v>
      </c>
      <c r="E6" s="3" t="s">
        <v>9</v>
      </c>
    </row>
    <row r="7" spans="1:5">
      <c r="A7" s="3" t="s">
        <v>8</v>
      </c>
      <c r="B7" s="3">
        <v>41</v>
      </c>
      <c r="C7" s="3">
        <v>63</v>
      </c>
      <c r="D7" s="3">
        <v>154</v>
      </c>
      <c r="E7" s="3" t="s">
        <v>10</v>
      </c>
    </row>
    <row r="8" spans="1:5">
      <c r="A8" s="3" t="s">
        <v>11</v>
      </c>
      <c r="B8" s="3">
        <v>35</v>
      </c>
      <c r="C8" s="3">
        <v>67.5</v>
      </c>
      <c r="D8" s="3">
        <v>167</v>
      </c>
      <c r="E8" s="3" t="s">
        <v>9</v>
      </c>
    </row>
    <row r="9" spans="1:5">
      <c r="A9" s="3" t="s">
        <v>8</v>
      </c>
      <c r="B9" s="3">
        <v>57</v>
      </c>
      <c r="C9" s="3">
        <v>64</v>
      </c>
      <c r="D9" s="3">
        <v>140</v>
      </c>
      <c r="E9" s="3" t="s">
        <v>9</v>
      </c>
    </row>
    <row r="10" spans="1:5">
      <c r="A10" s="3" t="s">
        <v>8</v>
      </c>
      <c r="B10" s="3">
        <v>47</v>
      </c>
      <c r="C10" s="3">
        <v>61.5</v>
      </c>
      <c r="D10" s="3">
        <v>104</v>
      </c>
      <c r="E10" s="3" t="s">
        <v>10</v>
      </c>
    </row>
    <row r="11" spans="1:5">
      <c r="A11" s="3" t="s">
        <v>11</v>
      </c>
      <c r="B11" s="3">
        <v>37</v>
      </c>
      <c r="C11" s="3">
        <v>68.5</v>
      </c>
      <c r="D11" s="3">
        <v>151</v>
      </c>
      <c r="E11" s="3" t="s">
        <v>10</v>
      </c>
    </row>
    <row r="12" spans="1:5">
      <c r="A12" s="3" t="s">
        <v>8</v>
      </c>
      <c r="B12" s="3">
        <v>54</v>
      </c>
      <c r="C12" s="3">
        <v>63.5</v>
      </c>
      <c r="D12" s="3">
        <v>151</v>
      </c>
      <c r="E12" s="3" t="s">
        <v>9</v>
      </c>
    </row>
    <row r="13" spans="1:5">
      <c r="A13" s="3" t="s">
        <v>11</v>
      </c>
      <c r="B13" s="3">
        <v>32</v>
      </c>
      <c r="C13" s="3">
        <v>69.5</v>
      </c>
      <c r="D13" s="3">
        <v>171</v>
      </c>
      <c r="E13" s="3" t="s">
        <v>10</v>
      </c>
    </row>
    <row r="14" spans="1:5">
      <c r="A14" s="3" t="s">
        <v>8</v>
      </c>
      <c r="B14" s="3">
        <v>45</v>
      </c>
      <c r="C14" s="3">
        <v>61</v>
      </c>
      <c r="D14" s="3">
        <v>130</v>
      </c>
      <c r="E14" s="3" t="s">
        <v>10</v>
      </c>
    </row>
    <row r="15" spans="1:5">
      <c r="A15" s="3" t="s">
        <v>8</v>
      </c>
      <c r="B15" s="3">
        <v>51</v>
      </c>
      <c r="C15" s="3">
        <v>64.25</v>
      </c>
      <c r="D15" s="3">
        <v>182</v>
      </c>
      <c r="E15" s="3" t="s">
        <v>9</v>
      </c>
    </row>
    <row r="16" spans="1:5">
      <c r="A16" s="3" t="s">
        <v>8</v>
      </c>
      <c r="B16" s="3">
        <v>57</v>
      </c>
      <c r="C16" s="3">
        <v>61</v>
      </c>
      <c r="D16" s="3">
        <v>160</v>
      </c>
      <c r="E16" s="3" t="s">
        <v>9</v>
      </c>
    </row>
    <row r="17" spans="1:5">
      <c r="A17" s="3" t="s">
        <v>11</v>
      </c>
      <c r="B17" s="3">
        <v>47</v>
      </c>
      <c r="C17" s="3">
        <v>67.25</v>
      </c>
      <c r="D17" s="3">
        <v>153</v>
      </c>
      <c r="E17" s="3" t="s">
        <v>10</v>
      </c>
    </row>
    <row r="18" spans="1:5">
      <c r="A18" s="3" t="s">
        <v>8</v>
      </c>
      <c r="B18" s="3">
        <v>52</v>
      </c>
      <c r="C18" s="3">
        <v>59.25</v>
      </c>
      <c r="D18" s="3">
        <v>124</v>
      </c>
      <c r="E18" s="3" t="s">
        <v>10</v>
      </c>
    </row>
    <row r="19" spans="1:5">
      <c r="A19" s="3" t="s">
        <v>11</v>
      </c>
      <c r="B19" s="3">
        <v>45</v>
      </c>
      <c r="C19" s="3">
        <v>66.25</v>
      </c>
      <c r="D19" s="3">
        <v>192</v>
      </c>
      <c r="E19" s="3" t="s">
        <v>9</v>
      </c>
    </row>
    <row r="20" spans="1:5">
      <c r="A20" s="3" t="s">
        <v>11</v>
      </c>
      <c r="B20" s="3">
        <v>38</v>
      </c>
      <c r="C20" s="3">
        <v>67.75</v>
      </c>
      <c r="D20" s="3">
        <v>158</v>
      </c>
      <c r="E20" s="3" t="s">
        <v>9</v>
      </c>
    </row>
    <row r="21" spans="1:5">
      <c r="A21" s="3" t="s">
        <v>8</v>
      </c>
      <c r="B21" s="3">
        <v>44</v>
      </c>
      <c r="C21" s="3">
        <v>64.5</v>
      </c>
      <c r="D21" s="3">
        <v>128</v>
      </c>
      <c r="E21" s="3" t="s">
        <v>10</v>
      </c>
    </row>
    <row r="22" spans="1:5">
      <c r="A22" s="3" t="s">
        <v>8</v>
      </c>
      <c r="B22" s="3">
        <v>35</v>
      </c>
      <c r="C22" s="3">
        <v>63</v>
      </c>
      <c r="D22" s="3">
        <v>108</v>
      </c>
      <c r="E22" s="3" t="s">
        <v>10</v>
      </c>
    </row>
    <row r="23" spans="1:5">
      <c r="A23" s="3" t="s">
        <v>11</v>
      </c>
      <c r="B23" s="3">
        <v>38</v>
      </c>
      <c r="C23" s="3">
        <v>66.75</v>
      </c>
      <c r="D23" s="3">
        <v>150</v>
      </c>
      <c r="E23" s="3" t="s">
        <v>9</v>
      </c>
    </row>
    <row r="24" spans="1:5">
      <c r="A24" s="3" t="s">
        <v>11</v>
      </c>
      <c r="B24" s="3">
        <v>48</v>
      </c>
      <c r="C24" s="3">
        <v>64.5</v>
      </c>
      <c r="D24" s="3">
        <v>187</v>
      </c>
      <c r="E24" s="3" t="s">
        <v>9</v>
      </c>
    </row>
    <row r="25" spans="1:5">
      <c r="A25" s="3" t="s">
        <v>11</v>
      </c>
      <c r="B25" s="3">
        <v>45</v>
      </c>
      <c r="C25" s="3">
        <v>69.75</v>
      </c>
      <c r="D25" s="3">
        <v>187</v>
      </c>
      <c r="E25" s="3" t="s">
        <v>10</v>
      </c>
    </row>
    <row r="26" spans="1:5">
      <c r="A26" s="3" t="s">
        <v>8</v>
      </c>
      <c r="B26" s="3">
        <v>48</v>
      </c>
      <c r="C26" s="3">
        <v>69.75</v>
      </c>
      <c r="D26" s="3">
        <v>198</v>
      </c>
      <c r="E26" s="3" t="s">
        <v>9</v>
      </c>
    </row>
    <row r="27" spans="1:5">
      <c r="A27" s="3" t="s">
        <v>8</v>
      </c>
      <c r="B27" s="3">
        <v>57</v>
      </c>
      <c r="C27" s="3">
        <v>62.25</v>
      </c>
      <c r="D27" s="3">
        <v>135</v>
      </c>
      <c r="E27" s="3" t="s">
        <v>9</v>
      </c>
    </row>
    <row r="28" spans="1:5">
      <c r="A28" s="3" t="s">
        <v>11</v>
      </c>
      <c r="B28" s="3">
        <v>40</v>
      </c>
      <c r="C28" s="3">
        <v>66.5</v>
      </c>
      <c r="D28" s="3">
        <v>171</v>
      </c>
      <c r="E28" s="3" t="s">
        <v>9</v>
      </c>
    </row>
    <row r="29" spans="1:5">
      <c r="A29" s="3" t="s">
        <v>11</v>
      </c>
      <c r="B29" s="3">
        <v>60</v>
      </c>
      <c r="C29" s="3">
        <v>64.25</v>
      </c>
      <c r="D29" s="3">
        <v>222</v>
      </c>
      <c r="E29" s="3" t="s">
        <v>9</v>
      </c>
    </row>
    <row r="30" spans="1:5">
      <c r="A30" s="3" t="s">
        <v>8</v>
      </c>
      <c r="B30" s="3">
        <v>31</v>
      </c>
      <c r="C30" s="3">
        <v>59</v>
      </c>
      <c r="D30" s="3">
        <v>126</v>
      </c>
      <c r="E30" s="3" t="s">
        <v>10</v>
      </c>
    </row>
    <row r="31" spans="1:5">
      <c r="A31" s="3" t="s">
        <v>8</v>
      </c>
      <c r="B31" s="3">
        <v>53</v>
      </c>
      <c r="C31" s="3">
        <v>66.25</v>
      </c>
      <c r="D31" s="3">
        <v>167</v>
      </c>
      <c r="E31" s="3" t="s">
        <v>9</v>
      </c>
    </row>
    <row r="32" spans="1:5">
      <c r="A32" s="3" t="s">
        <v>8</v>
      </c>
      <c r="B32" s="3">
        <v>31</v>
      </c>
      <c r="C32" s="3">
        <v>61.25</v>
      </c>
      <c r="D32" s="3">
        <v>128</v>
      </c>
      <c r="E32" s="3" t="s">
        <v>10</v>
      </c>
    </row>
    <row r="33" spans="1:5">
      <c r="A33" s="3" t="s">
        <v>11</v>
      </c>
      <c r="B33" s="3">
        <v>42</v>
      </c>
      <c r="C33" s="3">
        <v>63.75</v>
      </c>
      <c r="D33" s="3">
        <v>117</v>
      </c>
      <c r="E33" s="3" t="s">
        <v>9</v>
      </c>
    </row>
    <row r="34" spans="1:5">
      <c r="A34" s="3" t="s">
        <v>8</v>
      </c>
      <c r="B34" s="3">
        <v>49</v>
      </c>
      <c r="C34" s="3">
        <v>65.75</v>
      </c>
      <c r="D34" s="3">
        <v>142</v>
      </c>
      <c r="E34" s="3" t="s">
        <v>9</v>
      </c>
    </row>
    <row r="35" spans="1:5">
      <c r="A35" s="3" t="s">
        <v>11</v>
      </c>
      <c r="B35" s="3">
        <v>38</v>
      </c>
      <c r="C35" s="3">
        <v>68.25</v>
      </c>
      <c r="D35" s="3">
        <v>171</v>
      </c>
      <c r="E35" s="3" t="s">
        <v>9</v>
      </c>
    </row>
    <row r="36" spans="1:5">
      <c r="A36" s="3" t="s">
        <v>8</v>
      </c>
      <c r="B36" s="3">
        <v>56</v>
      </c>
      <c r="C36" s="3">
        <v>60.25</v>
      </c>
      <c r="D36" s="3">
        <v>154</v>
      </c>
      <c r="E36" s="3" t="s">
        <v>10</v>
      </c>
    </row>
    <row r="37" spans="1:5">
      <c r="A37" s="3" t="s">
        <v>11</v>
      </c>
      <c r="B37" s="3">
        <v>34</v>
      </c>
      <c r="C37" s="3">
        <v>63.5</v>
      </c>
      <c r="D37" s="3">
        <v>120</v>
      </c>
      <c r="E37" s="3" t="s">
        <v>10</v>
      </c>
    </row>
    <row r="38" spans="1:5">
      <c r="A38" s="3" t="s">
        <v>11</v>
      </c>
      <c r="B38" s="3">
        <v>47</v>
      </c>
      <c r="C38" s="3">
        <v>63.5</v>
      </c>
      <c r="D38" s="3">
        <v>185</v>
      </c>
      <c r="E38" s="3" t="s">
        <v>9</v>
      </c>
    </row>
    <row r="39" spans="1:5">
      <c r="A39" s="3" t="s">
        <v>11</v>
      </c>
      <c r="B39" s="3">
        <v>46</v>
      </c>
      <c r="C39" s="3">
        <v>68.75</v>
      </c>
      <c r="D39" s="3">
        <v>174</v>
      </c>
      <c r="E39" s="3" t="s">
        <v>9</v>
      </c>
    </row>
    <row r="40" spans="1:5">
      <c r="A40" s="3" t="s">
        <v>8</v>
      </c>
      <c r="B40" s="3">
        <v>34</v>
      </c>
      <c r="C40" s="3">
        <v>61.75</v>
      </c>
      <c r="D40" s="3">
        <v>142</v>
      </c>
      <c r="E40" s="3" t="s">
        <v>9</v>
      </c>
    </row>
    <row r="41" spans="1:5">
      <c r="A41" s="3" t="s">
        <v>8</v>
      </c>
      <c r="B41" s="3">
        <v>36</v>
      </c>
      <c r="C41" s="3">
        <v>62.5</v>
      </c>
      <c r="D41" s="3">
        <v>116</v>
      </c>
      <c r="E41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KNN_solution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Brahme</dc:creator>
  <cp:lastModifiedBy>Tarun Dadlani</cp:lastModifiedBy>
  <dcterms:created xsi:type="dcterms:W3CDTF">2023-03-29T03:13:16Z</dcterms:created>
  <dcterms:modified xsi:type="dcterms:W3CDTF">2023-11-09T02:08:03Z</dcterms:modified>
</cp:coreProperties>
</file>