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Overall workforce" sheetId="2" r:id="rId1"/>
    <sheet name="Informal and blue collar" sheetId="1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0" i="1"/>
  <c r="F9" i="1"/>
  <c r="F7" i="1"/>
  <c r="F6" i="1"/>
  <c r="V8" i="3"/>
  <c r="V7" i="3"/>
  <c r="U8" i="3"/>
  <c r="U7" i="3"/>
  <c r="J11" i="3"/>
  <c r="J10" i="3"/>
  <c r="J9" i="3"/>
  <c r="E14" i="1"/>
  <c r="E6" i="1"/>
  <c r="E10" i="1"/>
  <c r="E9" i="1"/>
  <c r="E13" i="1" s="1"/>
  <c r="E8" i="1"/>
  <c r="E7" i="1"/>
  <c r="F10" i="2"/>
  <c r="F9" i="2"/>
  <c r="F6" i="2" l="1"/>
</calcChain>
</file>

<file path=xl/sharedStrings.xml><?xml version="1.0" encoding="utf-8"?>
<sst xmlns="http://schemas.openxmlformats.org/spreadsheetml/2006/main" count="51" uniqueCount="40">
  <si>
    <t>Population</t>
  </si>
  <si>
    <t>Crore</t>
  </si>
  <si>
    <t>2023-24</t>
  </si>
  <si>
    <t>Worker Population Ratio</t>
  </si>
  <si>
    <t>Workforce size</t>
  </si>
  <si>
    <t>Annual population growth</t>
  </si>
  <si>
    <t>Additional population</t>
  </si>
  <si>
    <t>A</t>
  </si>
  <si>
    <t>B</t>
  </si>
  <si>
    <t>D</t>
  </si>
  <si>
    <t>E = B*D</t>
  </si>
  <si>
    <t>Annual additional workforce</t>
  </si>
  <si>
    <t>Percent</t>
  </si>
  <si>
    <t>F = E*A*100</t>
  </si>
  <si>
    <t>Lakh</t>
  </si>
  <si>
    <t>Particulars</t>
  </si>
  <si>
    <t>ID</t>
  </si>
  <si>
    <t>Year</t>
  </si>
  <si>
    <t>Unit</t>
  </si>
  <si>
    <t>Value</t>
  </si>
  <si>
    <t>Source</t>
  </si>
  <si>
    <t>PLFS 2023-24</t>
  </si>
  <si>
    <t>World Bank</t>
  </si>
  <si>
    <t>Calculated</t>
  </si>
  <si>
    <t>C = A*B</t>
  </si>
  <si>
    <t>population size</t>
  </si>
  <si>
    <t>sample size</t>
  </si>
  <si>
    <t>population percent</t>
  </si>
  <si>
    <t>All workers</t>
  </si>
  <si>
    <t>Informal workers</t>
  </si>
  <si>
    <t>Blue collar workers</t>
  </si>
  <si>
    <t>Informal, blue collar workers</t>
  </si>
  <si>
    <t>Informal, non-agri, blue collar workers</t>
  </si>
  <si>
    <t>Informal,agri,blue collar workers</t>
  </si>
  <si>
    <t>Share of blue collar workers in informal workers</t>
  </si>
  <si>
    <t>usual_status_workplace</t>
  </si>
  <si>
    <t>With missing</t>
  </si>
  <si>
    <t>Without missing</t>
  </si>
  <si>
    <t>Population size - present</t>
  </si>
  <si>
    <t>population size - PLFS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</si>
</sst>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0" fontId="5" fillId="0" borderId="0" xfId="2"/>
    <xf numFmtId="0" fontId="2" fillId="0" borderId="2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3" fillId="0" borderId="0" xfId="0" applyNumberFormat="1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9" fontId="0" fillId="0" borderId="2" xfId="1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9" fontId="3" fillId="0" borderId="0" xfId="1" applyFont="1" applyBorder="1" applyAlignment="1">
      <alignment vertical="center" wrapText="1"/>
    </xf>
    <xf numFmtId="165" fontId="0" fillId="0" borderId="2" xfId="1" applyNumberFormat="1" applyFont="1" applyBorder="1" applyAlignment="1">
      <alignment wrapText="1"/>
    </xf>
    <xf numFmtId="164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4" fillId="0" borderId="0" xfId="0" applyFont="1" applyBorder="1" applyAlignment="1">
      <alignment wrapText="1"/>
    </xf>
    <xf numFmtId="9" fontId="4" fillId="0" borderId="0" xfId="1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9" fontId="2" fillId="0" borderId="2" xfId="1" applyFont="1" applyBorder="1" applyAlignment="1">
      <alignment wrapText="1"/>
    </xf>
    <xf numFmtId="1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SP.POP.TOTL?locations=IN" TargetMode="External"/><Relationship Id="rId2" Type="http://schemas.openxmlformats.org/officeDocument/2006/relationships/hyperlink" Target="https://data.worldbank.org/indicator/SP.POP.GROW?locations=IN" TargetMode="External"/><Relationship Id="rId1" Type="http://schemas.openxmlformats.org/officeDocument/2006/relationships/hyperlink" Target="https://www.mospi.gov.in/sites/default/files/publication_reports/AnnualReport_PLFS2023-24L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C22" sqref="C22"/>
    </sheetView>
  </sheetViews>
  <sheetFormatPr defaultRowHeight="14.5" x14ac:dyDescent="0.35"/>
  <cols>
    <col min="2" max="2" width="24.36328125" customWidth="1"/>
    <col min="3" max="3" width="10.90625" customWidth="1"/>
    <col min="4" max="4" width="11.81640625" customWidth="1"/>
    <col min="5" max="5" width="7.81640625" customWidth="1"/>
    <col min="7" max="7" width="11.26953125" customWidth="1"/>
  </cols>
  <sheetData>
    <row r="3" spans="2:7" x14ac:dyDescent="0.35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</row>
    <row r="4" spans="2:7" x14ac:dyDescent="0.35">
      <c r="B4" t="s">
        <v>3</v>
      </c>
      <c r="C4" t="s">
        <v>7</v>
      </c>
      <c r="D4" s="7" t="s">
        <v>2</v>
      </c>
      <c r="E4" t="s">
        <v>12</v>
      </c>
      <c r="F4" s="4">
        <v>0.437</v>
      </c>
      <c r="G4" s="9" t="s">
        <v>21</v>
      </c>
    </row>
    <row r="5" spans="2:7" x14ac:dyDescent="0.35">
      <c r="B5" t="s">
        <v>0</v>
      </c>
      <c r="C5" t="s">
        <v>8</v>
      </c>
      <c r="D5" s="7">
        <v>2023</v>
      </c>
      <c r="E5" t="s">
        <v>1</v>
      </c>
      <c r="F5">
        <v>143.81</v>
      </c>
      <c r="G5" s="9" t="s">
        <v>22</v>
      </c>
    </row>
    <row r="6" spans="2:7" x14ac:dyDescent="0.35">
      <c r="B6" t="s">
        <v>4</v>
      </c>
      <c r="C6" t="s">
        <v>24</v>
      </c>
      <c r="D6" s="7">
        <v>2023</v>
      </c>
      <c r="E6" t="s">
        <v>1</v>
      </c>
      <c r="F6" s="6">
        <f>F4*F5</f>
        <v>62.844970000000004</v>
      </c>
      <c r="G6" t="s">
        <v>23</v>
      </c>
    </row>
    <row r="7" spans="2:7" x14ac:dyDescent="0.35">
      <c r="D7" s="7"/>
    </row>
    <row r="8" spans="2:7" x14ac:dyDescent="0.35">
      <c r="B8" t="s">
        <v>5</v>
      </c>
      <c r="C8" t="s">
        <v>9</v>
      </c>
      <c r="D8" s="7">
        <v>2023</v>
      </c>
      <c r="E8" t="s">
        <v>12</v>
      </c>
      <c r="F8" s="8">
        <v>8.9999999999999993E-3</v>
      </c>
      <c r="G8" s="9" t="s">
        <v>22</v>
      </c>
    </row>
    <row r="9" spans="2:7" x14ac:dyDescent="0.35">
      <c r="B9" t="s">
        <v>6</v>
      </c>
      <c r="C9" t="s">
        <v>10</v>
      </c>
      <c r="D9" s="7">
        <v>2024</v>
      </c>
      <c r="E9" t="s">
        <v>1</v>
      </c>
      <c r="F9" s="5">
        <f>F8*F5</f>
        <v>1.2942899999999999</v>
      </c>
      <c r="G9" t="s">
        <v>23</v>
      </c>
    </row>
    <row r="10" spans="2:7" x14ac:dyDescent="0.35">
      <c r="B10" t="s">
        <v>11</v>
      </c>
      <c r="C10" t="s">
        <v>13</v>
      </c>
      <c r="D10" s="7">
        <v>2024</v>
      </c>
      <c r="E10" t="s">
        <v>14</v>
      </c>
      <c r="F10" s="6">
        <f>F9*F4*100</f>
        <v>56.560473000000002</v>
      </c>
      <c r="G10" t="s">
        <v>23</v>
      </c>
    </row>
  </sheetData>
  <hyperlinks>
    <hyperlink ref="G4" r:id="rId1"/>
    <hyperlink ref="G8" r:id="rId2"/>
    <hyperlink ref="G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5"/>
  <sheetViews>
    <sheetView tabSelected="1" topLeftCell="E2" workbookViewId="0">
      <selection activeCell="F12" sqref="F12"/>
    </sheetView>
  </sheetViews>
  <sheetFormatPr defaultColWidth="24.453125" defaultRowHeight="13" x14ac:dyDescent="0.3"/>
  <cols>
    <col min="1" max="1" width="7.7265625" style="14" customWidth="1"/>
    <col min="2" max="2" width="24.453125" style="14"/>
    <col min="3" max="5" width="15.90625" style="14" customWidth="1"/>
    <col min="6" max="16384" width="24.453125" style="14"/>
  </cols>
  <sheetData>
    <row r="4" spans="2:9" x14ac:dyDescent="0.3">
      <c r="G4" s="13"/>
      <c r="H4" s="13"/>
      <c r="I4" s="13"/>
    </row>
    <row r="5" spans="2:9" ht="29" x14ac:dyDescent="0.35">
      <c r="B5" s="10" t="s">
        <v>15</v>
      </c>
      <c r="C5" s="17" t="s">
        <v>26</v>
      </c>
      <c r="D5" s="17" t="s">
        <v>39</v>
      </c>
      <c r="E5" s="10" t="s">
        <v>27</v>
      </c>
      <c r="F5" s="35" t="s">
        <v>38</v>
      </c>
      <c r="G5" s="11"/>
      <c r="H5" s="11"/>
      <c r="I5" s="13"/>
    </row>
    <row r="6" spans="2:9" ht="14.5" x14ac:dyDescent="0.35">
      <c r="B6" s="18" t="s">
        <v>28</v>
      </c>
      <c r="C6" s="18">
        <v>183070</v>
      </c>
      <c r="D6" s="18">
        <v>525778421</v>
      </c>
      <c r="E6" s="19">
        <f>D6/$D$6</f>
        <v>1</v>
      </c>
      <c r="F6" s="29">
        <f>'Overall workforce'!F6</f>
        <v>62.844970000000004</v>
      </c>
      <c r="G6" s="11"/>
      <c r="H6" s="26"/>
      <c r="I6" s="13"/>
    </row>
    <row r="7" spans="2:9" ht="14.5" x14ac:dyDescent="0.35">
      <c r="B7" s="10" t="s">
        <v>29</v>
      </c>
      <c r="C7" s="32">
        <v>164346</v>
      </c>
      <c r="D7" s="32">
        <v>484298932</v>
      </c>
      <c r="E7" s="33">
        <f>D7/$D$6</f>
        <v>0.92110842259157688</v>
      </c>
      <c r="F7" s="29">
        <f>E7*F6</f>
        <v>57.887031184514974</v>
      </c>
      <c r="G7" s="11"/>
      <c r="H7" s="12"/>
      <c r="I7" s="13"/>
    </row>
    <row r="8" spans="2:9" ht="14.5" x14ac:dyDescent="0.35">
      <c r="B8" s="18" t="s">
        <v>30</v>
      </c>
      <c r="C8" s="20">
        <v>154710</v>
      </c>
      <c r="D8" s="20">
        <v>458468982</v>
      </c>
      <c r="E8" s="19">
        <f>D8/$D$6</f>
        <v>0.87198135885458872</v>
      </c>
      <c r="F8" s="29">
        <f>E8*F6</f>
        <v>54.799642337775865</v>
      </c>
      <c r="G8" s="13"/>
      <c r="H8" s="13"/>
      <c r="I8" s="13"/>
    </row>
    <row r="9" spans="2:9" ht="29" x14ac:dyDescent="0.35">
      <c r="B9" s="18" t="s">
        <v>31</v>
      </c>
      <c r="C9" s="20">
        <v>148057</v>
      </c>
      <c r="D9" s="20">
        <v>443868039</v>
      </c>
      <c r="E9" s="27">
        <f>D9/$D$6</f>
        <v>0.84421121383374542</v>
      </c>
      <c r="F9" s="34">
        <f>E9*F6</f>
        <v>53.054428407045322</v>
      </c>
      <c r="G9" s="13"/>
      <c r="H9" s="13"/>
      <c r="I9" s="13"/>
    </row>
    <row r="10" spans="2:9" ht="29" x14ac:dyDescent="0.35">
      <c r="B10" s="21" t="s">
        <v>32</v>
      </c>
      <c r="C10" s="20">
        <v>87063</v>
      </c>
      <c r="D10" s="20">
        <v>244522319</v>
      </c>
      <c r="E10" s="19">
        <f>D10/$D$6</f>
        <v>0.4650672397983408</v>
      </c>
      <c r="F10" s="29">
        <f>E10*F6</f>
        <v>29.227136733109536</v>
      </c>
    </row>
    <row r="11" spans="2:9" x14ac:dyDescent="0.3">
      <c r="E11" s="15"/>
    </row>
    <row r="12" spans="2:9" x14ac:dyDescent="0.3">
      <c r="B12" s="13"/>
      <c r="C12" s="11"/>
      <c r="D12" s="11"/>
      <c r="E12" s="13"/>
    </row>
    <row r="13" spans="2:9" ht="24.5" customHeight="1" x14ac:dyDescent="0.3">
      <c r="B13" s="13" t="s">
        <v>33</v>
      </c>
      <c r="C13" s="12"/>
      <c r="D13" s="12"/>
      <c r="E13" s="16">
        <f>E9-E10</f>
        <v>0.37914397403540462</v>
      </c>
      <c r="F13" s="28"/>
    </row>
    <row r="14" spans="2:9" ht="24.5" customHeight="1" x14ac:dyDescent="0.3">
      <c r="B14" s="30" t="s">
        <v>34</v>
      </c>
      <c r="C14" s="12"/>
      <c r="D14" s="12"/>
      <c r="E14" s="31">
        <f>D9/D7</f>
        <v>0.91651665876479782</v>
      </c>
    </row>
    <row r="15" spans="2:9" x14ac:dyDescent="0.3">
      <c r="B15" s="13"/>
      <c r="C15" s="13"/>
      <c r="D15" s="13"/>
      <c r="E15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V27"/>
  <sheetViews>
    <sheetView topLeftCell="C1" zoomScale="87" workbookViewId="0">
      <selection activeCell="J11" sqref="J11"/>
    </sheetView>
  </sheetViews>
  <sheetFormatPr defaultRowHeight="14.5" x14ac:dyDescent="0.35"/>
  <cols>
    <col min="19" max="19" width="13.6328125" customWidth="1"/>
    <col min="21" max="21" width="10.36328125" bestFit="1" customWidth="1"/>
  </cols>
  <sheetData>
    <row r="4" spans="7:22" ht="26" x14ac:dyDescent="0.35">
      <c r="G4" s="2"/>
      <c r="H4" s="2" t="s">
        <v>26</v>
      </c>
      <c r="I4" s="2" t="s">
        <v>25</v>
      </c>
      <c r="O4" s="2"/>
      <c r="P4" s="2" t="s">
        <v>26</v>
      </c>
      <c r="Q4" s="2" t="s">
        <v>25</v>
      </c>
    </row>
    <row r="5" spans="7:22" ht="39" x14ac:dyDescent="0.35">
      <c r="G5" s="2" t="s">
        <v>35</v>
      </c>
      <c r="H5" s="2"/>
      <c r="I5" s="2"/>
      <c r="O5" s="2" t="s">
        <v>35</v>
      </c>
      <c r="P5" s="2"/>
      <c r="Q5" s="2"/>
    </row>
    <row r="6" spans="7:22" x14ac:dyDescent="0.35">
      <c r="G6" s="2"/>
      <c r="H6" s="3">
        <v>8805</v>
      </c>
      <c r="I6" s="3">
        <v>35418996</v>
      </c>
      <c r="O6" s="2"/>
      <c r="P6" s="3">
        <v>57941</v>
      </c>
      <c r="Q6" s="3">
        <v>197136173</v>
      </c>
    </row>
    <row r="7" spans="7:22" x14ac:dyDescent="0.35">
      <c r="G7" s="2">
        <v>10</v>
      </c>
      <c r="H7" s="3">
        <v>3248</v>
      </c>
      <c r="I7" s="3">
        <v>11517096</v>
      </c>
      <c r="O7" s="2">
        <v>10</v>
      </c>
      <c r="P7" s="3">
        <v>4647</v>
      </c>
      <c r="Q7" s="3">
        <v>17132437</v>
      </c>
      <c r="S7" t="s">
        <v>36</v>
      </c>
      <c r="U7">
        <f>SUM(Q6,Q9,Q14:Q15,Q19,Q24:Q25)</f>
        <v>260962269</v>
      </c>
      <c r="V7" s="4">
        <f>U7/SUM(Q6:Q27)</f>
        <v>0.58792759575104259</v>
      </c>
    </row>
    <row r="8" spans="7:22" x14ac:dyDescent="0.35">
      <c r="G8" s="2">
        <v>11</v>
      </c>
      <c r="H8" s="3">
        <v>1835</v>
      </c>
      <c r="I8" s="3">
        <v>5739141</v>
      </c>
      <c r="O8" s="2">
        <v>11</v>
      </c>
      <c r="P8" s="3">
        <v>4974</v>
      </c>
      <c r="Q8" s="3">
        <v>17359029</v>
      </c>
      <c r="S8" t="s">
        <v>37</v>
      </c>
      <c r="U8">
        <f>U7-Q6</f>
        <v>63826096</v>
      </c>
      <c r="V8" s="4">
        <f>U8/SUM(Q6:Q27)</f>
        <v>0.14379520576384641</v>
      </c>
    </row>
    <row r="9" spans="7:22" x14ac:dyDescent="0.35">
      <c r="G9" s="22">
        <v>12</v>
      </c>
      <c r="H9" s="23">
        <v>251</v>
      </c>
      <c r="I9" s="23">
        <v>722980</v>
      </c>
      <c r="J9" s="4">
        <f>SUM(I9,I14:I15,I24:I25,I27)/SUM(I7:I27)</f>
        <v>0.30958557049820529</v>
      </c>
      <c r="O9" s="22">
        <v>12</v>
      </c>
      <c r="P9" s="23">
        <v>1554</v>
      </c>
      <c r="Q9" s="23">
        <v>5123077</v>
      </c>
    </row>
    <row r="10" spans="7:22" x14ac:dyDescent="0.35">
      <c r="G10" s="2">
        <v>13</v>
      </c>
      <c r="H10" s="3">
        <v>737</v>
      </c>
      <c r="I10" s="3">
        <v>2118308</v>
      </c>
      <c r="J10" s="4">
        <f>SUM(I9,I14:I15,I19,I24:I25)/SUM(I7:I27)</f>
        <v>0.26460624491121382</v>
      </c>
      <c r="O10" s="2">
        <v>13</v>
      </c>
      <c r="P10" s="3">
        <v>3479</v>
      </c>
      <c r="Q10" s="3">
        <v>9814867</v>
      </c>
    </row>
    <row r="11" spans="7:22" x14ac:dyDescent="0.35">
      <c r="G11" s="2">
        <v>14</v>
      </c>
      <c r="H11" s="3">
        <v>5071</v>
      </c>
      <c r="I11" s="3">
        <v>14738117</v>
      </c>
      <c r="J11">
        <f>SUM(I9,I14:I15,I19,I24:I25)</f>
        <v>59109274</v>
      </c>
      <c r="O11" s="2">
        <v>14</v>
      </c>
      <c r="P11" s="3">
        <v>5655</v>
      </c>
      <c r="Q11" s="3">
        <v>16195573</v>
      </c>
    </row>
    <row r="12" spans="7:22" x14ac:dyDescent="0.35">
      <c r="G12" s="2">
        <v>15</v>
      </c>
      <c r="H12" s="3">
        <v>575</v>
      </c>
      <c r="I12" s="3">
        <v>1607216</v>
      </c>
      <c r="O12" s="2">
        <v>15</v>
      </c>
      <c r="P12" s="3">
        <v>587</v>
      </c>
      <c r="Q12" s="3">
        <v>1654812</v>
      </c>
    </row>
    <row r="13" spans="7:22" x14ac:dyDescent="0.35">
      <c r="G13" s="2">
        <v>16</v>
      </c>
      <c r="H13" s="3">
        <v>8422</v>
      </c>
      <c r="I13" s="3">
        <v>25631531</v>
      </c>
      <c r="O13" s="2">
        <v>16</v>
      </c>
      <c r="P13" s="3">
        <v>7040</v>
      </c>
      <c r="Q13" s="3">
        <v>22467471</v>
      </c>
    </row>
    <row r="14" spans="7:22" x14ac:dyDescent="0.35">
      <c r="G14" s="22">
        <v>17</v>
      </c>
      <c r="H14" s="23">
        <v>737</v>
      </c>
      <c r="I14" s="23">
        <v>2435753</v>
      </c>
      <c r="O14" s="22">
        <v>17</v>
      </c>
      <c r="P14" s="23">
        <v>756</v>
      </c>
      <c r="Q14" s="23">
        <v>2495635</v>
      </c>
    </row>
    <row r="15" spans="7:22" x14ac:dyDescent="0.35">
      <c r="G15" s="22">
        <v>18</v>
      </c>
      <c r="H15" s="23">
        <v>9675</v>
      </c>
      <c r="I15" s="23">
        <v>33578531</v>
      </c>
      <c r="O15" s="22">
        <v>18</v>
      </c>
      <c r="P15" s="23">
        <v>9689</v>
      </c>
      <c r="Q15" s="23">
        <v>33636098</v>
      </c>
    </row>
    <row r="16" spans="7:22" x14ac:dyDescent="0.35">
      <c r="G16" s="2">
        <v>19</v>
      </c>
      <c r="H16" s="3">
        <v>3558</v>
      </c>
      <c r="I16" s="3">
        <v>11297611</v>
      </c>
      <c r="O16" s="2">
        <v>19</v>
      </c>
      <c r="P16" s="3">
        <v>4380</v>
      </c>
      <c r="Q16" s="3">
        <v>14201358</v>
      </c>
    </row>
    <row r="17" spans="7:17" x14ac:dyDescent="0.35">
      <c r="G17" s="2">
        <v>20</v>
      </c>
      <c r="H17" s="3">
        <v>3246</v>
      </c>
      <c r="I17" s="3">
        <v>6889332</v>
      </c>
      <c r="O17" s="2">
        <v>20</v>
      </c>
      <c r="P17" s="3">
        <v>3407</v>
      </c>
      <c r="Q17" s="3">
        <v>7211618</v>
      </c>
    </row>
    <row r="18" spans="7:17" x14ac:dyDescent="0.35">
      <c r="G18" s="2">
        <v>21</v>
      </c>
      <c r="H18" s="3">
        <v>1861</v>
      </c>
      <c r="I18" s="3">
        <v>3302004</v>
      </c>
      <c r="O18" s="2">
        <v>21</v>
      </c>
      <c r="P18" s="3">
        <v>2138</v>
      </c>
      <c r="Q18" s="3">
        <v>3867877</v>
      </c>
    </row>
    <row r="19" spans="7:17" x14ac:dyDescent="0.35">
      <c r="G19" s="22">
        <v>22</v>
      </c>
      <c r="H19" s="23">
        <v>245</v>
      </c>
      <c r="I19" s="23">
        <v>453732</v>
      </c>
      <c r="O19" s="22">
        <v>22</v>
      </c>
      <c r="P19" s="23">
        <v>425</v>
      </c>
      <c r="Q19" s="23">
        <v>643927</v>
      </c>
    </row>
    <row r="20" spans="7:17" x14ac:dyDescent="0.35">
      <c r="G20" s="2">
        <v>23</v>
      </c>
      <c r="H20" s="3">
        <v>637</v>
      </c>
      <c r="I20" s="3">
        <v>954621</v>
      </c>
      <c r="O20" s="2">
        <v>23</v>
      </c>
      <c r="P20" s="3">
        <v>994</v>
      </c>
      <c r="Q20" s="3">
        <v>1515361</v>
      </c>
    </row>
    <row r="21" spans="7:17" x14ac:dyDescent="0.35">
      <c r="G21" s="2">
        <v>24</v>
      </c>
      <c r="H21" s="3">
        <v>7994</v>
      </c>
      <c r="I21" s="3">
        <v>14858587</v>
      </c>
      <c r="O21" s="2">
        <v>24</v>
      </c>
      <c r="P21" s="3">
        <v>8145</v>
      </c>
      <c r="Q21" s="3">
        <v>15029450</v>
      </c>
    </row>
    <row r="22" spans="7:17" x14ac:dyDescent="0.35">
      <c r="G22" s="2">
        <v>25</v>
      </c>
      <c r="H22" s="3">
        <v>2648</v>
      </c>
      <c r="I22" s="3">
        <v>6034265</v>
      </c>
      <c r="O22" s="2">
        <v>25</v>
      </c>
      <c r="P22" s="3">
        <v>2657</v>
      </c>
      <c r="Q22" s="3">
        <v>6061970</v>
      </c>
    </row>
    <row r="23" spans="7:17" x14ac:dyDescent="0.35">
      <c r="G23" s="2">
        <v>26</v>
      </c>
      <c r="H23" s="3">
        <v>18426</v>
      </c>
      <c r="I23" s="3">
        <v>43033258</v>
      </c>
      <c r="O23" s="2">
        <v>26</v>
      </c>
      <c r="P23" s="3">
        <v>13729</v>
      </c>
      <c r="Q23" s="3">
        <v>33158267</v>
      </c>
    </row>
    <row r="24" spans="7:17" x14ac:dyDescent="0.35">
      <c r="G24" s="22">
        <v>27</v>
      </c>
      <c r="H24" s="23">
        <v>1636</v>
      </c>
      <c r="I24" s="23">
        <v>3442467</v>
      </c>
      <c r="O24" s="22">
        <v>27</v>
      </c>
      <c r="P24" s="23">
        <v>1644</v>
      </c>
      <c r="Q24" s="23">
        <v>3462401</v>
      </c>
    </row>
    <row r="25" spans="7:17" x14ac:dyDescent="0.35">
      <c r="G25" s="22">
        <v>28</v>
      </c>
      <c r="H25" s="23">
        <v>6930</v>
      </c>
      <c r="I25" s="23">
        <v>18475811</v>
      </c>
      <c r="O25" s="22">
        <v>28</v>
      </c>
      <c r="P25" s="23">
        <v>6928</v>
      </c>
      <c r="Q25" s="23">
        <v>18464958</v>
      </c>
    </row>
    <row r="26" spans="7:17" x14ac:dyDescent="0.35">
      <c r="G26" s="2">
        <v>29</v>
      </c>
      <c r="H26" s="3">
        <v>2804</v>
      </c>
      <c r="I26" s="3">
        <v>6053951</v>
      </c>
      <c r="O26" s="2">
        <v>29</v>
      </c>
      <c r="P26" s="3">
        <v>2883</v>
      </c>
      <c r="Q26" s="3">
        <v>6221406</v>
      </c>
    </row>
    <row r="27" spans="7:17" x14ac:dyDescent="0.35">
      <c r="G27" s="24">
        <v>99</v>
      </c>
      <c r="H27" s="25">
        <v>4212</v>
      </c>
      <c r="I27" s="25">
        <v>10501474</v>
      </c>
      <c r="O27" s="2">
        <v>99</v>
      </c>
      <c r="P27" s="3">
        <v>4405</v>
      </c>
      <c r="Q27" s="3">
        <v>11014274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workforce</vt:lpstr>
      <vt:lpstr>Informal and blue collar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2025-04-15T03:10:40Z</dcterms:modified>
</cp:coreProperties>
</file>