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galilu.sharepoint.com/sites/Product-ZamwieniaiLogistyka/Shared Documents/Zamówienia i Logistyka/AAAA_SPRZEDAŻ DAILY/2025/marki/Bibbi/"/>
    </mc:Choice>
  </mc:AlternateContent>
  <xr:revisionPtr revIDLastSave="665" documentId="8_{280ED7D5-B4BB-446D-A62D-C7DBC18411FE}" xr6:coauthVersionLast="47" xr6:coauthVersionMax="47" xr10:uidLastSave="{B5448A99-1965-437D-B2FF-4A3E6E6C2E32}"/>
  <bookViews>
    <workbookView xWindow="-108" yWindow="-108" windowWidth="23256" windowHeight="12456" activeTab="2" xr2:uid="{5D609FC0-97F9-48EA-B5B2-84FC81D48962}"/>
  </bookViews>
  <sheets>
    <sheet name="YoY" sheetId="3" r:id="rId1"/>
    <sheet name="monthly sellout" sheetId="1" r:id="rId2"/>
    <sheet name="product ranking_2025" sheetId="6" r:id="rId3"/>
    <sheet name="product ranking_2023-24" sheetId="2" r:id="rId4"/>
    <sheet name="Split_by_store_2025" sheetId="5" r:id="rId5"/>
  </sheets>
  <definedNames>
    <definedName name="_xlnm._FilterDatabase" localSheetId="3" hidden="1">'product ranking_2023-24'!$A$3:$Q$3</definedName>
    <definedName name="_xlnm._FilterDatabase" localSheetId="2" hidden="1">'product ranking_2025'!$A$1:$E$25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R18" i="3"/>
  <c r="R10" i="3"/>
  <c r="Q10" i="3"/>
  <c r="I18" i="3"/>
  <c r="I10" i="3"/>
  <c r="H10" i="3"/>
  <c r="R9" i="3"/>
  <c r="Q9" i="3"/>
  <c r="I9" i="3"/>
  <c r="H9" i="3"/>
  <c r="F15" i="1"/>
  <c r="F14" i="1"/>
  <c r="E15" i="1"/>
  <c r="E14" i="1"/>
  <c r="R8" i="3"/>
  <c r="Q8" i="3"/>
  <c r="I8" i="3"/>
  <c r="H8" i="3"/>
  <c r="D15" i="1"/>
  <c r="D14" i="1"/>
  <c r="Q7" i="3"/>
  <c r="R7" i="3"/>
  <c r="H7" i="3"/>
  <c r="I7" i="3"/>
  <c r="G18" i="3"/>
  <c r="R6" i="3"/>
  <c r="I6" i="3"/>
  <c r="P18" i="3"/>
  <c r="C14" i="1"/>
  <c r="AD14" i="1" l="1"/>
  <c r="AC14" i="1"/>
  <c r="AB14" i="1"/>
  <c r="AA14" i="1"/>
  <c r="Z14" i="1"/>
  <c r="Y14" i="1"/>
  <c r="X14" i="1"/>
  <c r="W14" i="1"/>
  <c r="V14" i="1"/>
  <c r="U14" i="1"/>
  <c r="T14" i="1"/>
  <c r="S14" i="1"/>
  <c r="AE13" i="1"/>
  <c r="O13" i="1"/>
  <c r="AE12" i="1"/>
  <c r="O12" i="1"/>
  <c r="AE11" i="1"/>
  <c r="O11" i="1"/>
  <c r="AE10" i="1"/>
  <c r="O10" i="1"/>
  <c r="AE9" i="1"/>
  <c r="O9" i="1"/>
  <c r="AE8" i="1"/>
  <c r="O8" i="1"/>
  <c r="AE7" i="1"/>
  <c r="O7" i="1"/>
  <c r="AE6" i="1"/>
  <c r="O6" i="1"/>
  <c r="U73" i="1"/>
  <c r="U72" i="1"/>
  <c r="T73" i="1"/>
  <c r="T72" i="1"/>
  <c r="T71" i="1"/>
  <c r="O18" i="3"/>
  <c r="O16" i="3"/>
  <c r="O17" i="3"/>
  <c r="N17" i="3"/>
  <c r="F18" i="3"/>
  <c r="F17" i="3"/>
  <c r="E17" i="3"/>
  <c r="AE19" i="1"/>
  <c r="AE20" i="1"/>
  <c r="AE21" i="1"/>
  <c r="AE22" i="1"/>
  <c r="AE23" i="1"/>
  <c r="AE24" i="1"/>
  <c r="AE25" i="1"/>
  <c r="O19" i="1"/>
  <c r="O20" i="1"/>
  <c r="O21" i="1"/>
  <c r="O22" i="1"/>
  <c r="O23" i="1"/>
  <c r="O26" i="1" s="1"/>
  <c r="P24" i="1" s="1"/>
  <c r="O24" i="1"/>
  <c r="O25" i="1"/>
  <c r="O18" i="1"/>
  <c r="F16" i="3"/>
  <c r="E16" i="3"/>
  <c r="N16" i="3"/>
  <c r="V68" i="1"/>
  <c r="V67" i="1"/>
  <c r="N15" i="3"/>
  <c r="E15" i="3"/>
  <c r="U71" i="1"/>
  <c r="N14" i="3"/>
  <c r="E14" i="3"/>
  <c r="E13" i="3"/>
  <c r="D18" i="3"/>
  <c r="M18" i="3"/>
  <c r="N13" i="3"/>
  <c r="N12" i="3"/>
  <c r="E12" i="3"/>
  <c r="O31" i="1"/>
  <c r="O32" i="1"/>
  <c r="O33" i="1"/>
  <c r="O34" i="1"/>
  <c r="O35" i="1"/>
  <c r="O30" i="1"/>
  <c r="AE18" i="1"/>
  <c r="L18" i="3"/>
  <c r="C18" i="3"/>
  <c r="N11" i="3"/>
  <c r="E11" i="3"/>
  <c r="N10" i="3"/>
  <c r="E10" i="3"/>
  <c r="N9" i="3"/>
  <c r="E9" i="3"/>
  <c r="N8" i="3"/>
  <c r="E8" i="3"/>
  <c r="N7" i="3"/>
  <c r="E7" i="3"/>
  <c r="V56" i="1"/>
  <c r="V55" i="1"/>
  <c r="V54" i="1"/>
  <c r="V53" i="1"/>
  <c r="V52" i="1"/>
  <c r="V51" i="1"/>
  <c r="V50" i="1"/>
  <c r="V49" i="1"/>
  <c r="V48" i="1"/>
  <c r="V73" i="1" s="1"/>
  <c r="V47" i="1"/>
  <c r="V72" i="1" s="1"/>
  <c r="V43" i="1"/>
  <c r="V42" i="1"/>
  <c r="V41" i="1"/>
  <c r="AD36" i="1"/>
  <c r="AC36" i="1"/>
  <c r="AB36" i="1"/>
  <c r="AA36" i="1"/>
  <c r="Z36" i="1"/>
  <c r="Y36" i="1"/>
  <c r="X36" i="1"/>
  <c r="W36" i="1"/>
  <c r="V36" i="1"/>
  <c r="U36" i="1"/>
  <c r="T36" i="1"/>
  <c r="S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E34" i="1"/>
  <c r="AE33" i="1"/>
  <c r="AE32" i="1"/>
  <c r="AE31" i="1"/>
  <c r="AE30" i="1"/>
  <c r="AD26" i="1"/>
  <c r="AD27" i="1" s="1"/>
  <c r="AC26" i="1"/>
  <c r="AB26" i="1"/>
  <c r="AA26" i="1"/>
  <c r="Z26" i="1"/>
  <c r="Y26" i="1"/>
  <c r="X26" i="1"/>
  <c r="W26" i="1"/>
  <c r="V26" i="1"/>
  <c r="U26" i="1"/>
  <c r="T26" i="1"/>
  <c r="S26" i="1"/>
  <c r="N26" i="1"/>
  <c r="M26" i="1"/>
  <c r="L26" i="1"/>
  <c r="K26" i="1"/>
  <c r="J26" i="1"/>
  <c r="I26" i="1"/>
  <c r="H26" i="1"/>
  <c r="G26" i="1"/>
  <c r="F26" i="1"/>
  <c r="E26" i="1"/>
  <c r="D26" i="1"/>
  <c r="C26" i="1"/>
  <c r="N27" i="1" l="1"/>
  <c r="P22" i="1"/>
  <c r="AE14" i="1"/>
  <c r="P21" i="1"/>
  <c r="P19" i="1"/>
  <c r="M27" i="1"/>
  <c r="P23" i="1"/>
  <c r="O14" i="1"/>
  <c r="P20" i="1"/>
  <c r="AC27" i="1"/>
  <c r="P25" i="1"/>
  <c r="AE26" i="1"/>
  <c r="K27" i="1"/>
  <c r="L27" i="1"/>
  <c r="AA27" i="1"/>
  <c r="AB27" i="1"/>
  <c r="V71" i="1"/>
  <c r="W72" i="1" s="1"/>
  <c r="W73" i="1"/>
  <c r="I27" i="1"/>
  <c r="J27" i="1"/>
  <c r="Y27" i="1"/>
  <c r="Z27" i="1"/>
  <c r="O36" i="1"/>
  <c r="P30" i="1" s="1"/>
  <c r="P18" i="1"/>
  <c r="V44" i="1"/>
  <c r="AE36" i="1"/>
  <c r="D27" i="1"/>
  <c r="E27" i="1"/>
  <c r="F27" i="1"/>
  <c r="G27" i="1"/>
  <c r="H27" i="1"/>
  <c r="T27" i="1"/>
  <c r="U27" i="1"/>
  <c r="V27" i="1"/>
  <c r="W27" i="1"/>
  <c r="X27" i="1"/>
  <c r="P6" i="1" l="1"/>
  <c r="P7" i="1"/>
  <c r="P8" i="1"/>
  <c r="P9" i="1"/>
  <c r="P10" i="1"/>
  <c r="P11" i="1"/>
  <c r="P12" i="1"/>
  <c r="P13" i="1"/>
  <c r="P32" i="1"/>
  <c r="P33" i="1"/>
  <c r="P34" i="1"/>
  <c r="P31" i="1"/>
  <c r="P35" i="1"/>
</calcChain>
</file>

<file path=xl/sharedStrings.xml><?xml version="1.0" encoding="utf-8"?>
<sst xmlns="http://schemas.openxmlformats.org/spreadsheetml/2006/main" count="540" uniqueCount="82">
  <si>
    <t>value in PLN</t>
  </si>
  <si>
    <t>volume</t>
  </si>
  <si>
    <t>months</t>
  </si>
  <si>
    <t>MoM</t>
  </si>
  <si>
    <t>YoY</t>
  </si>
  <si>
    <t>jan</t>
  </si>
  <si>
    <t>feb</t>
  </si>
  <si>
    <t>march</t>
  </si>
  <si>
    <t>apr</t>
  </si>
  <si>
    <t>may</t>
  </si>
  <si>
    <t>june</t>
  </si>
  <si>
    <t>july</t>
  </si>
  <si>
    <t>aug</t>
  </si>
  <si>
    <t xml:space="preserve">sep </t>
  </si>
  <si>
    <t>oct</t>
  </si>
  <si>
    <t>nov</t>
  </si>
  <si>
    <t>dec</t>
  </si>
  <si>
    <t xml:space="preserve">total </t>
  </si>
  <si>
    <t xml:space="preserve">Galilu sellout </t>
  </si>
  <si>
    <t>value (PLN)</t>
  </si>
  <si>
    <t>april</t>
  </si>
  <si>
    <t>sept</t>
  </si>
  <si>
    <t>Total</t>
  </si>
  <si>
    <t>share</t>
  </si>
  <si>
    <t>Elektrownia (WAW)</t>
  </si>
  <si>
    <t>Forum Gdańsk</t>
  </si>
  <si>
    <t>Gdansk</t>
  </si>
  <si>
    <t>Kraków</t>
  </si>
  <si>
    <t>Olfactory (WAW)</t>
  </si>
  <si>
    <t>Westfield Mok (WAW)</t>
  </si>
  <si>
    <t>Wilcza (WAW)</t>
  </si>
  <si>
    <t>online</t>
  </si>
  <si>
    <t>by channel/size</t>
  </si>
  <si>
    <t>size</t>
  </si>
  <si>
    <t>offline</t>
  </si>
  <si>
    <t>total</t>
  </si>
  <si>
    <t>30 ml</t>
  </si>
  <si>
    <t>100 ml</t>
  </si>
  <si>
    <t>TOTAL 2023</t>
  </si>
  <si>
    <t>TOTAL</t>
  </si>
  <si>
    <t>Jan</t>
  </si>
  <si>
    <t>Feb</t>
  </si>
  <si>
    <t>Mar</t>
  </si>
  <si>
    <t>Apr</t>
  </si>
  <si>
    <t>May</t>
  </si>
  <si>
    <t xml:space="preserve">Bibbi Parfum Discovery Set 5 x 2 ml </t>
  </si>
  <si>
    <t>BIRTH COUNTRY świeca zapachowa 310 g</t>
  </si>
  <si>
    <t>Boy of June EDP 100ML</t>
  </si>
  <si>
    <t>Boy of June EDP 30ML</t>
  </si>
  <si>
    <t>Fruit Captain EDP 10 ml</t>
  </si>
  <si>
    <t>Fruit Captain EDP 100 ml</t>
  </si>
  <si>
    <t>Ghost of Tom EDP 100ML</t>
  </si>
  <si>
    <t>Ghost of Tom EDP 30ML</t>
  </si>
  <si>
    <t>Iris Wallpaper EDP 30ML</t>
  </si>
  <si>
    <t>MAGIC MELANCHOLY  świeca zapachowa 310 g</t>
  </si>
  <si>
    <t>Pistachio Game EDP 100ML</t>
  </si>
  <si>
    <t>Pistachio Game EDP 30ML</t>
  </si>
  <si>
    <t>Radio Child EDP 100ML</t>
  </si>
  <si>
    <t>Radio Child EDP 30ML</t>
  </si>
  <si>
    <t>Rainbow Rose EDP 100ML</t>
  </si>
  <si>
    <t>Rainbow Rose EDP 30ML</t>
  </si>
  <si>
    <t>Santal Beauty EDP 100 ml</t>
  </si>
  <si>
    <t>Santal Beauty EDP 30 ml</t>
  </si>
  <si>
    <t>Soap Club EDP 100ML</t>
  </si>
  <si>
    <t>Soap Club EDP 30ML</t>
  </si>
  <si>
    <t>Swimming Pool EDP 100ML</t>
  </si>
  <si>
    <t>Swimming Pool EDP 30ML</t>
  </si>
  <si>
    <t>The Other Room EDP 30 ml</t>
  </si>
  <si>
    <t>WOLF MOTHER  świeca zapachowa 310 g</t>
  </si>
  <si>
    <t>The Other Room EDP 100 ml</t>
  </si>
  <si>
    <t>Product</t>
  </si>
  <si>
    <t>august</t>
  </si>
  <si>
    <t>september</t>
  </si>
  <si>
    <t>october</t>
  </si>
  <si>
    <t>november</t>
  </si>
  <si>
    <t>december</t>
  </si>
  <si>
    <t xml:space="preserve">TOTAL </t>
  </si>
  <si>
    <t> </t>
  </si>
  <si>
    <t>Iris Wallpaper EDP 100ML</t>
  </si>
  <si>
    <t>Forum GDA</t>
  </si>
  <si>
    <t>Gdańsk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</si>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</sst>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\ _z_ł_-;\-* #,##0.00\ _z_ł_-;_-* &quot;-&quot;??\ _z_ł_-;_-@_-"/>
  </numFmts>
  <fonts count="17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238"/>
    </font>
    <font>
      <sz val="11"/>
      <color theme="0" tint="-0.34998626667073579"/>
      <name val="Aptos Narrow"/>
      <family val="2"/>
      <charset val="238"/>
      <scheme val="minor"/>
    </font>
    <font>
      <sz val="11"/>
      <color rgb="FF000000"/>
      <name val="Aptos Narrow"/>
      <family val="2"/>
      <charset val="238"/>
    </font>
    <font>
      <i/>
      <sz val="9"/>
      <color theme="1"/>
      <name val="Aptos Narrow"/>
      <family val="2"/>
      <charset val="238"/>
      <scheme val="minor"/>
    </font>
    <font>
      <sz val="9"/>
      <color theme="1"/>
      <name val="Aptos Narrow"/>
      <family val="2"/>
      <charset val="238"/>
      <scheme val="minor"/>
    </font>
    <font>
      <b/>
      <i/>
      <sz val="9"/>
      <color theme="1"/>
      <name val="Aptos Narrow"/>
      <family val="2"/>
      <charset val="238"/>
      <scheme val="minor"/>
    </font>
    <font>
      <b/>
      <i/>
      <sz val="11"/>
      <color theme="1"/>
      <name val="Aptos Narrow"/>
      <family val="2"/>
      <scheme val="minor"/>
    </font>
    <font>
      <b/>
      <sz val="11"/>
      <color theme="0"/>
      <name val="Aptos Narrow"/>
      <charset val="238"/>
      <scheme val="minor"/>
    </font>
    <font>
      <b/>
      <sz val="11"/>
      <color rgb="FF000000"/>
      <name val="Aptos Narrow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5A5A5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5" borderId="58" applyNumberFormat="0" applyAlignment="0" applyProtection="0"/>
  </cellStyleXfs>
  <cellXfs count="148">
    <xf numFmtId="0" fontId="0" fillId="0" borderId="0" xfId="0"/>
    <xf numFmtId="0" fontId="3" fillId="0" borderId="0" xfId="0" applyFont="1"/>
    <xf numFmtId="0" fontId="0" fillId="2" borderId="0" xfId="0" applyFill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 applyAlignment="1">
      <alignment horizontal="left"/>
    </xf>
    <xf numFmtId="43" fontId="0" fillId="0" borderId="4" xfId="1" applyFont="1" applyFill="1" applyBorder="1"/>
    <xf numFmtId="164" fontId="0" fillId="0" borderId="4" xfId="1" applyNumberFormat="1" applyFont="1" applyFill="1" applyBorder="1"/>
    <xf numFmtId="164" fontId="0" fillId="0" borderId="5" xfId="1" applyNumberFormat="1" applyFont="1" applyFill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1" xfId="0" applyFont="1" applyBorder="1" applyAlignment="1">
      <alignment horizontal="left"/>
    </xf>
    <xf numFmtId="43" fontId="2" fillId="0" borderId="7" xfId="1" applyFont="1" applyFill="1" applyBorder="1"/>
    <xf numFmtId="164" fontId="2" fillId="0" borderId="7" xfId="1" applyNumberFormat="1" applyFont="1" applyFill="1" applyBorder="1"/>
    <xf numFmtId="164" fontId="2" fillId="0" borderId="8" xfId="1" applyNumberFormat="1" applyFont="1" applyFill="1" applyBorder="1"/>
    <xf numFmtId="164" fontId="2" fillId="0" borderId="1" xfId="1" applyNumberFormat="1" applyFont="1" applyFill="1" applyBorder="1"/>
    <xf numFmtId="0" fontId="4" fillId="0" borderId="0" xfId="0" applyFont="1" applyAlignment="1">
      <alignment horizontal="left"/>
    </xf>
    <xf numFmtId="43" fontId="4" fillId="0" borderId="0" xfId="1" applyFont="1" applyFill="1" applyBorder="1"/>
    <xf numFmtId="9" fontId="4" fillId="0" borderId="0" xfId="2" applyFont="1" applyFill="1" applyBorder="1"/>
    <xf numFmtId="0" fontId="4" fillId="0" borderId="0" xfId="0" applyFont="1"/>
    <xf numFmtId="164" fontId="4" fillId="0" borderId="0" xfId="1" applyNumberFormat="1" applyFont="1" applyFill="1" applyBorder="1"/>
    <xf numFmtId="0" fontId="5" fillId="0" borderId="0" xfId="0" applyFont="1"/>
    <xf numFmtId="43" fontId="5" fillId="0" borderId="0" xfId="0" applyNumberFormat="1" applyFont="1"/>
    <xf numFmtId="9" fontId="5" fillId="0" borderId="0" xfId="2" applyFont="1"/>
    <xf numFmtId="0" fontId="6" fillId="0" borderId="0" xfId="0" applyFont="1" applyAlignment="1">
      <alignment horizontal="left"/>
    </xf>
    <xf numFmtId="0" fontId="3" fillId="2" borderId="2" xfId="0" applyFont="1" applyFill="1" applyBorder="1"/>
    <xf numFmtId="0" fontId="6" fillId="2" borderId="9" xfId="0" applyFont="1" applyFill="1" applyBorder="1" applyAlignment="1">
      <alignment horizontal="left"/>
    </xf>
    <xf numFmtId="0" fontId="0" fillId="2" borderId="9" xfId="0" applyFill="1" applyBorder="1"/>
    <xf numFmtId="0" fontId="0" fillId="2" borderId="10" xfId="0" applyFill="1" applyBorder="1"/>
    <xf numFmtId="0" fontId="0" fillId="2" borderId="1" xfId="0" applyFill="1" applyBorder="1"/>
    <xf numFmtId="0" fontId="2" fillId="0" borderId="11" xfId="0" applyFont="1" applyBorder="1" applyAlignment="1">
      <alignment horizontal="left"/>
    </xf>
    <xf numFmtId="0" fontId="7" fillId="0" borderId="12" xfId="0" applyFont="1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2" fillId="0" borderId="14" xfId="0" applyFont="1" applyBorder="1" applyAlignment="1">
      <alignment horizontal="left"/>
    </xf>
    <xf numFmtId="0" fontId="7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1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" xfId="0" applyFont="1" applyBorder="1"/>
    <xf numFmtId="0" fontId="7" fillId="0" borderId="0" xfId="0" applyFont="1"/>
    <xf numFmtId="0" fontId="3" fillId="2" borderId="18" xfId="0" applyFont="1" applyFill="1" applyBorder="1"/>
    <xf numFmtId="0" fontId="8" fillId="2" borderId="9" xfId="0" applyFont="1" applyFill="1" applyBorder="1" applyAlignment="1">
      <alignment horizontal="left"/>
    </xf>
    <xf numFmtId="0" fontId="0" fillId="2" borderId="19" xfId="0" applyFill="1" applyBorder="1"/>
    <xf numFmtId="0" fontId="2" fillId="0" borderId="0" xfId="0" applyFont="1" applyAlignment="1">
      <alignment horizontal="left"/>
    </xf>
    <xf numFmtId="0" fontId="0" fillId="0" borderId="20" xfId="0" applyBorder="1"/>
    <xf numFmtId="0" fontId="8" fillId="0" borderId="0" xfId="0" applyFont="1" applyAlignment="1">
      <alignment horizontal="left"/>
    </xf>
    <xf numFmtId="0" fontId="0" fillId="0" borderId="21" xfId="0" applyBorder="1"/>
    <xf numFmtId="0" fontId="2" fillId="0" borderId="22" xfId="0" applyFont="1" applyBorder="1" applyAlignment="1">
      <alignment horizontal="left"/>
    </xf>
    <xf numFmtId="0" fontId="7" fillId="0" borderId="23" xfId="0" applyFont="1" applyBorder="1"/>
    <xf numFmtId="0" fontId="0" fillId="0" borderId="23" xfId="0" applyBorder="1"/>
    <xf numFmtId="0" fontId="0" fillId="0" borderId="24" xfId="0" applyBorder="1"/>
    <xf numFmtId="165" fontId="0" fillId="0" borderId="0" xfId="0" applyNumberFormat="1"/>
    <xf numFmtId="0" fontId="0" fillId="0" borderId="25" xfId="0" applyBorder="1"/>
    <xf numFmtId="0" fontId="2" fillId="0" borderId="26" xfId="0" applyFont="1" applyBorder="1" applyAlignment="1">
      <alignment horizontal="left"/>
    </xf>
    <xf numFmtId="0" fontId="3" fillId="0" borderId="27" xfId="0" applyFont="1" applyBorder="1"/>
    <xf numFmtId="0" fontId="3" fillId="0" borderId="28" xfId="0" applyFont="1" applyBorder="1"/>
    <xf numFmtId="0" fontId="9" fillId="0" borderId="11" xfId="0" applyFont="1" applyBorder="1"/>
    <xf numFmtId="0" fontId="9" fillId="0" borderId="20" xfId="0" applyFont="1" applyBorder="1"/>
    <xf numFmtId="9" fontId="0" fillId="0" borderId="0" xfId="2" applyFont="1"/>
    <xf numFmtId="0" fontId="9" fillId="0" borderId="14" xfId="0" applyFont="1" applyBorder="1"/>
    <xf numFmtId="0" fontId="9" fillId="0" borderId="21" xfId="0" applyFont="1" applyBorder="1"/>
    <xf numFmtId="43" fontId="0" fillId="0" borderId="0" xfId="1" applyFont="1"/>
    <xf numFmtId="0" fontId="12" fillId="0" borderId="0" xfId="0" applyFont="1"/>
    <xf numFmtId="9" fontId="11" fillId="0" borderId="1" xfId="2" applyFont="1" applyBorder="1"/>
    <xf numFmtId="0" fontId="11" fillId="0" borderId="1" xfId="0" applyFont="1" applyBorder="1"/>
    <xf numFmtId="0" fontId="0" fillId="0" borderId="37" xfId="0" applyBorder="1" applyAlignment="1">
      <alignment horizontal="left"/>
    </xf>
    <xf numFmtId="9" fontId="11" fillId="0" borderId="12" xfId="2" applyFont="1" applyBorder="1"/>
    <xf numFmtId="43" fontId="0" fillId="0" borderId="11" xfId="1" applyFont="1" applyBorder="1"/>
    <xf numFmtId="9" fontId="12" fillId="0" borderId="20" xfId="2" applyFont="1" applyBorder="1"/>
    <xf numFmtId="43" fontId="0" fillId="0" borderId="12" xfId="1" applyFont="1" applyBorder="1"/>
    <xf numFmtId="0" fontId="0" fillId="0" borderId="33" xfId="0" applyBorder="1" applyAlignment="1">
      <alignment horizontal="left"/>
    </xf>
    <xf numFmtId="9" fontId="11" fillId="0" borderId="4" xfId="2" applyFont="1" applyBorder="1"/>
    <xf numFmtId="9" fontId="12" fillId="0" borderId="4" xfId="2" applyFont="1" applyBorder="1"/>
    <xf numFmtId="43" fontId="0" fillId="0" borderId="38" xfId="1" applyFont="1" applyBorder="1"/>
    <xf numFmtId="9" fontId="12" fillId="0" borderId="39" xfId="2" applyFont="1" applyBorder="1"/>
    <xf numFmtId="0" fontId="0" fillId="0" borderId="5" xfId="0" applyBorder="1"/>
    <xf numFmtId="43" fontId="0" fillId="0" borderId="40" xfId="1" applyFont="1" applyBorder="1"/>
    <xf numFmtId="0" fontId="0" fillId="0" borderId="41" xfId="0" applyBorder="1" applyAlignment="1">
      <alignment horizontal="left"/>
    </xf>
    <xf numFmtId="9" fontId="13" fillId="3" borderId="1" xfId="2" applyFont="1" applyFill="1" applyBorder="1"/>
    <xf numFmtId="43" fontId="0" fillId="0" borderId="38" xfId="1" applyFont="1" applyBorder="1" applyAlignment="1">
      <alignment horizontal="right"/>
    </xf>
    <xf numFmtId="9" fontId="4" fillId="0" borderId="0" xfId="2" applyFont="1"/>
    <xf numFmtId="9" fontId="4" fillId="0" borderId="0" xfId="2" applyFont="1" applyBorder="1"/>
    <xf numFmtId="9" fontId="14" fillId="0" borderId="0" xfId="2" applyFont="1" applyFill="1" applyBorder="1"/>
    <xf numFmtId="43" fontId="2" fillId="0" borderId="7" xfId="1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  <xf numFmtId="2" fontId="2" fillId="0" borderId="39" xfId="0" applyNumberFormat="1" applyFont="1" applyBorder="1"/>
    <xf numFmtId="0" fontId="2" fillId="3" borderId="2" xfId="0" applyFont="1" applyFill="1" applyBorder="1" applyAlignment="1">
      <alignment horizontal="left"/>
    </xf>
    <xf numFmtId="4" fontId="2" fillId="4" borderId="2" xfId="0" applyNumberFormat="1" applyFont="1" applyFill="1" applyBorder="1"/>
    <xf numFmtId="0" fontId="2" fillId="4" borderId="1" xfId="0" applyFont="1" applyFill="1" applyBorder="1"/>
    <xf numFmtId="0" fontId="0" fillId="0" borderId="45" xfId="0" applyBorder="1" applyAlignment="1">
      <alignment horizontal="left"/>
    </xf>
    <xf numFmtId="0" fontId="10" fillId="0" borderId="0" xfId="0" applyFont="1"/>
    <xf numFmtId="43" fontId="0" fillId="0" borderId="4" xfId="1" applyFont="1" applyFill="1" applyBorder="1" applyAlignment="1">
      <alignment horizontal="right"/>
    </xf>
    <xf numFmtId="0" fontId="8" fillId="0" borderId="36" xfId="0" applyFont="1" applyBorder="1"/>
    <xf numFmtId="0" fontId="8" fillId="0" borderId="35" xfId="0" applyFont="1" applyBorder="1"/>
    <xf numFmtId="0" fontId="8" fillId="0" borderId="29" xfId="0" applyFont="1" applyBorder="1"/>
    <xf numFmtId="0" fontId="8" fillId="0" borderId="31" xfId="0" applyFont="1" applyBorder="1"/>
    <xf numFmtId="0" fontId="8" fillId="0" borderId="34" xfId="0" applyFont="1" applyBorder="1"/>
    <xf numFmtId="0" fontId="8" fillId="0" borderId="32" xfId="0" applyFont="1" applyBorder="1"/>
    <xf numFmtId="0" fontId="8" fillId="0" borderId="4" xfId="0" applyFont="1" applyBorder="1"/>
    <xf numFmtId="0" fontId="8" fillId="0" borderId="42" xfId="0" applyFont="1" applyBorder="1"/>
    <xf numFmtId="0" fontId="8" fillId="0" borderId="43" xfId="0" applyFont="1" applyBorder="1"/>
    <xf numFmtId="0" fontId="8" fillId="0" borderId="44" xfId="0" applyFont="1" applyBorder="1"/>
    <xf numFmtId="0" fontId="8" fillId="0" borderId="46" xfId="0" applyFont="1" applyBorder="1"/>
    <xf numFmtId="0" fontId="10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8" fillId="0" borderId="30" xfId="0" applyFont="1" applyBorder="1" applyAlignment="1">
      <alignment wrapText="1"/>
    </xf>
    <xf numFmtId="0" fontId="8" fillId="0" borderId="33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11" fillId="0" borderId="0" xfId="0" applyFont="1"/>
    <xf numFmtId="9" fontId="12" fillId="0" borderId="0" xfId="2" applyFont="1" applyBorder="1"/>
    <xf numFmtId="2" fontId="2" fillId="0" borderId="0" xfId="0" applyNumberFormat="1" applyFont="1"/>
    <xf numFmtId="9" fontId="11" fillId="0" borderId="0" xfId="2" applyFont="1" applyBorder="1"/>
    <xf numFmtId="9" fontId="12" fillId="4" borderId="0" xfId="2" applyFont="1" applyFill="1" applyBorder="1"/>
    <xf numFmtId="4" fontId="2" fillId="4" borderId="49" xfId="0" applyNumberFormat="1" applyFont="1" applyFill="1" applyBorder="1"/>
    <xf numFmtId="9" fontId="12" fillId="4" borderId="49" xfId="2" applyFont="1" applyFill="1" applyBorder="1"/>
    <xf numFmtId="9" fontId="12" fillId="4" borderId="50" xfId="2" applyFont="1" applyFill="1" applyBorder="1"/>
    <xf numFmtId="0" fontId="8" fillId="0" borderId="51" xfId="0" applyFont="1" applyBorder="1"/>
    <xf numFmtId="0" fontId="8" fillId="0" borderId="52" xfId="0" applyFont="1" applyBorder="1"/>
    <xf numFmtId="0" fontId="10" fillId="0" borderId="53" xfId="0" applyFont="1" applyBorder="1" applyAlignment="1">
      <alignment wrapText="1"/>
    </xf>
    <xf numFmtId="0" fontId="8" fillId="0" borderId="54" xfId="0" applyFont="1" applyBorder="1"/>
    <xf numFmtId="0" fontId="8" fillId="0" borderId="55" xfId="0" applyFont="1" applyBorder="1"/>
    <xf numFmtId="0" fontId="10" fillId="0" borderId="30" xfId="0" applyFont="1" applyBorder="1" applyAlignment="1">
      <alignment wrapText="1"/>
    </xf>
    <xf numFmtId="0" fontId="8" fillId="0" borderId="47" xfId="0" applyFont="1" applyBorder="1"/>
    <xf numFmtId="0" fontId="6" fillId="0" borderId="48" xfId="0" applyFont="1" applyBorder="1"/>
    <xf numFmtId="0" fontId="6" fillId="0" borderId="56" xfId="0" applyFont="1" applyBorder="1"/>
    <xf numFmtId="0" fontId="6" fillId="0" borderId="57" xfId="0" applyFont="1" applyBorder="1"/>
    <xf numFmtId="0" fontId="15" fillId="5" borderId="58" xfId="3" applyAlignment="1"/>
    <xf numFmtId="0" fontId="2" fillId="0" borderId="60" xfId="0" applyFont="1" applyBorder="1"/>
    <xf numFmtId="0" fontId="0" fillId="0" borderId="61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63" xfId="0" applyBorder="1" applyAlignment="1">
      <alignment horizontal="left"/>
    </xf>
    <xf numFmtId="0" fontId="2" fillId="3" borderId="60" xfId="0" applyFont="1" applyFill="1" applyBorder="1" applyAlignment="1">
      <alignment horizontal="left"/>
    </xf>
    <xf numFmtId="9" fontId="11" fillId="0" borderId="64" xfId="2" applyFont="1" applyBorder="1"/>
    <xf numFmtId="9" fontId="12" fillId="0" borderId="64" xfId="2" applyFont="1" applyBorder="1"/>
    <xf numFmtId="2" fontId="2" fillId="0" borderId="64" xfId="0" applyNumberFormat="1" applyFont="1" applyBorder="1"/>
    <xf numFmtId="0" fontId="10" fillId="0" borderId="59" xfId="0" applyFont="1" applyBorder="1"/>
    <xf numFmtId="0" fontId="15" fillId="5" borderId="58" xfId="3" applyAlignment="1">
      <alignment wrapText="1"/>
    </xf>
    <xf numFmtId="0" fontId="16" fillId="0" borderId="59" xfId="0" applyFont="1" applyBorder="1"/>
    <xf numFmtId="0" fontId="15" fillId="5" borderId="58" xfId="3"/>
    <xf numFmtId="0" fontId="8" fillId="0" borderId="0" xfId="0" applyFont="1" applyAlignment="1">
      <alignment wrapText="1"/>
    </xf>
    <xf numFmtId="164" fontId="0" fillId="0" borderId="4" xfId="1" applyNumberFormat="1" applyFont="1" applyFill="1" applyBorder="1" applyAlignment="1">
      <alignment horizontal="right"/>
    </xf>
    <xf numFmtId="0" fontId="10" fillId="0" borderId="59" xfId="0" applyFont="1" applyFill="1" applyBorder="1" applyAlignment="1"/>
    <xf numFmtId="0" fontId="10" fillId="0" borderId="35" xfId="0" applyFont="1" applyBorder="1" applyAlignment="1"/>
  </cellXfs>
  <cellStyles count="4">
    <cellStyle name="Dziesiętny" xfId="1" builtinId="3"/>
    <cellStyle name="Komórka zaznaczona" xfId="3" builtinId="2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C11F-3CD2-4F9E-8C31-365AD1C3817C}">
  <dimension ref="B4:R18"/>
  <sheetViews>
    <sheetView workbookViewId="0">
      <selection activeCell="R18" sqref="R18"/>
    </sheetView>
  </sheetViews>
  <sheetFormatPr defaultRowHeight="14.45"/>
  <cols>
    <col min="3" max="3" width="10.5703125" bestFit="1" customWidth="1"/>
    <col min="4" max="4" width="10.85546875" bestFit="1" customWidth="1"/>
    <col min="7" max="7" width="10.85546875" customWidth="1"/>
    <col min="18" max="18" width="8.5703125" customWidth="1"/>
  </cols>
  <sheetData>
    <row r="4" spans="2:18">
      <c r="B4" s="89" t="s">
        <v>0</v>
      </c>
      <c r="D4" s="67"/>
      <c r="E4" s="67"/>
      <c r="F4" s="67"/>
      <c r="G4" s="67"/>
      <c r="H4" s="67"/>
      <c r="K4" s="89" t="s">
        <v>1</v>
      </c>
    </row>
    <row r="5" spans="2:18">
      <c r="B5" s="4" t="s">
        <v>2</v>
      </c>
      <c r="C5" s="3">
        <v>2023</v>
      </c>
      <c r="D5" s="3">
        <v>2024</v>
      </c>
      <c r="E5" s="69" t="s">
        <v>3</v>
      </c>
      <c r="F5" s="69" t="s">
        <v>4</v>
      </c>
      <c r="G5" s="3">
        <v>2025</v>
      </c>
      <c r="H5" s="69" t="s">
        <v>3</v>
      </c>
      <c r="I5" s="69" t="s">
        <v>4</v>
      </c>
      <c r="J5" s="113"/>
      <c r="K5" s="132" t="s">
        <v>2</v>
      </c>
      <c r="L5" s="3">
        <v>2023</v>
      </c>
      <c r="M5" s="3">
        <v>2024</v>
      </c>
      <c r="N5" s="68" t="s">
        <v>3</v>
      </c>
      <c r="O5" s="69" t="s">
        <v>4</v>
      </c>
      <c r="P5" s="3">
        <v>2025</v>
      </c>
      <c r="Q5" s="68" t="s">
        <v>3</v>
      </c>
      <c r="R5" s="69" t="s">
        <v>4</v>
      </c>
    </row>
    <row r="6" spans="2:18">
      <c r="B6" s="70" t="s">
        <v>5</v>
      </c>
      <c r="C6" s="72"/>
      <c r="D6" s="84">
        <v>23827</v>
      </c>
      <c r="E6" s="74"/>
      <c r="F6" s="73"/>
      <c r="G6" s="84">
        <v>24757.68</v>
      </c>
      <c r="H6" s="74"/>
      <c r="I6" s="137">
        <f>(G6/D6)-1</f>
        <v>3.9059890040710199E-2</v>
      </c>
      <c r="J6" s="114"/>
      <c r="K6" s="133" t="s">
        <v>5</v>
      </c>
      <c r="L6" s="34"/>
      <c r="M6" s="80">
        <v>37</v>
      </c>
      <c r="N6" s="71"/>
      <c r="O6" s="80"/>
      <c r="P6" s="80">
        <v>48</v>
      </c>
      <c r="Q6" s="71"/>
      <c r="R6" s="137">
        <f>(P6/M6)-1</f>
        <v>0.29729729729729737</v>
      </c>
    </row>
    <row r="7" spans="2:18">
      <c r="B7" s="75" t="s">
        <v>6</v>
      </c>
      <c r="C7" s="78"/>
      <c r="D7" s="84">
        <v>27795.759999999998</v>
      </c>
      <c r="E7" s="76">
        <f t="shared" ref="E7:E17" si="0">(D7/D6)-1</f>
        <v>0.16656566080496904</v>
      </c>
      <c r="F7" s="79"/>
      <c r="G7" s="84">
        <v>33339.71</v>
      </c>
      <c r="H7" s="76">
        <f>(G7/G6)-1</f>
        <v>0.34664112307776818</v>
      </c>
      <c r="I7" s="137">
        <f>(G7/D7)-1</f>
        <v>0.19945308205280243</v>
      </c>
      <c r="J7" s="114"/>
      <c r="K7" s="134" t="s">
        <v>6</v>
      </c>
      <c r="L7" s="80"/>
      <c r="M7" s="80">
        <v>48</v>
      </c>
      <c r="N7" s="76">
        <f>(M7/M6)-1</f>
        <v>0.29729729729729737</v>
      </c>
      <c r="O7" s="80"/>
      <c r="P7" s="80">
        <v>59</v>
      </c>
      <c r="Q7" s="76">
        <f>(P7/P6)-1</f>
        <v>0.22916666666666674</v>
      </c>
      <c r="R7" s="137">
        <f>(P7/M7)-1</f>
        <v>0.22916666666666674</v>
      </c>
    </row>
    <row r="8" spans="2:18" ht="15">
      <c r="B8" s="75" t="s">
        <v>7</v>
      </c>
      <c r="C8" s="78"/>
      <c r="D8" s="84">
        <v>34210.81</v>
      </c>
      <c r="E8" s="76">
        <f t="shared" si="0"/>
        <v>0.23079239423566755</v>
      </c>
      <c r="F8" s="79"/>
      <c r="G8" s="84">
        <v>49570.43</v>
      </c>
      <c r="H8" s="76">
        <f>(G8/G7)-1</f>
        <v>0.48682846971374372</v>
      </c>
      <c r="I8" s="137">
        <f>(G8/D8)-1</f>
        <v>0.44896978469670845</v>
      </c>
      <c r="J8" s="114"/>
      <c r="K8" s="134" t="s">
        <v>7</v>
      </c>
      <c r="L8" s="80"/>
      <c r="M8" s="80">
        <v>48</v>
      </c>
      <c r="N8" s="76">
        <f t="shared" ref="N8:N17" si="1">(M8/M7)-1</f>
        <v>0</v>
      </c>
      <c r="O8" s="80"/>
      <c r="P8" s="80">
        <v>92</v>
      </c>
      <c r="Q8" s="76">
        <f>(P8/P7)-1</f>
        <v>0.55932203389830515</v>
      </c>
      <c r="R8" s="137">
        <f>(P8/M8)-1</f>
        <v>0.91666666666666674</v>
      </c>
    </row>
    <row r="9" spans="2:18" ht="15">
      <c r="B9" s="75" t="s">
        <v>8</v>
      </c>
      <c r="C9" s="78"/>
      <c r="D9" s="84">
        <v>35735.4</v>
      </c>
      <c r="E9" s="76">
        <f t="shared" si="0"/>
        <v>4.4564568918420866E-2</v>
      </c>
      <c r="F9" s="79"/>
      <c r="G9" s="84">
        <v>35157.96</v>
      </c>
      <c r="H9" s="76">
        <f>(G9/G8)-1</f>
        <v>-0.29074732658159308</v>
      </c>
      <c r="I9" s="137">
        <f>(G9/D9)-1</f>
        <v>-1.6158766936986924E-2</v>
      </c>
      <c r="J9" s="114"/>
      <c r="K9" s="134" t="s">
        <v>8</v>
      </c>
      <c r="L9" s="80"/>
      <c r="M9" s="80">
        <v>52</v>
      </c>
      <c r="N9" s="76">
        <f t="shared" si="1"/>
        <v>8.3333333333333259E-2</v>
      </c>
      <c r="O9" s="80"/>
      <c r="P9" s="80">
        <v>57</v>
      </c>
      <c r="Q9" s="76">
        <f>(P9/P8)-1</f>
        <v>-0.38043478260869568</v>
      </c>
      <c r="R9" s="137">
        <f>(P9/M9)-1</f>
        <v>9.6153846153846256E-2</v>
      </c>
    </row>
    <row r="10" spans="2:18" ht="15">
      <c r="B10" s="75" t="s">
        <v>9</v>
      </c>
      <c r="C10" s="78"/>
      <c r="D10" s="84">
        <v>34177.410000000003</v>
      </c>
      <c r="E10" s="76">
        <f t="shared" si="0"/>
        <v>-4.3597944894978036E-2</v>
      </c>
      <c r="F10" s="79"/>
      <c r="G10" s="84">
        <v>34091.379999999997</v>
      </c>
      <c r="H10" s="76">
        <f>(G10/G9)-1</f>
        <v>-3.0336799973604944E-2</v>
      </c>
      <c r="I10" s="137">
        <f>(G10/D10)-1</f>
        <v>-2.5171597262637624E-3</v>
      </c>
      <c r="J10" s="114"/>
      <c r="K10" s="134" t="s">
        <v>9</v>
      </c>
      <c r="L10" s="80"/>
      <c r="M10" s="80">
        <v>48</v>
      </c>
      <c r="N10" s="76">
        <f t="shared" si="1"/>
        <v>-7.6923076923076872E-2</v>
      </c>
      <c r="O10" s="80"/>
      <c r="P10" s="80">
        <v>64</v>
      </c>
      <c r="Q10" s="76">
        <f>(P10/P9)-1</f>
        <v>0.12280701754385959</v>
      </c>
      <c r="R10" s="137">
        <f>(P10/M10)-1</f>
        <v>0.33333333333333326</v>
      </c>
    </row>
    <row r="11" spans="2:18" ht="15">
      <c r="B11" s="75" t="s">
        <v>10</v>
      </c>
      <c r="C11" s="78"/>
      <c r="D11" s="84">
        <v>36437</v>
      </c>
      <c r="E11" s="76">
        <f t="shared" si="0"/>
        <v>6.6113552782378626E-2</v>
      </c>
      <c r="F11" s="79"/>
      <c r="G11" s="84"/>
      <c r="H11" s="76"/>
      <c r="I11" s="138"/>
      <c r="J11" s="114"/>
      <c r="K11" s="134" t="s">
        <v>10</v>
      </c>
      <c r="L11" s="80"/>
      <c r="M11" s="80">
        <v>56</v>
      </c>
      <c r="N11" s="76">
        <f t="shared" si="1"/>
        <v>0.16666666666666674</v>
      </c>
      <c r="O11" s="80"/>
      <c r="P11" s="80"/>
      <c r="Q11" s="76"/>
      <c r="R11" s="138"/>
    </row>
    <row r="12" spans="2:18" ht="15">
      <c r="B12" s="75" t="s">
        <v>11</v>
      </c>
      <c r="C12" s="78"/>
      <c r="D12" s="84">
        <v>32192.23</v>
      </c>
      <c r="E12" s="76">
        <f t="shared" si="0"/>
        <v>-0.11649614402942066</v>
      </c>
      <c r="F12" s="90"/>
      <c r="G12" s="84"/>
      <c r="H12" s="76"/>
      <c r="I12" s="139"/>
      <c r="J12" s="115"/>
      <c r="K12" s="134" t="s">
        <v>11</v>
      </c>
      <c r="L12" s="80"/>
      <c r="M12" s="80">
        <v>56</v>
      </c>
      <c r="N12" s="76">
        <f t="shared" si="1"/>
        <v>0</v>
      </c>
      <c r="O12" s="77"/>
      <c r="P12" s="80"/>
      <c r="Q12" s="76"/>
      <c r="R12" s="139"/>
    </row>
    <row r="13" spans="2:18">
      <c r="B13" s="75" t="s">
        <v>12</v>
      </c>
      <c r="C13" s="81"/>
      <c r="D13" s="84">
        <v>37507.1</v>
      </c>
      <c r="E13" s="76">
        <f t="shared" si="0"/>
        <v>0.16509791337847668</v>
      </c>
      <c r="F13" s="90"/>
      <c r="G13" s="84"/>
      <c r="H13" s="76"/>
      <c r="I13" s="139"/>
      <c r="J13" s="115"/>
      <c r="K13" s="134" t="s">
        <v>12</v>
      </c>
      <c r="L13" s="80"/>
      <c r="M13" s="80">
        <v>65</v>
      </c>
      <c r="N13" s="76">
        <f t="shared" si="1"/>
        <v>0.16071428571428581</v>
      </c>
      <c r="O13" s="77"/>
      <c r="P13" s="80"/>
      <c r="Q13" s="76"/>
      <c r="R13" s="139"/>
    </row>
    <row r="14" spans="2:18">
      <c r="B14" s="75" t="s">
        <v>13</v>
      </c>
      <c r="C14" s="78"/>
      <c r="D14" s="84">
        <v>23848.36</v>
      </c>
      <c r="E14" s="76">
        <f t="shared" si="0"/>
        <v>-0.36416411826027606</v>
      </c>
      <c r="F14" s="90"/>
      <c r="G14" s="84"/>
      <c r="H14" s="76"/>
      <c r="I14" s="139"/>
      <c r="J14" s="115"/>
      <c r="K14" s="134" t="s">
        <v>13</v>
      </c>
      <c r="L14" s="80"/>
      <c r="M14" s="80">
        <v>39</v>
      </c>
      <c r="N14" s="76">
        <f t="shared" si="1"/>
        <v>-0.4</v>
      </c>
      <c r="O14" s="77"/>
      <c r="P14" s="80"/>
      <c r="Q14" s="76"/>
      <c r="R14" s="139"/>
    </row>
    <row r="15" spans="2:18">
      <c r="B15" s="75" t="s">
        <v>14</v>
      </c>
      <c r="C15" s="78"/>
      <c r="D15" s="84">
        <v>24920.11</v>
      </c>
      <c r="E15" s="76">
        <f t="shared" si="0"/>
        <v>4.4940197145631799E-2</v>
      </c>
      <c r="F15" s="90"/>
      <c r="G15" s="84"/>
      <c r="H15" s="76"/>
      <c r="I15" s="139"/>
      <c r="J15" s="115"/>
      <c r="K15" s="134" t="s">
        <v>14</v>
      </c>
      <c r="L15" s="80"/>
      <c r="M15" s="80">
        <v>45</v>
      </c>
      <c r="N15" s="76">
        <f t="shared" si="1"/>
        <v>0.15384615384615374</v>
      </c>
      <c r="O15" s="77"/>
      <c r="P15" s="80"/>
      <c r="Q15" s="76"/>
      <c r="R15" s="139"/>
    </row>
    <row r="16" spans="2:18">
      <c r="B16" s="75" t="s">
        <v>15</v>
      </c>
      <c r="C16" s="84">
        <v>9137.25</v>
      </c>
      <c r="D16" s="84">
        <v>39120.94</v>
      </c>
      <c r="E16" s="76">
        <f t="shared" si="0"/>
        <v>0.56985422616513337</v>
      </c>
      <c r="F16" s="76">
        <f>(D16/C16)-1</f>
        <v>3.2814785630249803</v>
      </c>
      <c r="G16" s="84"/>
      <c r="H16" s="76"/>
      <c r="I16" s="137"/>
      <c r="J16" s="116"/>
      <c r="K16" s="134" t="s">
        <v>15</v>
      </c>
      <c r="L16" s="80">
        <v>8</v>
      </c>
      <c r="M16" s="80">
        <v>66</v>
      </c>
      <c r="N16" s="76">
        <f t="shared" si="1"/>
        <v>0.46666666666666656</v>
      </c>
      <c r="O16" s="77">
        <f>(M16/L16)-1</f>
        <v>7.25</v>
      </c>
      <c r="P16" s="80"/>
      <c r="Q16" s="76"/>
      <c r="R16" s="137"/>
    </row>
    <row r="17" spans="2:18">
      <c r="B17" s="82" t="s">
        <v>16</v>
      </c>
      <c r="C17" s="84">
        <v>47973.75</v>
      </c>
      <c r="D17" s="84">
        <v>73399.679999999993</v>
      </c>
      <c r="E17" s="76">
        <f t="shared" si="0"/>
        <v>0.87622485553772456</v>
      </c>
      <c r="F17" s="76">
        <f>(D17/C17)-1</f>
        <v>0.5299967169545845</v>
      </c>
      <c r="G17" s="84"/>
      <c r="H17" s="76"/>
      <c r="I17" s="137"/>
      <c r="J17" s="116"/>
      <c r="K17" s="135" t="s">
        <v>16</v>
      </c>
      <c r="L17" s="39">
        <v>52</v>
      </c>
      <c r="M17" s="39">
        <v>138</v>
      </c>
      <c r="N17" s="76">
        <f t="shared" si="1"/>
        <v>1.0909090909090908</v>
      </c>
      <c r="O17" s="77">
        <f>(M17/L17)-1</f>
        <v>1.6538461538461537</v>
      </c>
      <c r="P17" s="39"/>
      <c r="Q17" s="76"/>
      <c r="R17" s="137"/>
    </row>
    <row r="18" spans="2:18">
      <c r="B18" s="91" t="s">
        <v>17</v>
      </c>
      <c r="C18" s="92">
        <f>SUM(C6:C17)</f>
        <v>57111</v>
      </c>
      <c r="D18" s="118">
        <f>SUM(D6:D17)</f>
        <v>423171.8</v>
      </c>
      <c r="E18" s="118"/>
      <c r="F18" s="119">
        <f>((D16+D17)/(C16+C17)-1)</f>
        <v>0.970209241652221</v>
      </c>
      <c r="G18" s="92">
        <f>SUM(G6:G17)</f>
        <v>176917.16</v>
      </c>
      <c r="H18" s="118"/>
      <c r="I18" s="120">
        <f>(G18/SUM(D6:D10))-1</f>
        <v>0.13593112083889203</v>
      </c>
      <c r="J18" s="117"/>
      <c r="K18" s="136" t="s">
        <v>17</v>
      </c>
      <c r="L18" s="93">
        <f>SUM(L6:L17)</f>
        <v>60</v>
      </c>
      <c r="M18" s="93">
        <f>SUM(M6:M17)</f>
        <v>698</v>
      </c>
      <c r="N18" s="83"/>
      <c r="O18" s="83">
        <f>((M16+M17)/(L16+L17)-1)</f>
        <v>2.4</v>
      </c>
      <c r="P18" s="93">
        <f>SUM(P6:P17)</f>
        <v>320</v>
      </c>
      <c r="Q18" s="83"/>
      <c r="R18" s="120">
        <f>(P18/SUM(M6:M10))-1</f>
        <v>0.37339055793991416</v>
      </c>
    </row>
  </sheetData>
  <conditionalFormatting sqref="E7:E1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{AC354203-C9AB-4991-8983-70CF2E9164E9}</x14:id>
        </ext>
      </extLst>
    </cfRule>
  </conditionalFormatting>
  <conditionalFormatting sqref="F6:F11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{BEAAB128-F788-4A66-B0B4-F549E68C8B1D}</x14:id>
        </ext>
      </extLst>
    </cfRule>
  </conditionalFormatting>
  <conditionalFormatting sqref="F16:F17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{78926C1C-D0A9-4402-9156-E3C4991A78B2}</x14:id>
        </ext>
      </extLst>
    </cfRule>
  </conditionalFormatting>
  <conditionalFormatting sqref="H7:H17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{60701E72-A8F3-4B38-A7C4-5058BB50E986}</x14:id>
        </ext>
      </extLst>
    </cfRule>
  </conditionalFormatting>
  <conditionalFormatting sqref="I6:I1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{B389EDCF-D85E-440C-93D5-BC9F7EA9E6A9}</x14:id>
        </ext>
      </extLst>
    </cfRule>
  </conditionalFormatting>
  <conditionalFormatting sqref="I11:J11 J6:J10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{46A3A2FC-0F33-40B9-8855-153F73034154}</x14:id>
        </ext>
      </extLst>
    </cfRule>
  </conditionalFormatting>
  <conditionalFormatting sqref="I16:J17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{D0DE1F59-4EC7-4FB6-9CBF-002C6F4284FD}</x14:id>
        </ext>
      </extLst>
    </cfRule>
  </conditionalFormatting>
  <conditionalFormatting sqref="I18:J18 F18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{6B20914F-B483-471B-8791-32235ED1603C}</x14:id>
        </ext>
      </extLst>
    </cfRule>
  </conditionalFormatting>
  <conditionalFormatting sqref="N6:N1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{E44627C3-B2CF-48BE-A1BF-7B794975CE3A}</x14:id>
        </ext>
      </extLst>
    </cfRule>
  </conditionalFormatting>
  <conditionalFormatting sqref="O12:O17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{42FF3511-BD76-4C12-BAD8-A51F7759FBB3}</x14:id>
        </ext>
      </extLst>
    </cfRule>
  </conditionalFormatting>
  <conditionalFormatting sqref="O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{0D0122A7-F672-468D-92E7-331F1EEFFDC4}</x14:id>
        </ext>
      </extLst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{0FFC2702-8664-4315-9B63-C40F209B9BA6}</x14:id>
        </ext>
      </extLst>
    </cfRule>
  </conditionalFormatting>
  <conditionalFormatting sqref="Q6:Q1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{9D45D4EC-76D4-41F7-8041-88A11EFD56C7}</x14:id>
        </ext>
      </extLst>
    </cfRule>
  </conditionalFormatting>
  <conditionalFormatting sqref="R6:R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{6B366793-52CA-47BC-BF11-1AE5E36B210D}</x14:id>
        </ext>
      </extLst>
    </cfRule>
  </conditionalFormatting>
  <conditionalFormatting sqref="R1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{2BF96048-8D6E-4ECD-8BFD-A0550D42595C}</x14:id>
        </ext>
      </extLst>
    </cfRule>
  </conditionalFormatting>
  <conditionalFormatting sqref="R16:R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{8D5C041C-7E1A-477C-8B2A-BEEA6C30F0B3}</x14:id>
        </ext>
      </extLst>
    </cfRule>
  </conditionalFormatting>
  <conditionalFormatting sqref="R1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{C220B02C-9C9F-4C5E-B924-0C830F538B60}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354203-C9AB-4991-8983-70CF2E9164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E7:E17</xm:sqref>
        </x14:conditionalFormatting>
        <x14:conditionalFormatting xmlns:xm="http://schemas.microsoft.com/office/excel/2006/main">
          <x14:cfRule type="dataBar" id="{BEAAB128-F788-4A66-B0B4-F549E68C8B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F6:F11</xm:sqref>
        </x14:conditionalFormatting>
        <x14:conditionalFormatting xmlns:xm="http://schemas.microsoft.com/office/excel/2006/main">
          <x14:cfRule type="dataBar" id="{78926C1C-D0A9-4402-9156-E3C4991A7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60701E72-A8F3-4B38-A7C4-5058BB50E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H7:H17</xm:sqref>
        </x14:conditionalFormatting>
        <x14:conditionalFormatting xmlns:xm="http://schemas.microsoft.com/office/excel/2006/main">
          <x14:cfRule type="dataBar" id="{B389EDCF-D85E-440C-93D5-BC9F7EA9E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I6:I10</xm:sqref>
        </x14:conditionalFormatting>
        <x14:conditionalFormatting xmlns:xm="http://schemas.microsoft.com/office/excel/2006/main">
          <x14:cfRule type="dataBar" id="{46A3A2FC-0F33-40B9-8855-153F730341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I11:J11 J6:J10</xm:sqref>
        </x14:conditionalFormatting>
        <x14:conditionalFormatting xmlns:xm="http://schemas.microsoft.com/office/excel/2006/main">
          <x14:cfRule type="dataBar" id="{D0DE1F59-4EC7-4FB6-9CBF-002C6F4284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I16:J17</xm:sqref>
        </x14:conditionalFormatting>
        <x14:conditionalFormatting xmlns:xm="http://schemas.microsoft.com/office/excel/2006/main">
          <x14:cfRule type="dataBar" id="{6B20914F-B483-471B-8791-32235ED160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I18:J18 F18</xm:sqref>
        </x14:conditionalFormatting>
        <x14:conditionalFormatting xmlns:xm="http://schemas.microsoft.com/office/excel/2006/main">
          <x14:cfRule type="dataBar" id="{E44627C3-B2CF-48BE-A1BF-7B794975C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N6:N17</xm:sqref>
        </x14:conditionalFormatting>
        <x14:conditionalFormatting xmlns:xm="http://schemas.microsoft.com/office/excel/2006/main">
          <x14:cfRule type="dataBar" id="{42FF3511-BD76-4C12-BAD8-A51F7759FB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O12:O17</xm:sqref>
        </x14:conditionalFormatting>
        <x14:conditionalFormatting xmlns:xm="http://schemas.microsoft.com/office/excel/2006/main">
          <x14:cfRule type="dataBar" id="{0D0122A7-F672-468D-92E7-331F1EEFFD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FFC2702-8664-4315-9B63-C40F209B9B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9D45D4EC-76D4-41F7-8041-88A11EFD5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Q6:Q17</xm:sqref>
        </x14:conditionalFormatting>
        <x14:conditionalFormatting xmlns:xm="http://schemas.microsoft.com/office/excel/2006/main">
          <x14:cfRule type="dataBar" id="{6B366793-52CA-47BC-BF11-1AE5E36B2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R6:R10</xm:sqref>
        </x14:conditionalFormatting>
        <x14:conditionalFormatting xmlns:xm="http://schemas.microsoft.com/office/excel/2006/main">
          <x14:cfRule type="dataBar" id="{2BF96048-8D6E-4ECD-8BFD-A0550D4259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R11</xm:sqref>
        </x14:conditionalFormatting>
        <x14:conditionalFormatting xmlns:xm="http://schemas.microsoft.com/office/excel/2006/main">
          <x14:cfRule type="dataBar" id="{8D5C041C-7E1A-477C-8B2A-BEEA6C30F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R16:R17</xm:sqref>
        </x14:conditionalFormatting>
        <x14:conditionalFormatting xmlns:xm="http://schemas.microsoft.com/office/excel/2006/main">
          <x14:cfRule type="dataBar" id="{C220B02C-9C9F-4C5E-B924-0C830F538B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364D-164C-4D15-BE30-137FE9EF020A}">
  <dimension ref="B1:AE75"/>
  <sheetViews>
    <sheetView zoomScale="80" zoomScaleNormal="80" workbookViewId="0">
      <selection activeCell="G13" sqref="G13"/>
    </sheetView>
  </sheetViews>
  <sheetFormatPr defaultRowHeight="14.45"/>
  <cols>
    <col min="2" max="2" width="19.42578125" customWidth="1"/>
    <col min="3" max="3" width="13.85546875" customWidth="1"/>
    <col min="4" max="4" width="12.7109375" customWidth="1"/>
    <col min="5" max="14" width="11.42578125" customWidth="1"/>
    <col min="15" max="15" width="13.5703125" customWidth="1"/>
    <col min="16" max="16" width="11.42578125" style="85" customWidth="1"/>
    <col min="18" max="18" width="17.28515625" bestFit="1" customWidth="1"/>
    <col min="23" max="24" width="9.42578125" customWidth="1"/>
  </cols>
  <sheetData>
    <row r="1" spans="2:31">
      <c r="B1" s="1" t="s">
        <v>18</v>
      </c>
    </row>
    <row r="3" spans="2:31">
      <c r="B3" s="2" t="s">
        <v>19</v>
      </c>
      <c r="R3" s="2" t="s">
        <v>1</v>
      </c>
    </row>
    <row r="5" spans="2:31" ht="15">
      <c r="B5" s="3">
        <v>2025</v>
      </c>
      <c r="C5" s="3" t="s">
        <v>5</v>
      </c>
      <c r="D5" s="3" t="s">
        <v>6</v>
      </c>
      <c r="E5" s="3" t="s">
        <v>7</v>
      </c>
      <c r="F5" s="3" t="s">
        <v>20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21</v>
      </c>
      <c r="L5" s="3" t="s">
        <v>14</v>
      </c>
      <c r="M5" s="3" t="s">
        <v>15</v>
      </c>
      <c r="N5" s="3" t="s">
        <v>16</v>
      </c>
      <c r="O5" s="3" t="s">
        <v>22</v>
      </c>
      <c r="P5" s="86" t="s">
        <v>23</v>
      </c>
      <c r="R5" s="3">
        <v>2025</v>
      </c>
      <c r="S5" s="3" t="s">
        <v>5</v>
      </c>
      <c r="T5" s="3" t="s">
        <v>6</v>
      </c>
      <c r="U5" s="3" t="s">
        <v>7</v>
      </c>
      <c r="V5" s="3" t="s">
        <v>20</v>
      </c>
      <c r="W5" s="3" t="s">
        <v>9</v>
      </c>
      <c r="X5" s="3" t="s">
        <v>10</v>
      </c>
      <c r="Y5" s="3" t="s">
        <v>11</v>
      </c>
      <c r="Z5" s="3" t="s">
        <v>12</v>
      </c>
      <c r="AA5" s="3" t="s">
        <v>21</v>
      </c>
      <c r="AB5" s="3" t="s">
        <v>14</v>
      </c>
      <c r="AC5" s="3" t="s">
        <v>15</v>
      </c>
      <c r="AD5" s="4" t="s">
        <v>16</v>
      </c>
      <c r="AE5" s="3" t="s">
        <v>22</v>
      </c>
    </row>
    <row r="6" spans="2:31" ht="15">
      <c r="B6" s="5" t="s">
        <v>24</v>
      </c>
      <c r="C6" s="6">
        <v>4350.62</v>
      </c>
      <c r="D6" s="6">
        <v>1576.77</v>
      </c>
      <c r="E6" s="6">
        <v>7837.4</v>
      </c>
      <c r="F6" s="6">
        <v>7544.8</v>
      </c>
      <c r="G6" s="6">
        <v>4735</v>
      </c>
      <c r="H6" s="6"/>
      <c r="I6" s="6"/>
      <c r="J6" s="6"/>
      <c r="K6" s="6"/>
      <c r="L6" s="6"/>
      <c r="M6" s="6"/>
      <c r="N6" s="6"/>
      <c r="O6" s="96">
        <f>SUM(C6:N6)</f>
        <v>26044.59</v>
      </c>
      <c r="P6" s="18">
        <f>O6/$O$14</f>
        <v>0.1472134755045808</v>
      </c>
      <c r="R6" s="5" t="s">
        <v>24</v>
      </c>
      <c r="S6" s="7">
        <v>8</v>
      </c>
      <c r="T6" s="7">
        <v>6</v>
      </c>
      <c r="U6" s="7">
        <v>14</v>
      </c>
      <c r="V6" s="145">
        <v>13</v>
      </c>
      <c r="W6" s="145">
        <v>9</v>
      </c>
      <c r="X6" s="7"/>
      <c r="Y6" s="7"/>
      <c r="Z6" s="7"/>
      <c r="AA6" s="7"/>
      <c r="AB6" s="7"/>
      <c r="AC6" s="7"/>
      <c r="AD6" s="7"/>
      <c r="AE6" s="8">
        <f>SUM(S6:AD6)</f>
        <v>50</v>
      </c>
    </row>
    <row r="7" spans="2:31" ht="15">
      <c r="B7" s="94" t="s">
        <v>25</v>
      </c>
      <c r="C7" s="6">
        <v>1152</v>
      </c>
      <c r="D7" s="6">
        <v>3483</v>
      </c>
      <c r="E7" s="6">
        <v>4543</v>
      </c>
      <c r="F7" s="6">
        <v>4301</v>
      </c>
      <c r="G7" s="6">
        <v>1728</v>
      </c>
      <c r="H7" s="6"/>
      <c r="I7" s="6"/>
      <c r="J7" s="6"/>
      <c r="K7" s="6"/>
      <c r="L7" s="6"/>
      <c r="M7" s="6"/>
      <c r="N7" s="6"/>
      <c r="O7" s="96">
        <f t="shared" ref="O7:O13" si="0">SUM(C7:N7)</f>
        <v>15207</v>
      </c>
      <c r="P7" s="18">
        <f>O7/$O$14</f>
        <v>8.5955483345990874E-2</v>
      </c>
      <c r="R7" s="94" t="s">
        <v>25</v>
      </c>
      <c r="S7" s="7">
        <v>2</v>
      </c>
      <c r="T7" s="7">
        <v>5</v>
      </c>
      <c r="U7" s="7">
        <v>6</v>
      </c>
      <c r="V7" s="145">
        <v>6</v>
      </c>
      <c r="W7" s="145">
        <v>3</v>
      </c>
      <c r="X7" s="7"/>
      <c r="Y7" s="7"/>
      <c r="Z7" s="7"/>
      <c r="AA7" s="7"/>
      <c r="AB7" s="7"/>
      <c r="AC7" s="7"/>
      <c r="AD7" s="7"/>
      <c r="AE7" s="8">
        <f t="shared" ref="AE7:AE13" si="1">SUM(S7:AD7)</f>
        <v>22</v>
      </c>
    </row>
    <row r="8" spans="2:31" ht="15">
      <c r="B8" s="9" t="s">
        <v>26</v>
      </c>
      <c r="C8" s="6">
        <v>1152</v>
      </c>
      <c r="D8" s="6">
        <v>1755</v>
      </c>
      <c r="E8" s="6">
        <v>791</v>
      </c>
      <c r="F8" s="6">
        <v>1851.46</v>
      </c>
      <c r="G8" s="6">
        <v>1152</v>
      </c>
      <c r="H8" s="6"/>
      <c r="I8" s="6"/>
      <c r="J8" s="6"/>
      <c r="K8" s="6"/>
      <c r="L8" s="6"/>
      <c r="M8" s="6"/>
      <c r="N8" s="6"/>
      <c r="O8" s="96">
        <f t="shared" si="0"/>
        <v>6701.46</v>
      </c>
      <c r="P8" s="18">
        <f>O8/$O$14</f>
        <v>3.7879084199633324E-2</v>
      </c>
      <c r="R8" s="9" t="s">
        <v>26</v>
      </c>
      <c r="S8" s="7">
        <v>2</v>
      </c>
      <c r="T8" s="7">
        <v>2</v>
      </c>
      <c r="U8" s="7">
        <v>2</v>
      </c>
      <c r="V8" s="145">
        <v>3</v>
      </c>
      <c r="W8" s="145">
        <v>2</v>
      </c>
      <c r="X8" s="7"/>
      <c r="Y8" s="7"/>
      <c r="Z8" s="7"/>
      <c r="AA8" s="7"/>
      <c r="AB8" s="7"/>
      <c r="AC8" s="7"/>
      <c r="AD8" s="7"/>
      <c r="AE8" s="8">
        <f t="shared" si="1"/>
        <v>11</v>
      </c>
    </row>
    <row r="9" spans="2:31" ht="15">
      <c r="B9" s="9" t="s">
        <v>27</v>
      </c>
      <c r="C9" s="6">
        <v>2934</v>
      </c>
      <c r="D9" s="6">
        <v>3725</v>
      </c>
      <c r="E9" s="6">
        <v>2573</v>
      </c>
      <c r="F9" s="6">
        <v>2004</v>
      </c>
      <c r="G9" s="6">
        <v>1152</v>
      </c>
      <c r="H9" s="6"/>
      <c r="I9" s="6"/>
      <c r="J9" s="6"/>
      <c r="K9" s="6"/>
      <c r="L9" s="6"/>
      <c r="M9" s="6"/>
      <c r="N9" s="6"/>
      <c r="O9" s="96">
        <f t="shared" si="0"/>
        <v>12388</v>
      </c>
      <c r="P9" s="18">
        <f>O9/$O$14</f>
        <v>7.0021472196365814E-2</v>
      </c>
      <c r="R9" s="9" t="s">
        <v>27</v>
      </c>
      <c r="S9" s="7">
        <v>3</v>
      </c>
      <c r="T9" s="7">
        <v>5</v>
      </c>
      <c r="U9" s="7">
        <v>3</v>
      </c>
      <c r="V9" s="145">
        <v>4</v>
      </c>
      <c r="W9" s="145">
        <v>2</v>
      </c>
      <c r="X9" s="7"/>
      <c r="Y9" s="7"/>
      <c r="Z9" s="7"/>
      <c r="AA9" s="7"/>
      <c r="AB9" s="7"/>
      <c r="AC9" s="7"/>
      <c r="AD9" s="7"/>
      <c r="AE9" s="8">
        <f t="shared" si="1"/>
        <v>17</v>
      </c>
    </row>
    <row r="10" spans="2:31" ht="15">
      <c r="B10" s="9" t="s">
        <v>28</v>
      </c>
      <c r="C10" s="6">
        <v>2584.1</v>
      </c>
      <c r="D10" s="6">
        <v>7656.23</v>
      </c>
      <c r="E10" s="6">
        <v>6205.5</v>
      </c>
      <c r="F10" s="6">
        <v>2934</v>
      </c>
      <c r="G10" s="6">
        <v>6938.66</v>
      </c>
      <c r="H10" s="6"/>
      <c r="I10" s="6"/>
      <c r="J10" s="6"/>
      <c r="K10" s="6"/>
      <c r="L10" s="6"/>
      <c r="M10" s="6"/>
      <c r="N10" s="6"/>
      <c r="O10" s="96">
        <f t="shared" si="0"/>
        <v>26318.49</v>
      </c>
      <c r="P10" s="18">
        <f>O10/$O$14</f>
        <v>0.14876165771596156</v>
      </c>
      <c r="R10" s="9" t="s">
        <v>28</v>
      </c>
      <c r="S10" s="7">
        <v>4</v>
      </c>
      <c r="T10" s="7">
        <v>11</v>
      </c>
      <c r="U10" s="7">
        <v>11</v>
      </c>
      <c r="V10" s="145">
        <v>3</v>
      </c>
      <c r="W10" s="145">
        <v>10</v>
      </c>
      <c r="X10" s="7"/>
      <c r="Y10" s="7"/>
      <c r="Z10" s="7"/>
      <c r="AA10" s="7"/>
      <c r="AB10" s="7"/>
      <c r="AC10" s="7"/>
      <c r="AD10" s="7"/>
      <c r="AE10" s="8">
        <f t="shared" si="1"/>
        <v>39</v>
      </c>
    </row>
    <row r="11" spans="2:31" ht="15">
      <c r="B11" s="9" t="s">
        <v>29</v>
      </c>
      <c r="C11" s="6">
        <v>2970.5</v>
      </c>
      <c r="D11" s="6">
        <v>3803.61</v>
      </c>
      <c r="E11" s="6">
        <v>4704.17</v>
      </c>
      <c r="F11" s="6">
        <v>2546</v>
      </c>
      <c r="G11" s="6">
        <v>5548</v>
      </c>
      <c r="H11" s="6"/>
      <c r="I11" s="6"/>
      <c r="J11" s="6"/>
      <c r="K11" s="6"/>
      <c r="L11" s="6"/>
      <c r="M11" s="6"/>
      <c r="N11" s="6"/>
      <c r="O11" s="96">
        <f t="shared" si="0"/>
        <v>19572.28</v>
      </c>
      <c r="P11" s="18">
        <f>O11/$O$14</f>
        <v>0.1106296302744177</v>
      </c>
      <c r="R11" s="9" t="s">
        <v>29</v>
      </c>
      <c r="S11" s="7">
        <v>5</v>
      </c>
      <c r="T11" s="7">
        <v>7</v>
      </c>
      <c r="U11" s="7">
        <v>13</v>
      </c>
      <c r="V11" s="145">
        <v>4</v>
      </c>
      <c r="W11" s="145">
        <v>11</v>
      </c>
      <c r="X11" s="7"/>
      <c r="Y11" s="7"/>
      <c r="Z11" s="7"/>
      <c r="AA11" s="7"/>
      <c r="AB11" s="7"/>
      <c r="AC11" s="7"/>
      <c r="AD11" s="7"/>
      <c r="AE11" s="8">
        <f t="shared" si="1"/>
        <v>40</v>
      </c>
    </row>
    <row r="12" spans="2:31" ht="15">
      <c r="B12" s="9" t="s">
        <v>30</v>
      </c>
      <c r="C12" s="6">
        <v>2273.46</v>
      </c>
      <c r="D12" s="6">
        <v>4059</v>
      </c>
      <c r="E12" s="6">
        <v>5291.36</v>
      </c>
      <c r="F12" s="6">
        <v>2644.5</v>
      </c>
      <c r="G12" s="6">
        <v>2458.7199999999998</v>
      </c>
      <c r="H12" s="6"/>
      <c r="I12" s="6"/>
      <c r="J12" s="6"/>
      <c r="K12" s="6"/>
      <c r="L12" s="6"/>
      <c r="M12" s="6"/>
      <c r="N12" s="6"/>
      <c r="O12" s="96">
        <f t="shared" si="0"/>
        <v>16727.04</v>
      </c>
      <c r="P12" s="18">
        <f>O12/$O$14</f>
        <v>9.4547301121044466E-2</v>
      </c>
      <c r="R12" s="9" t="s">
        <v>30</v>
      </c>
      <c r="S12" s="7">
        <v>4</v>
      </c>
      <c r="T12" s="7">
        <v>6</v>
      </c>
      <c r="U12" s="7">
        <v>9</v>
      </c>
      <c r="V12" s="145">
        <v>5</v>
      </c>
      <c r="W12" s="145">
        <v>5</v>
      </c>
      <c r="X12" s="7"/>
      <c r="Y12" s="7"/>
      <c r="Z12" s="7"/>
      <c r="AA12" s="7"/>
      <c r="AB12" s="7"/>
      <c r="AC12" s="7"/>
      <c r="AD12" s="7"/>
      <c r="AE12" s="8">
        <f t="shared" si="1"/>
        <v>29</v>
      </c>
    </row>
    <row r="13" spans="2:31" ht="15">
      <c r="B13" s="10" t="s">
        <v>31</v>
      </c>
      <c r="C13" s="6">
        <v>7341</v>
      </c>
      <c r="D13" s="6">
        <v>7281.1</v>
      </c>
      <c r="E13" s="6">
        <v>17625</v>
      </c>
      <c r="F13" s="6">
        <v>11332.2</v>
      </c>
      <c r="G13" s="6">
        <v>10379</v>
      </c>
      <c r="H13" s="6"/>
      <c r="I13" s="6"/>
      <c r="J13" s="6"/>
      <c r="K13" s="6"/>
      <c r="L13" s="6"/>
      <c r="M13" s="6"/>
      <c r="N13" s="6"/>
      <c r="O13" s="96">
        <f t="shared" si="0"/>
        <v>53958.3</v>
      </c>
      <c r="P13" s="18">
        <f>O13/$O$14</f>
        <v>0.30499189564200563</v>
      </c>
      <c r="R13" s="10" t="s">
        <v>31</v>
      </c>
      <c r="S13" s="7">
        <v>20</v>
      </c>
      <c r="T13" s="7">
        <v>17</v>
      </c>
      <c r="U13" s="7">
        <v>34</v>
      </c>
      <c r="V13" s="145">
        <v>19</v>
      </c>
      <c r="W13" s="145">
        <v>22</v>
      </c>
      <c r="X13" s="7"/>
      <c r="Y13" s="7"/>
      <c r="Z13" s="7"/>
      <c r="AA13" s="7"/>
      <c r="AB13" s="7"/>
      <c r="AC13" s="7"/>
      <c r="AD13" s="7"/>
      <c r="AE13" s="8">
        <f t="shared" si="1"/>
        <v>112</v>
      </c>
    </row>
    <row r="14" spans="2:31" ht="15">
      <c r="B14" s="11" t="s">
        <v>22</v>
      </c>
      <c r="C14" s="12">
        <f>SUM(C6:C13)</f>
        <v>24757.68</v>
      </c>
      <c r="D14" s="12">
        <f>SUM(D6:D13)</f>
        <v>33339.71</v>
      </c>
      <c r="E14" s="12">
        <f>SUM(E6:E13)</f>
        <v>49570.43</v>
      </c>
      <c r="F14" s="12">
        <f>SUM(F6:F13)</f>
        <v>35157.96</v>
      </c>
      <c r="G14" s="12">
        <f>SUM(G6:G13)</f>
        <v>34091.380000000005</v>
      </c>
      <c r="H14" s="12"/>
      <c r="I14" s="88"/>
      <c r="J14" s="12"/>
      <c r="K14" s="12"/>
      <c r="L14" s="12"/>
      <c r="M14" s="12"/>
      <c r="N14" s="12"/>
      <c r="O14" s="12">
        <f>SUM(O6:O13)</f>
        <v>176917.15999999997</v>
      </c>
      <c r="P14" s="87"/>
      <c r="R14" s="11" t="s">
        <v>22</v>
      </c>
      <c r="S14" s="13">
        <f>SUM(S6:S13)</f>
        <v>48</v>
      </c>
      <c r="T14" s="13">
        <f t="shared" ref="T14:Z14" si="2">SUM(T6:T13)</f>
        <v>59</v>
      </c>
      <c r="U14" s="13">
        <f t="shared" si="2"/>
        <v>92</v>
      </c>
      <c r="V14" s="13">
        <f t="shared" si="2"/>
        <v>57</v>
      </c>
      <c r="W14" s="13">
        <f t="shared" si="2"/>
        <v>64</v>
      </c>
      <c r="X14" s="13">
        <f t="shared" si="2"/>
        <v>0</v>
      </c>
      <c r="Y14" s="13">
        <f t="shared" si="2"/>
        <v>0</v>
      </c>
      <c r="Z14" s="13">
        <f t="shared" si="2"/>
        <v>0</v>
      </c>
      <c r="AA14" s="13">
        <f>SUM(AA6:AA13)</f>
        <v>0</v>
      </c>
      <c r="AB14" s="13">
        <f>SUM(AB6:AB13)</f>
        <v>0</v>
      </c>
      <c r="AC14" s="13">
        <f>SUM(AC6:AC13)</f>
        <v>0</v>
      </c>
      <c r="AD14" s="14">
        <f>SUM(AD6:AD13)</f>
        <v>0</v>
      </c>
      <c r="AE14" s="15">
        <f>SUM(AE6:AE13)</f>
        <v>320</v>
      </c>
    </row>
    <row r="15" spans="2:31" s="19" customFormat="1" ht="15">
      <c r="B15" s="16" t="s">
        <v>3</v>
      </c>
      <c r="C15" s="17"/>
      <c r="D15" s="18">
        <f>(D14/C14)-1</f>
        <v>0.34664112307776818</v>
      </c>
      <c r="E15" s="18">
        <f>(E14/D14)-1</f>
        <v>0.48682846971374372</v>
      </c>
      <c r="F15" s="18">
        <f>(F14/E14)-1</f>
        <v>-0.29074732658159308</v>
      </c>
      <c r="G15" s="18">
        <f>(G14/F14)-1</f>
        <v>-3.0336799973604722E-2</v>
      </c>
      <c r="H15" s="18"/>
      <c r="I15" s="18"/>
      <c r="J15" s="18"/>
      <c r="K15" s="18"/>
      <c r="L15" s="18"/>
      <c r="M15" s="18"/>
      <c r="N15" s="18"/>
      <c r="O15" s="17"/>
      <c r="P15" s="18"/>
      <c r="R15" s="16"/>
      <c r="S15" s="20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20"/>
    </row>
    <row r="16" spans="2:31" s="19" customFormat="1">
      <c r="B16" s="16"/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7"/>
      <c r="P16" s="18"/>
      <c r="R16" s="16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20"/>
    </row>
    <row r="17" spans="2:31">
      <c r="B17" s="3">
        <v>2024</v>
      </c>
      <c r="C17" s="3" t="s">
        <v>5</v>
      </c>
      <c r="D17" s="3" t="s">
        <v>6</v>
      </c>
      <c r="E17" s="3" t="s">
        <v>7</v>
      </c>
      <c r="F17" s="3" t="s">
        <v>20</v>
      </c>
      <c r="G17" s="3" t="s">
        <v>9</v>
      </c>
      <c r="H17" s="3" t="s">
        <v>10</v>
      </c>
      <c r="I17" s="3" t="s">
        <v>11</v>
      </c>
      <c r="J17" s="3" t="s">
        <v>12</v>
      </c>
      <c r="K17" s="3" t="s">
        <v>21</v>
      </c>
      <c r="L17" s="3" t="s">
        <v>14</v>
      </c>
      <c r="M17" s="3" t="s">
        <v>15</v>
      </c>
      <c r="N17" s="3" t="s">
        <v>16</v>
      </c>
      <c r="O17" s="3" t="s">
        <v>22</v>
      </c>
      <c r="P17" s="86" t="s">
        <v>23</v>
      </c>
      <c r="R17" s="3">
        <v>2024</v>
      </c>
      <c r="S17" s="3" t="s">
        <v>5</v>
      </c>
      <c r="T17" s="3" t="s">
        <v>6</v>
      </c>
      <c r="U17" s="3" t="s">
        <v>7</v>
      </c>
      <c r="V17" s="3" t="s">
        <v>20</v>
      </c>
      <c r="W17" s="3" t="s">
        <v>9</v>
      </c>
      <c r="X17" s="3" t="s">
        <v>10</v>
      </c>
      <c r="Y17" s="3" t="s">
        <v>11</v>
      </c>
      <c r="Z17" s="3" t="s">
        <v>12</v>
      </c>
      <c r="AA17" s="3" t="s">
        <v>21</v>
      </c>
      <c r="AB17" s="3" t="s">
        <v>14</v>
      </c>
      <c r="AC17" s="3" t="s">
        <v>15</v>
      </c>
      <c r="AD17" s="4" t="s">
        <v>16</v>
      </c>
      <c r="AE17" s="3" t="s">
        <v>22</v>
      </c>
    </row>
    <row r="18" spans="2:31">
      <c r="B18" s="5" t="s">
        <v>24</v>
      </c>
      <c r="C18" s="6">
        <v>2304</v>
      </c>
      <c r="D18" s="6">
        <v>4424.6600000000008</v>
      </c>
      <c r="E18" s="6">
        <v>5841</v>
      </c>
      <c r="F18" s="6">
        <v>6390</v>
      </c>
      <c r="G18" s="6">
        <v>7796.7</v>
      </c>
      <c r="H18" s="6">
        <v>8667</v>
      </c>
      <c r="I18" s="6">
        <v>9100.0300000000007</v>
      </c>
      <c r="J18" s="6">
        <v>11132.21</v>
      </c>
      <c r="K18" s="6">
        <v>9557</v>
      </c>
      <c r="L18" s="6">
        <v>8593.41</v>
      </c>
      <c r="M18" s="6">
        <v>5693.8</v>
      </c>
      <c r="N18" s="6">
        <v>15974.7</v>
      </c>
      <c r="O18" s="96">
        <f>SUM(C18:N18)</f>
        <v>95474.51</v>
      </c>
      <c r="P18" s="18">
        <f>O18/$O$26</f>
        <v>0.22561642812682695</v>
      </c>
      <c r="R18" s="5" t="s">
        <v>24</v>
      </c>
      <c r="S18" s="7">
        <v>4</v>
      </c>
      <c r="T18" s="7">
        <v>11</v>
      </c>
      <c r="U18" s="7">
        <v>7</v>
      </c>
      <c r="V18" s="7">
        <v>9</v>
      </c>
      <c r="W18" s="7">
        <v>11</v>
      </c>
      <c r="X18" s="7">
        <v>14</v>
      </c>
      <c r="Y18" s="7">
        <v>13</v>
      </c>
      <c r="Z18" s="7">
        <v>17</v>
      </c>
      <c r="AA18" s="7">
        <v>14</v>
      </c>
      <c r="AB18" s="7">
        <v>14</v>
      </c>
      <c r="AC18" s="7">
        <v>11</v>
      </c>
      <c r="AD18" s="7">
        <v>33</v>
      </c>
      <c r="AE18" s="8">
        <f>SUM(S18:AD18)</f>
        <v>158</v>
      </c>
    </row>
    <row r="19" spans="2:31">
      <c r="B19" s="94" t="s">
        <v>25</v>
      </c>
      <c r="C19" s="6"/>
      <c r="D19" s="6"/>
      <c r="E19" s="6"/>
      <c r="F19" s="6"/>
      <c r="G19" s="6"/>
      <c r="H19" s="6"/>
      <c r="I19" s="6"/>
      <c r="J19" s="6"/>
      <c r="K19" s="6">
        <v>1152</v>
      </c>
      <c r="L19" s="6">
        <v>165</v>
      </c>
      <c r="M19" s="6">
        <v>330</v>
      </c>
      <c r="N19" s="6">
        <v>3483</v>
      </c>
      <c r="O19" s="96">
        <f t="shared" ref="O19:O25" si="3">SUM(C19:N19)</f>
        <v>5130</v>
      </c>
      <c r="P19" s="18">
        <f t="shared" ref="P19:P25" si="4">O19/$O$26</f>
        <v>1.2122735966810641E-2</v>
      </c>
      <c r="R19" s="94" t="s">
        <v>25</v>
      </c>
      <c r="S19" s="7"/>
      <c r="T19" s="7"/>
      <c r="U19" s="7"/>
      <c r="V19" s="7"/>
      <c r="W19" s="7"/>
      <c r="X19" s="7"/>
      <c r="Y19" s="7"/>
      <c r="Z19" s="7"/>
      <c r="AA19" s="7">
        <v>2</v>
      </c>
      <c r="AB19" s="7">
        <v>1</v>
      </c>
      <c r="AC19" s="7">
        <v>2</v>
      </c>
      <c r="AD19" s="7">
        <v>5</v>
      </c>
      <c r="AE19" s="8">
        <f t="shared" ref="AE19:AE25" si="5">SUM(S19:AD19)</f>
        <v>10</v>
      </c>
    </row>
    <row r="20" spans="2:31">
      <c r="B20" s="9" t="s">
        <v>26</v>
      </c>
      <c r="C20" s="6">
        <v>1152</v>
      </c>
      <c r="D20" s="6">
        <v>576</v>
      </c>
      <c r="E20" s="6">
        <v>1379.7800000000002</v>
      </c>
      <c r="F20" s="6">
        <v>3855.6</v>
      </c>
      <c r="G20" s="6">
        <v>530.45000000000005</v>
      </c>
      <c r="H20" s="6">
        <v>1152</v>
      </c>
      <c r="I20" s="6">
        <v>1152</v>
      </c>
      <c r="J20" s="6">
        <v>1152</v>
      </c>
      <c r="K20" s="6">
        <v>1152</v>
      </c>
      <c r="L20" s="6">
        <v>2405.1</v>
      </c>
      <c r="M20" s="6">
        <v>741</v>
      </c>
      <c r="N20" s="6">
        <v>403.2</v>
      </c>
      <c r="O20" s="96">
        <f t="shared" si="3"/>
        <v>15651.130000000001</v>
      </c>
      <c r="P20" s="18">
        <f t="shared" si="4"/>
        <v>3.698528588152613E-2</v>
      </c>
      <c r="R20" s="9" t="s">
        <v>26</v>
      </c>
      <c r="S20" s="7">
        <v>2</v>
      </c>
      <c r="T20" s="7">
        <v>1</v>
      </c>
      <c r="U20" s="7">
        <v>3</v>
      </c>
      <c r="V20" s="7">
        <v>5</v>
      </c>
      <c r="W20" s="7">
        <v>1</v>
      </c>
      <c r="X20" s="7">
        <v>2</v>
      </c>
      <c r="Y20" s="7">
        <v>2</v>
      </c>
      <c r="Z20" s="7">
        <v>2</v>
      </c>
      <c r="AA20" s="7">
        <v>2</v>
      </c>
      <c r="AB20" s="7">
        <v>3</v>
      </c>
      <c r="AC20" s="7">
        <v>2</v>
      </c>
      <c r="AD20" s="7">
        <v>1</v>
      </c>
      <c r="AE20" s="8">
        <f t="shared" si="5"/>
        <v>26</v>
      </c>
    </row>
    <row r="21" spans="2:31">
      <c r="B21" s="9" t="s">
        <v>27</v>
      </c>
      <c r="C21" s="6">
        <v>576</v>
      </c>
      <c r="D21" s="6">
        <v>1728</v>
      </c>
      <c r="E21" s="6">
        <v>2331</v>
      </c>
      <c r="F21" s="6">
        <v>2878.2</v>
      </c>
      <c r="G21" s="6">
        <v>1799.56</v>
      </c>
      <c r="H21" s="6">
        <v>1755</v>
      </c>
      <c r="I21" s="6">
        <v>3452.4</v>
      </c>
      <c r="J21" s="6">
        <v>2522.59</v>
      </c>
      <c r="K21" s="6">
        <v>834.86</v>
      </c>
      <c r="L21" s="6">
        <v>1152</v>
      </c>
      <c r="M21" s="6">
        <v>2304.0300000000002</v>
      </c>
      <c r="N21" s="6">
        <v>2880</v>
      </c>
      <c r="O21" s="96">
        <f t="shared" si="3"/>
        <v>24213.64</v>
      </c>
      <c r="P21" s="18">
        <f t="shared" si="4"/>
        <v>5.7219408287603281E-2</v>
      </c>
      <c r="R21" s="9" t="s">
        <v>27</v>
      </c>
      <c r="S21" s="7">
        <v>1</v>
      </c>
      <c r="T21" s="7">
        <v>3</v>
      </c>
      <c r="U21" s="7">
        <v>3</v>
      </c>
      <c r="V21" s="7">
        <v>4</v>
      </c>
      <c r="W21" s="7">
        <v>4</v>
      </c>
      <c r="X21" s="7">
        <v>2</v>
      </c>
      <c r="Y21" s="7">
        <v>4</v>
      </c>
      <c r="Z21" s="7">
        <v>5</v>
      </c>
      <c r="AA21" s="7">
        <v>3</v>
      </c>
      <c r="AB21" s="7">
        <v>2</v>
      </c>
      <c r="AC21" s="7">
        <v>4</v>
      </c>
      <c r="AD21" s="7">
        <v>5</v>
      </c>
      <c r="AE21" s="8">
        <f t="shared" si="5"/>
        <v>40</v>
      </c>
    </row>
    <row r="22" spans="2:31">
      <c r="B22" s="9" t="s">
        <v>28</v>
      </c>
      <c r="C22" s="6">
        <v>2956</v>
      </c>
      <c r="D22" s="6">
        <v>6305.4</v>
      </c>
      <c r="E22" s="6">
        <v>7301.63</v>
      </c>
      <c r="F22" s="6">
        <v>8706.1</v>
      </c>
      <c r="G22" s="6">
        <v>10267.200000000001</v>
      </c>
      <c r="H22" s="6">
        <v>9557</v>
      </c>
      <c r="I22" s="6">
        <v>6607.8</v>
      </c>
      <c r="J22" s="6">
        <v>10110.1</v>
      </c>
      <c r="K22" s="6">
        <v>6491.1</v>
      </c>
      <c r="L22" s="6">
        <v>2925.4</v>
      </c>
      <c r="M22" s="6">
        <v>11730.41</v>
      </c>
      <c r="N22" s="6">
        <v>14060.1</v>
      </c>
      <c r="O22" s="96">
        <f t="shared" si="3"/>
        <v>97018.240000000005</v>
      </c>
      <c r="P22" s="18">
        <f t="shared" si="4"/>
        <v>0.22926442641026645</v>
      </c>
      <c r="R22" s="9" t="s">
        <v>28</v>
      </c>
      <c r="S22" s="7">
        <v>6</v>
      </c>
      <c r="T22" s="7">
        <v>10</v>
      </c>
      <c r="U22" s="7">
        <v>10</v>
      </c>
      <c r="V22" s="7">
        <v>12</v>
      </c>
      <c r="W22" s="7">
        <v>13</v>
      </c>
      <c r="X22" s="7">
        <v>14</v>
      </c>
      <c r="Y22" s="7">
        <v>12</v>
      </c>
      <c r="Z22" s="7">
        <v>16</v>
      </c>
      <c r="AA22" s="7">
        <v>8</v>
      </c>
      <c r="AB22" s="7">
        <v>5</v>
      </c>
      <c r="AC22" s="7">
        <v>14</v>
      </c>
      <c r="AD22" s="7">
        <v>24</v>
      </c>
      <c r="AE22" s="8">
        <f t="shared" si="5"/>
        <v>144</v>
      </c>
    </row>
    <row r="23" spans="2:31">
      <c r="B23" s="9" t="s">
        <v>29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>
        <v>576</v>
      </c>
      <c r="N23" s="6">
        <v>12542.07</v>
      </c>
      <c r="O23" s="96">
        <f t="shared" si="3"/>
        <v>13118.07</v>
      </c>
      <c r="P23" s="18">
        <f t="shared" si="4"/>
        <v>3.0999395517376155E-2</v>
      </c>
      <c r="R23" s="9" t="s">
        <v>29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>
        <v>1</v>
      </c>
      <c r="AD23" s="7">
        <v>19</v>
      </c>
      <c r="AE23" s="8">
        <f t="shared" si="5"/>
        <v>20</v>
      </c>
    </row>
    <row r="24" spans="2:31">
      <c r="B24" s="9" t="s">
        <v>30</v>
      </c>
      <c r="C24" s="6">
        <v>2880</v>
      </c>
      <c r="D24" s="6">
        <v>6819.2</v>
      </c>
      <c r="E24" s="6">
        <v>5814</v>
      </c>
      <c r="F24" s="6">
        <v>6993.5</v>
      </c>
      <c r="G24" s="6">
        <v>4604.3999999999996</v>
      </c>
      <c r="H24" s="6">
        <v>5652</v>
      </c>
      <c r="I24" s="6">
        <v>4170</v>
      </c>
      <c r="J24" s="6">
        <v>6362.2</v>
      </c>
      <c r="K24" s="6">
        <v>1259.4000000000001</v>
      </c>
      <c r="L24" s="6">
        <v>1500.6</v>
      </c>
      <c r="M24" s="6">
        <v>1608.1</v>
      </c>
      <c r="N24" s="6">
        <v>9972.11</v>
      </c>
      <c r="O24" s="96">
        <f t="shared" si="3"/>
        <v>57635.509999999995</v>
      </c>
      <c r="P24" s="18">
        <f t="shared" si="4"/>
        <v>0.13619884406286051</v>
      </c>
      <c r="R24" s="9" t="s">
        <v>30</v>
      </c>
      <c r="S24" s="7">
        <v>5</v>
      </c>
      <c r="T24" s="7">
        <v>11</v>
      </c>
      <c r="U24" s="7">
        <v>8</v>
      </c>
      <c r="V24" s="7">
        <v>10</v>
      </c>
      <c r="W24" s="7">
        <v>6</v>
      </c>
      <c r="X24" s="7">
        <v>10</v>
      </c>
      <c r="Y24" s="7">
        <v>8</v>
      </c>
      <c r="Z24" s="7">
        <v>12</v>
      </c>
      <c r="AA24" s="7">
        <v>3</v>
      </c>
      <c r="AB24" s="7">
        <v>3</v>
      </c>
      <c r="AC24" s="7">
        <v>4</v>
      </c>
      <c r="AD24" s="7">
        <v>20</v>
      </c>
      <c r="AE24" s="8">
        <f t="shared" si="5"/>
        <v>100</v>
      </c>
    </row>
    <row r="25" spans="2:31">
      <c r="B25" s="10" t="s">
        <v>31</v>
      </c>
      <c r="C25" s="6">
        <v>13959</v>
      </c>
      <c r="D25" s="6">
        <v>7942.5</v>
      </c>
      <c r="E25" s="6">
        <v>11543.4</v>
      </c>
      <c r="F25" s="6">
        <v>6912</v>
      </c>
      <c r="G25" s="6">
        <v>9179.1</v>
      </c>
      <c r="H25" s="6">
        <v>9654</v>
      </c>
      <c r="I25" s="6">
        <v>7710</v>
      </c>
      <c r="J25" s="6">
        <v>6228</v>
      </c>
      <c r="K25" s="6">
        <v>3402</v>
      </c>
      <c r="L25" s="6">
        <v>8178.6</v>
      </c>
      <c r="M25" s="6">
        <v>16137.6</v>
      </c>
      <c r="N25" s="6">
        <v>14084.5</v>
      </c>
      <c r="O25" s="96">
        <f t="shared" si="3"/>
        <v>114930.70000000001</v>
      </c>
      <c r="P25" s="18">
        <f t="shared" si="4"/>
        <v>0.27159347574672982</v>
      </c>
      <c r="R25" s="10" t="s">
        <v>31</v>
      </c>
      <c r="S25" s="7">
        <v>19</v>
      </c>
      <c r="T25" s="7">
        <v>12</v>
      </c>
      <c r="U25" s="7">
        <v>17</v>
      </c>
      <c r="V25" s="7">
        <v>12</v>
      </c>
      <c r="W25" s="7">
        <v>13</v>
      </c>
      <c r="X25" s="7">
        <v>14</v>
      </c>
      <c r="Y25" s="7">
        <v>17</v>
      </c>
      <c r="Z25" s="7">
        <v>13</v>
      </c>
      <c r="AA25" s="7">
        <v>7</v>
      </c>
      <c r="AB25" s="7">
        <v>17</v>
      </c>
      <c r="AC25" s="7">
        <v>28</v>
      </c>
      <c r="AD25" s="7">
        <v>31</v>
      </c>
      <c r="AE25" s="8">
        <f t="shared" si="5"/>
        <v>200</v>
      </c>
    </row>
    <row r="26" spans="2:31">
      <c r="B26" s="11" t="s">
        <v>22</v>
      </c>
      <c r="C26" s="12">
        <f>SUM(C18:C25)</f>
        <v>23827</v>
      </c>
      <c r="D26" s="12">
        <f t="shared" ref="D26:J26" si="6">SUM(D18:D25)</f>
        <v>27795.760000000002</v>
      </c>
      <c r="E26" s="12">
        <f t="shared" si="6"/>
        <v>34210.81</v>
      </c>
      <c r="F26" s="12">
        <f t="shared" si="6"/>
        <v>35735.4</v>
      </c>
      <c r="G26" s="12">
        <f t="shared" si="6"/>
        <v>34177.409999999996</v>
      </c>
      <c r="H26" s="12">
        <f t="shared" si="6"/>
        <v>36437</v>
      </c>
      <c r="I26" s="88">
        <f t="shared" si="6"/>
        <v>32192.23</v>
      </c>
      <c r="J26" s="12">
        <f t="shared" si="6"/>
        <v>37507.100000000006</v>
      </c>
      <c r="K26" s="12">
        <f>SUM(K18:K25)</f>
        <v>23848.36</v>
      </c>
      <c r="L26" s="12">
        <f>SUM(L18:L25)</f>
        <v>24920.11</v>
      </c>
      <c r="M26" s="12">
        <f>SUM(M18:M25)</f>
        <v>39120.939999999995</v>
      </c>
      <c r="N26" s="12">
        <f>SUM(N18:N25)</f>
        <v>73399.679999999993</v>
      </c>
      <c r="O26" s="12">
        <f>SUM(O18:O25)</f>
        <v>423171.80000000005</v>
      </c>
      <c r="P26" s="87"/>
      <c r="R26" s="11" t="s">
        <v>22</v>
      </c>
      <c r="S26" s="13">
        <f>SUM(S18:S25)</f>
        <v>37</v>
      </c>
      <c r="T26" s="13">
        <f t="shared" ref="T26:Z26" si="7">SUM(T18:T25)</f>
        <v>48</v>
      </c>
      <c r="U26" s="13">
        <f t="shared" si="7"/>
        <v>48</v>
      </c>
      <c r="V26" s="13">
        <f t="shared" si="7"/>
        <v>52</v>
      </c>
      <c r="W26" s="13">
        <f t="shared" si="7"/>
        <v>48</v>
      </c>
      <c r="X26" s="13">
        <f t="shared" si="7"/>
        <v>56</v>
      </c>
      <c r="Y26" s="13">
        <f t="shared" si="7"/>
        <v>56</v>
      </c>
      <c r="Z26" s="13">
        <f t="shared" si="7"/>
        <v>65</v>
      </c>
      <c r="AA26" s="13">
        <f>SUM(AA18:AA25)</f>
        <v>39</v>
      </c>
      <c r="AB26" s="13">
        <f>SUM(AB18:AB25)</f>
        <v>45</v>
      </c>
      <c r="AC26" s="13">
        <f>SUM(AC18:AC25)</f>
        <v>66</v>
      </c>
      <c r="AD26" s="14">
        <f>SUM(AD18:AD25)</f>
        <v>138</v>
      </c>
      <c r="AE26" s="15">
        <f>SUM(AE18:AE25)</f>
        <v>698</v>
      </c>
    </row>
    <row r="27" spans="2:31" s="19" customFormat="1">
      <c r="B27" s="16" t="s">
        <v>3</v>
      </c>
      <c r="C27" s="17"/>
      <c r="D27" s="18">
        <f t="shared" ref="D27:E27" si="8">(D26/C26)-1</f>
        <v>0.16656566080496926</v>
      </c>
      <c r="E27" s="18">
        <f t="shared" si="8"/>
        <v>0.23079239423566733</v>
      </c>
      <c r="F27" s="18">
        <f t="shared" ref="F27:N27" si="9">(F26/E26)-1</f>
        <v>4.4564568918420866E-2</v>
      </c>
      <c r="G27" s="18">
        <f t="shared" si="9"/>
        <v>-4.3597944894978258E-2</v>
      </c>
      <c r="H27" s="18">
        <f t="shared" si="9"/>
        <v>6.6113552782378848E-2</v>
      </c>
      <c r="I27" s="18">
        <f t="shared" si="9"/>
        <v>-0.11649614402942066</v>
      </c>
      <c r="J27" s="18">
        <f t="shared" si="9"/>
        <v>0.1650979133784769</v>
      </c>
      <c r="K27" s="18">
        <f t="shared" si="9"/>
        <v>-0.36416411826027617</v>
      </c>
      <c r="L27" s="18">
        <f t="shared" si="9"/>
        <v>4.4940197145631799E-2</v>
      </c>
      <c r="M27" s="18">
        <f t="shared" si="9"/>
        <v>0.56985422616513315</v>
      </c>
      <c r="N27" s="18">
        <f t="shared" si="9"/>
        <v>0.87622485553772478</v>
      </c>
      <c r="O27" s="17"/>
      <c r="P27" s="18"/>
      <c r="R27" s="16"/>
      <c r="S27" s="20"/>
      <c r="T27" s="18">
        <f>(T26/S26)-1</f>
        <v>0.29729729729729737</v>
      </c>
      <c r="U27" s="18">
        <f t="shared" ref="U27:AD27" si="10">(U26/T26)-1</f>
        <v>0</v>
      </c>
      <c r="V27" s="18">
        <f t="shared" si="10"/>
        <v>8.3333333333333259E-2</v>
      </c>
      <c r="W27" s="18">
        <f t="shared" si="10"/>
        <v>-7.6923076923076872E-2</v>
      </c>
      <c r="X27" s="18">
        <f t="shared" si="10"/>
        <v>0.16666666666666674</v>
      </c>
      <c r="Y27" s="18">
        <f t="shared" si="10"/>
        <v>0</v>
      </c>
      <c r="Z27" s="18">
        <f t="shared" si="10"/>
        <v>0.16071428571428581</v>
      </c>
      <c r="AA27" s="18">
        <f t="shared" si="10"/>
        <v>-0.4</v>
      </c>
      <c r="AB27" s="18">
        <f t="shared" si="10"/>
        <v>0.15384615384615374</v>
      </c>
      <c r="AC27" s="18">
        <f t="shared" si="10"/>
        <v>0.46666666666666656</v>
      </c>
      <c r="AD27" s="18">
        <f t="shared" si="10"/>
        <v>1.0909090909090908</v>
      </c>
      <c r="AE27" s="20"/>
    </row>
    <row r="29" spans="2:31">
      <c r="B29" s="3">
        <v>2023</v>
      </c>
      <c r="C29" s="3" t="s">
        <v>5</v>
      </c>
      <c r="D29" s="3" t="s">
        <v>6</v>
      </c>
      <c r="E29" s="3" t="s">
        <v>7</v>
      </c>
      <c r="F29" s="3" t="s">
        <v>20</v>
      </c>
      <c r="G29" s="3" t="s">
        <v>9</v>
      </c>
      <c r="H29" s="3" t="s">
        <v>10</v>
      </c>
      <c r="I29" s="3" t="s">
        <v>11</v>
      </c>
      <c r="J29" s="3" t="s">
        <v>12</v>
      </c>
      <c r="K29" s="3" t="s">
        <v>21</v>
      </c>
      <c r="L29" s="3" t="s">
        <v>14</v>
      </c>
      <c r="M29" s="3" t="s">
        <v>15</v>
      </c>
      <c r="N29" s="3" t="s">
        <v>16</v>
      </c>
      <c r="O29" s="3" t="s">
        <v>22</v>
      </c>
      <c r="P29" s="86" t="s">
        <v>23</v>
      </c>
      <c r="R29" s="3">
        <v>2023</v>
      </c>
      <c r="S29" s="3" t="s">
        <v>5</v>
      </c>
      <c r="T29" s="3" t="s">
        <v>6</v>
      </c>
      <c r="U29" s="3" t="s">
        <v>7</v>
      </c>
      <c r="V29" s="3" t="s">
        <v>20</v>
      </c>
      <c r="W29" s="3" t="s">
        <v>9</v>
      </c>
      <c r="X29" s="3" t="s">
        <v>10</v>
      </c>
      <c r="Y29" s="3" t="s">
        <v>11</v>
      </c>
      <c r="Z29" s="3" t="s">
        <v>12</v>
      </c>
      <c r="AA29" s="3" t="s">
        <v>21</v>
      </c>
      <c r="AB29" s="3" t="s">
        <v>14</v>
      </c>
      <c r="AC29" s="3" t="s">
        <v>15</v>
      </c>
      <c r="AD29" s="4" t="s">
        <v>16</v>
      </c>
      <c r="AE29" s="3" t="s">
        <v>22</v>
      </c>
    </row>
    <row r="30" spans="2:31">
      <c r="B30" s="5" t="s">
        <v>24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1179</v>
      </c>
      <c r="N30" s="6">
        <v>12085</v>
      </c>
      <c r="O30" s="6">
        <f>SUM(C30:N30)</f>
        <v>13264</v>
      </c>
      <c r="P30" s="18">
        <f>O30/$O$36</f>
        <v>0.23224947908458965</v>
      </c>
      <c r="R30" s="5" t="s">
        <v>24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>
        <v>1</v>
      </c>
      <c r="AD30" s="7">
        <v>14</v>
      </c>
      <c r="AE30" s="8">
        <f>SUM(S30:AD30)</f>
        <v>15</v>
      </c>
    </row>
    <row r="31" spans="2:31">
      <c r="B31" s="9" t="s">
        <v>26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1755</v>
      </c>
      <c r="O31" s="6">
        <f t="shared" ref="O31:O35" si="11">SUM(C31:N31)</f>
        <v>1755</v>
      </c>
      <c r="P31" s="18">
        <f t="shared" ref="P31:P35" si="12">O31/$O$36</f>
        <v>3.0729631769711614E-2</v>
      </c>
      <c r="R31" s="9" t="s">
        <v>26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>
        <v>2</v>
      </c>
      <c r="AE31" s="8">
        <f t="shared" ref="AE31:AE35" si="13">SUM(S31:AD31)</f>
        <v>2</v>
      </c>
    </row>
    <row r="32" spans="2:31">
      <c r="B32" s="9" t="s">
        <v>27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>
        <v>1120.05</v>
      </c>
      <c r="N32" s="6">
        <v>4633.2</v>
      </c>
      <c r="O32" s="6">
        <f t="shared" si="11"/>
        <v>5753.25</v>
      </c>
      <c r="P32" s="18">
        <f t="shared" si="12"/>
        <v>0.10073803645532384</v>
      </c>
      <c r="R32" s="9" t="s">
        <v>27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>
        <v>1</v>
      </c>
      <c r="AD32" s="7">
        <v>6</v>
      </c>
      <c r="AE32" s="8">
        <f t="shared" si="13"/>
        <v>7</v>
      </c>
    </row>
    <row r="33" spans="2:31">
      <c r="B33" s="9" t="s">
        <v>28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>
        <v>2358</v>
      </c>
      <c r="N33" s="6">
        <v>17956.3</v>
      </c>
      <c r="O33" s="6">
        <f t="shared" si="11"/>
        <v>20314.3</v>
      </c>
      <c r="P33" s="18">
        <f t="shared" si="12"/>
        <v>0.35569855194270805</v>
      </c>
      <c r="R33" s="9" t="s">
        <v>28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>
        <v>2</v>
      </c>
      <c r="AD33" s="7">
        <v>18</v>
      </c>
      <c r="AE33" s="8">
        <f t="shared" si="13"/>
        <v>20</v>
      </c>
    </row>
    <row r="34" spans="2:31">
      <c r="B34" s="9" t="s">
        <v>30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4071.1</v>
      </c>
      <c r="O34" s="6">
        <f t="shared" si="11"/>
        <v>4071.1</v>
      </c>
      <c r="P34" s="18">
        <f t="shared" si="12"/>
        <v>7.1283990824884874E-2</v>
      </c>
      <c r="R34" s="9" t="s">
        <v>30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>
        <v>5</v>
      </c>
      <c r="AE34" s="8">
        <f t="shared" si="13"/>
        <v>5</v>
      </c>
    </row>
    <row r="35" spans="2:31">
      <c r="B35" s="10" t="s">
        <v>31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4480.2</v>
      </c>
      <c r="N35" s="6">
        <v>7473.15</v>
      </c>
      <c r="O35" s="6">
        <f t="shared" si="11"/>
        <v>11953.349999999999</v>
      </c>
      <c r="P35" s="18">
        <f t="shared" si="12"/>
        <v>0.20930030992278192</v>
      </c>
      <c r="R35" s="10" t="s">
        <v>31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>
        <v>4</v>
      </c>
      <c r="AD35" s="7">
        <v>7</v>
      </c>
      <c r="AE35" s="8">
        <f t="shared" si="13"/>
        <v>11</v>
      </c>
    </row>
    <row r="36" spans="2:31">
      <c r="B36" s="11" t="s">
        <v>22</v>
      </c>
      <c r="C36" s="12">
        <f>SUM(C30:C35)</f>
        <v>0</v>
      </c>
      <c r="D36" s="12">
        <f t="shared" ref="D36:J36" si="14">SUM(D30:D35)</f>
        <v>0</v>
      </c>
      <c r="E36" s="12">
        <f t="shared" si="14"/>
        <v>0</v>
      </c>
      <c r="F36" s="12">
        <f t="shared" si="14"/>
        <v>0</v>
      </c>
      <c r="G36" s="12">
        <f t="shared" si="14"/>
        <v>0</v>
      </c>
      <c r="H36" s="12">
        <f t="shared" si="14"/>
        <v>0</v>
      </c>
      <c r="I36" s="12">
        <f t="shared" si="14"/>
        <v>0</v>
      </c>
      <c r="J36" s="12">
        <f t="shared" si="14"/>
        <v>0</v>
      </c>
      <c r="K36" s="12">
        <f>SUM(K30:K35)</f>
        <v>0</v>
      </c>
      <c r="L36" s="12">
        <f>SUM(L30:L35)</f>
        <v>0</v>
      </c>
      <c r="M36" s="12">
        <f>SUM(M30:M35)</f>
        <v>9137.25</v>
      </c>
      <c r="N36" s="12">
        <f>SUM(N30:N35)</f>
        <v>47973.75</v>
      </c>
      <c r="O36" s="12">
        <f>SUM(O30:O35)</f>
        <v>57111</v>
      </c>
      <c r="P36" s="87"/>
      <c r="R36" s="11" t="s">
        <v>22</v>
      </c>
      <c r="S36" s="13">
        <f>SUM(S30:S35)</f>
        <v>0</v>
      </c>
      <c r="T36" s="13">
        <f t="shared" ref="T36:Z36" si="15">SUM(T30:T35)</f>
        <v>0</v>
      </c>
      <c r="U36" s="13">
        <f t="shared" si="15"/>
        <v>0</v>
      </c>
      <c r="V36" s="13">
        <f t="shared" si="15"/>
        <v>0</v>
      </c>
      <c r="W36" s="13">
        <f t="shared" si="15"/>
        <v>0</v>
      </c>
      <c r="X36" s="13">
        <f t="shared" si="15"/>
        <v>0</v>
      </c>
      <c r="Y36" s="13">
        <f t="shared" si="15"/>
        <v>0</v>
      </c>
      <c r="Z36" s="13">
        <f t="shared" si="15"/>
        <v>0</v>
      </c>
      <c r="AA36" s="13">
        <f>SUM(AA30:AA35)</f>
        <v>0</v>
      </c>
      <c r="AB36" s="13">
        <f>SUM(AB30:AB35)</f>
        <v>0</v>
      </c>
      <c r="AC36" s="13">
        <f>SUM(AC30:AC35)</f>
        <v>8</v>
      </c>
      <c r="AD36" s="14">
        <f>SUM(AD30:AD35)</f>
        <v>52</v>
      </c>
      <c r="AE36" s="15">
        <f>SUM(AE30:AE35)</f>
        <v>60</v>
      </c>
    </row>
    <row r="37" spans="2:31">
      <c r="B37" s="21"/>
      <c r="C37" s="21"/>
      <c r="D37" s="21"/>
      <c r="E37" s="21"/>
      <c r="F37" s="22"/>
      <c r="G37" s="21"/>
      <c r="H37" s="23"/>
      <c r="I37" s="23"/>
      <c r="J37" s="23"/>
      <c r="K37" s="23"/>
      <c r="L37" s="23"/>
      <c r="M37" s="23"/>
      <c r="N37" s="23"/>
      <c r="O37" s="23"/>
    </row>
    <row r="38" spans="2:31">
      <c r="R38" s="24" t="s">
        <v>32</v>
      </c>
    </row>
    <row r="39" spans="2:31">
      <c r="R39" s="25">
        <v>2023</v>
      </c>
      <c r="S39" s="26" t="s">
        <v>33</v>
      </c>
      <c r="T39" s="27" t="s">
        <v>34</v>
      </c>
      <c r="U39" s="28" t="s">
        <v>31</v>
      </c>
      <c r="V39" s="29" t="s">
        <v>35</v>
      </c>
    </row>
    <row r="40" spans="2:31">
      <c r="R40" s="30" t="s">
        <v>15</v>
      </c>
      <c r="S40" s="31" t="s">
        <v>36</v>
      </c>
      <c r="T40" s="32"/>
      <c r="U40" s="33"/>
      <c r="V40" s="34">
        <v>0</v>
      </c>
    </row>
    <row r="41" spans="2:31">
      <c r="R41" s="35"/>
      <c r="S41" s="36" t="s">
        <v>37</v>
      </c>
      <c r="T41" s="37">
        <v>4</v>
      </c>
      <c r="U41" s="38">
        <v>4</v>
      </c>
      <c r="V41" s="39">
        <f>SUM(T41:U41)</f>
        <v>8</v>
      </c>
    </row>
    <row r="42" spans="2:31">
      <c r="R42" s="30" t="s">
        <v>16</v>
      </c>
      <c r="S42" s="31" t="s">
        <v>36</v>
      </c>
      <c r="T42" s="32">
        <v>18</v>
      </c>
      <c r="U42" s="33">
        <v>1</v>
      </c>
      <c r="V42" s="34">
        <f>SUM(T42:U42)</f>
        <v>19</v>
      </c>
    </row>
    <row r="43" spans="2:31">
      <c r="R43" s="35"/>
      <c r="S43" s="36" t="s">
        <v>37</v>
      </c>
      <c r="T43" s="37">
        <v>27</v>
      </c>
      <c r="U43" s="38">
        <v>6</v>
      </c>
      <c r="V43" s="39">
        <f>SUM(T43:U43)</f>
        <v>33</v>
      </c>
    </row>
    <row r="44" spans="2:31">
      <c r="R44" s="40" t="s">
        <v>38</v>
      </c>
      <c r="S44" s="41"/>
      <c r="T44" s="41"/>
      <c r="U44" s="42"/>
      <c r="V44" s="43">
        <f>SUM(V40:V43)</f>
        <v>60</v>
      </c>
    </row>
    <row r="45" spans="2:31">
      <c r="S45" s="44"/>
    </row>
    <row r="46" spans="2:31">
      <c r="J46" s="1"/>
      <c r="R46" s="45">
        <v>2024</v>
      </c>
      <c r="S46" s="46" t="s">
        <v>33</v>
      </c>
      <c r="T46" s="27" t="s">
        <v>34</v>
      </c>
      <c r="U46" s="27" t="s">
        <v>31</v>
      </c>
      <c r="V46" s="47" t="s">
        <v>35</v>
      </c>
    </row>
    <row r="47" spans="2:31">
      <c r="K47" s="48"/>
      <c r="L47" s="48"/>
      <c r="M47" s="48"/>
      <c r="N47" s="48"/>
      <c r="R47" s="30" t="s">
        <v>5</v>
      </c>
      <c r="S47" s="31" t="s">
        <v>36</v>
      </c>
      <c r="T47" s="32">
        <v>18</v>
      </c>
      <c r="U47" s="32">
        <v>14</v>
      </c>
      <c r="V47" s="49">
        <f t="shared" ref="V47:V56" si="16">SUM(T47:U47)</f>
        <v>32</v>
      </c>
    </row>
    <row r="48" spans="2:31">
      <c r="J48" s="50"/>
      <c r="K48" s="44"/>
      <c r="L48" s="44"/>
      <c r="M48" s="44"/>
      <c r="N48" s="44"/>
      <c r="R48" s="35"/>
      <c r="S48" s="36" t="s">
        <v>37</v>
      </c>
      <c r="T48" s="37">
        <v>0</v>
      </c>
      <c r="U48" s="37">
        <v>5</v>
      </c>
      <c r="V48" s="51">
        <f t="shared" si="16"/>
        <v>5</v>
      </c>
    </row>
    <row r="49" spans="18:24">
      <c r="R49" s="30" t="s">
        <v>6</v>
      </c>
      <c r="S49" s="31" t="s">
        <v>36</v>
      </c>
      <c r="T49" s="32">
        <v>33</v>
      </c>
      <c r="U49" s="32">
        <v>10</v>
      </c>
      <c r="V49" s="49">
        <f t="shared" si="16"/>
        <v>43</v>
      </c>
    </row>
    <row r="50" spans="18:24">
      <c r="R50" s="52"/>
      <c r="S50" s="53" t="s">
        <v>37</v>
      </c>
      <c r="T50" s="54">
        <v>3</v>
      </c>
      <c r="U50" s="54">
        <v>2</v>
      </c>
      <c r="V50" s="55">
        <f t="shared" si="16"/>
        <v>5</v>
      </c>
    </row>
    <row r="51" spans="18:24">
      <c r="R51" s="30" t="s">
        <v>7</v>
      </c>
      <c r="S51" s="31" t="s">
        <v>36</v>
      </c>
      <c r="T51" s="32">
        <v>22</v>
      </c>
      <c r="U51" s="32">
        <v>14</v>
      </c>
      <c r="V51" s="49">
        <f t="shared" si="16"/>
        <v>36</v>
      </c>
    </row>
    <row r="52" spans="18:24">
      <c r="R52" s="35"/>
      <c r="S52" s="36" t="s">
        <v>37</v>
      </c>
      <c r="T52" s="37">
        <v>9</v>
      </c>
      <c r="U52" s="37">
        <v>3</v>
      </c>
      <c r="V52" s="51">
        <f t="shared" si="16"/>
        <v>12</v>
      </c>
    </row>
    <row r="53" spans="18:24">
      <c r="R53" s="30" t="s">
        <v>20</v>
      </c>
      <c r="S53" s="31" t="s">
        <v>36</v>
      </c>
      <c r="T53" s="32">
        <v>28</v>
      </c>
      <c r="U53" s="32">
        <v>12</v>
      </c>
      <c r="V53" s="49">
        <f t="shared" si="16"/>
        <v>40</v>
      </c>
    </row>
    <row r="54" spans="18:24">
      <c r="R54" s="52"/>
      <c r="S54" s="36" t="s">
        <v>37</v>
      </c>
      <c r="T54" s="54">
        <v>12</v>
      </c>
      <c r="U54" s="54">
        <v>0</v>
      </c>
      <c r="V54" s="49">
        <f t="shared" si="16"/>
        <v>12</v>
      </c>
    </row>
    <row r="55" spans="18:24">
      <c r="R55" s="30" t="s">
        <v>9</v>
      </c>
      <c r="S55" s="31" t="s">
        <v>36</v>
      </c>
      <c r="T55" s="32">
        <v>25</v>
      </c>
      <c r="U55" s="32">
        <v>10</v>
      </c>
      <c r="V55" s="49">
        <f t="shared" si="16"/>
        <v>35</v>
      </c>
      <c r="X55" s="1"/>
    </row>
    <row r="56" spans="18:24">
      <c r="R56" s="52"/>
      <c r="S56" s="36" t="s">
        <v>37</v>
      </c>
      <c r="T56" s="54">
        <v>10</v>
      </c>
      <c r="U56" s="54">
        <v>3</v>
      </c>
      <c r="V56" s="49">
        <f t="shared" si="16"/>
        <v>13</v>
      </c>
    </row>
    <row r="57" spans="18:24">
      <c r="R57" s="30" t="s">
        <v>10</v>
      </c>
      <c r="S57" s="31" t="s">
        <v>36</v>
      </c>
      <c r="T57" s="32">
        <v>31</v>
      </c>
      <c r="U57" s="32">
        <v>8</v>
      </c>
      <c r="V57" s="49">
        <v>39</v>
      </c>
      <c r="X57" s="56"/>
    </row>
    <row r="58" spans="18:24">
      <c r="R58" s="52"/>
      <c r="S58" s="36" t="s">
        <v>37</v>
      </c>
      <c r="T58" s="54">
        <v>8</v>
      </c>
      <c r="U58" s="54">
        <v>4</v>
      </c>
      <c r="V58" s="55">
        <v>12</v>
      </c>
    </row>
    <row r="59" spans="18:24">
      <c r="R59" s="30" t="s">
        <v>11</v>
      </c>
      <c r="S59" s="31" t="s">
        <v>36</v>
      </c>
      <c r="T59" s="32">
        <v>21</v>
      </c>
      <c r="U59" s="32">
        <v>7</v>
      </c>
      <c r="V59" s="49">
        <v>28</v>
      </c>
    </row>
    <row r="60" spans="18:24">
      <c r="R60" s="52"/>
      <c r="S60" s="36" t="s">
        <v>37</v>
      </c>
      <c r="T60" s="54">
        <v>11</v>
      </c>
      <c r="U60" s="54">
        <v>2</v>
      </c>
      <c r="V60" s="55">
        <v>13</v>
      </c>
    </row>
    <row r="61" spans="18:24">
      <c r="R61" s="30" t="s">
        <v>12</v>
      </c>
      <c r="S61" s="31" t="s">
        <v>36</v>
      </c>
      <c r="T61" s="32">
        <v>37</v>
      </c>
      <c r="U61" s="32">
        <v>5</v>
      </c>
      <c r="V61" s="49">
        <v>42</v>
      </c>
    </row>
    <row r="62" spans="18:24">
      <c r="R62" s="52"/>
      <c r="S62" s="36" t="s">
        <v>37</v>
      </c>
      <c r="T62" s="54">
        <v>11</v>
      </c>
      <c r="U62" s="54">
        <v>2</v>
      </c>
      <c r="V62" s="55">
        <v>13</v>
      </c>
    </row>
    <row r="63" spans="18:24">
      <c r="R63" s="30" t="s">
        <v>21</v>
      </c>
      <c r="S63" s="31" t="s">
        <v>36</v>
      </c>
      <c r="T63" s="32">
        <v>18</v>
      </c>
      <c r="U63" s="32">
        <v>3</v>
      </c>
      <c r="V63" s="49">
        <v>21</v>
      </c>
    </row>
    <row r="64" spans="18:24">
      <c r="R64" s="52"/>
      <c r="S64" s="36" t="s">
        <v>37</v>
      </c>
      <c r="T64" s="54">
        <v>9</v>
      </c>
      <c r="U64" s="54">
        <v>1</v>
      </c>
      <c r="V64" s="55">
        <v>10</v>
      </c>
    </row>
    <row r="65" spans="8:24">
      <c r="R65" s="30" t="s">
        <v>14</v>
      </c>
      <c r="S65" s="31" t="s">
        <v>36</v>
      </c>
      <c r="T65" s="32">
        <v>17</v>
      </c>
      <c r="U65" s="32">
        <v>6</v>
      </c>
      <c r="V65" s="49">
        <v>23</v>
      </c>
    </row>
    <row r="66" spans="8:24">
      <c r="H66" s="48"/>
      <c r="I66" s="44"/>
      <c r="R66" s="57"/>
      <c r="S66" s="36" t="s">
        <v>37</v>
      </c>
      <c r="T66" s="37">
        <v>7</v>
      </c>
      <c r="U66" s="37">
        <v>3</v>
      </c>
      <c r="V66" s="51">
        <v>10</v>
      </c>
    </row>
    <row r="67" spans="8:24">
      <c r="H67" s="48"/>
      <c r="I67" s="44"/>
      <c r="R67" s="58" t="s">
        <v>15</v>
      </c>
      <c r="S67" s="31" t="s">
        <v>36</v>
      </c>
      <c r="T67" s="32">
        <v>19</v>
      </c>
      <c r="U67" s="32">
        <v>9</v>
      </c>
      <c r="V67" s="49">
        <f>SUM(T67:U67)</f>
        <v>28</v>
      </c>
    </row>
    <row r="68" spans="8:24">
      <c r="R68" s="57"/>
      <c r="S68" s="36" t="s">
        <v>37</v>
      </c>
      <c r="T68" s="37">
        <v>10</v>
      </c>
      <c r="U68" s="37">
        <v>8</v>
      </c>
      <c r="V68" s="51">
        <f>SUM(T68:U68)</f>
        <v>18</v>
      </c>
    </row>
    <row r="69" spans="8:24">
      <c r="R69" s="58" t="s">
        <v>16</v>
      </c>
      <c r="S69" s="31" t="s">
        <v>36</v>
      </c>
      <c r="T69" s="32">
        <v>59</v>
      </c>
      <c r="U69" s="32">
        <v>13</v>
      </c>
      <c r="V69" s="49">
        <v>72</v>
      </c>
    </row>
    <row r="70" spans="8:24">
      <c r="R70" s="35"/>
      <c r="S70" s="36" t="s">
        <v>37</v>
      </c>
      <c r="T70" s="37">
        <v>17</v>
      </c>
      <c r="U70" s="37">
        <v>3</v>
      </c>
      <c r="V70" s="51">
        <v>20</v>
      </c>
    </row>
    <row r="71" spans="8:24">
      <c r="R71" s="59" t="s">
        <v>39</v>
      </c>
      <c r="S71" s="60"/>
      <c r="T71" s="60">
        <f>SUM(T47:T70)</f>
        <v>435</v>
      </c>
      <c r="U71" s="60">
        <f>SUM(U47:U70)</f>
        <v>147</v>
      </c>
      <c r="V71" s="60">
        <f>SUM(V47:V70)</f>
        <v>582</v>
      </c>
    </row>
    <row r="72" spans="8:24">
      <c r="S72" s="61" t="s">
        <v>36</v>
      </c>
      <c r="T72" s="62">
        <f t="shared" ref="T72:V73" si="17">T47+T49+T51+T53+T55+T57+T59+T61+T63+T65+T67+T69</f>
        <v>328</v>
      </c>
      <c r="U72" s="62">
        <f t="shared" si="17"/>
        <v>111</v>
      </c>
      <c r="V72" s="62">
        <f t="shared" si="17"/>
        <v>439</v>
      </c>
      <c r="W72" s="63">
        <f>V72/V71</f>
        <v>0.75429553264604809</v>
      </c>
    </row>
    <row r="73" spans="8:24">
      <c r="S73" s="64" t="s">
        <v>37</v>
      </c>
      <c r="T73" s="65">
        <f t="shared" si="17"/>
        <v>107</v>
      </c>
      <c r="U73" s="65">
        <f t="shared" si="17"/>
        <v>36</v>
      </c>
      <c r="V73" s="65">
        <f t="shared" si="17"/>
        <v>143</v>
      </c>
      <c r="W73" s="63">
        <f>V73/V71</f>
        <v>0.24570446735395188</v>
      </c>
      <c r="X73" s="66"/>
    </row>
    <row r="74" spans="8:24">
      <c r="X74" s="66"/>
    </row>
    <row r="75" spans="8:24">
      <c r="X75" s="6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E389-7FD7-45CE-B2F8-2202F7B84518}">
  <dimension ref="A1:G27"/>
  <sheetViews>
    <sheetView tabSelected="1" workbookViewId="0">
      <selection activeCell="G2" sqref="G2:G26"/>
    </sheetView>
  </sheetViews>
  <sheetFormatPr defaultRowHeight="15"/>
  <cols>
    <col min="1" max="1" width="47.42578125" customWidth="1"/>
    <col min="2" max="5" width="8.5703125" customWidth="1"/>
  </cols>
  <sheetData>
    <row r="1" spans="1:7">
      <c r="A1" s="141">
        <v>2025</v>
      </c>
      <c r="B1" s="131" t="s">
        <v>40</v>
      </c>
      <c r="C1" s="131" t="s">
        <v>41</v>
      </c>
      <c r="D1" s="131" t="s">
        <v>42</v>
      </c>
      <c r="E1" s="143" t="s">
        <v>43</v>
      </c>
      <c r="F1" s="143" t="s">
        <v>44</v>
      </c>
      <c r="G1" s="131" t="s">
        <v>22</v>
      </c>
    </row>
    <row r="2" spans="1:7">
      <c r="A2" s="146" t="s">
        <v>45</v>
      </c>
      <c r="B2" s="146">
        <v>11</v>
      </c>
      <c r="C2" s="146">
        <v>7</v>
      </c>
      <c r="D2" s="146">
        <v>12</v>
      </c>
      <c r="E2" s="146">
        <v>2</v>
      </c>
      <c r="F2" s="146">
        <v>11</v>
      </c>
      <c r="G2" s="146">
        <v>43</v>
      </c>
    </row>
    <row r="3" spans="1:7">
      <c r="A3" s="146" t="s">
        <v>46</v>
      </c>
      <c r="B3" s="146">
        <v>1</v>
      </c>
      <c r="C3" s="146"/>
      <c r="D3" s="146">
        <v>1</v>
      </c>
      <c r="E3" s="146">
        <v>2</v>
      </c>
      <c r="F3" s="146"/>
      <c r="G3" s="146">
        <v>4</v>
      </c>
    </row>
    <row r="4" spans="1:7">
      <c r="A4" s="146" t="s">
        <v>47</v>
      </c>
      <c r="B4" s="146">
        <v>3</v>
      </c>
      <c r="C4" s="146">
        <v>2</v>
      </c>
      <c r="D4" s="146">
        <v>2</v>
      </c>
      <c r="E4" s="146">
        <v>2</v>
      </c>
      <c r="F4" s="146">
        <v>1</v>
      </c>
      <c r="G4" s="146">
        <v>10</v>
      </c>
    </row>
    <row r="5" spans="1:7">
      <c r="A5" s="146" t="s">
        <v>48</v>
      </c>
      <c r="B5" s="146">
        <v>2</v>
      </c>
      <c r="C5" s="146">
        <v>1</v>
      </c>
      <c r="D5" s="146">
        <v>5</v>
      </c>
      <c r="E5" s="146">
        <v>1</v>
      </c>
      <c r="F5" s="146">
        <v>4</v>
      </c>
      <c r="G5" s="146">
        <v>13</v>
      </c>
    </row>
    <row r="6" spans="1:7">
      <c r="A6" s="146" t="s">
        <v>49</v>
      </c>
      <c r="B6" s="146">
        <v>4</v>
      </c>
      <c r="C6" s="146">
        <v>6</v>
      </c>
      <c r="D6" s="146">
        <v>14</v>
      </c>
      <c r="E6" s="146">
        <v>10</v>
      </c>
      <c r="F6" s="146">
        <v>9</v>
      </c>
      <c r="G6" s="146">
        <v>43</v>
      </c>
    </row>
    <row r="7" spans="1:7">
      <c r="A7" s="146" t="s">
        <v>50</v>
      </c>
      <c r="B7" s="146">
        <v>1</v>
      </c>
      <c r="C7" s="146">
        <v>4</v>
      </c>
      <c r="D7" s="146">
        <v>4</v>
      </c>
      <c r="E7" s="146">
        <v>5</v>
      </c>
      <c r="F7" s="146">
        <v>1</v>
      </c>
      <c r="G7" s="146">
        <v>15</v>
      </c>
    </row>
    <row r="8" spans="1:7">
      <c r="A8" s="146" t="s">
        <v>51</v>
      </c>
      <c r="B8" s="146"/>
      <c r="C8" s="146">
        <v>1</v>
      </c>
      <c r="D8" s="146">
        <v>2</v>
      </c>
      <c r="E8" s="146">
        <v>4</v>
      </c>
      <c r="F8" s="146">
        <v>1</v>
      </c>
      <c r="G8" s="146">
        <v>8</v>
      </c>
    </row>
    <row r="9" spans="1:7">
      <c r="A9" s="146" t="s">
        <v>52</v>
      </c>
      <c r="B9" s="146">
        <v>4</v>
      </c>
      <c r="C9" s="146">
        <v>4</v>
      </c>
      <c r="D9" s="146">
        <v>4</v>
      </c>
      <c r="E9" s="146">
        <v>6</v>
      </c>
      <c r="F9" s="146">
        <v>6</v>
      </c>
      <c r="G9" s="146">
        <v>24</v>
      </c>
    </row>
    <row r="10" spans="1:7">
      <c r="A10" s="146" t="s">
        <v>53</v>
      </c>
      <c r="B10" s="146">
        <v>1</v>
      </c>
      <c r="C10" s="146">
        <v>2</v>
      </c>
      <c r="D10" s="146"/>
      <c r="E10" s="146"/>
      <c r="F10" s="146"/>
      <c r="G10" s="146">
        <v>3</v>
      </c>
    </row>
    <row r="11" spans="1:7">
      <c r="A11" s="146" t="s">
        <v>54</v>
      </c>
      <c r="B11" s="146">
        <v>2</v>
      </c>
      <c r="C11" s="146"/>
      <c r="D11" s="146"/>
      <c r="E11" s="146"/>
      <c r="F11" s="146"/>
      <c r="G11" s="146">
        <v>2</v>
      </c>
    </row>
    <row r="12" spans="1:7">
      <c r="A12" s="146" t="s">
        <v>55</v>
      </c>
      <c r="B12" s="146"/>
      <c r="C12" s="146">
        <v>1</v>
      </c>
      <c r="D12" s="146"/>
      <c r="E12" s="146"/>
      <c r="F12" s="146"/>
      <c r="G12" s="146">
        <v>1</v>
      </c>
    </row>
    <row r="13" spans="1:7">
      <c r="A13" s="146" t="s">
        <v>56</v>
      </c>
      <c r="B13" s="146">
        <v>1</v>
      </c>
      <c r="C13" s="146">
        <v>4</v>
      </c>
      <c r="D13" s="146">
        <v>6</v>
      </c>
      <c r="E13" s="146">
        <v>2</v>
      </c>
      <c r="F13" s="146">
        <v>3</v>
      </c>
      <c r="G13" s="146">
        <v>16</v>
      </c>
    </row>
    <row r="14" spans="1:7">
      <c r="A14" s="146" t="s">
        <v>57</v>
      </c>
      <c r="B14" s="146">
        <v>1</v>
      </c>
      <c r="C14" s="146"/>
      <c r="D14" s="146"/>
      <c r="E14" s="146"/>
      <c r="F14" s="146">
        <v>1</v>
      </c>
      <c r="G14" s="146">
        <v>2</v>
      </c>
    </row>
    <row r="15" spans="1:7">
      <c r="A15" s="146" t="s">
        <v>58</v>
      </c>
      <c r="B15" s="146">
        <v>2</v>
      </c>
      <c r="C15" s="146">
        <v>5</v>
      </c>
      <c r="D15" s="146">
        <v>6</v>
      </c>
      <c r="E15" s="146">
        <v>4</v>
      </c>
      <c r="F15" s="146"/>
      <c r="G15" s="146">
        <v>17</v>
      </c>
    </row>
    <row r="16" spans="1:7">
      <c r="A16" s="146" t="s">
        <v>59</v>
      </c>
      <c r="B16" s="146">
        <v>1</v>
      </c>
      <c r="C16" s="146">
        <v>1</v>
      </c>
      <c r="D16" s="146"/>
      <c r="E16" s="146">
        <v>1</v>
      </c>
      <c r="F16" s="146"/>
      <c r="G16" s="146">
        <v>3</v>
      </c>
    </row>
    <row r="17" spans="1:7">
      <c r="A17" s="146" t="s">
        <v>60</v>
      </c>
      <c r="B17" s="146">
        <v>0</v>
      </c>
      <c r="C17" s="146">
        <v>1</v>
      </c>
      <c r="D17" s="146">
        <v>2</v>
      </c>
      <c r="E17" s="146"/>
      <c r="F17" s="146">
        <v>2</v>
      </c>
      <c r="G17" s="146">
        <v>5</v>
      </c>
    </row>
    <row r="18" spans="1:7">
      <c r="A18" s="146" t="s">
        <v>61</v>
      </c>
      <c r="B18" s="146">
        <v>2</v>
      </c>
      <c r="C18" s="146"/>
      <c r="D18" s="146"/>
      <c r="E18" s="146">
        <v>2</v>
      </c>
      <c r="F18" s="146">
        <v>1</v>
      </c>
      <c r="G18" s="146">
        <v>5</v>
      </c>
    </row>
    <row r="19" spans="1:7">
      <c r="A19" s="146" t="s">
        <v>62</v>
      </c>
      <c r="B19" s="146">
        <v>1</v>
      </c>
      <c r="C19" s="146">
        <v>4</v>
      </c>
      <c r="D19" s="146">
        <v>3</v>
      </c>
      <c r="E19" s="146"/>
      <c r="F19" s="146">
        <v>4</v>
      </c>
      <c r="G19" s="146">
        <v>12</v>
      </c>
    </row>
    <row r="20" spans="1:7">
      <c r="A20" s="146" t="s">
        <v>63</v>
      </c>
      <c r="B20" s="146"/>
      <c r="C20" s="146">
        <v>0</v>
      </c>
      <c r="D20" s="146"/>
      <c r="E20" s="146">
        <v>1</v>
      </c>
      <c r="F20" s="146"/>
      <c r="G20" s="146">
        <v>1</v>
      </c>
    </row>
    <row r="21" spans="1:7">
      <c r="A21" s="146" t="s">
        <v>64</v>
      </c>
      <c r="B21" s="146"/>
      <c r="C21" s="146">
        <v>1</v>
      </c>
      <c r="D21" s="146">
        <v>1</v>
      </c>
      <c r="E21" s="146"/>
      <c r="F21" s="146">
        <v>1</v>
      </c>
      <c r="G21" s="146">
        <v>3</v>
      </c>
    </row>
    <row r="22" spans="1:7">
      <c r="A22" s="146" t="s">
        <v>65</v>
      </c>
      <c r="B22" s="146">
        <v>2</v>
      </c>
      <c r="C22" s="146">
        <v>3</v>
      </c>
      <c r="D22" s="146">
        <v>7</v>
      </c>
      <c r="E22" s="146"/>
      <c r="F22" s="146">
        <v>5</v>
      </c>
      <c r="G22" s="146">
        <v>17</v>
      </c>
    </row>
    <row r="23" spans="1:7">
      <c r="A23" s="146" t="s">
        <v>66</v>
      </c>
      <c r="B23" s="146">
        <v>7</v>
      </c>
      <c r="C23" s="146">
        <v>11</v>
      </c>
      <c r="D23" s="146">
        <v>19</v>
      </c>
      <c r="E23" s="146">
        <v>15</v>
      </c>
      <c r="F23" s="146">
        <v>11</v>
      </c>
      <c r="G23" s="146">
        <v>63</v>
      </c>
    </row>
    <row r="24" spans="1:7">
      <c r="A24" s="146" t="s">
        <v>67</v>
      </c>
      <c r="B24" s="146">
        <v>2</v>
      </c>
      <c r="C24" s="146">
        <v>1</v>
      </c>
      <c r="D24" s="146">
        <v>2</v>
      </c>
      <c r="E24" s="146"/>
      <c r="F24" s="146">
        <v>1</v>
      </c>
      <c r="G24" s="146">
        <v>6</v>
      </c>
    </row>
    <row r="25" spans="1:7">
      <c r="A25" s="146" t="s">
        <v>68</v>
      </c>
      <c r="B25" s="146"/>
      <c r="C25" s="146"/>
      <c r="D25" s="146">
        <v>2</v>
      </c>
      <c r="E25" s="146"/>
      <c r="F25" s="146">
        <v>1</v>
      </c>
      <c r="G25" s="146">
        <v>3</v>
      </c>
    </row>
    <row r="26" spans="1:7">
      <c r="A26" s="146" t="s">
        <v>69</v>
      </c>
      <c r="B26" s="146"/>
      <c r="C26" s="146"/>
      <c r="D26" s="146"/>
      <c r="E26" s="146"/>
      <c r="F26" s="146">
        <v>1</v>
      </c>
      <c r="G26" s="146">
        <v>1</v>
      </c>
    </row>
    <row r="27" spans="1:7">
      <c r="A27" s="131" t="s">
        <v>22</v>
      </c>
      <c r="B27" s="131">
        <v>48</v>
      </c>
      <c r="C27" s="131">
        <v>59</v>
      </c>
      <c r="D27" s="131">
        <v>92</v>
      </c>
      <c r="E27" s="131">
        <v>57</v>
      </c>
      <c r="F27" s="131">
        <v>64</v>
      </c>
      <c r="G27" s="131">
        <v>320</v>
      </c>
    </row>
  </sheetData>
  <sortState xmlns:xlrd2="http://schemas.microsoft.com/office/spreadsheetml/2017/richdata2" ref="A2:E25">
    <sortCondition descending="1" ref="E2:E25"/>
  </sortState>
  <conditionalFormatting sqref="G2:G2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{EB2536A4-68CF-4DBF-A142-EABCDF41C128}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2536A4-68CF-4DBF-A142-EABCDF41C1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EA19-A8A0-4BC5-B59C-DEB72F04A282}">
  <dimension ref="A2:Q29"/>
  <sheetViews>
    <sheetView topLeftCell="A4" workbookViewId="0">
      <selection activeCell="A24" sqref="A24:XFD26"/>
    </sheetView>
  </sheetViews>
  <sheetFormatPr defaultColWidth="9.140625" defaultRowHeight="14.45"/>
  <cols>
    <col min="1" max="1" width="47.85546875" customWidth="1"/>
    <col min="4" max="4" width="9.140625" bestFit="1" customWidth="1"/>
    <col min="5" max="5" width="8.7109375" customWidth="1"/>
    <col min="6" max="6" width="9.5703125" customWidth="1"/>
    <col min="7" max="12" width="8.7109375" customWidth="1"/>
    <col min="13" max="13" width="9.7109375" customWidth="1"/>
    <col min="14" max="14" width="8.7109375" customWidth="1"/>
    <col min="15" max="15" width="9.85546875" customWidth="1"/>
    <col min="16" max="16" width="9.7109375" customWidth="1"/>
    <col min="17" max="17" width="9.140625" bestFit="1" customWidth="1"/>
  </cols>
  <sheetData>
    <row r="2" spans="1:17">
      <c r="A2" s="108"/>
      <c r="B2" s="147">
        <v>2023</v>
      </c>
      <c r="C2" s="147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>
        <v>2024</v>
      </c>
    </row>
    <row r="3" spans="1:17" ht="28.9">
      <c r="A3" s="109" t="s">
        <v>70</v>
      </c>
      <c r="B3" s="97" t="s">
        <v>15</v>
      </c>
      <c r="C3" s="98" t="s">
        <v>16</v>
      </c>
      <c r="D3" s="123" t="s">
        <v>38</v>
      </c>
      <c r="E3" s="121" t="s">
        <v>5</v>
      </c>
      <c r="F3" s="99" t="s">
        <v>6</v>
      </c>
      <c r="G3" s="99" t="s">
        <v>7</v>
      </c>
      <c r="H3" s="99" t="s">
        <v>20</v>
      </c>
      <c r="I3" s="99" t="s">
        <v>9</v>
      </c>
      <c r="J3" s="99" t="s">
        <v>10</v>
      </c>
      <c r="K3" s="99" t="s">
        <v>11</v>
      </c>
      <c r="L3" s="99" t="s">
        <v>71</v>
      </c>
      <c r="M3" s="99" t="s">
        <v>72</v>
      </c>
      <c r="N3" s="99" t="s">
        <v>73</v>
      </c>
      <c r="O3" s="99" t="s">
        <v>74</v>
      </c>
      <c r="P3" s="99" t="s">
        <v>75</v>
      </c>
      <c r="Q3" s="127" t="s">
        <v>76</v>
      </c>
    </row>
    <row r="4" spans="1:17">
      <c r="A4" s="110" t="s">
        <v>66</v>
      </c>
      <c r="B4" s="100" t="s">
        <v>77</v>
      </c>
      <c r="C4" s="101">
        <v>6</v>
      </c>
      <c r="D4" s="124">
        <v>6</v>
      </c>
      <c r="E4" s="122">
        <v>4</v>
      </c>
      <c r="F4" s="101">
        <v>9</v>
      </c>
      <c r="G4" s="102">
        <v>8</v>
      </c>
      <c r="H4" s="102">
        <v>7</v>
      </c>
      <c r="I4" s="101">
        <v>11</v>
      </c>
      <c r="J4" s="103">
        <v>12</v>
      </c>
      <c r="K4" s="101">
        <v>11</v>
      </c>
      <c r="L4" s="101">
        <v>11</v>
      </c>
      <c r="M4" s="101">
        <v>7</v>
      </c>
      <c r="N4" s="101">
        <v>5</v>
      </c>
      <c r="O4" s="101">
        <v>7</v>
      </c>
      <c r="P4" s="101">
        <v>15</v>
      </c>
      <c r="Q4" s="128">
        <v>107</v>
      </c>
    </row>
    <row r="5" spans="1:17">
      <c r="A5" s="126" t="s">
        <v>45</v>
      </c>
      <c r="B5" s="100" t="s">
        <v>77</v>
      </c>
      <c r="C5" s="101" t="s">
        <v>77</v>
      </c>
      <c r="D5" s="124" t="s">
        <v>77</v>
      </c>
      <c r="E5" s="122" t="s">
        <v>77</v>
      </c>
      <c r="F5" s="101" t="s">
        <v>77</v>
      </c>
      <c r="G5" s="102" t="s">
        <v>77</v>
      </c>
      <c r="H5" s="102" t="s">
        <v>77</v>
      </c>
      <c r="I5" s="101" t="s">
        <v>77</v>
      </c>
      <c r="J5" s="104">
        <v>5</v>
      </c>
      <c r="K5" s="101">
        <v>15</v>
      </c>
      <c r="L5" s="101">
        <v>10</v>
      </c>
      <c r="M5" s="101">
        <v>8</v>
      </c>
      <c r="N5" s="101">
        <v>12</v>
      </c>
      <c r="O5" s="101">
        <v>20</v>
      </c>
      <c r="P5" s="101">
        <v>34</v>
      </c>
      <c r="Q5" s="128">
        <v>104</v>
      </c>
    </row>
    <row r="6" spans="1:17">
      <c r="A6" s="110" t="s">
        <v>52</v>
      </c>
      <c r="B6" s="100" t="s">
        <v>77</v>
      </c>
      <c r="C6" s="101">
        <v>1</v>
      </c>
      <c r="D6" s="124">
        <v>1</v>
      </c>
      <c r="E6" s="122">
        <v>6</v>
      </c>
      <c r="F6" s="101">
        <v>12</v>
      </c>
      <c r="G6" s="102">
        <v>9</v>
      </c>
      <c r="H6" s="102">
        <v>8</v>
      </c>
      <c r="I6" s="101">
        <v>3</v>
      </c>
      <c r="J6" s="104">
        <v>7</v>
      </c>
      <c r="K6" s="101">
        <v>2</v>
      </c>
      <c r="L6" s="101">
        <v>8</v>
      </c>
      <c r="M6" s="101">
        <v>4</v>
      </c>
      <c r="N6" s="101">
        <v>3</v>
      </c>
      <c r="O6" s="101">
        <v>5</v>
      </c>
      <c r="P6" s="101">
        <v>7</v>
      </c>
      <c r="Q6" s="128">
        <v>74</v>
      </c>
    </row>
    <row r="7" spans="1:17">
      <c r="A7" s="110" t="s">
        <v>48</v>
      </c>
      <c r="B7" s="100" t="s">
        <v>77</v>
      </c>
      <c r="C7" s="101">
        <v>4</v>
      </c>
      <c r="D7" s="124">
        <v>4</v>
      </c>
      <c r="E7" s="122">
        <v>4</v>
      </c>
      <c r="F7" s="101">
        <v>7</v>
      </c>
      <c r="G7" s="102">
        <v>8</v>
      </c>
      <c r="H7" s="102">
        <v>9</v>
      </c>
      <c r="I7" s="101">
        <v>3</v>
      </c>
      <c r="J7" s="104">
        <v>9</v>
      </c>
      <c r="K7" s="101">
        <v>5</v>
      </c>
      <c r="L7" s="101">
        <v>7</v>
      </c>
      <c r="M7" s="101" t="s">
        <v>77</v>
      </c>
      <c r="N7" s="101">
        <v>3</v>
      </c>
      <c r="O7" s="101">
        <v>6</v>
      </c>
      <c r="P7" s="101">
        <v>12</v>
      </c>
      <c r="Q7" s="128">
        <v>73</v>
      </c>
    </row>
    <row r="8" spans="1:17">
      <c r="A8" s="110" t="s">
        <v>58</v>
      </c>
      <c r="B8" s="100" t="s">
        <v>77</v>
      </c>
      <c r="C8" s="101">
        <v>4</v>
      </c>
      <c r="D8" s="124">
        <v>4</v>
      </c>
      <c r="E8" s="122">
        <v>3</v>
      </c>
      <c r="F8" s="101">
        <v>4</v>
      </c>
      <c r="G8" s="102">
        <v>6</v>
      </c>
      <c r="H8" s="102">
        <v>6</v>
      </c>
      <c r="I8" s="101">
        <v>8</v>
      </c>
      <c r="J8" s="104">
        <v>4</v>
      </c>
      <c r="K8" s="101">
        <v>4</v>
      </c>
      <c r="L8" s="101">
        <v>6</v>
      </c>
      <c r="M8" s="101">
        <v>3</v>
      </c>
      <c r="N8" s="101">
        <v>8</v>
      </c>
      <c r="O8" s="101">
        <v>1</v>
      </c>
      <c r="P8" s="101">
        <v>15</v>
      </c>
      <c r="Q8" s="128">
        <v>68</v>
      </c>
    </row>
    <row r="9" spans="1:17">
      <c r="A9" s="110" t="s">
        <v>65</v>
      </c>
      <c r="B9" s="100">
        <v>2</v>
      </c>
      <c r="C9" s="101">
        <v>6</v>
      </c>
      <c r="D9" s="124">
        <v>8</v>
      </c>
      <c r="E9" s="122">
        <v>0</v>
      </c>
      <c r="F9" s="101">
        <v>1</v>
      </c>
      <c r="G9" s="102">
        <v>2</v>
      </c>
      <c r="H9" s="102">
        <v>2</v>
      </c>
      <c r="I9" s="101">
        <v>4</v>
      </c>
      <c r="J9" s="104">
        <v>4</v>
      </c>
      <c r="K9" s="101">
        <v>7</v>
      </c>
      <c r="L9" s="101">
        <v>5</v>
      </c>
      <c r="M9" s="101">
        <v>4</v>
      </c>
      <c r="N9" s="101">
        <v>2</v>
      </c>
      <c r="O9" s="101">
        <v>4</v>
      </c>
      <c r="P9" s="101">
        <v>3</v>
      </c>
      <c r="Q9" s="128">
        <v>38</v>
      </c>
    </row>
    <row r="10" spans="1:17">
      <c r="A10" s="110" t="s">
        <v>62</v>
      </c>
      <c r="B10" s="100" t="s">
        <v>77</v>
      </c>
      <c r="C10" s="101">
        <v>3</v>
      </c>
      <c r="D10" s="124">
        <v>3</v>
      </c>
      <c r="E10" s="122">
        <v>7</v>
      </c>
      <c r="F10" s="101">
        <v>5</v>
      </c>
      <c r="G10" s="102">
        <v>2</v>
      </c>
      <c r="H10" s="102">
        <v>5</v>
      </c>
      <c r="I10" s="101">
        <v>0</v>
      </c>
      <c r="J10" s="104">
        <v>1</v>
      </c>
      <c r="K10" s="101">
        <v>2</v>
      </c>
      <c r="L10" s="101">
        <v>3</v>
      </c>
      <c r="M10" s="101">
        <v>2</v>
      </c>
      <c r="N10" s="101">
        <v>1</v>
      </c>
      <c r="O10" s="101">
        <v>2</v>
      </c>
      <c r="P10" s="101">
        <v>7</v>
      </c>
      <c r="Q10" s="128">
        <v>37</v>
      </c>
    </row>
    <row r="11" spans="1:17">
      <c r="A11" s="110" t="s">
        <v>47</v>
      </c>
      <c r="B11" s="100">
        <v>1</v>
      </c>
      <c r="C11" s="101">
        <v>10</v>
      </c>
      <c r="D11" s="124">
        <v>11</v>
      </c>
      <c r="E11" s="122">
        <v>0</v>
      </c>
      <c r="F11" s="101">
        <v>1</v>
      </c>
      <c r="G11" s="102">
        <v>3</v>
      </c>
      <c r="H11" s="102">
        <v>3</v>
      </c>
      <c r="I11" s="101">
        <v>5</v>
      </c>
      <c r="J11" s="104">
        <v>5</v>
      </c>
      <c r="K11" s="101">
        <v>2</v>
      </c>
      <c r="L11" s="101">
        <v>2</v>
      </c>
      <c r="M11" s="101">
        <v>2</v>
      </c>
      <c r="N11" s="101">
        <v>2</v>
      </c>
      <c r="O11" s="101">
        <v>5</v>
      </c>
      <c r="P11" s="101">
        <v>4</v>
      </c>
      <c r="Q11" s="128">
        <v>34</v>
      </c>
    </row>
    <row r="12" spans="1:17">
      <c r="A12" s="110" t="s">
        <v>56</v>
      </c>
      <c r="B12" s="100" t="s">
        <v>77</v>
      </c>
      <c r="C12" s="101">
        <v>1</v>
      </c>
      <c r="D12" s="124">
        <v>1</v>
      </c>
      <c r="E12" s="122">
        <v>6</v>
      </c>
      <c r="F12" s="101">
        <v>2</v>
      </c>
      <c r="G12" s="102">
        <v>2</v>
      </c>
      <c r="H12" s="102">
        <v>1</v>
      </c>
      <c r="I12" s="101">
        <v>3</v>
      </c>
      <c r="J12" s="104">
        <v>2</v>
      </c>
      <c r="K12" s="101" t="s">
        <v>77</v>
      </c>
      <c r="L12" s="101">
        <v>3</v>
      </c>
      <c r="M12" s="101">
        <v>1</v>
      </c>
      <c r="N12" s="101">
        <v>1</v>
      </c>
      <c r="O12" s="101">
        <v>3</v>
      </c>
      <c r="P12" s="101">
        <v>5</v>
      </c>
      <c r="Q12" s="128">
        <v>29</v>
      </c>
    </row>
    <row r="13" spans="1:17">
      <c r="A13" s="144" t="s">
        <v>60</v>
      </c>
      <c r="B13" s="100" t="s">
        <v>77</v>
      </c>
      <c r="C13" s="101" t="s">
        <v>77</v>
      </c>
      <c r="D13" s="124" t="s">
        <v>77</v>
      </c>
      <c r="E13" s="122" t="s">
        <v>77</v>
      </c>
      <c r="F13" s="101" t="s">
        <v>77</v>
      </c>
      <c r="G13" s="102">
        <v>0</v>
      </c>
      <c r="H13" s="102">
        <v>1</v>
      </c>
      <c r="I13" s="101">
        <v>3</v>
      </c>
      <c r="J13" s="104">
        <v>1</v>
      </c>
      <c r="K13" s="101">
        <v>3</v>
      </c>
      <c r="L13" s="101">
        <v>2</v>
      </c>
      <c r="M13" s="101">
        <v>3</v>
      </c>
      <c r="N13" s="101">
        <v>2</v>
      </c>
      <c r="O13" s="101">
        <v>2</v>
      </c>
      <c r="P13" s="101">
        <v>6</v>
      </c>
      <c r="Q13" s="128">
        <v>23</v>
      </c>
    </row>
    <row r="14" spans="1:17">
      <c r="A14" s="111" t="s">
        <v>51</v>
      </c>
      <c r="B14" s="100">
        <v>4</v>
      </c>
      <c r="C14" s="101">
        <v>6</v>
      </c>
      <c r="D14" s="124">
        <v>10</v>
      </c>
      <c r="E14" s="122">
        <v>2</v>
      </c>
      <c r="F14" s="101">
        <v>0</v>
      </c>
      <c r="G14" s="102">
        <v>1</v>
      </c>
      <c r="H14" s="102">
        <v>0</v>
      </c>
      <c r="I14" s="101">
        <v>2</v>
      </c>
      <c r="J14" s="104">
        <v>2</v>
      </c>
      <c r="K14" s="101">
        <v>1</v>
      </c>
      <c r="L14" s="101">
        <v>1</v>
      </c>
      <c r="M14" s="101" t="s">
        <v>77</v>
      </c>
      <c r="N14" s="101">
        <v>3</v>
      </c>
      <c r="O14" s="101">
        <v>2</v>
      </c>
      <c r="P14" s="101">
        <v>4</v>
      </c>
      <c r="Q14" s="128">
        <v>18</v>
      </c>
    </row>
    <row r="15" spans="1:17">
      <c r="A15" s="110" t="s">
        <v>55</v>
      </c>
      <c r="B15" s="100" t="s">
        <v>77</v>
      </c>
      <c r="C15" s="101">
        <v>5</v>
      </c>
      <c r="D15" s="124">
        <v>5</v>
      </c>
      <c r="E15" s="122">
        <v>1</v>
      </c>
      <c r="F15" s="101">
        <v>0</v>
      </c>
      <c r="G15" s="102">
        <v>2</v>
      </c>
      <c r="H15" s="102">
        <v>1</v>
      </c>
      <c r="I15" s="101">
        <v>0</v>
      </c>
      <c r="J15" s="104" t="s">
        <v>77</v>
      </c>
      <c r="K15" s="101">
        <v>1</v>
      </c>
      <c r="L15" s="101">
        <v>3</v>
      </c>
      <c r="M15" s="101">
        <v>1</v>
      </c>
      <c r="N15" s="101">
        <v>2</v>
      </c>
      <c r="O15" s="101" t="s">
        <v>77</v>
      </c>
      <c r="P15" s="101">
        <v>2</v>
      </c>
      <c r="Q15" s="128">
        <v>13</v>
      </c>
    </row>
    <row r="16" spans="1:17">
      <c r="A16" s="110" t="s">
        <v>53</v>
      </c>
      <c r="B16" s="100" t="s">
        <v>77</v>
      </c>
      <c r="C16" s="101">
        <v>0</v>
      </c>
      <c r="D16" s="124">
        <v>0</v>
      </c>
      <c r="E16" s="122">
        <v>1</v>
      </c>
      <c r="F16" s="101">
        <v>2</v>
      </c>
      <c r="G16" s="102">
        <v>1</v>
      </c>
      <c r="H16" s="102">
        <v>0</v>
      </c>
      <c r="I16" s="101">
        <v>3</v>
      </c>
      <c r="J16" s="104">
        <v>1</v>
      </c>
      <c r="K16" s="101">
        <v>1</v>
      </c>
      <c r="L16" s="101">
        <v>1</v>
      </c>
      <c r="M16" s="101" t="s">
        <v>77</v>
      </c>
      <c r="N16" s="101" t="s">
        <v>77</v>
      </c>
      <c r="O16" s="101" t="s">
        <v>77</v>
      </c>
      <c r="P16" s="101" t="s">
        <v>77</v>
      </c>
      <c r="Q16" s="128">
        <v>10</v>
      </c>
    </row>
    <row r="17" spans="1:17">
      <c r="A17" s="110" t="s">
        <v>57</v>
      </c>
      <c r="B17" s="100">
        <v>1</v>
      </c>
      <c r="C17" s="101">
        <v>2</v>
      </c>
      <c r="D17" s="124">
        <v>3</v>
      </c>
      <c r="E17" s="122">
        <v>0</v>
      </c>
      <c r="F17" s="101">
        <v>0</v>
      </c>
      <c r="G17" s="102">
        <v>2</v>
      </c>
      <c r="H17" s="102">
        <v>2</v>
      </c>
      <c r="I17" s="101">
        <v>0</v>
      </c>
      <c r="J17" s="104" t="s">
        <v>77</v>
      </c>
      <c r="K17" s="101">
        <v>1</v>
      </c>
      <c r="L17" s="101" t="s">
        <v>77</v>
      </c>
      <c r="M17" s="101" t="s">
        <v>77</v>
      </c>
      <c r="N17" s="101" t="s">
        <v>77</v>
      </c>
      <c r="O17" s="101">
        <v>3</v>
      </c>
      <c r="P17" s="101">
        <v>2</v>
      </c>
      <c r="Q17" s="128">
        <v>10</v>
      </c>
    </row>
    <row r="18" spans="1:17">
      <c r="A18" s="110" t="s">
        <v>61</v>
      </c>
      <c r="B18" s="100" t="s">
        <v>77</v>
      </c>
      <c r="C18" s="101">
        <v>2</v>
      </c>
      <c r="D18" s="124">
        <v>2</v>
      </c>
      <c r="E18" s="122">
        <v>2</v>
      </c>
      <c r="F18" s="101">
        <v>2</v>
      </c>
      <c r="G18" s="102">
        <v>1</v>
      </c>
      <c r="H18" s="102">
        <v>1</v>
      </c>
      <c r="I18" s="101">
        <v>0</v>
      </c>
      <c r="J18" s="104">
        <v>1</v>
      </c>
      <c r="K18" s="101">
        <v>1</v>
      </c>
      <c r="L18" s="101" t="s">
        <v>77</v>
      </c>
      <c r="M18" s="101">
        <v>1</v>
      </c>
      <c r="N18" s="101" t="s">
        <v>77</v>
      </c>
      <c r="O18" s="101" t="s">
        <v>77</v>
      </c>
      <c r="P18" s="101">
        <v>1</v>
      </c>
      <c r="Q18" s="128">
        <v>10</v>
      </c>
    </row>
    <row r="19" spans="1:17">
      <c r="A19" s="110" t="s">
        <v>67</v>
      </c>
      <c r="B19" s="100" t="s">
        <v>77</v>
      </c>
      <c r="C19" s="101">
        <v>0</v>
      </c>
      <c r="D19" s="124">
        <v>0</v>
      </c>
      <c r="E19" s="122">
        <v>1</v>
      </c>
      <c r="F19" s="101">
        <v>1</v>
      </c>
      <c r="G19" s="102" t="s">
        <v>77</v>
      </c>
      <c r="H19" s="102">
        <v>2</v>
      </c>
      <c r="I19" s="101">
        <v>1</v>
      </c>
      <c r="J19" s="104">
        <v>1</v>
      </c>
      <c r="K19" s="101" t="s">
        <v>77</v>
      </c>
      <c r="L19" s="101" t="s">
        <v>77</v>
      </c>
      <c r="M19" s="101">
        <v>1</v>
      </c>
      <c r="N19" s="101" t="s">
        <v>77</v>
      </c>
      <c r="O19" s="101">
        <v>1</v>
      </c>
      <c r="P19" s="101">
        <v>2</v>
      </c>
      <c r="Q19" s="128">
        <v>10</v>
      </c>
    </row>
    <row r="20" spans="1:17">
      <c r="A20" s="110" t="s">
        <v>64</v>
      </c>
      <c r="B20" s="100" t="s">
        <v>77</v>
      </c>
      <c r="C20" s="101">
        <v>0</v>
      </c>
      <c r="D20" s="124">
        <v>0</v>
      </c>
      <c r="E20" s="122">
        <v>0</v>
      </c>
      <c r="F20" s="101">
        <v>1</v>
      </c>
      <c r="G20" s="102" t="s">
        <v>77</v>
      </c>
      <c r="H20" s="102">
        <v>1</v>
      </c>
      <c r="I20" s="101">
        <v>0</v>
      </c>
      <c r="J20" s="104">
        <v>1</v>
      </c>
      <c r="K20" s="101" t="s">
        <v>77</v>
      </c>
      <c r="L20" s="101">
        <v>1</v>
      </c>
      <c r="M20" s="101">
        <v>0</v>
      </c>
      <c r="N20" s="101" t="s">
        <v>77</v>
      </c>
      <c r="O20" s="101">
        <v>1</v>
      </c>
      <c r="P20" s="101">
        <v>3</v>
      </c>
      <c r="Q20" s="128">
        <v>8</v>
      </c>
    </row>
    <row r="21" spans="1:17">
      <c r="A21" s="110" t="s">
        <v>59</v>
      </c>
      <c r="B21" s="100" t="s">
        <v>77</v>
      </c>
      <c r="C21" s="101" t="s">
        <v>77</v>
      </c>
      <c r="D21" s="124" t="s">
        <v>77</v>
      </c>
      <c r="E21" s="122" t="s">
        <v>77</v>
      </c>
      <c r="F21" s="101" t="s">
        <v>77</v>
      </c>
      <c r="G21" s="102" t="s">
        <v>77</v>
      </c>
      <c r="H21" s="102">
        <v>1</v>
      </c>
      <c r="I21" s="101">
        <v>2</v>
      </c>
      <c r="J21" s="104" t="s">
        <v>77</v>
      </c>
      <c r="K21" s="101" t="s">
        <v>77</v>
      </c>
      <c r="L21" s="101">
        <v>1</v>
      </c>
      <c r="M21" s="101">
        <v>1</v>
      </c>
      <c r="N21" s="101" t="s">
        <v>77</v>
      </c>
      <c r="O21" s="101" t="s">
        <v>77</v>
      </c>
      <c r="P21" s="101">
        <v>1</v>
      </c>
      <c r="Q21" s="128">
        <v>6</v>
      </c>
    </row>
    <row r="22" spans="1:17">
      <c r="A22" s="110" t="s">
        <v>69</v>
      </c>
      <c r="B22" s="100" t="s">
        <v>77</v>
      </c>
      <c r="C22" s="101">
        <v>1</v>
      </c>
      <c r="D22" s="124">
        <v>1</v>
      </c>
      <c r="E22" s="122">
        <v>0</v>
      </c>
      <c r="F22" s="101">
        <v>0</v>
      </c>
      <c r="G22" s="102" t="s">
        <v>77</v>
      </c>
      <c r="H22" s="102">
        <v>1</v>
      </c>
      <c r="I22" s="101">
        <v>0</v>
      </c>
      <c r="J22" s="104" t="s">
        <v>77</v>
      </c>
      <c r="K22" s="101" t="s">
        <v>77</v>
      </c>
      <c r="L22" s="101">
        <v>1</v>
      </c>
      <c r="M22" s="101" t="s">
        <v>77</v>
      </c>
      <c r="N22" s="101" t="s">
        <v>77</v>
      </c>
      <c r="O22" s="101">
        <v>3</v>
      </c>
      <c r="P22" s="101">
        <v>1</v>
      </c>
      <c r="Q22" s="128">
        <v>6</v>
      </c>
    </row>
    <row r="23" spans="1:17">
      <c r="A23" s="110" t="s">
        <v>63</v>
      </c>
      <c r="B23" s="100" t="s">
        <v>77</v>
      </c>
      <c r="C23" s="101">
        <v>1</v>
      </c>
      <c r="D23" s="124">
        <v>1</v>
      </c>
      <c r="E23" s="122">
        <v>0</v>
      </c>
      <c r="F23" s="101">
        <v>1</v>
      </c>
      <c r="G23" s="102">
        <v>1</v>
      </c>
      <c r="H23" s="102">
        <v>1</v>
      </c>
      <c r="I23" s="101">
        <v>0</v>
      </c>
      <c r="J23" s="104" t="s">
        <v>77</v>
      </c>
      <c r="K23" s="101" t="s">
        <v>77</v>
      </c>
      <c r="L23" s="101" t="s">
        <v>77</v>
      </c>
      <c r="M23" s="101" t="s">
        <v>77</v>
      </c>
      <c r="N23" s="101">
        <v>1</v>
      </c>
      <c r="O23" s="101">
        <v>1</v>
      </c>
      <c r="P23" s="101">
        <v>0</v>
      </c>
      <c r="Q23" s="128">
        <v>5</v>
      </c>
    </row>
    <row r="24" spans="1:17">
      <c r="A24" s="110" t="s">
        <v>68</v>
      </c>
      <c r="B24" s="100" t="s">
        <v>77</v>
      </c>
      <c r="C24" s="101" t="s">
        <v>77</v>
      </c>
      <c r="D24" s="124" t="s">
        <v>77</v>
      </c>
      <c r="E24" s="122" t="s">
        <v>77</v>
      </c>
      <c r="F24" s="101" t="s">
        <v>77</v>
      </c>
      <c r="G24" s="102" t="s">
        <v>77</v>
      </c>
      <c r="H24" s="102" t="s">
        <v>77</v>
      </c>
      <c r="I24" s="101" t="s">
        <v>77</v>
      </c>
      <c r="J24" s="104" t="s">
        <v>77</v>
      </c>
      <c r="K24" s="101" t="s">
        <v>77</v>
      </c>
      <c r="L24" s="101" t="s">
        <v>77</v>
      </c>
      <c r="M24" s="101" t="s">
        <v>77</v>
      </c>
      <c r="N24" s="101" t="s">
        <v>77</v>
      </c>
      <c r="O24" s="101" t="s">
        <v>77</v>
      </c>
      <c r="P24" s="101">
        <v>5</v>
      </c>
      <c r="Q24" s="128">
        <v>5</v>
      </c>
    </row>
    <row r="25" spans="1:17">
      <c r="A25" s="110" t="s">
        <v>46</v>
      </c>
      <c r="B25" s="100" t="s">
        <v>77</v>
      </c>
      <c r="C25" s="101" t="s">
        <v>77</v>
      </c>
      <c r="D25" s="124" t="s">
        <v>77</v>
      </c>
      <c r="E25" s="122" t="s">
        <v>77</v>
      </c>
      <c r="F25" s="101" t="s">
        <v>77</v>
      </c>
      <c r="G25" s="102" t="s">
        <v>77</v>
      </c>
      <c r="H25" s="102" t="s">
        <v>77</v>
      </c>
      <c r="I25" s="101" t="s">
        <v>77</v>
      </c>
      <c r="J25" s="104" t="s">
        <v>77</v>
      </c>
      <c r="K25" s="101" t="s">
        <v>77</v>
      </c>
      <c r="L25" s="101" t="s">
        <v>77</v>
      </c>
      <c r="M25" s="101" t="s">
        <v>77</v>
      </c>
      <c r="N25" s="101" t="s">
        <v>77</v>
      </c>
      <c r="O25" s="101" t="s">
        <v>77</v>
      </c>
      <c r="P25" s="101">
        <v>4</v>
      </c>
      <c r="Q25" s="128">
        <v>4</v>
      </c>
    </row>
    <row r="26" spans="1:17">
      <c r="A26" s="110" t="s">
        <v>54</v>
      </c>
      <c r="B26" s="100" t="s">
        <v>77</v>
      </c>
      <c r="C26" s="101" t="s">
        <v>77</v>
      </c>
      <c r="D26" s="124" t="s">
        <v>77</v>
      </c>
      <c r="E26" s="122" t="s">
        <v>77</v>
      </c>
      <c r="F26" s="101" t="s">
        <v>77</v>
      </c>
      <c r="G26" s="102" t="s">
        <v>77</v>
      </c>
      <c r="H26" s="102" t="s">
        <v>77</v>
      </c>
      <c r="I26" s="101" t="s">
        <v>77</v>
      </c>
      <c r="J26" s="104" t="s">
        <v>77</v>
      </c>
      <c r="K26" s="101" t="s">
        <v>77</v>
      </c>
      <c r="L26" s="101" t="s">
        <v>77</v>
      </c>
      <c r="M26" s="101" t="s">
        <v>77</v>
      </c>
      <c r="N26" s="101" t="s">
        <v>77</v>
      </c>
      <c r="O26" s="101" t="s">
        <v>77</v>
      </c>
      <c r="P26" s="101">
        <v>3</v>
      </c>
      <c r="Q26" s="128">
        <v>3</v>
      </c>
    </row>
    <row r="27" spans="1:17">
      <c r="A27" s="110" t="s">
        <v>50</v>
      </c>
      <c r="B27" s="100" t="s">
        <v>77</v>
      </c>
      <c r="C27" s="101" t="s">
        <v>77</v>
      </c>
      <c r="D27" s="124" t="s">
        <v>77</v>
      </c>
      <c r="E27" s="122" t="s">
        <v>77</v>
      </c>
      <c r="F27" s="101" t="s">
        <v>77</v>
      </c>
      <c r="G27" s="102" t="s">
        <v>77</v>
      </c>
      <c r="H27" s="102" t="s">
        <v>77</v>
      </c>
      <c r="I27" s="101" t="s">
        <v>77</v>
      </c>
      <c r="J27" s="104" t="s">
        <v>77</v>
      </c>
      <c r="K27" s="101" t="s">
        <v>77</v>
      </c>
      <c r="L27" s="101" t="s">
        <v>77</v>
      </c>
      <c r="M27" s="101" t="s">
        <v>77</v>
      </c>
      <c r="N27" s="101" t="s">
        <v>77</v>
      </c>
      <c r="O27" s="101" t="s">
        <v>77</v>
      </c>
      <c r="P27" s="101">
        <v>2</v>
      </c>
      <c r="Q27" s="128">
        <v>2</v>
      </c>
    </row>
    <row r="28" spans="1:17">
      <c r="A28" s="110" t="s">
        <v>78</v>
      </c>
      <c r="B28" s="100" t="s">
        <v>77</v>
      </c>
      <c r="C28" s="101">
        <v>0</v>
      </c>
      <c r="D28" s="124">
        <v>0</v>
      </c>
      <c r="E28" s="122">
        <v>0</v>
      </c>
      <c r="F28" s="101">
        <v>0</v>
      </c>
      <c r="G28" s="102" t="s">
        <v>77</v>
      </c>
      <c r="H28" s="102">
        <v>0</v>
      </c>
      <c r="I28" s="101">
        <v>0</v>
      </c>
      <c r="J28" s="104" t="s">
        <v>77</v>
      </c>
      <c r="K28" s="101" t="s">
        <v>77</v>
      </c>
      <c r="L28" s="101" t="s">
        <v>77</v>
      </c>
      <c r="M28" s="101">
        <v>1</v>
      </c>
      <c r="N28" s="101" t="s">
        <v>77</v>
      </c>
      <c r="O28" s="101" t="s">
        <v>77</v>
      </c>
      <c r="P28" s="101">
        <v>0</v>
      </c>
      <c r="Q28" s="129">
        <v>1</v>
      </c>
    </row>
    <row r="29" spans="1:17">
      <c r="A29" s="112" t="s">
        <v>49</v>
      </c>
      <c r="B29" s="97"/>
      <c r="C29" s="98"/>
      <c r="D29" s="125"/>
      <c r="E29" s="106"/>
      <c r="F29" s="98"/>
      <c r="G29" s="105"/>
      <c r="H29" s="98"/>
      <c r="I29" s="98"/>
      <c r="J29" s="105"/>
      <c r="K29" s="106"/>
      <c r="L29" s="106"/>
      <c r="M29" s="98"/>
      <c r="N29" s="107"/>
      <c r="O29" s="98"/>
      <c r="P29" s="98"/>
      <c r="Q29" s="130"/>
    </row>
  </sheetData>
  <autoFilter ref="A3:Q3" xr:uid="{B542EA19-A8A0-4BC5-B59C-DEB72F04A282}">
    <sortState xmlns:xlrd2="http://schemas.microsoft.com/office/spreadsheetml/2017/richdata2" ref="A4:Q29">
      <sortCondition descending="1" ref="Q3"/>
    </sortState>
  </autoFilter>
  <mergeCells count="1">
    <mergeCell ref="B2:C2"/>
  </mergeCells>
  <conditionalFormatting sqref="Q4:Q29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{E5874CB8-E08A-4D06-A145-57127F2190DF}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874CB8-E08A-4D06-A145-57127F2190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Q4:Q29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88E2-3056-463E-A278-053DFB9398D3}">
  <dimension ref="A1:E102"/>
  <sheetViews>
    <sheetView workbookViewId="0">
      <pane xSplit="1" ySplit="1" topLeftCell="B2" activePane="bottomRight" state="frozen"/>
      <selection pane="bottomRight" activeCell="A2" sqref="A2"/>
      <selection pane="bottomLeft"/>
      <selection pane="topRight"/>
    </sheetView>
  </sheetViews>
  <sheetFormatPr defaultRowHeight="14.45"/>
  <cols>
    <col min="1" max="1" width="59.28515625" customWidth="1"/>
    <col min="2" max="4" width="8.42578125" customWidth="1"/>
  </cols>
  <sheetData>
    <row r="1" spans="1:5">
      <c r="A1" s="131">
        <v>2025</v>
      </c>
      <c r="B1" s="131" t="s">
        <v>40</v>
      </c>
      <c r="C1" s="131" t="s">
        <v>41</v>
      </c>
      <c r="D1" s="143" t="s">
        <v>42</v>
      </c>
      <c r="E1" s="131" t="s">
        <v>22</v>
      </c>
    </row>
    <row r="2" spans="1:5">
      <c r="A2" s="142" t="s">
        <v>24</v>
      </c>
      <c r="B2" s="142">
        <v>8</v>
      </c>
      <c r="C2" s="142">
        <v>6</v>
      </c>
      <c r="D2" s="142">
        <v>14</v>
      </c>
      <c r="E2" s="142">
        <v>28</v>
      </c>
    </row>
    <row r="3" spans="1:5">
      <c r="A3" s="140" t="s">
        <v>45</v>
      </c>
      <c r="B3" s="140">
        <v>1</v>
      </c>
      <c r="C3" s="140"/>
      <c r="D3" s="140">
        <v>1</v>
      </c>
      <c r="E3" s="140">
        <v>2</v>
      </c>
    </row>
    <row r="4" spans="1:5">
      <c r="A4" s="140" t="s">
        <v>46</v>
      </c>
      <c r="B4" s="140">
        <v>1</v>
      </c>
      <c r="C4" s="140"/>
      <c r="D4" s="140"/>
      <c r="E4" s="140">
        <v>1</v>
      </c>
    </row>
    <row r="5" spans="1:5">
      <c r="A5" s="140" t="s">
        <v>48</v>
      </c>
      <c r="B5" s="140"/>
      <c r="C5" s="140"/>
      <c r="D5" s="140">
        <v>1</v>
      </c>
      <c r="E5" s="140">
        <v>1</v>
      </c>
    </row>
    <row r="6" spans="1:5">
      <c r="A6" s="140" t="s">
        <v>49</v>
      </c>
      <c r="B6" s="140">
        <v>1</v>
      </c>
      <c r="C6" s="140">
        <v>2</v>
      </c>
      <c r="D6" s="140">
        <v>1</v>
      </c>
      <c r="E6" s="140">
        <v>4</v>
      </c>
    </row>
    <row r="7" spans="1:5">
      <c r="A7" s="140" t="s">
        <v>50</v>
      </c>
      <c r="B7" s="140"/>
      <c r="C7" s="140"/>
      <c r="D7" s="140">
        <v>1</v>
      </c>
      <c r="E7" s="140">
        <v>1</v>
      </c>
    </row>
    <row r="8" spans="1:5">
      <c r="A8" s="140" t="s">
        <v>53</v>
      </c>
      <c r="B8" s="140">
        <v>1</v>
      </c>
      <c r="C8" s="140"/>
      <c r="D8" s="140"/>
      <c r="E8" s="140">
        <v>1</v>
      </c>
    </row>
    <row r="9" spans="1:5">
      <c r="A9" s="140" t="s">
        <v>54</v>
      </c>
      <c r="B9" s="140">
        <v>1</v>
      </c>
      <c r="C9" s="140"/>
      <c r="D9" s="140"/>
      <c r="E9" s="140">
        <v>1</v>
      </c>
    </row>
    <row r="10" spans="1:5">
      <c r="A10" s="140" t="s">
        <v>56</v>
      </c>
      <c r="B10" s="140"/>
      <c r="C10" s="140">
        <v>1</v>
      </c>
      <c r="D10" s="140">
        <v>1</v>
      </c>
      <c r="E10" s="140">
        <v>2</v>
      </c>
    </row>
    <row r="11" spans="1:5">
      <c r="A11" s="140" t="s">
        <v>57</v>
      </c>
      <c r="B11" s="140">
        <v>1</v>
      </c>
      <c r="C11" s="140"/>
      <c r="D11" s="140"/>
      <c r="E11" s="140">
        <v>1</v>
      </c>
    </row>
    <row r="12" spans="1:5">
      <c r="A12" s="140" t="s">
        <v>58</v>
      </c>
      <c r="B12" s="140"/>
      <c r="C12" s="140">
        <v>1</v>
      </c>
      <c r="D12" s="140">
        <v>2</v>
      </c>
      <c r="E12" s="140">
        <v>3</v>
      </c>
    </row>
    <row r="13" spans="1:5">
      <c r="A13" s="140" t="s">
        <v>60</v>
      </c>
      <c r="B13" s="140"/>
      <c r="C13" s="140"/>
      <c r="D13" s="140">
        <v>1</v>
      </c>
      <c r="E13" s="140">
        <v>1</v>
      </c>
    </row>
    <row r="14" spans="1:5">
      <c r="A14" s="140" t="s">
        <v>61</v>
      </c>
      <c r="B14" s="140">
        <v>1</v>
      </c>
      <c r="C14" s="140"/>
      <c r="D14" s="140"/>
      <c r="E14" s="140">
        <v>1</v>
      </c>
    </row>
    <row r="15" spans="1:5">
      <c r="A15" s="140" t="s">
        <v>66</v>
      </c>
      <c r="B15" s="140">
        <v>1</v>
      </c>
      <c r="C15" s="140">
        <v>2</v>
      </c>
      <c r="D15" s="140">
        <v>6</v>
      </c>
      <c r="E15" s="140">
        <v>9</v>
      </c>
    </row>
    <row r="16" spans="1:5">
      <c r="A16" s="142" t="s">
        <v>79</v>
      </c>
      <c r="B16" s="142">
        <v>2</v>
      </c>
      <c r="C16" s="142">
        <v>5</v>
      </c>
      <c r="D16" s="142">
        <v>6</v>
      </c>
      <c r="E16" s="142">
        <v>13</v>
      </c>
    </row>
    <row r="17" spans="1:5">
      <c r="A17" s="140" t="s">
        <v>49</v>
      </c>
      <c r="B17" s="140"/>
      <c r="C17" s="140"/>
      <c r="D17" s="140">
        <v>2</v>
      </c>
      <c r="E17" s="140">
        <v>2</v>
      </c>
    </row>
    <row r="18" spans="1:5">
      <c r="A18" s="140" t="s">
        <v>50</v>
      </c>
      <c r="B18" s="140"/>
      <c r="C18" s="140">
        <v>1</v>
      </c>
      <c r="D18" s="140">
        <v>1</v>
      </c>
      <c r="E18" s="140">
        <v>2</v>
      </c>
    </row>
    <row r="19" spans="1:5">
      <c r="A19" s="140" t="s">
        <v>53</v>
      </c>
      <c r="B19" s="140"/>
      <c r="C19" s="140">
        <v>1</v>
      </c>
      <c r="D19" s="140"/>
      <c r="E19" s="140">
        <v>1</v>
      </c>
    </row>
    <row r="20" spans="1:5">
      <c r="A20" s="140" t="s">
        <v>56</v>
      </c>
      <c r="B20" s="140"/>
      <c r="C20" s="140">
        <v>2</v>
      </c>
      <c r="D20" s="140"/>
      <c r="E20" s="140">
        <v>2</v>
      </c>
    </row>
    <row r="21" spans="1:5">
      <c r="A21" s="140" t="s">
        <v>58</v>
      </c>
      <c r="B21" s="140"/>
      <c r="C21" s="140">
        <v>1</v>
      </c>
      <c r="D21" s="140"/>
      <c r="E21" s="140">
        <v>1</v>
      </c>
    </row>
    <row r="22" spans="1:5">
      <c r="A22" s="140" t="s">
        <v>62</v>
      </c>
      <c r="B22" s="140"/>
      <c r="C22" s="140"/>
      <c r="D22" s="140">
        <v>1</v>
      </c>
      <c r="E22" s="140">
        <v>1</v>
      </c>
    </row>
    <row r="23" spans="1:5">
      <c r="A23" s="140" t="s">
        <v>65</v>
      </c>
      <c r="B23" s="140"/>
      <c r="C23" s="140"/>
      <c r="D23" s="140">
        <v>2</v>
      </c>
      <c r="E23" s="140">
        <v>2</v>
      </c>
    </row>
    <row r="24" spans="1:5">
      <c r="A24" s="140" t="s">
        <v>66</v>
      </c>
      <c r="B24" s="140">
        <v>2</v>
      </c>
      <c r="C24" s="140"/>
      <c r="D24" s="140"/>
      <c r="E24" s="140">
        <v>2</v>
      </c>
    </row>
    <row r="25" spans="1:5">
      <c r="A25" s="142" t="s">
        <v>80</v>
      </c>
      <c r="B25" s="142">
        <v>2</v>
      </c>
      <c r="C25" s="142">
        <v>2</v>
      </c>
      <c r="D25" s="142">
        <v>2</v>
      </c>
      <c r="E25" s="142">
        <v>6</v>
      </c>
    </row>
    <row r="26" spans="1:5">
      <c r="A26" s="140" t="s">
        <v>49</v>
      </c>
      <c r="B26" s="140"/>
      <c r="C26" s="140"/>
      <c r="D26" s="140">
        <v>1</v>
      </c>
      <c r="E26" s="140">
        <v>1</v>
      </c>
    </row>
    <row r="27" spans="1:5">
      <c r="A27" s="140" t="s">
        <v>51</v>
      </c>
      <c r="B27" s="140"/>
      <c r="C27" s="140">
        <v>1</v>
      </c>
      <c r="D27" s="140"/>
      <c r="E27" s="140">
        <v>1</v>
      </c>
    </row>
    <row r="28" spans="1:5">
      <c r="A28" s="140" t="s">
        <v>52</v>
      </c>
      <c r="B28" s="140">
        <v>1</v>
      </c>
      <c r="C28" s="140"/>
      <c r="D28" s="140"/>
      <c r="E28" s="140">
        <v>1</v>
      </c>
    </row>
    <row r="29" spans="1:5">
      <c r="A29" s="140" t="s">
        <v>58</v>
      </c>
      <c r="B29" s="140"/>
      <c r="C29" s="140">
        <v>1</v>
      </c>
      <c r="D29" s="140">
        <v>1</v>
      </c>
      <c r="E29" s="140">
        <v>2</v>
      </c>
    </row>
    <row r="30" spans="1:5">
      <c r="A30" s="140" t="s">
        <v>66</v>
      </c>
      <c r="B30" s="140">
        <v>1</v>
      </c>
      <c r="C30" s="140"/>
      <c r="D30" s="140"/>
      <c r="E30" s="140">
        <v>1</v>
      </c>
    </row>
    <row r="31" spans="1:5">
      <c r="A31" s="142" t="s">
        <v>27</v>
      </c>
      <c r="B31" s="142">
        <v>3</v>
      </c>
      <c r="C31" s="142">
        <v>5</v>
      </c>
      <c r="D31" s="142">
        <v>3</v>
      </c>
      <c r="E31" s="142">
        <v>11</v>
      </c>
    </row>
    <row r="32" spans="1:5">
      <c r="A32" s="140" t="s">
        <v>47</v>
      </c>
      <c r="B32" s="140">
        <v>1</v>
      </c>
      <c r="C32" s="140">
        <v>1</v>
      </c>
      <c r="D32" s="140"/>
      <c r="E32" s="140">
        <v>2</v>
      </c>
    </row>
    <row r="33" spans="1:5">
      <c r="A33" s="140" t="s">
        <v>49</v>
      </c>
      <c r="B33" s="140"/>
      <c r="C33" s="140">
        <v>1</v>
      </c>
      <c r="D33" s="140">
        <v>1</v>
      </c>
      <c r="E33" s="140">
        <v>2</v>
      </c>
    </row>
    <row r="34" spans="1:5">
      <c r="A34" s="140" t="s">
        <v>50</v>
      </c>
      <c r="B34" s="140"/>
      <c r="C34" s="140"/>
      <c r="D34" s="140">
        <v>2</v>
      </c>
      <c r="E34" s="140">
        <v>2</v>
      </c>
    </row>
    <row r="35" spans="1:5">
      <c r="A35" s="140" t="s">
        <v>56</v>
      </c>
      <c r="B35" s="140"/>
      <c r="C35" s="140">
        <v>1</v>
      </c>
      <c r="D35" s="140"/>
      <c r="E35" s="140">
        <v>1</v>
      </c>
    </row>
    <row r="36" spans="1:5">
      <c r="A36" s="140" t="s">
        <v>58</v>
      </c>
      <c r="B36" s="140">
        <v>1</v>
      </c>
      <c r="C36" s="140"/>
      <c r="D36" s="140"/>
      <c r="E36" s="140">
        <v>1</v>
      </c>
    </row>
    <row r="37" spans="1:5">
      <c r="A37" s="140" t="s">
        <v>59</v>
      </c>
      <c r="B37" s="140">
        <v>1</v>
      </c>
      <c r="C37" s="140"/>
      <c r="D37" s="140"/>
      <c r="E37" s="140">
        <v>1</v>
      </c>
    </row>
    <row r="38" spans="1:5">
      <c r="A38" s="140" t="s">
        <v>65</v>
      </c>
      <c r="B38" s="140"/>
      <c r="C38" s="140">
        <v>1</v>
      </c>
      <c r="D38" s="140"/>
      <c r="E38" s="140">
        <v>1</v>
      </c>
    </row>
    <row r="39" spans="1:5">
      <c r="A39" s="140" t="s">
        <v>66</v>
      </c>
      <c r="B39" s="140"/>
      <c r="C39" s="140">
        <v>1</v>
      </c>
      <c r="D39" s="140"/>
      <c r="E39" s="140">
        <v>1</v>
      </c>
    </row>
    <row r="40" spans="1:5">
      <c r="A40" s="142" t="s">
        <v>28</v>
      </c>
      <c r="B40" s="142">
        <v>4</v>
      </c>
      <c r="C40" s="142">
        <v>11</v>
      </c>
      <c r="D40" s="142">
        <v>11</v>
      </c>
      <c r="E40" s="142">
        <v>26</v>
      </c>
    </row>
    <row r="41" spans="1:5">
      <c r="A41" s="140" t="s">
        <v>45</v>
      </c>
      <c r="B41" s="140">
        <v>1</v>
      </c>
      <c r="C41" s="140"/>
      <c r="D41" s="140">
        <v>1</v>
      </c>
      <c r="E41" s="140">
        <v>2</v>
      </c>
    </row>
    <row r="42" spans="1:5">
      <c r="A42" s="140" t="s">
        <v>46</v>
      </c>
      <c r="B42" s="140"/>
      <c r="C42" s="140"/>
      <c r="D42" s="140">
        <v>1</v>
      </c>
      <c r="E42" s="140">
        <v>1</v>
      </c>
    </row>
    <row r="43" spans="1:5">
      <c r="A43" s="140" t="s">
        <v>47</v>
      </c>
      <c r="B43" s="140"/>
      <c r="C43" s="140">
        <v>1</v>
      </c>
      <c r="D43" s="140">
        <v>1</v>
      </c>
      <c r="E43" s="140">
        <v>2</v>
      </c>
    </row>
    <row r="44" spans="1:5">
      <c r="A44" s="140" t="s">
        <v>48</v>
      </c>
      <c r="B44" s="140">
        <v>1</v>
      </c>
      <c r="C44" s="140"/>
      <c r="D44" s="140"/>
      <c r="E44" s="140">
        <v>1</v>
      </c>
    </row>
    <row r="45" spans="1:5">
      <c r="A45" s="140" t="s">
        <v>49</v>
      </c>
      <c r="B45" s="140"/>
      <c r="C45" s="140">
        <v>1</v>
      </c>
      <c r="D45" s="140">
        <v>1</v>
      </c>
      <c r="E45" s="140">
        <v>2</v>
      </c>
    </row>
    <row r="46" spans="1:5">
      <c r="A46" s="140" t="s">
        <v>50</v>
      </c>
      <c r="B46" s="140"/>
      <c r="C46" s="140">
        <v>1</v>
      </c>
      <c r="D46" s="140"/>
      <c r="E46" s="140">
        <v>1</v>
      </c>
    </row>
    <row r="47" spans="1:5">
      <c r="A47" s="140" t="s">
        <v>52</v>
      </c>
      <c r="B47" s="140"/>
      <c r="C47" s="140"/>
      <c r="D47" s="140">
        <v>1</v>
      </c>
      <c r="E47" s="140">
        <v>1</v>
      </c>
    </row>
    <row r="48" spans="1:5">
      <c r="A48" s="140" t="s">
        <v>56</v>
      </c>
      <c r="B48" s="140"/>
      <c r="C48" s="140"/>
      <c r="D48" s="140">
        <v>1</v>
      </c>
      <c r="E48" s="140">
        <v>1</v>
      </c>
    </row>
    <row r="49" spans="1:5">
      <c r="A49" s="140" t="s">
        <v>59</v>
      </c>
      <c r="B49" s="140"/>
      <c r="C49" s="140">
        <v>1</v>
      </c>
      <c r="D49" s="140"/>
      <c r="E49" s="140">
        <v>1</v>
      </c>
    </row>
    <row r="50" spans="1:5">
      <c r="A50" s="140" t="s">
        <v>60</v>
      </c>
      <c r="B50" s="140">
        <v>0</v>
      </c>
      <c r="C50" s="140"/>
      <c r="D50" s="140"/>
      <c r="E50" s="140">
        <v>0</v>
      </c>
    </row>
    <row r="51" spans="1:5">
      <c r="A51" s="140" t="s">
        <v>61</v>
      </c>
      <c r="B51" s="140">
        <v>1</v>
      </c>
      <c r="C51" s="140"/>
      <c r="D51" s="140"/>
      <c r="E51" s="140">
        <v>1</v>
      </c>
    </row>
    <row r="52" spans="1:5">
      <c r="A52" s="140" t="s">
        <v>62</v>
      </c>
      <c r="B52" s="140">
        <v>-1</v>
      </c>
      <c r="C52" s="140">
        <v>2</v>
      </c>
      <c r="D52" s="140">
        <v>1</v>
      </c>
      <c r="E52" s="140">
        <v>2</v>
      </c>
    </row>
    <row r="53" spans="1:5">
      <c r="A53" s="140" t="s">
        <v>63</v>
      </c>
      <c r="B53" s="140"/>
      <c r="C53" s="140">
        <v>0</v>
      </c>
      <c r="D53" s="140"/>
      <c r="E53" s="140">
        <v>0</v>
      </c>
    </row>
    <row r="54" spans="1:5">
      <c r="A54" s="140" t="s">
        <v>64</v>
      </c>
      <c r="B54" s="140"/>
      <c r="C54" s="140">
        <v>1</v>
      </c>
      <c r="D54" s="140"/>
      <c r="E54" s="140">
        <v>1</v>
      </c>
    </row>
    <row r="55" spans="1:5">
      <c r="A55" s="140" t="s">
        <v>65</v>
      </c>
      <c r="B55" s="140">
        <v>2</v>
      </c>
      <c r="C55" s="140">
        <v>1</v>
      </c>
      <c r="D55" s="140">
        <v>1</v>
      </c>
      <c r="E55" s="140">
        <v>4</v>
      </c>
    </row>
    <row r="56" spans="1:5">
      <c r="A56" s="140" t="s">
        <v>66</v>
      </c>
      <c r="B56" s="140"/>
      <c r="C56" s="140">
        <v>3</v>
      </c>
      <c r="D56" s="140">
        <v>1</v>
      </c>
      <c r="E56" s="140">
        <v>4</v>
      </c>
    </row>
    <row r="57" spans="1:5">
      <c r="A57" s="140" t="s">
        <v>68</v>
      </c>
      <c r="B57" s="140"/>
      <c r="C57" s="140"/>
      <c r="D57" s="140">
        <v>2</v>
      </c>
      <c r="E57" s="140">
        <v>2</v>
      </c>
    </row>
    <row r="58" spans="1:5">
      <c r="A58" s="142" t="s">
        <v>29</v>
      </c>
      <c r="B58" s="142">
        <v>5</v>
      </c>
      <c r="C58" s="142">
        <v>7</v>
      </c>
      <c r="D58" s="142">
        <v>13</v>
      </c>
      <c r="E58" s="142">
        <v>25</v>
      </c>
    </row>
    <row r="59" spans="1:5">
      <c r="A59" s="140" t="s">
        <v>45</v>
      </c>
      <c r="B59" s="140"/>
      <c r="C59" s="140"/>
      <c r="D59" s="140">
        <v>1</v>
      </c>
      <c r="E59" s="140">
        <v>1</v>
      </c>
    </row>
    <row r="60" spans="1:5">
      <c r="A60" s="140" t="s">
        <v>47</v>
      </c>
      <c r="B60" s="140">
        <v>1</v>
      </c>
      <c r="C60" s="140"/>
      <c r="D60" s="140"/>
      <c r="E60" s="140">
        <v>1</v>
      </c>
    </row>
    <row r="61" spans="1:5">
      <c r="A61" s="140" t="s">
        <v>48</v>
      </c>
      <c r="B61" s="140">
        <v>1</v>
      </c>
      <c r="C61" s="140">
        <v>1</v>
      </c>
      <c r="D61" s="140">
        <v>2</v>
      </c>
      <c r="E61" s="140">
        <v>4</v>
      </c>
    </row>
    <row r="62" spans="1:5">
      <c r="A62" s="140" t="s">
        <v>49</v>
      </c>
      <c r="B62" s="140"/>
      <c r="C62" s="140"/>
      <c r="D62" s="140">
        <v>4</v>
      </c>
      <c r="E62" s="140">
        <v>4</v>
      </c>
    </row>
    <row r="63" spans="1:5">
      <c r="A63" s="140" t="s">
        <v>50</v>
      </c>
      <c r="B63" s="140"/>
      <c r="C63" s="140">
        <v>1</v>
      </c>
      <c r="D63" s="140"/>
      <c r="E63" s="140">
        <v>1</v>
      </c>
    </row>
    <row r="64" spans="1:5">
      <c r="A64" s="140" t="s">
        <v>52</v>
      </c>
      <c r="B64" s="140">
        <v>1</v>
      </c>
      <c r="C64" s="140"/>
      <c r="D64" s="140">
        <v>1</v>
      </c>
      <c r="E64" s="140">
        <v>2</v>
      </c>
    </row>
    <row r="65" spans="1:5">
      <c r="A65" s="140" t="s">
        <v>54</v>
      </c>
      <c r="B65" s="140">
        <v>1</v>
      </c>
      <c r="C65" s="140"/>
      <c r="D65" s="140"/>
      <c r="E65" s="140">
        <v>1</v>
      </c>
    </row>
    <row r="66" spans="1:5">
      <c r="A66" s="140" t="s">
        <v>58</v>
      </c>
      <c r="B66" s="140"/>
      <c r="C66" s="140">
        <v>1</v>
      </c>
      <c r="D66" s="140"/>
      <c r="E66" s="140">
        <v>1</v>
      </c>
    </row>
    <row r="67" spans="1:5">
      <c r="A67" s="140" t="s">
        <v>60</v>
      </c>
      <c r="B67" s="140"/>
      <c r="C67" s="140">
        <v>1</v>
      </c>
      <c r="D67" s="140"/>
      <c r="E67" s="140">
        <v>1</v>
      </c>
    </row>
    <row r="68" spans="1:5">
      <c r="A68" s="140" t="s">
        <v>62</v>
      </c>
      <c r="B68" s="140"/>
      <c r="C68" s="140">
        <v>1</v>
      </c>
      <c r="D68" s="140"/>
      <c r="E68" s="140">
        <v>1</v>
      </c>
    </row>
    <row r="69" spans="1:5">
      <c r="A69" s="140" t="s">
        <v>66</v>
      </c>
      <c r="B69" s="140">
        <v>1</v>
      </c>
      <c r="C69" s="140">
        <v>1</v>
      </c>
      <c r="D69" s="140">
        <v>5</v>
      </c>
      <c r="E69" s="140">
        <v>7</v>
      </c>
    </row>
    <row r="70" spans="1:5">
      <c r="A70" s="140" t="s">
        <v>67</v>
      </c>
      <c r="B70" s="140"/>
      <c r="C70" s="140">
        <v>1</v>
      </c>
      <c r="D70" s="140"/>
      <c r="E70" s="140">
        <v>1</v>
      </c>
    </row>
    <row r="71" spans="1:5">
      <c r="A71" s="142" t="s">
        <v>30</v>
      </c>
      <c r="B71" s="142">
        <v>4</v>
      </c>
      <c r="C71" s="142">
        <v>6</v>
      </c>
      <c r="D71" s="142">
        <v>9</v>
      </c>
      <c r="E71" s="142">
        <v>19</v>
      </c>
    </row>
    <row r="72" spans="1:5">
      <c r="A72" s="140" t="s">
        <v>45</v>
      </c>
      <c r="B72" s="140"/>
      <c r="C72" s="140"/>
      <c r="D72" s="140">
        <v>1</v>
      </c>
      <c r="E72" s="140">
        <v>1</v>
      </c>
    </row>
    <row r="73" spans="1:5">
      <c r="A73" s="140" t="s">
        <v>47</v>
      </c>
      <c r="B73" s="140"/>
      <c r="C73" s="140"/>
      <c r="D73" s="140">
        <v>1</v>
      </c>
      <c r="E73" s="140">
        <v>1</v>
      </c>
    </row>
    <row r="74" spans="1:5">
      <c r="A74" s="140" t="s">
        <v>48</v>
      </c>
      <c r="B74" s="140"/>
      <c r="C74" s="140"/>
      <c r="D74" s="140">
        <v>1</v>
      </c>
      <c r="E74" s="140">
        <v>1</v>
      </c>
    </row>
    <row r="75" spans="1:5">
      <c r="A75" s="140" t="s">
        <v>49</v>
      </c>
      <c r="B75" s="140"/>
      <c r="C75" s="140"/>
      <c r="D75" s="140">
        <v>1</v>
      </c>
      <c r="E75" s="140">
        <v>1</v>
      </c>
    </row>
    <row r="76" spans="1:5">
      <c r="A76" s="140" t="s">
        <v>50</v>
      </c>
      <c r="B76" s="140">
        <v>1</v>
      </c>
      <c r="C76" s="140"/>
      <c r="D76" s="140"/>
      <c r="E76" s="140">
        <v>1</v>
      </c>
    </row>
    <row r="77" spans="1:5">
      <c r="A77" s="140" t="s">
        <v>51</v>
      </c>
      <c r="B77" s="140"/>
      <c r="C77" s="140"/>
      <c r="D77" s="140">
        <v>1</v>
      </c>
      <c r="E77" s="140">
        <v>1</v>
      </c>
    </row>
    <row r="78" spans="1:5">
      <c r="A78" s="140" t="s">
        <v>52</v>
      </c>
      <c r="B78" s="140"/>
      <c r="C78" s="140"/>
      <c r="D78" s="140">
        <v>1</v>
      </c>
      <c r="E78" s="140">
        <v>1</v>
      </c>
    </row>
    <row r="79" spans="1:5">
      <c r="A79" s="140" t="s">
        <v>53</v>
      </c>
      <c r="B79" s="140"/>
      <c r="C79" s="140">
        <v>1</v>
      </c>
      <c r="D79" s="140"/>
      <c r="E79" s="140">
        <v>1</v>
      </c>
    </row>
    <row r="80" spans="1:5">
      <c r="A80" s="140" t="s">
        <v>58</v>
      </c>
      <c r="B80" s="140"/>
      <c r="C80" s="140">
        <v>1</v>
      </c>
      <c r="D80" s="140"/>
      <c r="E80" s="140">
        <v>1</v>
      </c>
    </row>
    <row r="81" spans="1:5">
      <c r="A81" s="140" t="s">
        <v>62</v>
      </c>
      <c r="B81" s="140">
        <v>1</v>
      </c>
      <c r="C81" s="140">
        <v>1</v>
      </c>
      <c r="D81" s="140"/>
      <c r="E81" s="140">
        <v>2</v>
      </c>
    </row>
    <row r="82" spans="1:5">
      <c r="A82" s="140" t="s">
        <v>64</v>
      </c>
      <c r="B82" s="140"/>
      <c r="C82" s="140"/>
      <c r="D82" s="140">
        <v>1</v>
      </c>
      <c r="E82" s="140">
        <v>1</v>
      </c>
    </row>
    <row r="83" spans="1:5">
      <c r="A83" s="140" t="s">
        <v>65</v>
      </c>
      <c r="B83" s="140"/>
      <c r="C83" s="140">
        <v>1</v>
      </c>
      <c r="D83" s="140">
        <v>1</v>
      </c>
      <c r="E83" s="140">
        <v>2</v>
      </c>
    </row>
    <row r="84" spans="1:5">
      <c r="A84" s="140" t="s">
        <v>66</v>
      </c>
      <c r="B84" s="140">
        <v>1</v>
      </c>
      <c r="C84" s="140">
        <v>2</v>
      </c>
      <c r="D84" s="140">
        <v>1</v>
      </c>
      <c r="E84" s="140">
        <v>4</v>
      </c>
    </row>
    <row r="85" spans="1:5">
      <c r="A85" s="140" t="s">
        <v>67</v>
      </c>
      <c r="B85" s="140">
        <v>1</v>
      </c>
      <c r="C85" s="140"/>
      <c r="D85" s="140"/>
      <c r="E85" s="140">
        <v>1</v>
      </c>
    </row>
    <row r="86" spans="1:5">
      <c r="A86" s="142" t="s">
        <v>81</v>
      </c>
      <c r="B86" s="142">
        <v>20</v>
      </c>
      <c r="C86" s="142">
        <v>17</v>
      </c>
      <c r="D86" s="142">
        <v>34</v>
      </c>
      <c r="E86" s="142">
        <v>71</v>
      </c>
    </row>
    <row r="87" spans="1:5">
      <c r="A87" s="140" t="s">
        <v>45</v>
      </c>
      <c r="B87" s="140">
        <v>9</v>
      </c>
      <c r="C87" s="140">
        <v>7</v>
      </c>
      <c r="D87" s="140">
        <v>8</v>
      </c>
      <c r="E87" s="140">
        <v>24</v>
      </c>
    </row>
    <row r="88" spans="1:5">
      <c r="A88" s="140" t="s">
        <v>47</v>
      </c>
      <c r="B88" s="140">
        <v>1</v>
      </c>
      <c r="C88" s="140"/>
      <c r="D88" s="140"/>
      <c r="E88" s="140">
        <v>1</v>
      </c>
    </row>
    <row r="89" spans="1:5">
      <c r="A89" s="140" t="s">
        <v>48</v>
      </c>
      <c r="B89" s="140"/>
      <c r="C89" s="140"/>
      <c r="D89" s="140">
        <v>1</v>
      </c>
      <c r="E89" s="140">
        <v>1</v>
      </c>
    </row>
    <row r="90" spans="1:5">
      <c r="A90" s="140" t="s">
        <v>49</v>
      </c>
      <c r="B90" s="140">
        <v>3</v>
      </c>
      <c r="C90" s="140">
        <v>2</v>
      </c>
      <c r="D90" s="140">
        <v>3</v>
      </c>
      <c r="E90" s="140">
        <v>8</v>
      </c>
    </row>
    <row r="91" spans="1:5">
      <c r="A91" s="140" t="s">
        <v>50</v>
      </c>
      <c r="B91" s="140"/>
      <c r="C91" s="140">
        <v>1</v>
      </c>
      <c r="D91" s="140"/>
      <c r="E91" s="140">
        <v>1</v>
      </c>
    </row>
    <row r="92" spans="1:5">
      <c r="A92" s="140" t="s">
        <v>51</v>
      </c>
      <c r="B92" s="140"/>
      <c r="C92" s="140"/>
      <c r="D92" s="140">
        <v>1</v>
      </c>
      <c r="E92" s="140">
        <v>1</v>
      </c>
    </row>
    <row r="93" spans="1:5">
      <c r="A93" s="140" t="s">
        <v>52</v>
      </c>
      <c r="B93" s="140">
        <v>2</v>
      </c>
      <c r="C93" s="140">
        <v>4</v>
      </c>
      <c r="D93" s="140">
        <v>1</v>
      </c>
      <c r="E93" s="140">
        <v>7</v>
      </c>
    </row>
    <row r="94" spans="1:5">
      <c r="A94" s="140" t="s">
        <v>55</v>
      </c>
      <c r="B94" s="140"/>
      <c r="C94" s="140">
        <v>1</v>
      </c>
      <c r="D94" s="140"/>
      <c r="E94" s="140">
        <v>1</v>
      </c>
    </row>
    <row r="95" spans="1:5">
      <c r="A95" s="140" t="s">
        <v>56</v>
      </c>
      <c r="B95" s="140">
        <v>1</v>
      </c>
      <c r="C95" s="140"/>
      <c r="D95" s="140">
        <v>4</v>
      </c>
      <c r="E95" s="140">
        <v>5</v>
      </c>
    </row>
    <row r="96" spans="1:5">
      <c r="A96" s="140" t="s">
        <v>58</v>
      </c>
      <c r="B96" s="140">
        <v>1</v>
      </c>
      <c r="C96" s="140"/>
      <c r="D96" s="140">
        <v>3</v>
      </c>
      <c r="E96" s="140">
        <v>4</v>
      </c>
    </row>
    <row r="97" spans="1:5">
      <c r="A97" s="140" t="s">
        <v>60</v>
      </c>
      <c r="B97" s="140"/>
      <c r="C97" s="140"/>
      <c r="D97" s="140">
        <v>1</v>
      </c>
      <c r="E97" s="140">
        <v>1</v>
      </c>
    </row>
    <row r="98" spans="1:5">
      <c r="A98" s="140" t="s">
        <v>62</v>
      </c>
      <c r="B98" s="140">
        <v>1</v>
      </c>
      <c r="C98" s="140"/>
      <c r="D98" s="140">
        <v>1</v>
      </c>
      <c r="E98" s="140">
        <v>2</v>
      </c>
    </row>
    <row r="99" spans="1:5">
      <c r="A99" s="140" t="s">
        <v>65</v>
      </c>
      <c r="B99" s="140"/>
      <c r="C99" s="140"/>
      <c r="D99" s="140">
        <v>3</v>
      </c>
      <c r="E99" s="140">
        <v>3</v>
      </c>
    </row>
    <row r="100" spans="1:5">
      <c r="A100" s="140" t="s">
        <v>66</v>
      </c>
      <c r="B100" s="140">
        <v>1</v>
      </c>
      <c r="C100" s="140">
        <v>2</v>
      </c>
      <c r="D100" s="140">
        <v>6</v>
      </c>
      <c r="E100" s="140">
        <v>9</v>
      </c>
    </row>
    <row r="101" spans="1:5">
      <c r="A101" s="140" t="s">
        <v>67</v>
      </c>
      <c r="B101" s="140">
        <v>1</v>
      </c>
      <c r="C101" s="140"/>
      <c r="D101" s="140">
        <v>2</v>
      </c>
      <c r="E101" s="140">
        <v>3</v>
      </c>
    </row>
    <row r="102" spans="1:5">
      <c r="A102" s="131" t="s">
        <v>22</v>
      </c>
      <c r="B102" s="131">
        <v>48</v>
      </c>
      <c r="C102" s="131">
        <v>59</v>
      </c>
      <c r="D102" s="131">
        <v>92</v>
      </c>
      <c r="E102" s="131">
        <v>199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6F52B2E3B54084E87D8D5FB07374F7D" ma:contentTypeVersion="12" ma:contentTypeDescription="Utwórz nowy dokument." ma:contentTypeScope="" ma:versionID="bfbb1c88bc4fa1d58d5a923a781255a1">
  <xsd:schema xmlns:xsd="http://www.w3.org/2001/XMLSchema" xmlns:xs="http://www.w3.org/2001/XMLSchema" xmlns:p="http://schemas.microsoft.com/office/2006/metadata/properties" xmlns:ns2="02124b48-a1c7-453e-93b5-ec13dd2b0e15" xmlns:ns3="bd74ff61-08f8-4829-89e0-b72461a47513" targetNamespace="http://schemas.microsoft.com/office/2006/metadata/properties" ma:root="true" ma:fieldsID="21a59dd5f940bd43b2509b00b85ed067" ns2:_="" ns3:_="">
    <xsd:import namespace="02124b48-a1c7-453e-93b5-ec13dd2b0e15"/>
    <xsd:import namespace="bd74ff61-08f8-4829-89e0-b72461a4751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124b48-a1c7-453e-93b5-ec13dd2b0e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4ff61-08f8-4829-89e0-b72461a47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i obrazów" ma:readOnly="false" ma:fieldId="{5cf76f15-5ced-4ddc-b409-7134ff3c332f}" ma:taxonomyMulti="true" ma:sspId="7aba0fe9-3ee3-408e-a61d-5814060e28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74ff61-08f8-4829-89e0-b72461a475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F63EF7-B823-4D24-B698-8A42724899C3}"/>
</file>

<file path=customXml/itemProps2.xml><?xml version="1.0" encoding="utf-8"?>
<ds:datastoreItem xmlns:ds="http://schemas.openxmlformats.org/officeDocument/2006/customXml" ds:itemID="{8095E035-ECFF-4727-9563-6FF534041C96}"/>
</file>

<file path=customXml/itemProps3.xml><?xml version="1.0" encoding="utf-8"?>
<ds:datastoreItem xmlns:ds="http://schemas.openxmlformats.org/officeDocument/2006/customXml" ds:itemID="{E8930480-D532-42A9-B7FA-01D795ABC3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Alina Szyrle-Kustosz</dc:creator>
  <cp:keywords/>
  <dc:description/>
  <cp:lastModifiedBy>Wiera Hunko</cp:lastModifiedBy>
  <cp:revision/>
  <dcterms:created xsi:type="dcterms:W3CDTF">2024-05-10T13:57:04Z</dcterms:created>
  <dcterms:modified xsi:type="dcterms:W3CDTF">2025-06-04T11:30:49Z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0x010100F6F52B2E3B54084E87D8D5FB07374F7D</vt:lpwstr>
  </property>
  <property fmtid="{D5CDD505-2E9C-101B-9397-08002B2CF9AE}" pid="3" name="MediaServiceImageTags">
    <vt:lpwstr/>
  </property>
</Properties>
</file>