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<sst xmlns="http://schemas.openxmlformats.org/spreadsheetml/2006/main" count="105" uniqueCount="96">
  <si>
    <t>Issue #</t>
  </si>
  <si>
    <t xml:space="preserve">Comment </t>
  </si>
  <si>
    <t>Actual Answer</t>
  </si>
  <si>
    <t>Answer References Made</t>
  </si>
  <si>
    <t>GPT4 Section RESPONSE</t>
  </si>
  <si>
    <t>Is GPT Section-wise Correct?</t>
  </si>
  <si>
    <t>GPT4 Global</t>
  </si>
  <si>
    <t>Is GPT Correct?</t>
  </si>
  <si>
    <t>Notes (Scenerios where the actual answer points ambiguous)</t>
  </si>
  <si>
    <t>Count (human)</t>
  </si>
  <si>
    <t>Count (section)</t>
  </si>
  <si>
    <t>Count (global)</t>
  </si>
  <si>
    <t xml:space="preserve">
Moreover, is it possible to set ventilation parameters while having the patient connected. According to FUN10.5, this is forbidden. But Figure 2 allows that.</t>
  </si>
  <si>
    <t>Regarding the point: it's possible to set ventilation parameters while having the patient connected.
FUN.10.5 says that it should be possible to set ventilation and alarm parameters ALSO before connecting the patient.
This doesn't exclude that parameters can be set also when the ventilator is ventilating.</t>
  </si>
  <si>
    <t>Based on the provided Software Requirements Specification (SRS) for the Mechanical Lung Ventilator, there seems to be a misunderstanding regarding the ability to set ventilation parameters while having the patient connected, as mentioned in FUN10.5 and Figure 2.
FUN10.5 states, "In Standby Mode ventilation shall be off and it shall be possible to adjust all user-controlled parameters for ventilation and alarms before connecting to the patient and starting patient ventilation." This requirement suggests that all adjustments to ventilation and alarm parameters should be made before the patient is connected to the ventilator and before starting the ventilation process.
However, the confusion arises from the interpretation of Figure 2.1 and the overall operation of the ventilator as described in the SRS. Figure 2.1, as a high-level operation diagram, does not explicitly detail the process of adjusting ventilation parameters while the patient is connected. Instead, it outlines the general flow from start-up, through self-test, to standby, and then to ventilation modes (PCV or PSV), without specifying when parameter adjustments are allowed.
The key to resolving this confusion lies in understanding the operational context and safety considerations. Adjusting ventilation parameters while a patient is connected and actively being ventilated could pose risks, hence the requirement in FUN10.5 to make such adjustments in Standby Mode before patient connection. This is a common safety practice in medical device operation to ensure that any changes made to the device's settings do not inadvertently harm the patient.
Therefore, while Figure 2.1 allows for transitions between different modes of operation and indicates a general framework for ventilator use, it does not contradict FUN10.5. The requirement in FUN10.5 specifically addresses the safety protocol of adjusting parameters before patient connection and ventilation start, which is a detail beyond the scope of the high-level process flow shown in Figure 2.1.
In summary, according to the detailed SRS, it is not possible to adjust ventilation parameters while the patient is connected, as per the safety requirement outlined in FUN10.5. Adjustments must be made in Standby Mode before connecting the patient and starting ventilation, ensuring patient safety and adherence to medical device operation protocols.</t>
  </si>
  <si>
    <t>According to FUN10.5, it is indeed stated that in Standby Mode, ventilation is off, and it is possible to adjust all user-controlled parameters for ventilation and alarms before connecting to the patient and starting patient ventilation. However, the GUI and Controller state machines (Figures 3.1 and 4.1) and their descriptions do not explicitly forbid parameter adjustments with the patient connected, especially in Settings Mode (GUI.7, GUI.8, CONT.8, CONT.10). The system transitions to Settings Mode to adjust parameters, which can occur during ventilation (GUI.108, CONT.9, CONT.10). Therefore, while FUN10.5 suggests parameter adjustments should be made before patient connection, the system's design accommodates adjustments during operation, ensuring safety and flexibility in clinical scenarios.</t>
  </si>
  <si>
    <t>Partially TRUE</t>
  </si>
  <si>
    <t>Is the function "start ventilation" available only if the patient is connected? 
If no, what happens if the start ventilation is selected without having the patient connected? In other words, is the following scenario possible (we are in the standby mode):
-select the "start ventilation"
-connect the patient
=the ventilation starts</t>
  </si>
  <si>
    <t>It is possible to start the ventilation without anything connected. Then, when starting the ventilation, the system raises many alarms, and probably it will move to a safe mode.
Note that the ventilator can be used with a lung simulator, but it can be considered as connected to a patient.</t>
  </si>
  <si>
    <t>Based on the provided Software Requirements Specification for the Mechanical Lung Ventilator, the function "start ventilation" does not explicitly require the patient to be connected for it to be available or selected. The specifications detail the process from start-up to ventilation, including transitions between modes (PCV and PSV), but do not explicitly state that the patient must be connected before the "start ventilation" option can be selected.
However, it is important to note that FUN.5.3 explicitly states, "The patient shall not be connected to the breathing circuit when the system is powered on and through start-up and self-test." This implies that the initial system start-up and self-test procedures are designed to be conducted without the patient being connected. Following these procedures, the system transitions to Standby Mode, where ventilation parameters can be set (FUN.10.5), but it does not explicitly state that starting ventilation without a patient connected is prevented or what specific behavior the system would exhibit in such a scenario.
Therefore, based on the provided specifications, while it is not explicitly stated that the "start ventilation" function is available only if the patient is connected, the intended use and safety protocols outlined (such as the self-test and initialization processes) suggest that the system is designed to ensure readiness and safety before patient connection. The scenario of selecting "start ventilation" without having the patient connected is not directly addressed, indicating a potential area for clarification or addition in the requirements to explicitly cover this use case and ensure patient safety.</t>
  </si>
  <si>
    <t>The "start ventilation" function is available even if the patient is not connected, as indicated by the transition from Start-up Mode to Ventilation Mode in the GUI state machine (Figure 3.1) and the Controller state machine (Figure 4.1). If "start ventilation" is selected without the patient connected, the system would transition to Ventilation Mode but would not initiate actual ventilation until patient connection parameters are met. This design allows for pre-configuration and immediate readiness upon patient connection, enhancing responsiveness in critical care scenarios.</t>
  </si>
  <si>
    <t>It says about some parameters that is not in GT answer</t>
  </si>
  <si>
    <t>For FUN20 I can now see how breathingCycle start/end, and expirationPhase start/end can be defined, but in FUN 25 and 26, I can only see when the breathing cycle starts and when the expiration phase starts, but not how either of them finish. Perhaps I am not interpreting the graphs correctly.
Could you tell me how the breathing cycle ends and expiration phase ends in PSV mode?</t>
  </si>
  <si>
    <t>For further details about start/end of inspiration/expiration phase both in PCV and PSV, please refer to requirements from CONT.20 to CONT.28 (PCV) and from CONT.29 to CONT.37 (PSV).</t>
  </si>
  <si>
    <t>In PSV mode, the end of the breathing cycle and the expiration phase are determined by specific conditions set by the system based on the patient's spontaneous breathing efforts and the parameters configured by the healthcare professional.
For the breathing cycle to end in PSV mode, it is primarily determined by the patient's own breathing efforts in conjunction with the system's configured settings. Specifically, the breathing cycle in PSV mode is initiated by a sudden drop in pressure above a user-settable threshold (Inhale Trigger Sensitivity, ITS_PSV) as per FUN.25. This means the start of the breathing cycle is patient-triggered. The end of the breathing cycle, or more specifically, the transition from the inspiratory phase to the expiratory phase, is determined by the Expiratory Trigger Sensitivity (ETS) setting as per FUN.26. The expiration phase starts when the inspiratory flow drops below a settable fraction of the peak flow, indicating the end of the patient's inspiratory effort.
Therefore, in PSV mode:
- The **end of the breathing cycle** is not explicitly defined as a single event but is a result of the transition from the inspiratory phase to the expiratory phase, followed by the patient's next spontaneous breath that meets the ITS_PSV criteria to start a new cycle.
- The **end of the expiration phase** occurs when the patient initiates a new breath that causes a sudden drop in pressure above the ITS_PSV threshold, starting a new breathing cycle.
In summary, in PSV mode, both the end of the breathing cycle and the expiration phase are dynamically determined by the patient's spontaneous breathing efforts in relation to the configured ITS_PSV and ETS settings.</t>
  </si>
  <si>
    <t>In PSV mode, the breathing cycle ends, and the expiration phase ends when certain conditions are met:
- The breathing cycle in PSV mode is initiated by a sudden drop in pressure (CONT.36.1) and ends when the inspiratory flow drops below a set fraction of the peak flow (CONT.33), indicating the start of the expiration phase.
- The expiration phase ends either when a new breath is initiated by the patient (detected as a sudden drop in pressure - CONT.36.1) or when the system automatically switches to PCV mode due to apnea (CONT.37), indicating the start of a new breathing cycle.</t>
  </si>
  <si>
    <t xml:space="preserve">Second answer is more close to the GT answer </t>
  </si>
  <si>
    <t xml:space="preserve">
FUN.9 says "Once the self-test has been completed successfully and configurations have been loaded properly the system shall start monitoring and reporting health parameters." is this supposed to indicate a mode change to 'Ventilation Mode' (as per Figure 2.1)?
</t>
  </si>
  <si>
    <t xml:space="preserve">
Yes, this means that the mode changes to StandBy Mode. The ventilator is powered, it is displaying the ventilation parameters, but no one is connected yet. The change to ventilation mode happens when the operator starts the ventilation (likely with a patient connected to the machine). We will clarify this in a new version of the document.
</t>
  </si>
  <si>
    <t>Yes, FUN.9 does indicate a mode change to 'Ventilation Mode' as per Figure 2.1 in the high-level operation diagram. After the self-test and configuration loading processes are successfully completed, the system's transition into monitoring and reporting health parameters aligns with the operational flow into 'Ventilation Mode', where the system actively supports the patient's breathing through either PCV or PSV modes. This transition is a critical step in preparing the ventilator to provide the necessary respiratory support, marking the shift from preparatory stages (Start-up, SelfTest, and StandBy) to active ventilation support.</t>
  </si>
  <si>
    <t>- FUN.9 implies a transition to a monitoring state, which can be interpreted as part of the Standby Mode where the system is ready but not actively ventilating. This does not necessarily indicate a mode change to 'Ventilation Mode' but rather a readiness to monitor and ventilate as needed.</t>
  </si>
  <si>
    <t>FUN.9 triggers the transition to Standby Mode but so does FUN10.4. Is there a reason for this repetition?</t>
  </si>
  <si>
    <t>No, no reason</t>
  </si>
  <si>
    <t>The repetition of the transition to Standby Mode in both FUN.9 and FUN.10.4 is intentional and serves distinct purposes within the operation of the mechanical lung ventilator.
FUN.9 specifies that once the self-test has been completed successfully and configurations have been loaded properly, the system shall start monitoring and reporting health parameters. This requirement is focused on the transition to operational readiness after the self-test and configuration loading processes are complete. It ensures that the system is ready to monitor and report health parameters, which is a critical step before entering Standby Mode where the ventilator is ready but not actively ventilating a patient.
On the other hand, FUN.10.4 is part of a broader set of requirements under FUN.10, which deals with the actions taken after the start-up has been completed successfully. Specifically, FUN.10.4 addresses the scenario where all self-test steps have been completed successfully, allowing the transition to Standby Mode. This is part of the decision-making process where the user must select “New Patient” or “Resume Ventilation” before the system transitions to self-test mode, and eventually to Standby Mode.
The reason for this apparent repetition is that FUN.9 and FUN.10.4 cater to different stages in the ventilator's start-up sequence and user interaction process. FUN.9 is about the system's internal readiness to monitor health parameters post-self-test, while FUN.10.4 is about user decisions post-start-up affecting the transition to Standby Mode. Both are necessary to ensure a comprehensive and safe operational protocol for the ventilator, accommodating both system readiness and user input before entering a state where the ventilator is ready to ventilate a patient.</t>
  </si>
  <si>
    <t>- The repetition of transitioning to Standby Mode in FUN.9 and FUN10.4 serves to emphasize the system's readiness state post-initialization (self-test completion) and configuration adjustments. It ensures clarity that regardless of the path taken (new patient setup or resuming ventilation), the system returns to a ready state before active ventilation begins.</t>
  </si>
  <si>
    <t>In several places, requirements have sub-requirements (e.g. FUN.5 then has FUN.5.1 -- FUN.5.3) that seem to add detail/support the 'main' requirement. In other places, however, (e.g. FUN.4) there is a lot of detail contained in one requirement.
I was wondering, in general, what your view of the relationship is between a requirement and its sub-requirements. For example, are they extra clauses in addition to the main requirement? Do the sub-requirements combine to 'implement' what the main requirement says? Or is it something else?</t>
  </si>
  <si>
    <t>The requirements in chapter 1 are general requirements, then they are detailed in the following chapters of the document.
Generally, the sub requirements detail the content of the general requirement by specifying the behavior.</t>
  </si>
  <si>
    <t>The relationship between a main requirement and its sub-requirements in this Software Requirements Specification (SRS) for a Mechanical Lung Ventilator can be understood as a hierarchical structure where the main requirement outlines a broad functionality or feature of the system, and the sub-requirements provide detailed specifications, conditions, or additional functionalities that support, clarify, or implement the main requirement.
In this context, sub-requirements are not merely extra clauses added to the main requirement; rather, they are integral components that detail how the main requirement is to be achieved or specified conditions under which the main requirement operates. This hierarchical structure allows for a clear and organized presentation of the system's requirements, ensuring that each aspect of a main requirement is thoroughly defined and that the system's functionality is comprehensively described.
For example, the main requirement FUN.5 outlines the initiation of the Start-up Mode, while its sub-requirements (FUN.5.1, FUN.5.2, FUN.5.3) specify the processes involved in the initialization, the feedback to the user upon completion or failure, and a safety condition regarding patient connection during start-up, respectively. Together, these sub-requirements combine to fully implement what the main requirement states by detailing the necessary steps and conditions for the Start-up Mode to be correctly initiated and completed.
This approach ensures that the SRS is both detailed and modular, allowing developers and stakeholders to understand not only the high-level functionalities required of the system but also the specific conditions, processes, and considerations that underpin these functionalities.</t>
  </si>
  <si>
    <t>Sub-requirements provide detailed conditions or actions that support the fulfillment of the main requirement. They can be seen as specific instances, conditions, or clarifications that are necessary for the comprehensive implementation of the main requirement. In essence, they detail how the main requirement can be achieved or specify additional conditions that refine the main requirement, ensuring a thorough understanding and implementation.</t>
  </si>
  <si>
    <t xml:space="preserve">In a normal case, does start-up-ended of the controller occur before that of the GUI?
</t>
  </si>
  <si>
    <t xml:space="preserve">yes, it can happen - actually the controller is normally faster than the GUI, so it is likely to happen
</t>
  </si>
  <si>
    <t>Yes, in a normal case, the start-up of the controller occurs before that of the GUI. This is evident from the requirements specified for both the controller and the GUI.
For the controller, the transition from the "Start-up" state to the "SelfTest" state occurs once start-up has completed (`start-up ended`), as indicated in the Controller Requirements section under the description of the "Start-up State". This implies that the controller initiates its start-up sequence immediately upon a `powerOn` event and completes it before moving on to the self-test procedures.
For the GUI, the transition from "Start-up Mode" to either "Start" or "Ventilation" mode occurs after the start-up parameter validation and initialization have been completed, as described in the GUI Requirements section. Specifically, GUI.2 and GUI.3 requirements detail that the GUI checks whether the controller is already running in ventilation mode to decide the next state. This indicates that the GUI's start-up sequence is designed to recognize the operational state of the controller, which would already be in a post-start-up state.
Therefore, the controller's start-up process is initiated and concluded before the GUI's start-up process, ensuring that the controller is ready and operational for the GUI to check its status and proceed accordingly.</t>
  </si>
  <si>
    <t xml:space="preserve">- In a normal case, the start-up of the controller occurs before that of the GUI to ensure that the hardware and lower-level functions are ready before the user interface becomes active. This sequence ensures system integrity and readiness for user interaction.
</t>
  </si>
  <si>
    <t>Its able to pick up info about the speed of controller - good</t>
  </si>
  <si>
    <t>In a nomal case, can GUI be faster than the controller? Can GUI be in the state Start before the controller was in the state SelfTest.</t>
  </si>
  <si>
    <t>yes it can happen.</t>
  </si>
  <si>
    <t>Based on the provided Software Requirements Specification (SRS) for a Mechanical Lung Ventilator, the GUI (Graphical User Interface) and the controller have distinct roles and operational states, which are defined in their respective state machines. The GUI is responsible for user interactions, settings, and displaying information, while the controller manages the actual ventilation modes and transitions based on the operational state of the ventilator and inputs from the GUI.
### Can GUI be faster than the controller?
The question of whether the GUI can be "faster" than the controller is somewhat misaligned with the nature of their interaction. The GUI and the controller operate asynchronously; the GUI sends commands to the controller and displays information based on the controller's state and data. The "speed" isn't directly comparable because they perform different functions. However, the GUI can quickly respond to user inputs and update displays, while the controller processes those inputs and manages the ventilation states, which involves physical processes that might take more time to execute.
### Can GUI be in the state Start before the controller was in the state SelfTest?
According to the SRS, the GUI transitions to the "Start" state after the "Start-up" state once the configurations have been loaded and the controller is not running in ventilation (GUI.3). The controller, on the other hand, transitions from the "Start-up" state to the "SelfTest" state once start-up has completed (CONT.3).
Given these requirements, the GUI can indeed be in the "Start" state before the controller transitions to the "SelfTest" state. This is because the GUI's transition to "Start" is based on the completion of its start-up procedures and the ventilation status, not directly on the controller's transition to "SelfTest". The GUI's transition to "Start" is contingent upon the controller not being in a ventilation mode, which is a condition that can be met independently of the controller's specific state transition to "SelfTest".
In summary, the GUI's transition to the "Start" state is not directly dependent on the controller's state but rather on the conditions that are met during the GUI's start-up process and the operational status of the controller (i.e., whether it is already in a ventilation mode or not).</t>
  </si>
  <si>
    <t xml:space="preserve">- The GUI can be faster in reaching its ready state compared to the controller because the GUI's readiness primarily involves loading the interface and default settings, which can be less time-consuming than the hardware checks and initializations required by the controller.
</t>
  </si>
  <si>
    <t>For the point 3, I think that when the controller is in the state SelfTest , the GUI may be either in the state Start or SelfTest or even in the state StartUp.</t>
  </si>
  <si>
    <t>That's correct. Being in Start or StartUp is temporary.</t>
  </si>
  <si>
    <t>Based on the detailed Software Requirements Specification provided, your interpretation that the GUI may be in the state "Start" or "SelfTest" or even in the state "StartUp" when the controller is in the state "SelfTest" is not directly supported by the specifications given. The specifications outline specific transitions between states for both the GUI and the controller, but they do not explicitly state that the GUI can be in the "StartUp" state while the controller is in the "SelfTest" state.
Here's a breakdown based on the provided specifications:
1. **Start-up State (GUI and Controller)**: Both the GUI and the controller have a "Start-up" state. The GUI transitions from "Start-up" to either "Start" or "Ventilation" based on whether ventilation is on or off. The controller transitions from "Start-up" to "SelfTest" after completing its start-up checks.
2. **SelfTest State (GUI and Controller)**:
- For the GUI, the "SelfTest" state allows the user to perform a sequence of tests, and upon passing these tests, it transitions to the "Menu" state.
- For the controller, after completing the self-test, it transitions to the "VentilationOff" state if the self-test is passed or if the GUI asks for resuming ventilation.
3. **GUI in Start or SelfTest State**:
- The GUI can indeed be in the "SelfTest" state as per GUI.1.4 and GUI.9, which describe the transition from "SelfTest" to "Menu" upon passing the self-test.
- The GUI can be in the "Start" state as per GUI.1.2, which allows the user to resume ventilation or start ventilation for a new patient. This is a logical state for the GUI to be in before or after the "SelfTest" state depending on user actions.
4. **GUI in StartUp State**:
- The specifications do not explicitly support the GUI being in the "StartUp" state while the controller is in the "SelfTest" state. The "StartUp" state for the GUI is primarily for initialization with default configuration parameters and determining whether to transition to "Start" or "Ventilation" based on the ventilation status.
Therefore, while the GUI can logically be in the "Start" or "SelfTest" states when the controller is in the "SelfTest" state, the specifications do not support the GUI being in the "StartUp" state at this point. The transition paths outlined in the specifications suggest a sequential flow where the GUI would move out of "StartUp" before the controller enters "SelfTest".</t>
  </si>
  <si>
    <t>- When the controller is in the SelfTest state, the GUI may indeed be in the Start, SelfTest, or even StartUp state, reflecting the interactive and parallel processes of system checks and user interface readiness.</t>
  </si>
  <si>
    <t>Unless I'm mistaken, I did not see default/rang values for max_exp_pause and max_ins_pause.</t>
  </si>
  <si>
    <t xml:space="preserve">
The values are in FUN.28 and FUN.29, and repeated in GUI.58 and GUI.59
</t>
  </si>
  <si>
    <t>You are correct; the document does not specify default or range values for `max_exp_pause` and `max_ins_pause`. These parameters are mentioned in the "Definitions" section as "The maximum time duration of an Expiratory Pause" and "The maximum time duration of an Inspiratory Pause," respectively. However, in the sections detailing values and ranges for various parameters (sections 2.3.1, 2.3.2, and 2.3.3), no default values or ranges are provided for these two parameters. This omission means that, as it stands, the specification lacks complete information regarding the acceptable or intended limits for the duration of expiratory and inspiratory pauses, which are critical for ensuring patient safety and the effective operation of the ventilator.</t>
  </si>
  <si>
    <t>The document does not explicitly mention default or range values for max_exp_pause and max_ins_pause. These values are critical for ensuring safe and effective ventilation pauses. The omission suggests a need for clarification or addition to the specifications to cover these parameters comprehensively.</t>
  </si>
  <si>
    <t>this could be issue with the text formatting</t>
  </si>
  <si>
    <t xml:space="preserve">
Is it acceptable to start ventilation for a new patient without setting the desired parameters for that patient? According to Figure 3.1, it is possible. That means ventilation will be performed with default values ?
</t>
  </si>
  <si>
    <t>Yes, it is possible. In case no parameters are set by physician, the ventilation is performed with default values.
or the last set values in case of resume ventilation - we ere told that often the doctors prefer to start the ventilation immediately, and only then they modify the parameters</t>
  </si>
  <si>
    <t>Based on the provided Software Requirements Specification (SRS) for a Mechanical Lung Ventilator, it is indeed acceptable to start ventilation for a new patient without setting the desired parameters for that patient explicitly. According to the requirements, if a new patient is selected (GUI.45.3), the system moves to "Self-test" and then potentially to ventilation modes with default configuration parameters loaded if specific parameters are not set by the user. This is supported by several points in the SRS:
1. **Default Configuration Parameters**: The system initializes with default configuration parameters during the Start-up Mode (GUI.111 and CONT.12). This implies that there is a predefined set of parameters that the system can use to operate safely without immediate user input.
2. **Transition to Ventilation Modes**: The GUI and controller state machines allow transitioning to ventilation modes (PCV or PSV) without explicit mention that all parameters must be user-defined before starting ventilation (GUI.61 and CONT.5, CONT.6). The system's ability to operate with default parameters is implied here.
3. **Safety and Fail-safes**: The SRS includes numerous requirements for safety and fail-safe modes (e.g., CONT.46, CONT.44), suggesting that the system is designed to operate safely under various conditions, including with default parameters.
4. **Self-Test and Configuration Loading**: The system performs a self-test and loads configuration parameters during startup (GUI.11, GUI.111, CONT.12). If the system transitions directly to ventilation from these states without additional user input, it would use these loaded parameters, which include default values.
Therefore, while it is possible to start ventilation with default values, the SRS implicitly encourages user review and customization of parameters to suit individual patient needs through its GUI design and the availability of settings and self-test modes before ventilation starts. This design choice balances the need for rapid response in emergency situations against the need for patient-specific care adjustments.</t>
  </si>
  <si>
    <t>- Starting ventilation without setting patient-specific parameters is possible (Figure 3.1), and the system would use default values as per the requirements for PCV and PSV modes. This design allows for rapid initiation of ventilation in emergency scenarios, with the understanding that customization can follow as patient data becomes available.</t>
  </si>
  <si>
    <t>some parameters (PEEP, FiO2, ...) do not have default values. Does this mean that any value (belonging to the range) can be chosen in the StartUp mode ?</t>
  </si>
  <si>
    <t>PEEP and FiO2 do not have default values, because they are physical devices and it is not necessary to set them by the GUI.
If the physician needs a different PEEP, he/she rotates a knob, on the physical valve, that can be adjusted by hand to a desired value. While for the FiO2 value, the physician turns the dial on the medical gas blender to set the desired FiO2.</t>
  </si>
  <si>
    <t>Yes, for parameters like PEEP and FiO2 that do not have default values specified in the StartUp mode, it implies that any value within the specified range can be chosen. The absence of a default value for these parameters suggests that the appropriate value should be determined based on the specific needs of the patient at the time of ventilation initiation. This approach allows for flexibility in setting parameters to best suit the patient's current condition, rather than adhering to a potentially unsuitable preset value.</t>
  </si>
  <si>
    <t>Partialy TRUE</t>
  </si>
  <si>
    <t>- The absence of specified default values for some parameters (e.g., PEEP, FiO2) implies that any value within the specified range can be chosen during the StartUp mode. This flexibility allows clinicians to use their judgment based on the patient's immediate needs but also highlights the importance of setting these critical parameters promptly.</t>
  </si>
  <si>
    <t>domain knowledge limitaiton</t>
  </si>
  <si>
    <t>According to the requirement document, the system should measure and display some parameters. However, no information is given about how they are calculated: Peak Pinsp, Vtidal, PAW, etc.</t>
  </si>
  <si>
    <t>Peak Pinsp -&gt; is the highest level of pressure applied to the lungs during inspiration
Vtidal -&gt; The volume is a direct product of the amount of pressure and the time that pressure is applied. The pressure and time are measured, and the volume would be an outcome of how long and how hard the ventilator pushes air into the lungs.
PAW -&gt; is measured using a sensor</t>
  </si>
  <si>
    <t>The document indeed specifies that the system shall measure and display various parameters such as Peak Inspiratory Pressure (Peak P_insp), Tidal Volume (V_tidal), Airway Pressure (PAW), among others. However, the document does not explicitly detail the methodologies or algorithms used to calculate these parameters. This omission is not uncommon in high-level requirements documents, where the focus is on what the system must do rather than how it must do it.
The calculation of these parameters typically involves sensor data and specific algorithms tailored to the mechanical and software design of the ventilator. For instance:
- **Peak Inspiratory Pressure (Peak P_insp)**: This is usually determined by measuring the highest pressure reached during the inspiratory phase of a breath cycle. Pressure sensors in the ventilator circuit, specifically at the entrance to the patient's airway (as indicated by the presence of a pressure sensor PS ins in the document), would be used to capture pressure data throughout the breath cycle. The peak value recorded during inspiration would be identified as the Peak P_insp.
- **Tidal Volume (V_tidal)**: The volume of air delivered to the patient in each breath can be calculated using flow sensors (e.g., FI1 and FI2 as mentioned in the document) that measure the flow rate of gas into and out of the patient's lungs. By integrating the flow rate over the time of inspiration, the total volume of gas delivered (V_tidal) can be calculated.
- **Airway Pressure (PAW)**: This is measured directly using pressure sensors located at the patient's airway entrance (PS ins). The document mentions the measurement and display of instantaneous airway pressure (PAW), which suggests real-time monitoring of pressure values.
While the document does not provide the exact calculation methods, it does specify the use of sensors and interfaces that would facilitate these measurements. For example, the interface between hardware and controller sections (INT.49 to INT.58) lists various sensors for measuring flow, oxygen concentration, pressure, and other parameters. The algorithms to process sensor data into meaningful clinical parameters like Peak P_insp, V_tidal, and PAW would be part of the software development process, adhering to the functional requirements specified in the document.
In summary, while the document does not detail the calculation methods for these parameters, it outlines the necessary hardware components and system capabilities to measure and display them, leaving the specific implementation details to the software development phase.</t>
  </si>
  <si>
    <t>- The document outlines the requirement for the system to measure and display various parameters (e.g., FUN.43 - FUN.48) but does not detail the calculation methods. These methods are crucial for ensuring accuracy and reliability in patient monitoring.</t>
  </si>
  <si>
    <t>The system should measure some parameters, like FiO2 and PEEP, while these parameters are set by the user.
May the measured values be different from that set by the user?</t>
  </si>
  <si>
    <t>There are sensors to measure FiO2 and PEEP as shown in Fig.2.2, (the pressure at the end of expiration) and they could be different from those set by the user. Indeed, there are max and min value that are used as limit for the alarm</t>
  </si>
  <si>
    <t>Yes, the measured values of parameters like FiO2 (Fraction of inspired Oxygen) and PEEP (Positive End Expiratory Pressure) can be different from the values set by the user. This is because the system allows the user to set desired values for these parameters (as indicated in the requirements FUN.48.1 for FiO2 and PER.1 for PEEP), but it also continuously measures and displays the actual values of these parameters during operation (as indicated in FUN.45 for PEEP and FUN.48 for FiO2).
The system is designed to alert the user if the measured values deviate significantly from the set values, indicating a potential issue that may need to be addressed. For example, SAV.1 specifies that the system shall raise an alarm if the delivered oxygen concentration changes by more than 3% volume of a user-controlled target FiO2 value, and SAV.5 specifies that the system shall raise a PEEP alarm if the expiratory airway pressure falls below the user-set low pressure alarm limit (Min PEEP).
These mechanisms ensure that while the user sets desired values for optimal patient care, the system provides real-time feedback on actual conditions, allowing for adjustments and interventions as necessary to maintain patient safety and effective ventilation support.</t>
  </si>
  <si>
    <t>- The measured values of parameters like FiO2 and PEEP can indeed differ from the set values due to system performance, environmental conditions, or patient interactions. This discrepancy underscores the importance of continuous monitoring and potential system calibration to maintain therapeutic effectiveness.</t>
  </si>
  <si>
    <t>When the user updates the parameters during a ventilation (inspiration or expiration), does this imply that the inspiration/expiration duration is updated too?</t>
  </si>
  <si>
    <t xml:space="preserve">
All parameters are updated from the next respiratory cycle (staring from the inspiration phase).
</t>
  </si>
  <si>
    <t>Based on the provided Software Requirements Specification for the Mechanical Lung Ventilator, updating the parameters during ventilation (inspiration or expiration) does not explicitly imply that the inspiration/expiration duration is updated too. The specification details various parameters that can be set or adjusted, such as inspiratory pressure, respiratory rate, I:E ratio, etc., but it does not directly state that updating these parameters will automatically adjust the duration of inspiration or expiration.
However, it's important to note that certain parameters inherently influence the timing of the breathing cycle. For example, the respiratory rate (RR) and the I:E ratio directly determine the cycle's duration and the distribution of time between inspiration and expiration. Specifically, the requirement FUN.20 for PCV mode explains how the time for one breathing cycle is equal to 1/RR_PCV, and the expiratory time is calculated based on the I:E ratio. Therefore, if the user updates the RR_PCV or the I:E ratio, this will inherently change the duration of the inspiration and/or expiration phases.
In summary, while the specification does not explicitly state that updating parameters during ventilation changes the inspiration/expiration duration, changes to specific parameters like the respiratory rate and I:E ratio inherently affect these durations.</t>
  </si>
  <si>
    <t>When parameters are updated during ventilation (inspiration or expiration), it implies that the system must adapt to these changes in real-time. While the document does not explicitly state the immediate effect on inspiration/expiration duration, it is implied that such updates could influence the ventilation cycle to accommodate the new settings, ensuring patient safety and adherence to therapeutic goals.</t>
  </si>
  <si>
    <t>Both answers are not v accurate, domain knowledge limitation as this is not really mentioned</t>
  </si>
  <si>
    <t>There should be a sensor that give the state of each valve to the controler. No such a sensor is described in Page 20.
From my undertanding, the valves can fail.
In general, It should be a sensor for each information read by the controler. Can we consider sensors as safe?
What do you think?</t>
  </si>
  <si>
    <t xml:space="preserve">
There is no a real sensor for the state of the valves - which can fail. However, as in Figure 2.2, there are pressure sensors (which cannot fail in this version) that read the pressure in the circuits (inspiratory or expiratory) and also flow sensors (which do not fail). In case a valve fails, the system assumes that the pressure or the flow or both will not satisfy the safety requirements and an alarm will raise.
</t>
  </si>
  <si>
    <t>Based on the detailed Software Requirements Specification (SRS) for the Mechanical Lung Ventilator, it's clear that the system incorporates various sensors to monitor and control the ventilation process effectively. These include flow sensors (FI1 for unidirectional flow to the patient and FI2 for bidirectional flow between the ventilator and the patient), an oxygen concentration sensor (OS), and pressure sensors (PS ins for inspiratory pressure and PS exp for expiratory pressure), among others. These sensors play critical roles in ensuring the ventilator operates within safe and effective parameters, providing essential data to the controller for real-time adjustments and monitoring.
Regarding the safety of these sensors, the SRS outlines a comprehensive self-test mode (FUN.6 and its sub-requirements) designed to verify the functionality and calibration of the system's components, including the sensors, before the ventilator is used on a patient. This self-test mode is a critical step in ensuring that the sensors and the system as a whole are functioning correctly and safely.
However, the SRS does not explicitly mention sensors for directly monitoring the state of each valve (in valve and out valve). While the functionality and safety of the valves are likely inferred through the system's ability to maintain target pressures and flows (which would be impossible with a malfunctioning valve), the absence of direct monitoring could be seen as a potential gap in the system's safety architecture.
In the context of safety-critical systems like ventilators, redundancy and direct monitoring are key principles. Directly monitoring the state of each valve with dedicated sensors could provide an additional layer of safety by ensuring that any failure or deviation from expected behavior is detected immediately, allowing the system to enter a fail-safe mode or alert the user to the issue.
Therefore, while the existing sensors and self-test procedures provide a strong foundation for safety, considering the addition of direct valve state sensors could enhance the system's robustness and reliability. This would align with the overarching safety requirements (e.g., FUN.31 - FUN.34) that prioritize patient safety above all. Adding such sensors would ensure that every critical component's status is directly monitored, further minimizing the risk of undetected failures that could compromise patient care.</t>
  </si>
  <si>
    <t>The absence of a specific mention of sensors for monitoring valve states (Page 20) suggests a potential area for enhancement in the specifications. Incorporating sensors to provide real-time feedback on valve states would enhance system reliability and safety, allowing for immediate corrective actions in case of valve failures.</t>
  </si>
  <si>
    <t>AL44 and AL 45: How can the controller drive the valves to their safe states if they have a failure?
Do you mean that the controller can force them ?</t>
  </si>
  <si>
    <t xml:space="preserve">response in CONT 1.6 </t>
  </si>
  <si>
    <t>The controller can drive the valves to their safe states in the event of a failure by utilizing the fail-safe mechanisms built into the system's design. This does not imply that the controller can "force" a malfunctioning valve to operate normally; rather, it means that the controller can command the valves to move to predefined safe positions that minimize the risk to the patient and the system itself.
For instance, in the case of the input valve (in valve) and output valve (out valve), the safe state is typically defined as follows:
- The in valve is moved to the closed position (pressure set to 0), preventing any further influx of air or oxygen to the patient's circuit.
- The out valve is moved to the open position, allowing air in the patient's circuit to escape to the atmosphere, thereby preventing the buildup of excessive pressure.
These actions are designed to protect the patient in the event of a valve failure by ensuring that the ventilation system does not contribute to a dangerous increase in airway pressure or fail to provide the necessary exhalation path.
The requirements specify that these actions should occur "within no more than one respiratory cycle" (as seen in AL.16.1, AL.18.1, AL.21.2, AL.42.1, AL.43.1, AL.44.1, and AL.45.1), indicating that the system is designed to respond rapidly to identified failures, thereby minimizing the potential for harm.
This approach is part of the system's broader fail-safe strategy, which is a critical aspect of medical device design, especially for life-supporting systems like mechanical ventilators. The fail-safe mode (CONT.1.6) specifically mentions forcing input and output valves to their de-energized states (in valve closed and out valve open) as a general response to detected errors, further emphasizing the system's reliance on predefined safe states rather than attempting to "force" malfunctioning components to operate as intended.</t>
  </si>
  <si>
    <t>The ability of the controller to drive valves to their safe states in case of failure (AL44 and AL45) implies a mechanism by which the controller can override normal valve operations to ensure patient safety. This capability is crucial for handling unexpected hardware malfunctions effectively.</t>
  </si>
  <si>
    <t>Second answer incorrect ref</t>
  </si>
  <si>
    <t>Why is Target inspiratory pressure (P_insp) not considered as common parameter for PSV and PVS? Same question for ITS. Why do we have ITS and ITS_psv?</t>
  </si>
  <si>
    <t xml:space="preserve">
This is a medical choice, because physician could choose different values based on patient condition and ventilation mode.
</t>
  </si>
  <si>
    <t>The differentiation between Target Inspiratory Pressure (P_insp) settings and Inhale Trigger Sensitivity (ITS) settings for PSV (Pressure Support Ventilation) and PCV (Pressure Controlled Ventilation) modes is primarily due to the distinct operational characteristics and patient interaction within each mode.
1. **Target Inspiratory Pressure (P_insp):**
- **P_insp_PCV (Target Inspiratory Pressure in PCV mode):** In PCV mode, the ventilator controls the entire breathing cycle, delivering a preset inspiratory pressure regardless of the patient's spontaneous effort. This mode is typically used for patients who have little to no ability to breathe on their own. The set pressure aims to ensure that the lungs receive a consistent volume of air to assist with oxygenation and ventilation.
- **P_insp_PSV (Target Inspiratory Pressure in PSV modes):** In contrast, PSV mode supports spontaneous breathing efforts by the patient. When the patient initiates a breath, the ventilator provides support up to the set inspiratory pressure to help complete the breath. This mode is used for patients who can initiate breaths on their own but need assistance to maintain adequate ventilation. The pressure support level is adjusted based on the patient's needs and comfort, potentially varying significantly from the settings used in PCV mode.
2. **Inhale Trigger Sensitivity (ITS):**
- **ITS_PCV (Inhale Trigger Sensitivity in PCV mode):** This setting determines the sensitivity of the ventilator to detect a patient's attempt to initiate a breath in PCV mode. A lower threshold (more sensitive) might be used to ensure that even weak patient efforts can trigger the ventilator to deliver a controlled breath.
- **ITS_PSV (Inhale Trigger Sensitivity in PSV mode):** In PSV mode, the sensitivity setting is crucial for patient comfort and synchrony with the ventilator. It must be finely tuned to detect the initiation of spontaneous breaths accurately without causing auto-triggering or missed efforts. The requirements for this sensitivity can be quite different from those in PCV mode because the patient is expected to initiate all breaths, and the ventilator's role is to support these efforts.
The differentiation between these settings for each mode allows for tailored ventilation support that can adapt to the varying levels of patient respiratory effort and the specific goals of ventilation therapy. In PCV mode, the focus is on ensuring consistent ventilation in the absence of sufficient spontaneous effort, while in PSV mode, the emphasis shifts to supporting and enhancing the patient's own breathing efforts. This distinction in settings reflects the ventilator's need to adapt to these fundamentally different operational paradigms, ensuring both patient safety and comfort.</t>
  </si>
  <si>
    <t>The exclusion of Target Inspiratory Pressure (P_insp) and ITS as common parameters for both PSV and PVS modes might be based on the distinct operational contexts of these modes. However, considering the physiological principles underlying mechanical ventilation, revisiting this decision could enhance the system's flexibility and applicability across different patient needs.</t>
  </si>
  <si>
    <t>Min</t>
  </si>
  <si>
    <t>Max</t>
  </si>
  <si>
    <t>AVG</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</si>
</sst>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color theme="1"/>
      <name val="Arial"/>
      <scheme val="minor"/>
    </font>
  </fonts>
  <fills count="3">
    <fill>
      <patternFill patternType="none"/>
    </fill>
    <fill>
      <patternFill patternType="lightGray"/>
    </fill>
    <fill>
      <patternFill patternType="solid">
        <fgColor rgb="FFC9DAF8"/>
        <bgColor rgb="FFC9DAF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Alignment="1" applyBorder="1" applyFont="1">
      <alignment vertical="bottom"/>
    </xf>
    <xf borderId="1" fillId="2" fontId="1" numFmtId="0" xfId="0" applyAlignment="1" applyBorder="1" applyFill="1" applyFont="1">
      <alignment vertical="bottom"/>
    </xf>
    <xf borderId="1" fillId="2" fontId="1" numFmtId="0" xfId="0" applyAlignment="1" applyBorder="1" applyFont="1">
      <alignment shrinkToFit="0" vertical="bottom" wrapText="1"/>
    </xf>
    <xf borderId="1" fillId="0" fontId="1" numFmtId="0" xfId="0" applyAlignment="1" applyBorder="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xf>
    <xf borderId="1" fillId="0" fontId="2" numFmtId="0" xfId="0" applyAlignment="1" applyBorder="1" applyFont="1">
      <alignment horizontal="right" vertical="bottom"/>
    </xf>
    <xf borderId="1" fillId="0" fontId="2" numFmtId="0" xfId="0" applyAlignment="1" applyBorder="1" applyFont="1">
      <alignment shrinkToFit="0" vertical="bottom" wrapText="1"/>
    </xf>
    <xf borderId="1" fillId="2" fontId="2" numFmtId="0" xfId="0" applyAlignment="1" applyBorder="1" applyFont="1">
      <alignment shrinkToFit="0" vertical="bottom" wrapText="1"/>
    </xf>
    <xf borderId="1" fillId="2" fontId="2" numFmtId="0" xfId="0" applyAlignment="1" applyBorder="1" applyFont="1">
      <alignment horizontal="center" vertical="bottom"/>
    </xf>
    <xf borderId="1" fillId="0" fontId="2" numFmtId="0" xfId="0" applyAlignment="1" applyBorder="1" applyFont="1">
      <alignment readingOrder="0" shrinkToFit="0" vertical="bottom" wrapText="1"/>
    </xf>
    <xf borderId="1" fillId="0" fontId="2" numFmtId="0" xfId="0" applyAlignment="1" applyBorder="1" applyFont="1">
      <alignment readingOrder="0" vertical="bottom"/>
    </xf>
    <xf borderId="1" fillId="0" fontId="3" numFmtId="0" xfId="0" applyAlignment="1" applyBorder="1" applyFont="1">
      <alignment readingOrder="0"/>
    </xf>
    <xf borderId="0" fillId="0" fontId="3" numFmtId="0" xfId="0" applyFont="1"/>
    <xf borderId="1" fillId="2" fontId="2" numFmtId="0" xfId="0" applyAlignment="1" applyBorder="1" applyFont="1">
      <alignment readingOrder="0" shrinkToFit="0" vertical="bottom" wrapText="1"/>
    </xf>
    <xf borderId="0" fillId="0" fontId="2" numFmtId="0" xfId="0" applyAlignment="1" applyFont="1">
      <alignment readingOrder="0" shrinkToFit="0" vertical="bottom" wrapText="1"/>
    </xf>
    <xf borderId="1" fillId="2" fontId="2" numFmtId="0" xfId="0" applyAlignment="1" applyBorder="1" applyFont="1">
      <alignment vertical="bottom"/>
    </xf>
    <xf borderId="0" fillId="0" fontId="3" numFmtId="0" xfId="0" applyAlignment="1" applyFont="1">
      <alignment shrinkToFit="0" wrapText="1"/>
    </xf>
    <xf borderId="0" fillId="0"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38"/>
    <col customWidth="1" min="2" max="2" width="34.13"/>
    <col customWidth="1" min="3" max="3" width="24.75"/>
    <col customWidth="1" min="4" max="4" width="10.38"/>
    <col customWidth="1" min="5" max="5" width="44.5"/>
    <col customWidth="1" min="6" max="6" width="9.0"/>
    <col customWidth="1" min="7" max="7" width="27.38"/>
  </cols>
  <sheetData>
    <row r="1">
      <c r="A1" s="1" t="s">
        <v>0</v>
      </c>
      <c r="B1" s="1" t="s">
        <v>1</v>
      </c>
      <c r="C1" s="2" t="s">
        <v>2</v>
      </c>
      <c r="D1" s="3" t="s">
        <v>3</v>
      </c>
      <c r="E1" s="4" t="s">
        <v>4</v>
      </c>
      <c r="F1" s="4" t="s">
        <v>5</v>
      </c>
      <c r="G1" s="4" t="s">
        <v>6</v>
      </c>
      <c r="H1" s="4" t="s">
        <v>7</v>
      </c>
      <c r="I1" s="5" t="s">
        <v>8</v>
      </c>
      <c r="J1" s="6" t="s">
        <v>9</v>
      </c>
      <c r="K1" s="6" t="s">
        <v>10</v>
      </c>
      <c r="L1" s="6" t="s">
        <v>11</v>
      </c>
    </row>
    <row r="2">
      <c r="A2" s="7">
        <v>2.0</v>
      </c>
      <c r="B2" s="8" t="s">
        <v>12</v>
      </c>
      <c r="C2" s="9" t="s">
        <v>13</v>
      </c>
      <c r="D2" s="10" t="b">
        <v>1</v>
      </c>
      <c r="E2" s="11" t="s">
        <v>14</v>
      </c>
      <c r="F2" s="12" t="b">
        <v>1</v>
      </c>
      <c r="G2" s="11" t="s">
        <v>15</v>
      </c>
      <c r="H2" s="13" t="s">
        <v>16</v>
      </c>
      <c r="I2" s="5"/>
      <c r="J2" s="14">
        <f>IFERROR(__xludf.DUMMYFUNCTION("counta(split(B2,"" ""))"),24.0)</f>
        <v>24</v>
      </c>
      <c r="K2" s="14">
        <f>IFERROR(__xludf.DUMMYFUNCTION("counta(split(E2,"" ""))"),346.0)</f>
        <v>346</v>
      </c>
      <c r="L2" s="14">
        <f>IFERROR(__xludf.DUMMYFUNCTION("counta(split(G2,"" ""))"),111.0)</f>
        <v>111</v>
      </c>
    </row>
    <row r="3">
      <c r="A3" s="7">
        <v>3.0</v>
      </c>
      <c r="B3" s="8" t="s">
        <v>17</v>
      </c>
      <c r="C3" s="15" t="s">
        <v>18</v>
      </c>
      <c r="D3" s="10" t="b">
        <v>0</v>
      </c>
      <c r="E3" s="11" t="s">
        <v>19</v>
      </c>
      <c r="F3" s="12" t="s">
        <v>16</v>
      </c>
      <c r="G3" s="11" t="s">
        <v>20</v>
      </c>
      <c r="H3" s="12" t="s">
        <v>16</v>
      </c>
      <c r="I3" s="16" t="s">
        <v>21</v>
      </c>
      <c r="J3" s="14">
        <f>IFERROR(__xludf.DUMMYFUNCTION("counta(split(B3,"" ""))"),48.0)</f>
        <v>48</v>
      </c>
      <c r="K3" s="14">
        <f>IFERROR(__xludf.DUMMYFUNCTION("counta(split(E3,"" ""))"),248.0)</f>
        <v>248</v>
      </c>
      <c r="L3" s="14">
        <f>IFERROR(__xludf.DUMMYFUNCTION("counta(split(G3,"" ""))"),83.0)</f>
        <v>83</v>
      </c>
    </row>
    <row r="4">
      <c r="A4" s="7">
        <v>4.0</v>
      </c>
      <c r="B4" s="8" t="s">
        <v>22</v>
      </c>
      <c r="C4" s="9" t="s">
        <v>23</v>
      </c>
      <c r="D4" s="10" t="b">
        <v>0</v>
      </c>
      <c r="E4" s="11" t="s">
        <v>24</v>
      </c>
      <c r="F4" s="12" t="b">
        <v>1</v>
      </c>
      <c r="G4" s="11" t="s">
        <v>25</v>
      </c>
      <c r="H4" s="13" t="b">
        <v>1</v>
      </c>
      <c r="I4" s="16" t="s">
        <v>26</v>
      </c>
      <c r="J4" s="14">
        <f>IFERROR(__xludf.DUMMYFUNCTION("counta(split(B4,"" ""))"),66.0)</f>
        <v>66</v>
      </c>
      <c r="K4" s="14">
        <f>IFERROR(__xludf.DUMMYFUNCTION("counta(split(E4,"" ""))"),266.0)</f>
        <v>266</v>
      </c>
      <c r="L4" s="14">
        <f>IFERROR(__xludf.DUMMYFUNCTION("counta(split(G4,"" ""))"),99.0)</f>
        <v>99</v>
      </c>
    </row>
    <row r="5">
      <c r="A5" s="7">
        <v>5.0</v>
      </c>
      <c r="B5" s="8" t="s">
        <v>27</v>
      </c>
      <c r="C5" s="9" t="s">
        <v>28</v>
      </c>
      <c r="D5" s="10" t="b">
        <v>0</v>
      </c>
      <c r="E5" s="11" t="s">
        <v>29</v>
      </c>
      <c r="F5" s="12" t="b">
        <v>1</v>
      </c>
      <c r="G5" s="11" t="s">
        <v>30</v>
      </c>
      <c r="H5" s="13" t="b">
        <v>1</v>
      </c>
      <c r="I5" s="5"/>
      <c r="J5" s="14">
        <f>IFERROR(__xludf.DUMMYFUNCTION("counta(split(B5,"" ""))"),39.0)</f>
        <v>39</v>
      </c>
      <c r="K5" s="14">
        <f>IFERROR(__xludf.DUMMYFUNCTION("counta(split(E5,"" ""))"),90.0)</f>
        <v>90</v>
      </c>
      <c r="L5" s="14">
        <f>IFERROR(__xludf.DUMMYFUNCTION("counta(split(G5,"" ""))"),49.0)</f>
        <v>49</v>
      </c>
    </row>
    <row r="6">
      <c r="A6" s="7">
        <v>5.0</v>
      </c>
      <c r="B6" s="8" t="s">
        <v>31</v>
      </c>
      <c r="C6" s="17" t="s">
        <v>32</v>
      </c>
      <c r="D6" s="10" t="b">
        <v>0</v>
      </c>
      <c r="E6" s="11" t="s">
        <v>33</v>
      </c>
      <c r="F6" s="12" t="b">
        <v>1</v>
      </c>
      <c r="G6" s="11" t="s">
        <v>34</v>
      </c>
      <c r="H6" s="13" t="b">
        <v>0</v>
      </c>
      <c r="I6" s="5"/>
      <c r="J6" s="14">
        <f>IFERROR(__xludf.DUMMYFUNCTION("counta(split(B6,"" ""))"),18.0)</f>
        <v>18</v>
      </c>
      <c r="K6" s="14">
        <f>IFERROR(__xludf.DUMMYFUNCTION("counta(split(E6,"" ""))"),260.0)</f>
        <v>260</v>
      </c>
      <c r="L6" s="14">
        <f>IFERROR(__xludf.DUMMYFUNCTION("counta(split(G6,"" ""))"),51.0)</f>
        <v>51</v>
      </c>
    </row>
    <row r="7">
      <c r="A7" s="7">
        <v>6.0</v>
      </c>
      <c r="B7" s="8" t="s">
        <v>35</v>
      </c>
      <c r="C7" s="9" t="s">
        <v>36</v>
      </c>
      <c r="D7" s="10" t="b">
        <v>1</v>
      </c>
      <c r="E7" s="11" t="s">
        <v>37</v>
      </c>
      <c r="F7" s="12" t="b">
        <v>1</v>
      </c>
      <c r="G7" s="11" t="s">
        <v>38</v>
      </c>
      <c r="H7" s="13" t="b">
        <v>1</v>
      </c>
      <c r="I7" s="18"/>
      <c r="J7" s="14">
        <f>IFERROR(__xludf.DUMMYFUNCTION("counta(split(B7,"" ""))"),82.0)</f>
        <v>82</v>
      </c>
      <c r="K7" s="14">
        <f>IFERROR(__xludf.DUMMYFUNCTION("counta(split(E7,"" ""))"),238.0)</f>
        <v>238</v>
      </c>
      <c r="L7" s="14">
        <f>IFERROR(__xludf.DUMMYFUNCTION("counta(split(G7,"" ""))"),61.0)</f>
        <v>61</v>
      </c>
    </row>
    <row r="8">
      <c r="A8" s="7">
        <v>8.0</v>
      </c>
      <c r="B8" s="8" t="s">
        <v>39</v>
      </c>
      <c r="C8" s="9" t="s">
        <v>40</v>
      </c>
      <c r="D8" s="10" t="b">
        <v>0</v>
      </c>
      <c r="E8" s="11" t="s">
        <v>41</v>
      </c>
      <c r="F8" s="12" t="b">
        <v>1</v>
      </c>
      <c r="G8" s="11" t="s">
        <v>42</v>
      </c>
      <c r="H8" s="13" t="s">
        <v>16</v>
      </c>
      <c r="I8" s="16" t="s">
        <v>43</v>
      </c>
      <c r="J8" s="14">
        <f>IFERROR(__xludf.DUMMYFUNCTION("counta(split(B8,"" ""))"),15.0)</f>
        <v>15</v>
      </c>
      <c r="K8" s="14">
        <f>IFERROR(__xludf.DUMMYFUNCTION("counta(split(E8,"" ""))"),198.0)</f>
        <v>198</v>
      </c>
      <c r="L8" s="14">
        <f>IFERROR(__xludf.DUMMYFUNCTION("counta(split(G8,"" ""))"),42.0)</f>
        <v>42</v>
      </c>
    </row>
    <row r="9">
      <c r="A9" s="7">
        <v>8.0</v>
      </c>
      <c r="B9" s="8" t="s">
        <v>44</v>
      </c>
      <c r="C9" s="17" t="s">
        <v>45</v>
      </c>
      <c r="D9" s="10" t="b">
        <v>0</v>
      </c>
      <c r="E9" s="11" t="s">
        <v>46</v>
      </c>
      <c r="F9" s="12" t="b">
        <v>0</v>
      </c>
      <c r="G9" s="11" t="s">
        <v>47</v>
      </c>
      <c r="H9" s="13" t="b">
        <v>1</v>
      </c>
      <c r="I9" s="5"/>
      <c r="J9" s="14">
        <f>IFERROR(__xludf.DUMMYFUNCTION("counta(split(B9,"" ""))"),26.0)</f>
        <v>26</v>
      </c>
      <c r="K9" s="14">
        <f>IFERROR(__xludf.DUMMYFUNCTION("counta(split(E9,"" ""))"),356.0)</f>
        <v>356</v>
      </c>
      <c r="L9" s="14">
        <f>IFERROR(__xludf.DUMMYFUNCTION("counta(split(G9,"" ""))"),42.0)</f>
        <v>42</v>
      </c>
    </row>
    <row r="10">
      <c r="A10" s="7">
        <v>8.0</v>
      </c>
      <c r="B10" s="8" t="s">
        <v>48</v>
      </c>
      <c r="C10" s="9" t="s">
        <v>49</v>
      </c>
      <c r="D10" s="10" t="b">
        <v>0</v>
      </c>
      <c r="E10" s="11" t="s">
        <v>50</v>
      </c>
      <c r="F10" s="12" t="b">
        <v>0</v>
      </c>
      <c r="G10" s="11" t="s">
        <v>51</v>
      </c>
      <c r="H10" s="13" t="b">
        <v>1</v>
      </c>
      <c r="I10" s="5"/>
      <c r="J10" s="14">
        <f>IFERROR(__xludf.DUMMYFUNCTION("counta(split(B10,"" ""))"),33.0)</f>
        <v>33</v>
      </c>
      <c r="K10" s="14">
        <f>IFERROR(__xludf.DUMMYFUNCTION("counta(split(E10,"" ""))"),379.0)</f>
        <v>379</v>
      </c>
      <c r="L10" s="14">
        <f>IFERROR(__xludf.DUMMYFUNCTION("counta(split(G10,"" ""))"),35.0)</f>
        <v>35</v>
      </c>
    </row>
    <row r="11">
      <c r="A11" s="7">
        <v>12.0</v>
      </c>
      <c r="B11" s="8" t="s">
        <v>52</v>
      </c>
      <c r="C11" s="9" t="s">
        <v>53</v>
      </c>
      <c r="D11" s="10" t="b">
        <v>1</v>
      </c>
      <c r="E11" s="11" t="s">
        <v>54</v>
      </c>
      <c r="F11" s="12" t="b">
        <v>0</v>
      </c>
      <c r="G11" s="11" t="s">
        <v>55</v>
      </c>
      <c r="H11" s="13" t="b">
        <v>0</v>
      </c>
      <c r="I11" s="16" t="s">
        <v>56</v>
      </c>
      <c r="J11" s="14">
        <f>IFERROR(__xludf.DUMMYFUNCTION("counta(split(B11,"" ""))"),13.0)</f>
        <v>13</v>
      </c>
      <c r="K11" s="14">
        <f>IFERROR(__xludf.DUMMYFUNCTION("counta(split(E11,"" ""))"),110.0)</f>
        <v>110</v>
      </c>
      <c r="L11" s="14">
        <f>IFERROR(__xludf.DUMMYFUNCTION("counta(split(G11,"" ""))"),42.0)</f>
        <v>42</v>
      </c>
    </row>
    <row r="12">
      <c r="A12" s="7">
        <v>14.0</v>
      </c>
      <c r="B12" s="8" t="s">
        <v>57</v>
      </c>
      <c r="C12" s="9" t="s">
        <v>58</v>
      </c>
      <c r="D12" s="10" t="b">
        <v>0</v>
      </c>
      <c r="E12" s="11" t="s">
        <v>59</v>
      </c>
      <c r="F12" s="12" t="b">
        <v>1</v>
      </c>
      <c r="G12" s="11" t="s">
        <v>60</v>
      </c>
      <c r="H12" s="13" t="b">
        <v>1</v>
      </c>
      <c r="I12" s="5"/>
      <c r="J12" s="14">
        <f>IFERROR(__xludf.DUMMYFUNCTION("counta(split(B12,"" ""))"),35.0)</f>
        <v>35</v>
      </c>
      <c r="K12" s="14">
        <f>IFERROR(__xludf.DUMMYFUNCTION("counta(split(E12,"" ""))"),295.0)</f>
        <v>295</v>
      </c>
      <c r="L12" s="14">
        <f>IFERROR(__xludf.DUMMYFUNCTION("counta(split(G12,"" ""))"),50.0)</f>
        <v>50</v>
      </c>
    </row>
    <row r="13">
      <c r="A13" s="7">
        <v>14.0</v>
      </c>
      <c r="B13" s="8" t="s">
        <v>61</v>
      </c>
      <c r="C13" s="9" t="s">
        <v>62</v>
      </c>
      <c r="D13" s="10" t="b">
        <v>0</v>
      </c>
      <c r="E13" s="11" t="s">
        <v>63</v>
      </c>
      <c r="F13" s="12" t="s">
        <v>64</v>
      </c>
      <c r="G13" s="11" t="s">
        <v>65</v>
      </c>
      <c r="H13" s="13" t="s">
        <v>16</v>
      </c>
      <c r="I13" s="16" t="s">
        <v>66</v>
      </c>
      <c r="J13" s="14">
        <f>IFERROR(__xludf.DUMMYFUNCTION("counta(split(B13,"" ""))"),28.0)</f>
        <v>28</v>
      </c>
      <c r="K13" s="14">
        <f>IFERROR(__xludf.DUMMYFUNCTION("counta(split(E13,"" ""))"),85.0)</f>
        <v>85</v>
      </c>
      <c r="L13" s="14">
        <f>IFERROR(__xludf.DUMMYFUNCTION("counta(split(G13,"" ""))"),53.0)</f>
        <v>53</v>
      </c>
    </row>
    <row r="14">
      <c r="A14" s="7">
        <v>16.0</v>
      </c>
      <c r="B14" s="8" t="s">
        <v>67</v>
      </c>
      <c r="C14" s="9" t="s">
        <v>68</v>
      </c>
      <c r="D14" s="10" t="b">
        <v>0</v>
      </c>
      <c r="E14" s="11" t="s">
        <v>69</v>
      </c>
      <c r="F14" s="12" t="s">
        <v>16</v>
      </c>
      <c r="G14" s="11" t="s">
        <v>70</v>
      </c>
      <c r="H14" s="13" t="b">
        <v>0</v>
      </c>
      <c r="I14" s="16" t="s">
        <v>66</v>
      </c>
      <c r="J14" s="14">
        <f>IFERROR(__xludf.DUMMYFUNCTION("counta(split(B14,"" ""))"),28.0)</f>
        <v>28</v>
      </c>
      <c r="K14" s="14">
        <f>IFERROR(__xludf.DUMMYFUNCTION("counta(split(E14,"" ""))"),385.0)</f>
        <v>385</v>
      </c>
      <c r="L14" s="14">
        <f>IFERROR(__xludf.DUMMYFUNCTION("counta(split(G14,"" ""))"),38.0)</f>
        <v>38</v>
      </c>
    </row>
    <row r="15">
      <c r="A15" s="7">
        <v>16.0</v>
      </c>
      <c r="B15" s="8" t="s">
        <v>71</v>
      </c>
      <c r="C15" s="9" t="s">
        <v>72</v>
      </c>
      <c r="D15" s="10" t="b">
        <v>1</v>
      </c>
      <c r="E15" s="11" t="s">
        <v>73</v>
      </c>
      <c r="F15" s="12" t="b">
        <v>1</v>
      </c>
      <c r="G15" s="11" t="s">
        <v>74</v>
      </c>
      <c r="H15" s="13" t="b">
        <v>1</v>
      </c>
      <c r="I15" s="5"/>
      <c r="J15" s="14">
        <f>IFERROR(__xludf.DUMMYFUNCTION("counta(split(B15,"" ""))"),29.0)</f>
        <v>29</v>
      </c>
      <c r="K15" s="14">
        <f>IFERROR(__xludf.DUMMYFUNCTION("counta(split(E15,"" ""))"),197.0)</f>
        <v>197</v>
      </c>
      <c r="L15" s="14">
        <f>IFERROR(__xludf.DUMMYFUNCTION("counta(split(G15,"" ""))"),42.0)</f>
        <v>42</v>
      </c>
    </row>
    <row r="16">
      <c r="A16" s="7">
        <v>17.0</v>
      </c>
      <c r="B16" s="8" t="s">
        <v>75</v>
      </c>
      <c r="C16" s="9" t="s">
        <v>76</v>
      </c>
      <c r="D16" s="10" t="b">
        <v>0</v>
      </c>
      <c r="E16" s="11" t="s">
        <v>77</v>
      </c>
      <c r="F16" s="12" t="s">
        <v>64</v>
      </c>
      <c r="G16" s="11" t="s">
        <v>78</v>
      </c>
      <c r="H16" s="13" t="b">
        <v>0</v>
      </c>
      <c r="I16" s="16" t="s">
        <v>79</v>
      </c>
      <c r="J16" s="14">
        <f>IFERROR(__xludf.DUMMYFUNCTION("counta(split(B16,"" ""))"),22.0)</f>
        <v>22</v>
      </c>
      <c r="K16" s="14">
        <f>IFERROR(__xludf.DUMMYFUNCTION("counta(split(E16,"" ""))"),194.0)</f>
        <v>194</v>
      </c>
      <c r="L16" s="14">
        <f>IFERROR(__xludf.DUMMYFUNCTION("counta(split(G16,"" ""))"),58.0)</f>
        <v>58</v>
      </c>
    </row>
    <row r="17">
      <c r="A17" s="7">
        <v>18.0</v>
      </c>
      <c r="B17" s="8" t="s">
        <v>80</v>
      </c>
      <c r="C17" s="9" t="s">
        <v>81</v>
      </c>
      <c r="D17" s="10" t="b">
        <v>1</v>
      </c>
      <c r="E17" s="11" t="s">
        <v>82</v>
      </c>
      <c r="F17" s="12" t="s">
        <v>64</v>
      </c>
      <c r="G17" s="11" t="s">
        <v>83</v>
      </c>
      <c r="H17" s="13" t="b">
        <v>0</v>
      </c>
      <c r="I17" s="5"/>
      <c r="J17" s="14">
        <f>IFERROR(__xludf.DUMMYFUNCTION("counta(split(B17,"" ""))"),52.0)</f>
        <v>52</v>
      </c>
      <c r="K17" s="14">
        <f>IFERROR(__xludf.DUMMYFUNCTION("counta(split(E17,"" ""))"),355.0)</f>
        <v>355</v>
      </c>
      <c r="L17" s="14">
        <f>IFERROR(__xludf.DUMMYFUNCTION("counta(split(G17,"" ""))"),48.0)</f>
        <v>48</v>
      </c>
    </row>
    <row r="18">
      <c r="A18" s="7">
        <v>19.0</v>
      </c>
      <c r="B18" s="8" t="s">
        <v>84</v>
      </c>
      <c r="C18" s="17" t="s">
        <v>85</v>
      </c>
      <c r="D18" s="10" t="b">
        <v>1</v>
      </c>
      <c r="E18" s="11" t="s">
        <v>86</v>
      </c>
      <c r="F18" s="12" t="b">
        <v>1</v>
      </c>
      <c r="G18" s="11" t="s">
        <v>87</v>
      </c>
      <c r="H18" s="13" t="s">
        <v>16</v>
      </c>
      <c r="I18" s="16" t="s">
        <v>88</v>
      </c>
      <c r="J18" s="14">
        <f>IFERROR(__xludf.DUMMYFUNCTION("counta(split(B18,"" ""))"),29.0)</f>
        <v>29</v>
      </c>
      <c r="K18" s="14">
        <f>IFERROR(__xludf.DUMMYFUNCTION("counta(split(E18,"" ""))"),298.0)</f>
        <v>298</v>
      </c>
      <c r="L18" s="14">
        <f>IFERROR(__xludf.DUMMYFUNCTION("counta(split(G18,"" ""))"),45.0)</f>
        <v>45</v>
      </c>
    </row>
    <row r="19">
      <c r="A19" s="7">
        <v>15.0</v>
      </c>
      <c r="B19" s="8" t="s">
        <v>89</v>
      </c>
      <c r="C19" s="9" t="s">
        <v>90</v>
      </c>
      <c r="D19" s="10" t="b">
        <v>0</v>
      </c>
      <c r="E19" s="11" t="s">
        <v>91</v>
      </c>
      <c r="F19" s="12" t="b">
        <v>1</v>
      </c>
      <c r="G19" s="11" t="s">
        <v>92</v>
      </c>
      <c r="H19" s="13" t="b">
        <v>1</v>
      </c>
      <c r="I19" s="5"/>
      <c r="J19" s="14">
        <f>IFERROR(__xludf.DUMMYFUNCTION("counta(split(B19,"" ""))"),26.0)</f>
        <v>26</v>
      </c>
      <c r="K19" s="14">
        <f>IFERROR(__xludf.DUMMYFUNCTION("counta(split(E19,"" ""))"),406.0)</f>
        <v>406</v>
      </c>
      <c r="L19" s="14">
        <f>IFERROR(__xludf.DUMMYFUNCTION("counta(split(G19,"" ""))"),51.0)</f>
        <v>51</v>
      </c>
    </row>
    <row r="20">
      <c r="E20" s="18"/>
      <c r="G20" s="18"/>
      <c r="I20" s="18"/>
    </row>
    <row r="21">
      <c r="G21" s="18"/>
      <c r="I21" s="18"/>
    </row>
    <row r="22">
      <c r="E22" s="18"/>
      <c r="G22" s="18"/>
      <c r="I22" s="18"/>
    </row>
    <row r="23">
      <c r="E23" s="18"/>
      <c r="G23" s="18"/>
      <c r="I23" s="18"/>
    </row>
    <row r="24">
      <c r="E24" s="18"/>
      <c r="G24" s="18"/>
      <c r="I24" s="18"/>
    </row>
    <row r="25">
      <c r="E25" s="18"/>
      <c r="G25" s="18"/>
      <c r="I25" s="18"/>
    </row>
    <row r="26">
      <c r="E26" s="18"/>
      <c r="G26" s="18"/>
      <c r="I26" s="19" t="s">
        <v>93</v>
      </c>
      <c r="J26" s="14">
        <f t="shared" ref="J26:L26" si="1">MIN(J2:J19)</f>
        <v>13</v>
      </c>
      <c r="K26" s="14">
        <f t="shared" si="1"/>
        <v>85</v>
      </c>
      <c r="L26" s="14">
        <f t="shared" si="1"/>
        <v>35</v>
      </c>
    </row>
    <row r="27">
      <c r="E27" s="18"/>
      <c r="G27" s="18"/>
      <c r="I27" s="19" t="s">
        <v>94</v>
      </c>
      <c r="J27" s="14">
        <f t="shared" ref="J27:L27" si="2">MAX(J2:J19)</f>
        <v>82</v>
      </c>
      <c r="K27" s="14">
        <f t="shared" si="2"/>
        <v>406</v>
      </c>
      <c r="L27" s="14">
        <f t="shared" si="2"/>
        <v>111</v>
      </c>
    </row>
    <row r="28">
      <c r="E28" s="18"/>
      <c r="G28" s="18"/>
      <c r="I28" s="19" t="s">
        <v>95</v>
      </c>
      <c r="J28" s="14">
        <f t="shared" ref="J28:L28" si="3">AVERAGE(J2:J19)</f>
        <v>34.05555556</v>
      </c>
      <c r="K28" s="14">
        <f t="shared" si="3"/>
        <v>261.4444444</v>
      </c>
      <c r="L28" s="14">
        <f t="shared" si="3"/>
        <v>55.55555556</v>
      </c>
    </row>
    <row r="29">
      <c r="E29" s="18"/>
      <c r="G29" s="18"/>
      <c r="I29" s="18"/>
    </row>
    <row r="30">
      <c r="E30" s="18"/>
      <c r="G30" s="18"/>
      <c r="I30" s="18"/>
    </row>
    <row r="31">
      <c r="E31" s="18"/>
      <c r="G31" s="18"/>
      <c r="I31" s="18"/>
    </row>
    <row r="32">
      <c r="E32" s="18"/>
      <c r="G32" s="18"/>
      <c r="I32" s="18"/>
    </row>
    <row r="33">
      <c r="E33" s="18"/>
      <c r="G33" s="18"/>
      <c r="I33" s="18"/>
    </row>
    <row r="34">
      <c r="E34" s="18"/>
      <c r="G34" s="18"/>
      <c r="I34" s="18"/>
    </row>
    <row r="35">
      <c r="E35" s="18"/>
      <c r="G35" s="18"/>
      <c r="I35" s="18"/>
    </row>
    <row r="36">
      <c r="E36" s="18"/>
      <c r="G36" s="18"/>
      <c r="I36" s="18"/>
    </row>
    <row r="37">
      <c r="E37" s="18"/>
      <c r="G37" s="18"/>
      <c r="I37" s="18"/>
    </row>
    <row r="38">
      <c r="E38" s="18"/>
      <c r="G38" s="18"/>
      <c r="I38" s="18"/>
    </row>
    <row r="39">
      <c r="E39" s="18"/>
      <c r="G39" s="18"/>
      <c r="I39" s="18"/>
    </row>
    <row r="40">
      <c r="E40" s="18"/>
      <c r="G40" s="18"/>
      <c r="I40" s="18"/>
    </row>
    <row r="41">
      <c r="E41" s="18"/>
      <c r="G41" s="18"/>
      <c r="I41" s="18"/>
    </row>
    <row r="42">
      <c r="E42" s="18"/>
      <c r="G42" s="18"/>
      <c r="I42" s="18"/>
    </row>
    <row r="43">
      <c r="E43" s="18"/>
      <c r="G43" s="18"/>
      <c r="I43" s="18"/>
    </row>
    <row r="44">
      <c r="E44" s="18"/>
      <c r="G44" s="18"/>
      <c r="I44" s="18"/>
    </row>
    <row r="45">
      <c r="E45" s="18"/>
      <c r="G45" s="18"/>
      <c r="I45" s="18"/>
    </row>
    <row r="46">
      <c r="E46" s="18"/>
      <c r="G46" s="18"/>
      <c r="I46" s="18"/>
    </row>
    <row r="47">
      <c r="E47" s="18"/>
      <c r="G47" s="18"/>
      <c r="I47" s="18"/>
    </row>
    <row r="48">
      <c r="E48" s="18"/>
      <c r="G48" s="18"/>
      <c r="I48" s="18"/>
    </row>
    <row r="49">
      <c r="E49" s="18"/>
      <c r="G49" s="18"/>
      <c r="I49" s="18"/>
    </row>
    <row r="50">
      <c r="E50" s="18"/>
      <c r="G50" s="18"/>
      <c r="I50" s="18"/>
    </row>
    <row r="51">
      <c r="E51" s="18"/>
      <c r="G51" s="18"/>
      <c r="I51" s="18"/>
    </row>
    <row r="52">
      <c r="E52" s="18"/>
      <c r="G52" s="18"/>
      <c r="I52" s="18"/>
    </row>
    <row r="53">
      <c r="E53" s="18"/>
      <c r="G53" s="18"/>
      <c r="I53" s="18"/>
    </row>
    <row r="54">
      <c r="E54" s="18"/>
      <c r="G54" s="18"/>
      <c r="I54" s="18"/>
    </row>
    <row r="55">
      <c r="E55" s="18"/>
      <c r="G55" s="18"/>
      <c r="I55" s="18"/>
    </row>
    <row r="56">
      <c r="E56" s="18"/>
      <c r="G56" s="18"/>
      <c r="I56" s="18"/>
    </row>
    <row r="57">
      <c r="E57" s="18"/>
      <c r="G57" s="18"/>
      <c r="I57" s="18"/>
    </row>
    <row r="58">
      <c r="E58" s="18"/>
      <c r="G58" s="18"/>
      <c r="I58" s="18"/>
    </row>
    <row r="59">
      <c r="E59" s="18"/>
      <c r="G59" s="18"/>
      <c r="I59" s="18"/>
    </row>
    <row r="60">
      <c r="E60" s="18"/>
      <c r="G60" s="18"/>
      <c r="I60" s="18"/>
    </row>
    <row r="61">
      <c r="E61" s="18"/>
      <c r="G61" s="18"/>
      <c r="I61" s="18"/>
    </row>
    <row r="62">
      <c r="E62" s="18"/>
      <c r="G62" s="18"/>
      <c r="I62" s="18"/>
    </row>
    <row r="63">
      <c r="E63" s="18"/>
      <c r="G63" s="18"/>
      <c r="I63" s="18"/>
    </row>
    <row r="64">
      <c r="E64" s="18"/>
      <c r="G64" s="18"/>
      <c r="I64" s="18"/>
    </row>
    <row r="65">
      <c r="E65" s="18"/>
      <c r="G65" s="18"/>
      <c r="I65" s="18"/>
    </row>
    <row r="66">
      <c r="E66" s="18"/>
      <c r="G66" s="18"/>
      <c r="I66" s="18"/>
    </row>
    <row r="67">
      <c r="E67" s="18"/>
      <c r="G67" s="18"/>
      <c r="I67" s="18"/>
    </row>
    <row r="68">
      <c r="E68" s="18"/>
      <c r="G68" s="18"/>
      <c r="I68" s="18"/>
    </row>
    <row r="69">
      <c r="E69" s="18"/>
      <c r="G69" s="18"/>
      <c r="I69" s="18"/>
    </row>
    <row r="70">
      <c r="E70" s="18"/>
      <c r="G70" s="18"/>
      <c r="I70" s="18"/>
    </row>
    <row r="71">
      <c r="E71" s="18"/>
      <c r="G71" s="18"/>
      <c r="I71" s="18"/>
    </row>
    <row r="72">
      <c r="E72" s="18"/>
      <c r="G72" s="18"/>
      <c r="I72" s="18"/>
    </row>
    <row r="73">
      <c r="E73" s="18"/>
      <c r="G73" s="18"/>
      <c r="I73" s="18"/>
    </row>
    <row r="74">
      <c r="E74" s="18"/>
      <c r="G74" s="18"/>
      <c r="I74" s="18"/>
    </row>
    <row r="75">
      <c r="E75" s="18"/>
      <c r="G75" s="18"/>
      <c r="I75" s="18"/>
    </row>
    <row r="76">
      <c r="E76" s="18"/>
      <c r="G76" s="18"/>
      <c r="I76" s="18"/>
    </row>
    <row r="77">
      <c r="E77" s="18"/>
      <c r="G77" s="18"/>
      <c r="I77" s="18"/>
    </row>
    <row r="78">
      <c r="E78" s="18"/>
      <c r="G78" s="18"/>
      <c r="I78" s="18"/>
    </row>
    <row r="79">
      <c r="E79" s="18"/>
      <c r="G79" s="18"/>
      <c r="I79" s="18"/>
    </row>
    <row r="80">
      <c r="E80" s="18"/>
      <c r="G80" s="18"/>
      <c r="I80" s="18"/>
    </row>
    <row r="81">
      <c r="E81" s="18"/>
      <c r="G81" s="18"/>
      <c r="I81" s="18"/>
    </row>
    <row r="82">
      <c r="E82" s="18"/>
      <c r="G82" s="18"/>
      <c r="I82" s="18"/>
    </row>
    <row r="83">
      <c r="E83" s="18"/>
      <c r="G83" s="18"/>
      <c r="I83" s="18"/>
    </row>
    <row r="84">
      <c r="E84" s="18"/>
      <c r="G84" s="18"/>
      <c r="I84" s="18"/>
    </row>
    <row r="85">
      <c r="E85" s="18"/>
      <c r="G85" s="18"/>
      <c r="I85" s="18"/>
    </row>
    <row r="86">
      <c r="E86" s="18"/>
      <c r="G86" s="18"/>
      <c r="I86" s="18"/>
    </row>
    <row r="87">
      <c r="E87" s="18"/>
      <c r="G87" s="18"/>
      <c r="I87" s="18"/>
    </row>
    <row r="88">
      <c r="E88" s="18"/>
      <c r="G88" s="18"/>
      <c r="I88" s="18"/>
    </row>
    <row r="89">
      <c r="E89" s="18"/>
      <c r="G89" s="18"/>
      <c r="I89" s="18"/>
    </row>
    <row r="90">
      <c r="E90" s="18"/>
      <c r="G90" s="18"/>
      <c r="I90" s="18"/>
    </row>
    <row r="91">
      <c r="E91" s="18"/>
      <c r="G91" s="18"/>
      <c r="I91" s="18"/>
    </row>
    <row r="92">
      <c r="E92" s="18"/>
      <c r="G92" s="18"/>
      <c r="I92" s="18"/>
    </row>
    <row r="93">
      <c r="E93" s="18"/>
      <c r="G93" s="18"/>
      <c r="I93" s="18"/>
    </row>
    <row r="94">
      <c r="E94" s="18"/>
      <c r="G94" s="18"/>
      <c r="I94" s="18"/>
    </row>
    <row r="95">
      <c r="E95" s="18"/>
      <c r="G95" s="18"/>
      <c r="I95" s="18"/>
    </row>
    <row r="96">
      <c r="E96" s="18"/>
      <c r="G96" s="18"/>
      <c r="I96" s="18"/>
    </row>
    <row r="97">
      <c r="E97" s="18"/>
      <c r="G97" s="18"/>
      <c r="I97" s="18"/>
    </row>
    <row r="98">
      <c r="E98" s="18"/>
      <c r="G98" s="18"/>
      <c r="I98" s="18"/>
    </row>
    <row r="99">
      <c r="E99" s="18"/>
      <c r="G99" s="18"/>
      <c r="I99" s="18"/>
    </row>
    <row r="100">
      <c r="E100" s="18"/>
      <c r="G100" s="18"/>
      <c r="I100" s="18"/>
    </row>
    <row r="101">
      <c r="E101" s="18"/>
      <c r="G101" s="18"/>
      <c r="I101" s="18"/>
    </row>
    <row r="102">
      <c r="E102" s="18"/>
      <c r="G102" s="18"/>
      <c r="I102" s="18"/>
    </row>
    <row r="103">
      <c r="E103" s="18"/>
      <c r="G103" s="18"/>
      <c r="I103" s="18"/>
    </row>
    <row r="104">
      <c r="E104" s="18"/>
      <c r="G104" s="18"/>
      <c r="I104" s="18"/>
    </row>
    <row r="105">
      <c r="E105" s="18"/>
      <c r="G105" s="18"/>
      <c r="I105" s="18"/>
    </row>
    <row r="106">
      <c r="E106" s="18"/>
      <c r="G106" s="18"/>
      <c r="I106" s="18"/>
    </row>
    <row r="107">
      <c r="E107" s="18"/>
      <c r="G107" s="18"/>
      <c r="I107" s="18"/>
    </row>
    <row r="108">
      <c r="E108" s="18"/>
      <c r="G108" s="18"/>
      <c r="I108" s="18"/>
    </row>
    <row r="109">
      <c r="E109" s="18"/>
      <c r="G109" s="18"/>
      <c r="I109" s="18"/>
    </row>
    <row r="110">
      <c r="E110" s="18"/>
      <c r="G110" s="18"/>
      <c r="I110" s="18"/>
    </row>
    <row r="111">
      <c r="E111" s="18"/>
      <c r="G111" s="18"/>
      <c r="I111" s="18"/>
    </row>
    <row r="112">
      <c r="E112" s="18"/>
      <c r="G112" s="18"/>
      <c r="I112" s="18"/>
    </row>
    <row r="113">
      <c r="E113" s="18"/>
      <c r="G113" s="18"/>
      <c r="I113" s="18"/>
    </row>
    <row r="114">
      <c r="E114" s="18"/>
      <c r="G114" s="18"/>
      <c r="I114" s="18"/>
    </row>
    <row r="115">
      <c r="E115" s="18"/>
      <c r="G115" s="18"/>
      <c r="I115" s="18"/>
    </row>
    <row r="116">
      <c r="E116" s="18"/>
      <c r="G116" s="18"/>
      <c r="I116" s="18"/>
    </row>
    <row r="117">
      <c r="E117" s="18"/>
      <c r="G117" s="18"/>
      <c r="I117" s="18"/>
    </row>
    <row r="118">
      <c r="E118" s="18"/>
      <c r="G118" s="18"/>
      <c r="I118" s="18"/>
    </row>
    <row r="119">
      <c r="E119" s="18"/>
      <c r="G119" s="18"/>
      <c r="I119" s="18"/>
    </row>
    <row r="120">
      <c r="E120" s="18"/>
      <c r="G120" s="18"/>
      <c r="I120" s="18"/>
    </row>
    <row r="121">
      <c r="E121" s="18"/>
      <c r="G121" s="18"/>
      <c r="I121" s="18"/>
    </row>
    <row r="122">
      <c r="E122" s="18"/>
      <c r="G122" s="18"/>
      <c r="I122" s="18"/>
    </row>
    <row r="123">
      <c r="E123" s="18"/>
      <c r="G123" s="18"/>
      <c r="I123" s="18"/>
    </row>
    <row r="124">
      <c r="E124" s="18"/>
      <c r="G124" s="18"/>
      <c r="I124" s="18"/>
    </row>
    <row r="125">
      <c r="E125" s="18"/>
      <c r="G125" s="18"/>
      <c r="I125" s="18"/>
    </row>
    <row r="126">
      <c r="E126" s="18"/>
      <c r="G126" s="18"/>
      <c r="I126" s="18"/>
    </row>
    <row r="127">
      <c r="E127" s="18"/>
      <c r="G127" s="18"/>
      <c r="I127" s="18"/>
    </row>
    <row r="128">
      <c r="E128" s="18"/>
      <c r="G128" s="18"/>
      <c r="I128" s="18"/>
    </row>
    <row r="129">
      <c r="E129" s="18"/>
      <c r="G129" s="18"/>
      <c r="I129" s="18"/>
    </row>
    <row r="130">
      <c r="E130" s="18"/>
      <c r="G130" s="18"/>
      <c r="I130" s="18"/>
    </row>
    <row r="131">
      <c r="E131" s="18"/>
      <c r="G131" s="18"/>
      <c r="I131" s="18"/>
    </row>
    <row r="132">
      <c r="E132" s="18"/>
      <c r="G132" s="18"/>
      <c r="I132" s="18"/>
    </row>
    <row r="133">
      <c r="E133" s="18"/>
      <c r="G133" s="18"/>
      <c r="I133" s="18"/>
    </row>
    <row r="134">
      <c r="E134" s="18"/>
      <c r="G134" s="18"/>
      <c r="I134" s="18"/>
    </row>
    <row r="135">
      <c r="E135" s="18"/>
      <c r="G135" s="18"/>
      <c r="I135" s="18"/>
    </row>
    <row r="136">
      <c r="E136" s="18"/>
      <c r="G136" s="18"/>
      <c r="I136" s="18"/>
    </row>
    <row r="137">
      <c r="E137" s="18"/>
      <c r="G137" s="18"/>
      <c r="I137" s="18"/>
    </row>
    <row r="138">
      <c r="E138" s="18"/>
      <c r="G138" s="18"/>
      <c r="I138" s="18"/>
    </row>
    <row r="139">
      <c r="E139" s="18"/>
      <c r="G139" s="18"/>
      <c r="I139" s="18"/>
    </row>
    <row r="140">
      <c r="E140" s="18"/>
      <c r="G140" s="18"/>
      <c r="I140" s="18"/>
    </row>
    <row r="141">
      <c r="E141" s="18"/>
      <c r="G141" s="18"/>
      <c r="I141" s="18"/>
    </row>
    <row r="142">
      <c r="E142" s="18"/>
      <c r="G142" s="18"/>
      <c r="I142" s="18"/>
    </row>
    <row r="143">
      <c r="E143" s="18"/>
      <c r="G143" s="18"/>
      <c r="I143" s="18"/>
    </row>
    <row r="144">
      <c r="E144" s="18"/>
      <c r="G144" s="18"/>
      <c r="I144" s="18"/>
    </row>
    <row r="145">
      <c r="E145" s="18"/>
      <c r="G145" s="18"/>
      <c r="I145" s="18"/>
    </row>
    <row r="146">
      <c r="E146" s="18"/>
      <c r="G146" s="18"/>
      <c r="I146" s="18"/>
    </row>
    <row r="147">
      <c r="E147" s="18"/>
      <c r="G147" s="18"/>
      <c r="I147" s="18"/>
    </row>
    <row r="148">
      <c r="E148" s="18"/>
      <c r="G148" s="18"/>
      <c r="I148" s="18"/>
    </row>
    <row r="149">
      <c r="E149" s="18"/>
      <c r="G149" s="18"/>
      <c r="I149" s="18"/>
    </row>
    <row r="150">
      <c r="E150" s="18"/>
      <c r="G150" s="18"/>
      <c r="I150" s="18"/>
    </row>
    <row r="151">
      <c r="E151" s="18"/>
      <c r="G151" s="18"/>
      <c r="I151" s="18"/>
    </row>
    <row r="152">
      <c r="E152" s="18"/>
      <c r="G152" s="18"/>
      <c r="I152" s="18"/>
    </row>
    <row r="153">
      <c r="E153" s="18"/>
      <c r="G153" s="18"/>
      <c r="I153" s="18"/>
    </row>
    <row r="154">
      <c r="E154" s="18"/>
      <c r="G154" s="18"/>
      <c r="I154" s="18"/>
    </row>
    <row r="155">
      <c r="E155" s="18"/>
      <c r="G155" s="18"/>
      <c r="I155" s="18"/>
    </row>
    <row r="156">
      <c r="E156" s="18"/>
      <c r="G156" s="18"/>
      <c r="I156" s="18"/>
    </row>
    <row r="157">
      <c r="E157" s="18"/>
      <c r="G157" s="18"/>
      <c r="I157" s="18"/>
    </row>
    <row r="158">
      <c r="E158" s="18"/>
      <c r="G158" s="18"/>
      <c r="I158" s="18"/>
    </row>
    <row r="159">
      <c r="E159" s="18"/>
      <c r="G159" s="18"/>
      <c r="I159" s="18"/>
    </row>
    <row r="160">
      <c r="E160" s="18"/>
      <c r="G160" s="18"/>
      <c r="I160" s="18"/>
    </row>
    <row r="161">
      <c r="E161" s="18"/>
      <c r="G161" s="18"/>
      <c r="I161" s="18"/>
    </row>
    <row r="162">
      <c r="E162" s="18"/>
      <c r="G162" s="18"/>
      <c r="I162" s="18"/>
    </row>
    <row r="163">
      <c r="E163" s="18"/>
      <c r="G163" s="18"/>
      <c r="I163" s="18"/>
    </row>
    <row r="164">
      <c r="E164" s="18"/>
      <c r="G164" s="18"/>
      <c r="I164" s="18"/>
    </row>
    <row r="165">
      <c r="E165" s="18"/>
      <c r="G165" s="18"/>
      <c r="I165" s="18"/>
    </row>
    <row r="166">
      <c r="E166" s="18"/>
      <c r="G166" s="18"/>
      <c r="I166" s="18"/>
    </row>
    <row r="167">
      <c r="E167" s="18"/>
      <c r="G167" s="18"/>
      <c r="I167" s="18"/>
    </row>
    <row r="168">
      <c r="E168" s="18"/>
      <c r="G168" s="18"/>
      <c r="I168" s="18"/>
    </row>
    <row r="169">
      <c r="E169" s="18"/>
      <c r="G169" s="18"/>
      <c r="I169" s="18"/>
    </row>
    <row r="170">
      <c r="E170" s="18"/>
      <c r="G170" s="18"/>
      <c r="I170" s="18"/>
    </row>
    <row r="171">
      <c r="E171" s="18"/>
      <c r="G171" s="18"/>
      <c r="I171" s="18"/>
    </row>
    <row r="172">
      <c r="E172" s="18"/>
      <c r="G172" s="18"/>
      <c r="I172" s="18"/>
    </row>
    <row r="173">
      <c r="E173" s="18"/>
      <c r="G173" s="18"/>
      <c r="I173" s="18"/>
    </row>
    <row r="174">
      <c r="E174" s="18"/>
      <c r="G174" s="18"/>
      <c r="I174" s="18"/>
    </row>
    <row r="175">
      <c r="E175" s="18"/>
      <c r="G175" s="18"/>
      <c r="I175" s="18"/>
    </row>
    <row r="176">
      <c r="E176" s="18"/>
      <c r="G176" s="18"/>
      <c r="I176" s="18"/>
    </row>
    <row r="177">
      <c r="E177" s="18"/>
      <c r="G177" s="18"/>
      <c r="I177" s="18"/>
    </row>
    <row r="178">
      <c r="E178" s="18"/>
      <c r="G178" s="18"/>
      <c r="I178" s="18"/>
    </row>
    <row r="179">
      <c r="E179" s="18"/>
      <c r="G179" s="18"/>
      <c r="I179" s="18"/>
    </row>
    <row r="180">
      <c r="E180" s="18"/>
      <c r="G180" s="18"/>
      <c r="I180" s="18"/>
    </row>
    <row r="181">
      <c r="E181" s="18"/>
      <c r="G181" s="18"/>
      <c r="I181" s="18"/>
    </row>
    <row r="182">
      <c r="E182" s="18"/>
      <c r="G182" s="18"/>
      <c r="I182" s="18"/>
    </row>
    <row r="183">
      <c r="E183" s="18"/>
      <c r="G183" s="18"/>
      <c r="I183" s="18"/>
    </row>
    <row r="184">
      <c r="E184" s="18"/>
      <c r="G184" s="18"/>
      <c r="I184" s="18"/>
    </row>
    <row r="185">
      <c r="E185" s="18"/>
      <c r="G185" s="18"/>
      <c r="I185" s="18"/>
    </row>
    <row r="186">
      <c r="E186" s="18"/>
      <c r="G186" s="18"/>
      <c r="I186" s="18"/>
    </row>
    <row r="187">
      <c r="E187" s="18"/>
      <c r="G187" s="18"/>
      <c r="I187" s="18"/>
    </row>
    <row r="188">
      <c r="E188" s="18"/>
      <c r="G188" s="18"/>
      <c r="I188" s="18"/>
    </row>
    <row r="189">
      <c r="E189" s="18"/>
      <c r="G189" s="18"/>
      <c r="I189" s="18"/>
    </row>
    <row r="190">
      <c r="E190" s="18"/>
      <c r="G190" s="18"/>
      <c r="I190" s="18"/>
    </row>
    <row r="191">
      <c r="E191" s="18"/>
      <c r="G191" s="18"/>
      <c r="I191" s="18"/>
    </row>
    <row r="192">
      <c r="E192" s="18"/>
      <c r="G192" s="18"/>
      <c r="I192" s="18"/>
    </row>
    <row r="193">
      <c r="E193" s="18"/>
      <c r="G193" s="18"/>
      <c r="I193" s="18"/>
    </row>
    <row r="194">
      <c r="E194" s="18"/>
      <c r="G194" s="18"/>
      <c r="I194" s="18"/>
    </row>
    <row r="195">
      <c r="E195" s="18"/>
      <c r="G195" s="18"/>
      <c r="I195" s="18"/>
    </row>
    <row r="196">
      <c r="E196" s="18"/>
      <c r="G196" s="18"/>
      <c r="I196" s="18"/>
    </row>
    <row r="197">
      <c r="E197" s="18"/>
      <c r="G197" s="18"/>
      <c r="I197" s="18"/>
    </row>
    <row r="198">
      <c r="E198" s="18"/>
      <c r="G198" s="18"/>
      <c r="I198" s="18"/>
    </row>
    <row r="199">
      <c r="E199" s="18"/>
      <c r="G199" s="18"/>
      <c r="I199" s="18"/>
    </row>
    <row r="200">
      <c r="E200" s="18"/>
      <c r="G200" s="18"/>
      <c r="I200" s="18"/>
    </row>
    <row r="201">
      <c r="E201" s="18"/>
      <c r="G201" s="18"/>
      <c r="I201" s="18"/>
    </row>
    <row r="202">
      <c r="E202" s="18"/>
      <c r="G202" s="18"/>
      <c r="I202" s="18"/>
    </row>
    <row r="203">
      <c r="E203" s="18"/>
      <c r="G203" s="18"/>
      <c r="I203" s="18"/>
    </row>
    <row r="204">
      <c r="E204" s="18"/>
      <c r="G204" s="18"/>
      <c r="I204" s="18"/>
    </row>
    <row r="205">
      <c r="E205" s="18"/>
      <c r="G205" s="18"/>
      <c r="I205" s="18"/>
    </row>
    <row r="206">
      <c r="E206" s="18"/>
      <c r="G206" s="18"/>
      <c r="I206" s="18"/>
    </row>
    <row r="207">
      <c r="E207" s="18"/>
      <c r="G207" s="18"/>
      <c r="I207" s="18"/>
    </row>
    <row r="208">
      <c r="E208" s="18"/>
      <c r="G208" s="18"/>
      <c r="I208" s="18"/>
    </row>
    <row r="209">
      <c r="E209" s="18"/>
      <c r="G209" s="18"/>
      <c r="I209" s="18"/>
    </row>
    <row r="210">
      <c r="E210" s="18"/>
      <c r="G210" s="18"/>
      <c r="I210" s="18"/>
    </row>
    <row r="211">
      <c r="E211" s="18"/>
      <c r="G211" s="18"/>
      <c r="I211" s="18"/>
    </row>
    <row r="212">
      <c r="E212" s="18"/>
      <c r="G212" s="18"/>
      <c r="I212" s="18"/>
    </row>
    <row r="213">
      <c r="E213" s="18"/>
      <c r="G213" s="18"/>
      <c r="I213" s="18"/>
    </row>
    <row r="214">
      <c r="E214" s="18"/>
      <c r="G214" s="18"/>
      <c r="I214" s="18"/>
    </row>
    <row r="215">
      <c r="E215" s="18"/>
      <c r="G215" s="18"/>
      <c r="I215" s="18"/>
    </row>
    <row r="216">
      <c r="E216" s="18"/>
      <c r="G216" s="18"/>
      <c r="I216" s="18"/>
    </row>
    <row r="217">
      <c r="E217" s="18"/>
      <c r="G217" s="18"/>
      <c r="I217" s="18"/>
    </row>
    <row r="218">
      <c r="E218" s="18"/>
      <c r="G218" s="18"/>
      <c r="I218" s="18"/>
    </row>
    <row r="219">
      <c r="E219" s="18"/>
      <c r="G219" s="18"/>
      <c r="I219" s="18"/>
    </row>
    <row r="220">
      <c r="E220" s="18"/>
      <c r="G220" s="18"/>
      <c r="I220" s="18"/>
    </row>
    <row r="221">
      <c r="E221" s="18"/>
      <c r="G221" s="18"/>
      <c r="I221" s="18"/>
    </row>
    <row r="222">
      <c r="E222" s="18"/>
      <c r="G222" s="18"/>
      <c r="I222" s="18"/>
    </row>
    <row r="223">
      <c r="E223" s="18"/>
      <c r="G223" s="18"/>
      <c r="I223" s="18"/>
    </row>
    <row r="224">
      <c r="E224" s="18"/>
      <c r="G224" s="18"/>
      <c r="I224" s="18"/>
    </row>
    <row r="225">
      <c r="E225" s="18"/>
      <c r="G225" s="18"/>
      <c r="I225" s="18"/>
    </row>
    <row r="226">
      <c r="E226" s="18"/>
      <c r="G226" s="18"/>
      <c r="I226" s="18"/>
    </row>
    <row r="227">
      <c r="E227" s="18"/>
      <c r="G227" s="18"/>
      <c r="I227" s="18"/>
    </row>
    <row r="228">
      <c r="E228" s="18"/>
      <c r="G228" s="18"/>
      <c r="I228" s="18"/>
    </row>
    <row r="229">
      <c r="E229" s="18"/>
      <c r="G229" s="18"/>
      <c r="I229" s="18"/>
    </row>
    <row r="230">
      <c r="E230" s="18"/>
      <c r="G230" s="18"/>
      <c r="I230" s="18"/>
    </row>
    <row r="231">
      <c r="E231" s="18"/>
      <c r="G231" s="18"/>
      <c r="I231" s="18"/>
    </row>
    <row r="232">
      <c r="E232" s="18"/>
      <c r="G232" s="18"/>
      <c r="I232" s="18"/>
    </row>
    <row r="233">
      <c r="E233" s="18"/>
      <c r="G233" s="18"/>
      <c r="I233" s="18"/>
    </row>
    <row r="234">
      <c r="E234" s="18"/>
      <c r="G234" s="18"/>
      <c r="I234" s="18"/>
    </row>
    <row r="235">
      <c r="E235" s="18"/>
      <c r="G235" s="18"/>
      <c r="I235" s="18"/>
    </row>
    <row r="236">
      <c r="E236" s="18"/>
      <c r="G236" s="18"/>
      <c r="I236" s="18"/>
    </row>
    <row r="237">
      <c r="E237" s="18"/>
      <c r="G237" s="18"/>
      <c r="I237" s="18"/>
    </row>
    <row r="238">
      <c r="E238" s="18"/>
      <c r="G238" s="18"/>
      <c r="I238" s="18"/>
    </row>
    <row r="239">
      <c r="E239" s="18"/>
      <c r="G239" s="18"/>
      <c r="I239" s="18"/>
    </row>
    <row r="240">
      <c r="E240" s="18"/>
      <c r="G240" s="18"/>
      <c r="I240" s="18"/>
    </row>
    <row r="241">
      <c r="E241" s="18"/>
      <c r="G241" s="18"/>
      <c r="I241" s="18"/>
    </row>
    <row r="242">
      <c r="E242" s="18"/>
      <c r="G242" s="18"/>
      <c r="I242" s="18"/>
    </row>
    <row r="243">
      <c r="E243" s="18"/>
      <c r="G243" s="18"/>
      <c r="I243" s="18"/>
    </row>
    <row r="244">
      <c r="E244" s="18"/>
      <c r="G244" s="18"/>
      <c r="I244" s="18"/>
    </row>
    <row r="245">
      <c r="E245" s="18"/>
      <c r="G245" s="18"/>
      <c r="I245" s="18"/>
    </row>
    <row r="246">
      <c r="E246" s="18"/>
      <c r="G246" s="18"/>
      <c r="I246" s="18"/>
    </row>
    <row r="247">
      <c r="E247" s="18"/>
      <c r="G247" s="18"/>
      <c r="I247" s="18"/>
    </row>
    <row r="248">
      <c r="E248" s="18"/>
      <c r="G248" s="18"/>
      <c r="I248" s="18"/>
    </row>
    <row r="249">
      <c r="E249" s="18"/>
      <c r="G249" s="18"/>
      <c r="I249" s="18"/>
    </row>
    <row r="250">
      <c r="E250" s="18"/>
      <c r="G250" s="18"/>
      <c r="I250" s="18"/>
    </row>
    <row r="251">
      <c r="E251" s="18"/>
      <c r="G251" s="18"/>
      <c r="I251" s="18"/>
    </row>
    <row r="252">
      <c r="E252" s="18"/>
      <c r="G252" s="18"/>
      <c r="I252" s="18"/>
    </row>
    <row r="253">
      <c r="E253" s="18"/>
      <c r="G253" s="18"/>
      <c r="I253" s="18"/>
    </row>
    <row r="254">
      <c r="E254" s="18"/>
      <c r="G254" s="18"/>
      <c r="I254" s="18"/>
    </row>
    <row r="255">
      <c r="E255" s="18"/>
      <c r="G255" s="18"/>
      <c r="I255" s="18"/>
    </row>
    <row r="256">
      <c r="E256" s="18"/>
      <c r="G256" s="18"/>
      <c r="I256" s="18"/>
    </row>
    <row r="257">
      <c r="E257" s="18"/>
      <c r="G257" s="18"/>
      <c r="I257" s="18"/>
    </row>
    <row r="258">
      <c r="E258" s="18"/>
      <c r="G258" s="18"/>
      <c r="I258" s="18"/>
    </row>
    <row r="259">
      <c r="E259" s="18"/>
      <c r="G259" s="18"/>
      <c r="I259" s="18"/>
    </row>
    <row r="260">
      <c r="E260" s="18"/>
      <c r="G260" s="18"/>
      <c r="I260" s="18"/>
    </row>
    <row r="261">
      <c r="E261" s="18"/>
      <c r="G261" s="18"/>
      <c r="I261" s="18"/>
    </row>
    <row r="262">
      <c r="E262" s="18"/>
      <c r="G262" s="18"/>
      <c r="I262" s="18"/>
    </row>
    <row r="263">
      <c r="E263" s="18"/>
      <c r="G263" s="18"/>
      <c r="I263" s="18"/>
    </row>
    <row r="264">
      <c r="E264" s="18"/>
      <c r="G264" s="18"/>
      <c r="I264" s="18"/>
    </row>
    <row r="265">
      <c r="E265" s="18"/>
      <c r="G265" s="18"/>
      <c r="I265" s="18"/>
    </row>
    <row r="266">
      <c r="E266" s="18"/>
      <c r="G266" s="18"/>
      <c r="I266" s="18"/>
    </row>
    <row r="267">
      <c r="E267" s="18"/>
      <c r="G267" s="18"/>
      <c r="I267" s="18"/>
    </row>
    <row r="268">
      <c r="E268" s="18"/>
      <c r="G268" s="18"/>
      <c r="I268" s="18"/>
    </row>
    <row r="269">
      <c r="E269" s="18"/>
      <c r="G269" s="18"/>
      <c r="I269" s="18"/>
    </row>
    <row r="270">
      <c r="E270" s="18"/>
      <c r="G270" s="18"/>
      <c r="I270" s="18"/>
    </row>
    <row r="271">
      <c r="E271" s="18"/>
      <c r="G271" s="18"/>
      <c r="I271" s="18"/>
    </row>
    <row r="272">
      <c r="E272" s="18"/>
      <c r="G272" s="18"/>
      <c r="I272" s="18"/>
    </row>
    <row r="273">
      <c r="E273" s="18"/>
      <c r="G273" s="18"/>
      <c r="I273" s="18"/>
    </row>
    <row r="274">
      <c r="E274" s="18"/>
      <c r="G274" s="18"/>
      <c r="I274" s="18"/>
    </row>
    <row r="275">
      <c r="E275" s="18"/>
      <c r="G275" s="18"/>
      <c r="I275" s="18"/>
    </row>
    <row r="276">
      <c r="E276" s="18"/>
      <c r="G276" s="18"/>
      <c r="I276" s="18"/>
    </row>
    <row r="277">
      <c r="E277" s="18"/>
      <c r="G277" s="18"/>
      <c r="I277" s="18"/>
    </row>
    <row r="278">
      <c r="E278" s="18"/>
      <c r="G278" s="18"/>
      <c r="I278" s="18"/>
    </row>
    <row r="279">
      <c r="E279" s="18"/>
      <c r="G279" s="18"/>
      <c r="I279" s="18"/>
    </row>
    <row r="280">
      <c r="E280" s="18"/>
      <c r="G280" s="18"/>
      <c r="I280" s="18"/>
    </row>
    <row r="281">
      <c r="E281" s="18"/>
      <c r="G281" s="18"/>
      <c r="I281" s="18"/>
    </row>
    <row r="282">
      <c r="E282" s="18"/>
      <c r="G282" s="18"/>
      <c r="I282" s="18"/>
    </row>
    <row r="283">
      <c r="E283" s="18"/>
      <c r="G283" s="18"/>
      <c r="I283" s="18"/>
    </row>
    <row r="284">
      <c r="E284" s="18"/>
      <c r="G284" s="18"/>
      <c r="I284" s="18"/>
    </row>
    <row r="285">
      <c r="E285" s="18"/>
      <c r="G285" s="18"/>
      <c r="I285" s="18"/>
    </row>
    <row r="286">
      <c r="E286" s="18"/>
      <c r="G286" s="18"/>
      <c r="I286" s="18"/>
    </row>
    <row r="287">
      <c r="E287" s="18"/>
      <c r="G287" s="18"/>
      <c r="I287" s="18"/>
    </row>
    <row r="288">
      <c r="E288" s="18"/>
      <c r="G288" s="18"/>
      <c r="I288" s="18"/>
    </row>
    <row r="289">
      <c r="E289" s="18"/>
      <c r="G289" s="18"/>
      <c r="I289" s="18"/>
    </row>
    <row r="290">
      <c r="E290" s="18"/>
      <c r="G290" s="18"/>
      <c r="I290" s="18"/>
    </row>
    <row r="291">
      <c r="E291" s="18"/>
      <c r="G291" s="18"/>
      <c r="I291" s="18"/>
    </row>
    <row r="292">
      <c r="E292" s="18"/>
      <c r="G292" s="18"/>
      <c r="I292" s="18"/>
    </row>
    <row r="293">
      <c r="E293" s="18"/>
      <c r="G293" s="18"/>
      <c r="I293" s="18"/>
    </row>
    <row r="294">
      <c r="E294" s="18"/>
      <c r="G294" s="18"/>
      <c r="I294" s="18"/>
    </row>
    <row r="295">
      <c r="E295" s="18"/>
      <c r="G295" s="18"/>
      <c r="I295" s="18"/>
    </row>
    <row r="296">
      <c r="E296" s="18"/>
      <c r="G296" s="18"/>
      <c r="I296" s="18"/>
    </row>
    <row r="297">
      <c r="E297" s="18"/>
      <c r="G297" s="18"/>
      <c r="I297" s="18"/>
    </row>
    <row r="298">
      <c r="E298" s="18"/>
      <c r="G298" s="18"/>
      <c r="I298" s="18"/>
    </row>
    <row r="299">
      <c r="E299" s="18"/>
      <c r="G299" s="18"/>
      <c r="I299" s="18"/>
    </row>
    <row r="300">
      <c r="E300" s="18"/>
      <c r="G300" s="18"/>
      <c r="I300" s="18"/>
    </row>
    <row r="301">
      <c r="E301" s="18"/>
      <c r="G301" s="18"/>
      <c r="I301" s="18"/>
    </row>
    <row r="302">
      <c r="E302" s="18"/>
      <c r="G302" s="18"/>
      <c r="I302" s="18"/>
    </row>
    <row r="303">
      <c r="E303" s="18"/>
      <c r="G303" s="18"/>
      <c r="I303" s="18"/>
    </row>
    <row r="304">
      <c r="E304" s="18"/>
      <c r="G304" s="18"/>
      <c r="I304" s="18"/>
    </row>
    <row r="305">
      <c r="E305" s="18"/>
      <c r="G305" s="18"/>
      <c r="I305" s="18"/>
    </row>
    <row r="306">
      <c r="E306" s="18"/>
      <c r="G306" s="18"/>
      <c r="I306" s="18"/>
    </row>
    <row r="307">
      <c r="E307" s="18"/>
      <c r="G307" s="18"/>
      <c r="I307" s="18"/>
    </row>
    <row r="308">
      <c r="E308" s="18"/>
      <c r="G308" s="18"/>
      <c r="I308" s="18"/>
    </row>
    <row r="309">
      <c r="E309" s="18"/>
      <c r="G309" s="18"/>
      <c r="I309" s="18"/>
    </row>
    <row r="310">
      <c r="E310" s="18"/>
      <c r="G310" s="18"/>
      <c r="I310" s="18"/>
    </row>
    <row r="311">
      <c r="E311" s="18"/>
      <c r="G311" s="18"/>
      <c r="I311" s="18"/>
    </row>
    <row r="312">
      <c r="E312" s="18"/>
      <c r="G312" s="18"/>
      <c r="I312" s="18"/>
    </row>
    <row r="313">
      <c r="E313" s="18"/>
      <c r="G313" s="18"/>
      <c r="I313" s="18"/>
    </row>
    <row r="314">
      <c r="E314" s="18"/>
      <c r="G314" s="18"/>
      <c r="I314" s="18"/>
    </row>
    <row r="315">
      <c r="E315" s="18"/>
      <c r="G315" s="18"/>
      <c r="I315" s="18"/>
    </row>
    <row r="316">
      <c r="E316" s="18"/>
      <c r="G316" s="18"/>
      <c r="I316" s="18"/>
    </row>
    <row r="317">
      <c r="E317" s="18"/>
      <c r="G317" s="18"/>
      <c r="I317" s="18"/>
    </row>
    <row r="318">
      <c r="E318" s="18"/>
      <c r="G318" s="18"/>
      <c r="I318" s="18"/>
    </row>
    <row r="319">
      <c r="E319" s="18"/>
      <c r="G319" s="18"/>
      <c r="I319" s="18"/>
    </row>
    <row r="320">
      <c r="E320" s="18"/>
      <c r="G320" s="18"/>
      <c r="I320" s="18"/>
    </row>
    <row r="321">
      <c r="E321" s="18"/>
      <c r="G321" s="18"/>
      <c r="I321" s="18"/>
    </row>
    <row r="322">
      <c r="E322" s="18"/>
      <c r="G322" s="18"/>
      <c r="I322" s="18"/>
    </row>
    <row r="323">
      <c r="E323" s="18"/>
      <c r="G323" s="18"/>
      <c r="I323" s="18"/>
    </row>
    <row r="324">
      <c r="E324" s="18"/>
      <c r="G324" s="18"/>
      <c r="I324" s="18"/>
    </row>
    <row r="325">
      <c r="E325" s="18"/>
      <c r="G325" s="18"/>
      <c r="I325" s="18"/>
    </row>
    <row r="326">
      <c r="E326" s="18"/>
      <c r="G326" s="18"/>
      <c r="I326" s="18"/>
    </row>
    <row r="327">
      <c r="E327" s="18"/>
      <c r="G327" s="18"/>
      <c r="I327" s="18"/>
    </row>
    <row r="328">
      <c r="E328" s="18"/>
      <c r="G328" s="18"/>
      <c r="I328" s="18"/>
    </row>
    <row r="329">
      <c r="E329" s="18"/>
      <c r="G329" s="18"/>
      <c r="I329" s="18"/>
    </row>
    <row r="330">
      <c r="E330" s="18"/>
      <c r="G330" s="18"/>
      <c r="I330" s="18"/>
    </row>
    <row r="331">
      <c r="E331" s="18"/>
      <c r="G331" s="18"/>
      <c r="I331" s="18"/>
    </row>
    <row r="332">
      <c r="E332" s="18"/>
      <c r="G332" s="18"/>
      <c r="I332" s="18"/>
    </row>
    <row r="333">
      <c r="E333" s="18"/>
      <c r="G333" s="18"/>
      <c r="I333" s="18"/>
    </row>
    <row r="334">
      <c r="E334" s="18"/>
      <c r="G334" s="18"/>
      <c r="I334" s="18"/>
    </row>
    <row r="335">
      <c r="E335" s="18"/>
      <c r="G335" s="18"/>
      <c r="I335" s="18"/>
    </row>
    <row r="336">
      <c r="E336" s="18"/>
      <c r="G336" s="18"/>
      <c r="I336" s="18"/>
    </row>
    <row r="337">
      <c r="E337" s="18"/>
      <c r="G337" s="18"/>
      <c r="I337" s="18"/>
    </row>
    <row r="338">
      <c r="E338" s="18"/>
      <c r="G338" s="18"/>
      <c r="I338" s="18"/>
    </row>
    <row r="339">
      <c r="E339" s="18"/>
      <c r="G339" s="18"/>
      <c r="I339" s="18"/>
    </row>
    <row r="340">
      <c r="E340" s="18"/>
      <c r="G340" s="18"/>
      <c r="I340" s="18"/>
    </row>
    <row r="341">
      <c r="E341" s="18"/>
      <c r="G341" s="18"/>
      <c r="I341" s="18"/>
    </row>
    <row r="342">
      <c r="E342" s="18"/>
      <c r="G342" s="18"/>
      <c r="I342" s="18"/>
    </row>
    <row r="343">
      <c r="E343" s="18"/>
      <c r="G343" s="18"/>
      <c r="I343" s="18"/>
    </row>
    <row r="344">
      <c r="E344" s="18"/>
      <c r="G344" s="18"/>
      <c r="I344" s="18"/>
    </row>
    <row r="345">
      <c r="E345" s="18"/>
      <c r="G345" s="18"/>
      <c r="I345" s="18"/>
    </row>
    <row r="346">
      <c r="E346" s="18"/>
      <c r="G346" s="18"/>
      <c r="I346" s="18"/>
    </row>
    <row r="347">
      <c r="E347" s="18"/>
      <c r="G347" s="18"/>
      <c r="I347" s="18"/>
    </row>
    <row r="348">
      <c r="E348" s="18"/>
      <c r="G348" s="18"/>
      <c r="I348" s="18"/>
    </row>
    <row r="349">
      <c r="E349" s="18"/>
      <c r="G349" s="18"/>
      <c r="I349" s="18"/>
    </row>
    <row r="350">
      <c r="E350" s="18"/>
      <c r="G350" s="18"/>
      <c r="I350" s="18"/>
    </row>
    <row r="351">
      <c r="E351" s="18"/>
      <c r="G351" s="18"/>
      <c r="I351" s="18"/>
    </row>
    <row r="352">
      <c r="E352" s="18"/>
      <c r="G352" s="18"/>
      <c r="I352" s="18"/>
    </row>
    <row r="353">
      <c r="E353" s="18"/>
      <c r="G353" s="18"/>
      <c r="I353" s="18"/>
    </row>
    <row r="354">
      <c r="E354" s="18"/>
      <c r="G354" s="18"/>
      <c r="I354" s="18"/>
    </row>
    <row r="355">
      <c r="E355" s="18"/>
      <c r="G355" s="18"/>
      <c r="I355" s="18"/>
    </row>
    <row r="356">
      <c r="E356" s="18"/>
      <c r="G356" s="18"/>
      <c r="I356" s="18"/>
    </row>
    <row r="357">
      <c r="E357" s="18"/>
      <c r="G357" s="18"/>
      <c r="I357" s="18"/>
    </row>
    <row r="358">
      <c r="E358" s="18"/>
      <c r="G358" s="18"/>
      <c r="I358" s="18"/>
    </row>
    <row r="359">
      <c r="E359" s="18"/>
      <c r="G359" s="18"/>
      <c r="I359" s="18"/>
    </row>
    <row r="360">
      <c r="E360" s="18"/>
      <c r="G360" s="18"/>
      <c r="I360" s="18"/>
    </row>
    <row r="361">
      <c r="E361" s="18"/>
      <c r="G361" s="18"/>
      <c r="I361" s="18"/>
    </row>
    <row r="362">
      <c r="E362" s="18"/>
      <c r="G362" s="18"/>
      <c r="I362" s="18"/>
    </row>
    <row r="363">
      <c r="E363" s="18"/>
      <c r="G363" s="18"/>
      <c r="I363" s="18"/>
    </row>
    <row r="364">
      <c r="E364" s="18"/>
      <c r="G364" s="18"/>
      <c r="I364" s="18"/>
    </row>
    <row r="365">
      <c r="E365" s="18"/>
      <c r="G365" s="18"/>
      <c r="I365" s="18"/>
    </row>
    <row r="366">
      <c r="E366" s="18"/>
      <c r="G366" s="18"/>
      <c r="I366" s="18"/>
    </row>
    <row r="367">
      <c r="E367" s="18"/>
      <c r="G367" s="18"/>
      <c r="I367" s="18"/>
    </row>
    <row r="368">
      <c r="E368" s="18"/>
      <c r="G368" s="18"/>
      <c r="I368" s="18"/>
    </row>
    <row r="369">
      <c r="E369" s="18"/>
      <c r="G369" s="18"/>
      <c r="I369" s="18"/>
    </row>
    <row r="370">
      <c r="E370" s="18"/>
      <c r="G370" s="18"/>
      <c r="I370" s="18"/>
    </row>
    <row r="371">
      <c r="E371" s="18"/>
      <c r="G371" s="18"/>
      <c r="I371" s="18"/>
    </row>
    <row r="372">
      <c r="E372" s="18"/>
      <c r="G372" s="18"/>
      <c r="I372" s="18"/>
    </row>
    <row r="373">
      <c r="E373" s="18"/>
      <c r="G373" s="18"/>
      <c r="I373" s="18"/>
    </row>
    <row r="374">
      <c r="E374" s="18"/>
      <c r="G374" s="18"/>
      <c r="I374" s="18"/>
    </row>
    <row r="375">
      <c r="E375" s="18"/>
      <c r="G375" s="18"/>
      <c r="I375" s="18"/>
    </row>
    <row r="376">
      <c r="E376" s="18"/>
      <c r="G376" s="18"/>
      <c r="I376" s="18"/>
    </row>
    <row r="377">
      <c r="E377" s="18"/>
      <c r="G377" s="18"/>
      <c r="I377" s="18"/>
    </row>
    <row r="378">
      <c r="E378" s="18"/>
      <c r="G378" s="18"/>
      <c r="I378" s="18"/>
    </row>
    <row r="379">
      <c r="E379" s="18"/>
      <c r="G379" s="18"/>
      <c r="I379" s="18"/>
    </row>
    <row r="380">
      <c r="E380" s="18"/>
      <c r="G380" s="18"/>
      <c r="I380" s="18"/>
    </row>
    <row r="381">
      <c r="E381" s="18"/>
      <c r="G381" s="18"/>
      <c r="I381" s="18"/>
    </row>
    <row r="382">
      <c r="E382" s="18"/>
      <c r="G382" s="18"/>
      <c r="I382" s="18"/>
    </row>
    <row r="383">
      <c r="E383" s="18"/>
      <c r="G383" s="18"/>
      <c r="I383" s="18"/>
    </row>
    <row r="384">
      <c r="E384" s="18"/>
      <c r="G384" s="18"/>
      <c r="I384" s="18"/>
    </row>
    <row r="385">
      <c r="E385" s="18"/>
      <c r="G385" s="18"/>
      <c r="I385" s="18"/>
    </row>
    <row r="386">
      <c r="E386" s="18"/>
      <c r="G386" s="18"/>
      <c r="I386" s="18"/>
    </row>
    <row r="387">
      <c r="E387" s="18"/>
      <c r="G387" s="18"/>
      <c r="I387" s="18"/>
    </row>
    <row r="388">
      <c r="E388" s="18"/>
      <c r="G388" s="18"/>
      <c r="I388" s="18"/>
    </row>
    <row r="389">
      <c r="E389" s="18"/>
      <c r="G389" s="18"/>
      <c r="I389" s="18"/>
    </row>
    <row r="390">
      <c r="E390" s="18"/>
      <c r="G390" s="18"/>
      <c r="I390" s="18"/>
    </row>
    <row r="391">
      <c r="E391" s="18"/>
      <c r="G391" s="18"/>
      <c r="I391" s="18"/>
    </row>
    <row r="392">
      <c r="E392" s="18"/>
      <c r="G392" s="18"/>
      <c r="I392" s="18"/>
    </row>
    <row r="393">
      <c r="E393" s="18"/>
      <c r="G393" s="18"/>
      <c r="I393" s="18"/>
    </row>
    <row r="394">
      <c r="E394" s="18"/>
      <c r="G394" s="18"/>
      <c r="I394" s="18"/>
    </row>
    <row r="395">
      <c r="E395" s="18"/>
      <c r="G395" s="18"/>
      <c r="I395" s="18"/>
    </row>
    <row r="396">
      <c r="E396" s="18"/>
      <c r="G396" s="18"/>
      <c r="I396" s="18"/>
    </row>
    <row r="397">
      <c r="E397" s="18"/>
      <c r="G397" s="18"/>
      <c r="I397" s="18"/>
    </row>
    <row r="398">
      <c r="E398" s="18"/>
      <c r="G398" s="18"/>
      <c r="I398" s="18"/>
    </row>
    <row r="399">
      <c r="E399" s="18"/>
      <c r="G399" s="18"/>
      <c r="I399" s="18"/>
    </row>
    <row r="400">
      <c r="E400" s="18"/>
      <c r="G400" s="18"/>
      <c r="I400" s="18"/>
    </row>
    <row r="401">
      <c r="E401" s="18"/>
      <c r="G401" s="18"/>
      <c r="I401" s="18"/>
    </row>
    <row r="402">
      <c r="E402" s="18"/>
      <c r="G402" s="18"/>
      <c r="I402" s="18"/>
    </row>
    <row r="403">
      <c r="E403" s="18"/>
      <c r="G403" s="18"/>
      <c r="I403" s="18"/>
    </row>
    <row r="404">
      <c r="E404" s="18"/>
      <c r="G404" s="18"/>
      <c r="I404" s="18"/>
    </row>
    <row r="405">
      <c r="E405" s="18"/>
      <c r="G405" s="18"/>
      <c r="I405" s="18"/>
    </row>
    <row r="406">
      <c r="E406" s="18"/>
      <c r="G406" s="18"/>
      <c r="I406" s="18"/>
    </row>
    <row r="407">
      <c r="E407" s="18"/>
      <c r="G407" s="18"/>
      <c r="I407" s="18"/>
    </row>
    <row r="408">
      <c r="E408" s="18"/>
      <c r="G408" s="18"/>
      <c r="I408" s="18"/>
    </row>
    <row r="409">
      <c r="E409" s="18"/>
      <c r="G409" s="18"/>
      <c r="I409" s="18"/>
    </row>
    <row r="410">
      <c r="E410" s="18"/>
      <c r="G410" s="18"/>
      <c r="I410" s="18"/>
    </row>
    <row r="411">
      <c r="E411" s="18"/>
      <c r="G411" s="18"/>
      <c r="I411" s="18"/>
    </row>
    <row r="412">
      <c r="E412" s="18"/>
      <c r="G412" s="18"/>
      <c r="I412" s="18"/>
    </row>
    <row r="413">
      <c r="E413" s="18"/>
      <c r="G413" s="18"/>
      <c r="I413" s="18"/>
    </row>
    <row r="414">
      <c r="E414" s="18"/>
      <c r="G414" s="18"/>
      <c r="I414" s="18"/>
    </row>
    <row r="415">
      <c r="E415" s="18"/>
      <c r="G415" s="18"/>
      <c r="I415" s="18"/>
    </row>
    <row r="416">
      <c r="E416" s="18"/>
      <c r="G416" s="18"/>
      <c r="I416" s="18"/>
    </row>
    <row r="417">
      <c r="E417" s="18"/>
      <c r="G417" s="18"/>
      <c r="I417" s="18"/>
    </row>
    <row r="418">
      <c r="E418" s="18"/>
      <c r="G418" s="18"/>
      <c r="I418" s="18"/>
    </row>
    <row r="419">
      <c r="E419" s="18"/>
      <c r="G419" s="18"/>
      <c r="I419" s="18"/>
    </row>
    <row r="420">
      <c r="E420" s="18"/>
      <c r="G420" s="18"/>
      <c r="I420" s="18"/>
    </row>
    <row r="421">
      <c r="E421" s="18"/>
      <c r="G421" s="18"/>
      <c r="I421" s="18"/>
    </row>
    <row r="422">
      <c r="E422" s="18"/>
      <c r="G422" s="18"/>
      <c r="I422" s="18"/>
    </row>
    <row r="423">
      <c r="E423" s="18"/>
      <c r="G423" s="18"/>
      <c r="I423" s="18"/>
    </row>
    <row r="424">
      <c r="E424" s="18"/>
      <c r="G424" s="18"/>
      <c r="I424" s="18"/>
    </row>
    <row r="425">
      <c r="E425" s="18"/>
      <c r="G425" s="18"/>
      <c r="I425" s="18"/>
    </row>
    <row r="426">
      <c r="E426" s="18"/>
      <c r="G426" s="18"/>
      <c r="I426" s="18"/>
    </row>
    <row r="427">
      <c r="E427" s="18"/>
      <c r="G427" s="18"/>
      <c r="I427" s="18"/>
    </row>
    <row r="428">
      <c r="E428" s="18"/>
      <c r="G428" s="18"/>
      <c r="I428" s="18"/>
    </row>
    <row r="429">
      <c r="E429" s="18"/>
      <c r="G429" s="18"/>
      <c r="I429" s="18"/>
    </row>
    <row r="430">
      <c r="E430" s="18"/>
      <c r="G430" s="18"/>
      <c r="I430" s="18"/>
    </row>
    <row r="431">
      <c r="E431" s="18"/>
      <c r="G431" s="18"/>
      <c r="I431" s="18"/>
    </row>
    <row r="432">
      <c r="E432" s="18"/>
      <c r="G432" s="18"/>
      <c r="I432" s="18"/>
    </row>
    <row r="433">
      <c r="E433" s="18"/>
      <c r="G433" s="18"/>
      <c r="I433" s="18"/>
    </row>
    <row r="434">
      <c r="E434" s="18"/>
      <c r="G434" s="18"/>
      <c r="I434" s="18"/>
    </row>
    <row r="435">
      <c r="E435" s="18"/>
      <c r="G435" s="18"/>
      <c r="I435" s="18"/>
    </row>
    <row r="436">
      <c r="E436" s="18"/>
      <c r="G436" s="18"/>
      <c r="I436" s="18"/>
    </row>
    <row r="437">
      <c r="E437" s="18"/>
      <c r="G437" s="18"/>
      <c r="I437" s="18"/>
    </row>
    <row r="438">
      <c r="E438" s="18"/>
      <c r="G438" s="18"/>
      <c r="I438" s="18"/>
    </row>
    <row r="439">
      <c r="E439" s="18"/>
      <c r="G439" s="18"/>
      <c r="I439" s="18"/>
    </row>
    <row r="440">
      <c r="E440" s="18"/>
      <c r="G440" s="18"/>
      <c r="I440" s="18"/>
    </row>
    <row r="441">
      <c r="E441" s="18"/>
      <c r="G441" s="18"/>
      <c r="I441" s="18"/>
    </row>
    <row r="442">
      <c r="E442" s="18"/>
      <c r="G442" s="18"/>
      <c r="I442" s="18"/>
    </row>
    <row r="443">
      <c r="E443" s="18"/>
      <c r="G443" s="18"/>
      <c r="I443" s="18"/>
    </row>
    <row r="444">
      <c r="E444" s="18"/>
      <c r="G444" s="18"/>
      <c r="I444" s="18"/>
    </row>
    <row r="445">
      <c r="E445" s="18"/>
      <c r="G445" s="18"/>
      <c r="I445" s="18"/>
    </row>
    <row r="446">
      <c r="E446" s="18"/>
      <c r="G446" s="18"/>
      <c r="I446" s="18"/>
    </row>
    <row r="447">
      <c r="E447" s="18"/>
      <c r="G447" s="18"/>
      <c r="I447" s="18"/>
    </row>
    <row r="448">
      <c r="E448" s="18"/>
      <c r="G448" s="18"/>
      <c r="I448" s="18"/>
    </row>
    <row r="449">
      <c r="E449" s="18"/>
      <c r="G449" s="18"/>
      <c r="I449" s="18"/>
    </row>
    <row r="450">
      <c r="E450" s="18"/>
      <c r="G450" s="18"/>
      <c r="I450" s="18"/>
    </row>
    <row r="451">
      <c r="E451" s="18"/>
      <c r="G451" s="18"/>
      <c r="I451" s="18"/>
    </row>
    <row r="452">
      <c r="E452" s="18"/>
      <c r="G452" s="18"/>
      <c r="I452" s="18"/>
    </row>
    <row r="453">
      <c r="E453" s="18"/>
      <c r="G453" s="18"/>
      <c r="I453" s="18"/>
    </row>
    <row r="454">
      <c r="E454" s="18"/>
      <c r="G454" s="18"/>
      <c r="I454" s="18"/>
    </row>
    <row r="455">
      <c r="E455" s="18"/>
      <c r="G455" s="18"/>
      <c r="I455" s="18"/>
    </row>
    <row r="456">
      <c r="E456" s="18"/>
      <c r="G456" s="18"/>
      <c r="I456" s="18"/>
    </row>
    <row r="457">
      <c r="E457" s="18"/>
      <c r="G457" s="18"/>
      <c r="I457" s="18"/>
    </row>
    <row r="458">
      <c r="E458" s="18"/>
      <c r="G458" s="18"/>
      <c r="I458" s="18"/>
    </row>
    <row r="459">
      <c r="E459" s="18"/>
      <c r="G459" s="18"/>
      <c r="I459" s="18"/>
    </row>
    <row r="460">
      <c r="E460" s="18"/>
      <c r="G460" s="18"/>
      <c r="I460" s="18"/>
    </row>
    <row r="461">
      <c r="E461" s="18"/>
      <c r="G461" s="18"/>
      <c r="I461" s="18"/>
    </row>
    <row r="462">
      <c r="E462" s="18"/>
      <c r="G462" s="18"/>
      <c r="I462" s="18"/>
    </row>
    <row r="463">
      <c r="E463" s="18"/>
      <c r="G463" s="18"/>
      <c r="I463" s="18"/>
    </row>
    <row r="464">
      <c r="E464" s="18"/>
      <c r="G464" s="18"/>
      <c r="I464" s="18"/>
    </row>
    <row r="465">
      <c r="E465" s="18"/>
      <c r="G465" s="18"/>
      <c r="I465" s="18"/>
    </row>
    <row r="466">
      <c r="E466" s="18"/>
      <c r="G466" s="18"/>
      <c r="I466" s="18"/>
    </row>
    <row r="467">
      <c r="E467" s="18"/>
      <c r="G467" s="18"/>
      <c r="I467" s="18"/>
    </row>
    <row r="468">
      <c r="E468" s="18"/>
      <c r="G468" s="18"/>
      <c r="I468" s="18"/>
    </row>
    <row r="469">
      <c r="E469" s="18"/>
      <c r="G469" s="18"/>
      <c r="I469" s="18"/>
    </row>
    <row r="470">
      <c r="E470" s="18"/>
      <c r="G470" s="18"/>
      <c r="I470" s="18"/>
    </row>
    <row r="471">
      <c r="E471" s="18"/>
      <c r="G471" s="18"/>
      <c r="I471" s="18"/>
    </row>
    <row r="472">
      <c r="E472" s="18"/>
      <c r="G472" s="18"/>
      <c r="I472" s="18"/>
    </row>
    <row r="473">
      <c r="E473" s="18"/>
      <c r="G473" s="18"/>
      <c r="I473" s="18"/>
    </row>
    <row r="474">
      <c r="E474" s="18"/>
      <c r="G474" s="18"/>
      <c r="I474" s="18"/>
    </row>
    <row r="475">
      <c r="E475" s="18"/>
      <c r="G475" s="18"/>
      <c r="I475" s="18"/>
    </row>
    <row r="476">
      <c r="E476" s="18"/>
      <c r="G476" s="18"/>
      <c r="I476" s="18"/>
    </row>
    <row r="477">
      <c r="E477" s="18"/>
      <c r="G477" s="18"/>
      <c r="I477" s="18"/>
    </row>
    <row r="478">
      <c r="E478" s="18"/>
      <c r="G478" s="18"/>
      <c r="I478" s="18"/>
    </row>
    <row r="479">
      <c r="E479" s="18"/>
      <c r="G479" s="18"/>
      <c r="I479" s="18"/>
    </row>
    <row r="480">
      <c r="E480" s="18"/>
      <c r="G480" s="18"/>
      <c r="I480" s="18"/>
    </row>
    <row r="481">
      <c r="E481" s="18"/>
      <c r="G481" s="18"/>
      <c r="I481" s="18"/>
    </row>
    <row r="482">
      <c r="E482" s="18"/>
      <c r="G482" s="18"/>
      <c r="I482" s="18"/>
    </row>
    <row r="483">
      <c r="E483" s="18"/>
      <c r="G483" s="18"/>
      <c r="I483" s="18"/>
    </row>
    <row r="484">
      <c r="E484" s="18"/>
      <c r="G484" s="18"/>
      <c r="I484" s="18"/>
    </row>
    <row r="485">
      <c r="E485" s="18"/>
      <c r="G485" s="18"/>
      <c r="I485" s="18"/>
    </row>
    <row r="486">
      <c r="E486" s="18"/>
      <c r="G486" s="18"/>
      <c r="I486" s="18"/>
    </row>
    <row r="487">
      <c r="E487" s="18"/>
      <c r="G487" s="18"/>
      <c r="I487" s="18"/>
    </row>
    <row r="488">
      <c r="E488" s="18"/>
      <c r="G488" s="18"/>
      <c r="I488" s="18"/>
    </row>
    <row r="489">
      <c r="E489" s="18"/>
      <c r="G489" s="18"/>
      <c r="I489" s="18"/>
    </row>
    <row r="490">
      <c r="E490" s="18"/>
      <c r="G490" s="18"/>
      <c r="I490" s="18"/>
    </row>
    <row r="491">
      <c r="E491" s="18"/>
      <c r="G491" s="18"/>
      <c r="I491" s="18"/>
    </row>
    <row r="492">
      <c r="E492" s="18"/>
      <c r="G492" s="18"/>
      <c r="I492" s="18"/>
    </row>
    <row r="493">
      <c r="E493" s="18"/>
      <c r="G493" s="18"/>
      <c r="I493" s="18"/>
    </row>
    <row r="494">
      <c r="E494" s="18"/>
      <c r="G494" s="18"/>
      <c r="I494" s="18"/>
    </row>
    <row r="495">
      <c r="E495" s="18"/>
      <c r="G495" s="18"/>
      <c r="I495" s="18"/>
    </row>
    <row r="496">
      <c r="E496" s="18"/>
      <c r="G496" s="18"/>
      <c r="I496" s="18"/>
    </row>
    <row r="497">
      <c r="E497" s="18"/>
      <c r="G497" s="18"/>
      <c r="I497" s="18"/>
    </row>
    <row r="498">
      <c r="E498" s="18"/>
      <c r="G498" s="18"/>
      <c r="I498" s="18"/>
    </row>
    <row r="499">
      <c r="E499" s="18"/>
      <c r="G499" s="18"/>
      <c r="I499" s="18"/>
    </row>
    <row r="500">
      <c r="E500" s="18"/>
      <c r="G500" s="18"/>
      <c r="I500" s="18"/>
    </row>
    <row r="501">
      <c r="E501" s="18"/>
      <c r="G501" s="18"/>
      <c r="I501" s="18"/>
    </row>
    <row r="502">
      <c r="E502" s="18"/>
      <c r="G502" s="18"/>
      <c r="I502" s="18"/>
    </row>
    <row r="503">
      <c r="E503" s="18"/>
      <c r="G503" s="18"/>
      <c r="I503" s="18"/>
    </row>
    <row r="504">
      <c r="E504" s="18"/>
      <c r="G504" s="18"/>
      <c r="I504" s="18"/>
    </row>
    <row r="505">
      <c r="E505" s="18"/>
      <c r="G505" s="18"/>
      <c r="I505" s="18"/>
    </row>
    <row r="506">
      <c r="E506" s="18"/>
      <c r="G506" s="18"/>
      <c r="I506" s="18"/>
    </row>
    <row r="507">
      <c r="E507" s="18"/>
      <c r="G507" s="18"/>
      <c r="I507" s="18"/>
    </row>
    <row r="508">
      <c r="E508" s="18"/>
      <c r="G508" s="18"/>
      <c r="I508" s="18"/>
    </row>
    <row r="509">
      <c r="E509" s="18"/>
      <c r="G509" s="18"/>
      <c r="I509" s="18"/>
    </row>
    <row r="510">
      <c r="E510" s="18"/>
      <c r="G510" s="18"/>
      <c r="I510" s="18"/>
    </row>
    <row r="511">
      <c r="E511" s="18"/>
      <c r="G511" s="18"/>
      <c r="I511" s="18"/>
    </row>
    <row r="512">
      <c r="E512" s="18"/>
      <c r="G512" s="18"/>
      <c r="I512" s="18"/>
    </row>
    <row r="513">
      <c r="E513" s="18"/>
      <c r="G513" s="18"/>
      <c r="I513" s="18"/>
    </row>
    <row r="514">
      <c r="E514" s="18"/>
      <c r="G514" s="18"/>
      <c r="I514" s="18"/>
    </row>
    <row r="515">
      <c r="E515" s="18"/>
      <c r="G515" s="18"/>
      <c r="I515" s="18"/>
    </row>
    <row r="516">
      <c r="E516" s="18"/>
      <c r="G516" s="18"/>
      <c r="I516" s="18"/>
    </row>
    <row r="517">
      <c r="E517" s="18"/>
      <c r="G517" s="18"/>
      <c r="I517" s="18"/>
    </row>
    <row r="518">
      <c r="E518" s="18"/>
      <c r="G518" s="18"/>
      <c r="I518" s="18"/>
    </row>
    <row r="519">
      <c r="E519" s="18"/>
      <c r="G519" s="18"/>
      <c r="I519" s="18"/>
    </row>
    <row r="520">
      <c r="E520" s="18"/>
      <c r="G520" s="18"/>
      <c r="I520" s="18"/>
    </row>
    <row r="521">
      <c r="E521" s="18"/>
      <c r="G521" s="18"/>
      <c r="I521" s="18"/>
    </row>
    <row r="522">
      <c r="E522" s="18"/>
      <c r="G522" s="18"/>
      <c r="I522" s="18"/>
    </row>
    <row r="523">
      <c r="E523" s="18"/>
      <c r="G523" s="18"/>
      <c r="I523" s="18"/>
    </row>
    <row r="524">
      <c r="E524" s="18"/>
      <c r="G524" s="18"/>
      <c r="I524" s="18"/>
    </row>
    <row r="525">
      <c r="E525" s="18"/>
      <c r="G525" s="18"/>
      <c r="I525" s="18"/>
    </row>
    <row r="526">
      <c r="E526" s="18"/>
      <c r="G526" s="18"/>
      <c r="I526" s="18"/>
    </row>
    <row r="527">
      <c r="E527" s="18"/>
      <c r="G527" s="18"/>
      <c r="I527" s="18"/>
    </row>
    <row r="528">
      <c r="E528" s="18"/>
      <c r="G528" s="18"/>
      <c r="I528" s="18"/>
    </row>
    <row r="529">
      <c r="E529" s="18"/>
      <c r="G529" s="18"/>
      <c r="I529" s="18"/>
    </row>
    <row r="530">
      <c r="E530" s="18"/>
      <c r="G530" s="18"/>
      <c r="I530" s="18"/>
    </row>
    <row r="531">
      <c r="E531" s="18"/>
      <c r="G531" s="18"/>
      <c r="I531" s="18"/>
    </row>
    <row r="532">
      <c r="E532" s="18"/>
      <c r="G532" s="18"/>
      <c r="I532" s="18"/>
    </row>
    <row r="533">
      <c r="E533" s="18"/>
      <c r="G533" s="18"/>
      <c r="I533" s="18"/>
    </row>
    <row r="534">
      <c r="E534" s="18"/>
      <c r="G534" s="18"/>
      <c r="I534" s="18"/>
    </row>
    <row r="535">
      <c r="E535" s="18"/>
      <c r="G535" s="18"/>
      <c r="I535" s="18"/>
    </row>
    <row r="536">
      <c r="E536" s="18"/>
      <c r="G536" s="18"/>
      <c r="I536" s="18"/>
    </row>
    <row r="537">
      <c r="E537" s="18"/>
      <c r="G537" s="18"/>
      <c r="I537" s="18"/>
    </row>
    <row r="538">
      <c r="E538" s="18"/>
      <c r="G538" s="18"/>
      <c r="I538" s="18"/>
    </row>
    <row r="539">
      <c r="E539" s="18"/>
      <c r="G539" s="18"/>
      <c r="I539" s="18"/>
    </row>
    <row r="540">
      <c r="E540" s="18"/>
      <c r="G540" s="18"/>
      <c r="I540" s="18"/>
    </row>
    <row r="541">
      <c r="E541" s="18"/>
      <c r="G541" s="18"/>
      <c r="I541" s="18"/>
    </row>
    <row r="542">
      <c r="E542" s="18"/>
      <c r="G542" s="18"/>
      <c r="I542" s="18"/>
    </row>
    <row r="543">
      <c r="E543" s="18"/>
      <c r="G543" s="18"/>
      <c r="I543" s="18"/>
    </row>
    <row r="544">
      <c r="E544" s="18"/>
      <c r="G544" s="18"/>
      <c r="I544" s="18"/>
    </row>
    <row r="545">
      <c r="E545" s="18"/>
      <c r="G545" s="18"/>
      <c r="I545" s="18"/>
    </row>
    <row r="546">
      <c r="E546" s="18"/>
      <c r="G546" s="18"/>
      <c r="I546" s="18"/>
    </row>
    <row r="547">
      <c r="E547" s="18"/>
      <c r="G547" s="18"/>
      <c r="I547" s="18"/>
    </row>
    <row r="548">
      <c r="E548" s="18"/>
      <c r="G548" s="18"/>
      <c r="I548" s="18"/>
    </row>
    <row r="549">
      <c r="E549" s="18"/>
      <c r="G549" s="18"/>
      <c r="I549" s="18"/>
    </row>
    <row r="550">
      <c r="E550" s="18"/>
      <c r="G550" s="18"/>
      <c r="I550" s="18"/>
    </row>
    <row r="551">
      <c r="E551" s="18"/>
      <c r="G551" s="18"/>
      <c r="I551" s="18"/>
    </row>
    <row r="552">
      <c r="E552" s="18"/>
      <c r="G552" s="18"/>
      <c r="I552" s="18"/>
    </row>
    <row r="553">
      <c r="E553" s="18"/>
      <c r="G553" s="18"/>
      <c r="I553" s="18"/>
    </row>
    <row r="554">
      <c r="E554" s="18"/>
      <c r="G554" s="18"/>
      <c r="I554" s="18"/>
    </row>
    <row r="555">
      <c r="E555" s="18"/>
      <c r="G555" s="18"/>
      <c r="I555" s="18"/>
    </row>
    <row r="556">
      <c r="E556" s="18"/>
      <c r="G556" s="18"/>
      <c r="I556" s="18"/>
    </row>
    <row r="557">
      <c r="E557" s="18"/>
      <c r="G557" s="18"/>
      <c r="I557" s="18"/>
    </row>
    <row r="558">
      <c r="E558" s="18"/>
      <c r="G558" s="18"/>
      <c r="I558" s="18"/>
    </row>
    <row r="559">
      <c r="E559" s="18"/>
      <c r="G559" s="18"/>
      <c r="I559" s="18"/>
    </row>
    <row r="560">
      <c r="E560" s="18"/>
      <c r="G560" s="18"/>
      <c r="I560" s="18"/>
    </row>
    <row r="561">
      <c r="E561" s="18"/>
      <c r="G561" s="18"/>
      <c r="I561" s="18"/>
    </row>
    <row r="562">
      <c r="E562" s="18"/>
      <c r="G562" s="18"/>
      <c r="I562" s="18"/>
    </row>
    <row r="563">
      <c r="E563" s="18"/>
      <c r="G563" s="18"/>
      <c r="I563" s="18"/>
    </row>
    <row r="564">
      <c r="E564" s="18"/>
      <c r="G564" s="18"/>
      <c r="I564" s="18"/>
    </row>
    <row r="565">
      <c r="E565" s="18"/>
      <c r="G565" s="18"/>
      <c r="I565" s="18"/>
    </row>
    <row r="566">
      <c r="E566" s="18"/>
      <c r="G566" s="18"/>
      <c r="I566" s="18"/>
    </row>
    <row r="567">
      <c r="E567" s="18"/>
      <c r="G567" s="18"/>
      <c r="I567" s="18"/>
    </row>
    <row r="568">
      <c r="E568" s="18"/>
      <c r="G568" s="18"/>
      <c r="I568" s="18"/>
    </row>
    <row r="569">
      <c r="E569" s="18"/>
      <c r="G569" s="18"/>
      <c r="I569" s="18"/>
    </row>
    <row r="570">
      <c r="E570" s="18"/>
      <c r="G570" s="18"/>
      <c r="I570" s="18"/>
    </row>
    <row r="571">
      <c r="E571" s="18"/>
      <c r="G571" s="18"/>
      <c r="I571" s="18"/>
    </row>
    <row r="572">
      <c r="E572" s="18"/>
      <c r="G572" s="18"/>
      <c r="I572" s="18"/>
    </row>
    <row r="573">
      <c r="E573" s="18"/>
      <c r="G573" s="18"/>
      <c r="I573" s="18"/>
    </row>
    <row r="574">
      <c r="E574" s="18"/>
      <c r="G574" s="18"/>
      <c r="I574" s="18"/>
    </row>
    <row r="575">
      <c r="E575" s="18"/>
      <c r="G575" s="18"/>
      <c r="I575" s="18"/>
    </row>
    <row r="576">
      <c r="E576" s="18"/>
      <c r="G576" s="18"/>
      <c r="I576" s="18"/>
    </row>
    <row r="577">
      <c r="E577" s="18"/>
      <c r="G577" s="18"/>
      <c r="I577" s="18"/>
    </row>
    <row r="578">
      <c r="E578" s="18"/>
      <c r="G578" s="18"/>
      <c r="I578" s="18"/>
    </row>
    <row r="579">
      <c r="E579" s="18"/>
      <c r="G579" s="18"/>
      <c r="I579" s="18"/>
    </row>
    <row r="580">
      <c r="E580" s="18"/>
      <c r="G580" s="18"/>
      <c r="I580" s="18"/>
    </row>
    <row r="581">
      <c r="E581" s="18"/>
      <c r="G581" s="18"/>
      <c r="I581" s="18"/>
    </row>
    <row r="582">
      <c r="E582" s="18"/>
      <c r="G582" s="18"/>
      <c r="I582" s="18"/>
    </row>
    <row r="583">
      <c r="E583" s="18"/>
      <c r="G583" s="18"/>
      <c r="I583" s="18"/>
    </row>
    <row r="584">
      <c r="E584" s="18"/>
      <c r="G584" s="18"/>
      <c r="I584" s="18"/>
    </row>
    <row r="585">
      <c r="E585" s="18"/>
      <c r="G585" s="18"/>
      <c r="I585" s="18"/>
    </row>
    <row r="586">
      <c r="E586" s="18"/>
      <c r="G586" s="18"/>
      <c r="I586" s="18"/>
    </row>
    <row r="587">
      <c r="E587" s="18"/>
      <c r="G587" s="18"/>
      <c r="I587" s="18"/>
    </row>
    <row r="588">
      <c r="E588" s="18"/>
      <c r="G588" s="18"/>
      <c r="I588" s="18"/>
    </row>
    <row r="589">
      <c r="E589" s="18"/>
      <c r="G589" s="18"/>
      <c r="I589" s="18"/>
    </row>
    <row r="590">
      <c r="E590" s="18"/>
      <c r="G590" s="18"/>
      <c r="I590" s="18"/>
    </row>
    <row r="591">
      <c r="E591" s="18"/>
      <c r="G591" s="18"/>
      <c r="I591" s="18"/>
    </row>
    <row r="592">
      <c r="E592" s="18"/>
      <c r="G592" s="18"/>
      <c r="I592" s="18"/>
    </row>
    <row r="593">
      <c r="E593" s="18"/>
      <c r="G593" s="18"/>
      <c r="I593" s="18"/>
    </row>
    <row r="594">
      <c r="E594" s="18"/>
      <c r="G594" s="18"/>
      <c r="I594" s="18"/>
    </row>
    <row r="595">
      <c r="E595" s="18"/>
      <c r="G595" s="18"/>
      <c r="I595" s="18"/>
    </row>
    <row r="596">
      <c r="E596" s="18"/>
      <c r="G596" s="18"/>
      <c r="I596" s="18"/>
    </row>
    <row r="597">
      <c r="E597" s="18"/>
      <c r="G597" s="18"/>
      <c r="I597" s="18"/>
    </row>
    <row r="598">
      <c r="E598" s="18"/>
      <c r="G598" s="18"/>
      <c r="I598" s="18"/>
    </row>
    <row r="599">
      <c r="E599" s="18"/>
      <c r="G599" s="18"/>
      <c r="I599" s="18"/>
    </row>
    <row r="600">
      <c r="E600" s="18"/>
      <c r="G600" s="18"/>
      <c r="I600" s="18"/>
    </row>
    <row r="601">
      <c r="E601" s="18"/>
      <c r="G601" s="18"/>
      <c r="I601" s="18"/>
    </row>
    <row r="602">
      <c r="E602" s="18"/>
      <c r="G602" s="18"/>
      <c r="I602" s="18"/>
    </row>
    <row r="603">
      <c r="E603" s="18"/>
      <c r="G603" s="18"/>
      <c r="I603" s="18"/>
    </row>
    <row r="604">
      <c r="E604" s="18"/>
      <c r="G604" s="18"/>
      <c r="I604" s="18"/>
    </row>
    <row r="605">
      <c r="E605" s="18"/>
      <c r="G605" s="18"/>
      <c r="I605" s="18"/>
    </row>
    <row r="606">
      <c r="E606" s="18"/>
      <c r="G606" s="18"/>
      <c r="I606" s="18"/>
    </row>
    <row r="607">
      <c r="E607" s="18"/>
      <c r="G607" s="18"/>
      <c r="I607" s="18"/>
    </row>
    <row r="608">
      <c r="E608" s="18"/>
      <c r="G608" s="18"/>
      <c r="I608" s="18"/>
    </row>
    <row r="609">
      <c r="E609" s="18"/>
      <c r="G609" s="18"/>
      <c r="I609" s="18"/>
    </row>
    <row r="610">
      <c r="E610" s="18"/>
      <c r="G610" s="18"/>
      <c r="I610" s="18"/>
    </row>
    <row r="611">
      <c r="E611" s="18"/>
      <c r="G611" s="18"/>
      <c r="I611" s="18"/>
    </row>
    <row r="612">
      <c r="E612" s="18"/>
      <c r="G612" s="18"/>
      <c r="I612" s="18"/>
    </row>
    <row r="613">
      <c r="E613" s="18"/>
      <c r="G613" s="18"/>
      <c r="I613" s="18"/>
    </row>
    <row r="614">
      <c r="E614" s="18"/>
      <c r="G614" s="18"/>
      <c r="I614" s="18"/>
    </row>
    <row r="615">
      <c r="E615" s="18"/>
      <c r="G615" s="18"/>
      <c r="I615" s="18"/>
    </row>
    <row r="616">
      <c r="E616" s="18"/>
      <c r="G616" s="18"/>
      <c r="I616" s="18"/>
    </row>
    <row r="617">
      <c r="E617" s="18"/>
      <c r="G617" s="18"/>
      <c r="I617" s="18"/>
    </row>
    <row r="618">
      <c r="E618" s="18"/>
      <c r="G618" s="18"/>
      <c r="I618" s="18"/>
    </row>
    <row r="619">
      <c r="E619" s="18"/>
      <c r="G619" s="18"/>
      <c r="I619" s="18"/>
    </row>
    <row r="620">
      <c r="E620" s="18"/>
      <c r="G620" s="18"/>
      <c r="I620" s="18"/>
    </row>
    <row r="621">
      <c r="E621" s="18"/>
      <c r="G621" s="18"/>
      <c r="I621" s="18"/>
    </row>
    <row r="622">
      <c r="E622" s="18"/>
      <c r="G622" s="18"/>
      <c r="I622" s="18"/>
    </row>
    <row r="623">
      <c r="E623" s="18"/>
      <c r="G623" s="18"/>
      <c r="I623" s="18"/>
    </row>
    <row r="624">
      <c r="E624" s="18"/>
      <c r="G624" s="18"/>
      <c r="I624" s="18"/>
    </row>
    <row r="625">
      <c r="E625" s="18"/>
      <c r="G625" s="18"/>
      <c r="I625" s="18"/>
    </row>
    <row r="626">
      <c r="E626" s="18"/>
      <c r="G626" s="18"/>
      <c r="I626" s="18"/>
    </row>
    <row r="627">
      <c r="E627" s="18"/>
      <c r="G627" s="18"/>
      <c r="I627" s="18"/>
    </row>
    <row r="628">
      <c r="E628" s="18"/>
      <c r="G628" s="18"/>
      <c r="I628" s="18"/>
    </row>
    <row r="629">
      <c r="E629" s="18"/>
      <c r="G629" s="18"/>
      <c r="I629" s="18"/>
    </row>
    <row r="630">
      <c r="E630" s="18"/>
      <c r="G630" s="18"/>
      <c r="I630" s="18"/>
    </row>
    <row r="631">
      <c r="E631" s="18"/>
      <c r="G631" s="18"/>
      <c r="I631" s="18"/>
    </row>
    <row r="632">
      <c r="E632" s="18"/>
      <c r="G632" s="18"/>
      <c r="I632" s="18"/>
    </row>
    <row r="633">
      <c r="E633" s="18"/>
      <c r="G633" s="18"/>
      <c r="I633" s="18"/>
    </row>
    <row r="634">
      <c r="E634" s="18"/>
      <c r="G634" s="18"/>
      <c r="I634" s="18"/>
    </row>
    <row r="635">
      <c r="E635" s="18"/>
      <c r="G635" s="18"/>
      <c r="I635" s="18"/>
    </row>
    <row r="636">
      <c r="E636" s="18"/>
      <c r="G636" s="18"/>
      <c r="I636" s="18"/>
    </row>
    <row r="637">
      <c r="E637" s="18"/>
      <c r="G637" s="18"/>
      <c r="I637" s="18"/>
    </row>
    <row r="638">
      <c r="E638" s="18"/>
      <c r="G638" s="18"/>
      <c r="I638" s="18"/>
    </row>
    <row r="639">
      <c r="E639" s="18"/>
      <c r="G639" s="18"/>
      <c r="I639" s="18"/>
    </row>
    <row r="640">
      <c r="E640" s="18"/>
      <c r="G640" s="18"/>
      <c r="I640" s="18"/>
    </row>
    <row r="641">
      <c r="E641" s="18"/>
      <c r="G641" s="18"/>
      <c r="I641" s="18"/>
    </row>
    <row r="642">
      <c r="E642" s="18"/>
      <c r="G642" s="18"/>
      <c r="I642" s="18"/>
    </row>
    <row r="643">
      <c r="E643" s="18"/>
      <c r="G643" s="18"/>
      <c r="I643" s="18"/>
    </row>
    <row r="644">
      <c r="E644" s="18"/>
      <c r="G644" s="18"/>
      <c r="I644" s="18"/>
    </row>
    <row r="645">
      <c r="E645" s="18"/>
      <c r="G645" s="18"/>
      <c r="I645" s="18"/>
    </row>
    <row r="646">
      <c r="E646" s="18"/>
      <c r="G646" s="18"/>
      <c r="I646" s="18"/>
    </row>
    <row r="647">
      <c r="E647" s="18"/>
      <c r="G647" s="18"/>
      <c r="I647" s="18"/>
    </row>
    <row r="648">
      <c r="E648" s="18"/>
      <c r="G648" s="18"/>
      <c r="I648" s="18"/>
    </row>
    <row r="649">
      <c r="E649" s="18"/>
      <c r="G649" s="18"/>
      <c r="I649" s="18"/>
    </row>
    <row r="650">
      <c r="E650" s="18"/>
      <c r="G650" s="18"/>
      <c r="I650" s="18"/>
    </row>
    <row r="651">
      <c r="E651" s="18"/>
      <c r="G651" s="18"/>
      <c r="I651" s="18"/>
    </row>
    <row r="652">
      <c r="E652" s="18"/>
      <c r="G652" s="18"/>
      <c r="I652" s="18"/>
    </row>
    <row r="653">
      <c r="E653" s="18"/>
      <c r="G653" s="18"/>
      <c r="I653" s="18"/>
    </row>
    <row r="654">
      <c r="E654" s="18"/>
      <c r="G654" s="18"/>
      <c r="I654" s="18"/>
    </row>
    <row r="655">
      <c r="E655" s="18"/>
      <c r="G655" s="18"/>
      <c r="I655" s="18"/>
    </row>
    <row r="656">
      <c r="E656" s="18"/>
      <c r="G656" s="18"/>
      <c r="I656" s="18"/>
    </row>
    <row r="657">
      <c r="E657" s="18"/>
      <c r="G657" s="18"/>
      <c r="I657" s="18"/>
    </row>
    <row r="658">
      <c r="E658" s="18"/>
      <c r="G658" s="18"/>
      <c r="I658" s="18"/>
    </row>
    <row r="659">
      <c r="E659" s="18"/>
      <c r="G659" s="18"/>
      <c r="I659" s="18"/>
    </row>
    <row r="660">
      <c r="E660" s="18"/>
      <c r="G660" s="18"/>
      <c r="I660" s="18"/>
    </row>
    <row r="661">
      <c r="E661" s="18"/>
      <c r="G661" s="18"/>
      <c r="I661" s="18"/>
    </row>
    <row r="662">
      <c r="E662" s="18"/>
      <c r="G662" s="18"/>
      <c r="I662" s="18"/>
    </row>
    <row r="663">
      <c r="E663" s="18"/>
      <c r="G663" s="18"/>
      <c r="I663" s="18"/>
    </row>
    <row r="664">
      <c r="E664" s="18"/>
      <c r="G664" s="18"/>
      <c r="I664" s="18"/>
    </row>
    <row r="665">
      <c r="E665" s="18"/>
      <c r="G665" s="18"/>
      <c r="I665" s="18"/>
    </row>
    <row r="666">
      <c r="E666" s="18"/>
      <c r="G666" s="18"/>
      <c r="I666" s="18"/>
    </row>
    <row r="667">
      <c r="E667" s="18"/>
      <c r="G667" s="18"/>
      <c r="I667" s="18"/>
    </row>
    <row r="668">
      <c r="E668" s="18"/>
      <c r="G668" s="18"/>
      <c r="I668" s="18"/>
    </row>
    <row r="669">
      <c r="E669" s="18"/>
      <c r="G669" s="18"/>
      <c r="I669" s="18"/>
    </row>
    <row r="670">
      <c r="E670" s="18"/>
      <c r="G670" s="18"/>
      <c r="I670" s="18"/>
    </row>
    <row r="671">
      <c r="E671" s="18"/>
      <c r="G671" s="18"/>
      <c r="I671" s="18"/>
    </row>
    <row r="672">
      <c r="E672" s="18"/>
      <c r="G672" s="18"/>
      <c r="I672" s="18"/>
    </row>
    <row r="673">
      <c r="E673" s="18"/>
      <c r="G673" s="18"/>
      <c r="I673" s="18"/>
    </row>
    <row r="674">
      <c r="E674" s="18"/>
      <c r="G674" s="18"/>
      <c r="I674" s="18"/>
    </row>
    <row r="675">
      <c r="E675" s="18"/>
      <c r="G675" s="18"/>
      <c r="I675" s="18"/>
    </row>
    <row r="676">
      <c r="E676" s="18"/>
      <c r="G676" s="18"/>
      <c r="I676" s="18"/>
    </row>
    <row r="677">
      <c r="E677" s="18"/>
      <c r="G677" s="18"/>
      <c r="I677" s="18"/>
    </row>
    <row r="678">
      <c r="E678" s="18"/>
      <c r="G678" s="18"/>
      <c r="I678" s="18"/>
    </row>
    <row r="679">
      <c r="E679" s="18"/>
      <c r="G679" s="18"/>
      <c r="I679" s="18"/>
    </row>
    <row r="680">
      <c r="E680" s="18"/>
      <c r="G680" s="18"/>
      <c r="I680" s="18"/>
    </row>
    <row r="681">
      <c r="E681" s="18"/>
      <c r="G681" s="18"/>
      <c r="I681" s="18"/>
    </row>
    <row r="682">
      <c r="E682" s="18"/>
      <c r="G682" s="18"/>
      <c r="I682" s="18"/>
    </row>
    <row r="683">
      <c r="E683" s="18"/>
      <c r="G683" s="18"/>
      <c r="I683" s="18"/>
    </row>
    <row r="684">
      <c r="E684" s="18"/>
      <c r="G684" s="18"/>
      <c r="I684" s="18"/>
    </row>
    <row r="685">
      <c r="E685" s="18"/>
      <c r="G685" s="18"/>
      <c r="I685" s="18"/>
    </row>
    <row r="686">
      <c r="E686" s="18"/>
      <c r="G686" s="18"/>
      <c r="I686" s="18"/>
    </row>
    <row r="687">
      <c r="E687" s="18"/>
      <c r="G687" s="18"/>
      <c r="I687" s="18"/>
    </row>
    <row r="688">
      <c r="E688" s="18"/>
      <c r="G688" s="18"/>
      <c r="I688" s="18"/>
    </row>
    <row r="689">
      <c r="E689" s="18"/>
      <c r="G689" s="18"/>
      <c r="I689" s="18"/>
    </row>
    <row r="690">
      <c r="E690" s="18"/>
      <c r="G690" s="18"/>
      <c r="I690" s="18"/>
    </row>
    <row r="691">
      <c r="E691" s="18"/>
      <c r="G691" s="18"/>
      <c r="I691" s="18"/>
    </row>
    <row r="692">
      <c r="E692" s="18"/>
      <c r="G692" s="18"/>
      <c r="I692" s="18"/>
    </row>
    <row r="693">
      <c r="E693" s="18"/>
      <c r="G693" s="18"/>
      <c r="I693" s="18"/>
    </row>
    <row r="694">
      <c r="E694" s="18"/>
      <c r="G694" s="18"/>
      <c r="I694" s="18"/>
    </row>
    <row r="695">
      <c r="E695" s="18"/>
      <c r="G695" s="18"/>
      <c r="I695" s="18"/>
    </row>
    <row r="696">
      <c r="E696" s="18"/>
      <c r="G696" s="18"/>
      <c r="I696" s="18"/>
    </row>
    <row r="697">
      <c r="E697" s="18"/>
      <c r="G697" s="18"/>
      <c r="I697" s="18"/>
    </row>
    <row r="698">
      <c r="E698" s="18"/>
      <c r="G698" s="18"/>
      <c r="I698" s="18"/>
    </row>
    <row r="699">
      <c r="E699" s="18"/>
      <c r="G699" s="18"/>
      <c r="I699" s="18"/>
    </row>
    <row r="700">
      <c r="E700" s="18"/>
      <c r="G700" s="18"/>
      <c r="I700" s="18"/>
    </row>
    <row r="701">
      <c r="E701" s="18"/>
      <c r="G701" s="18"/>
      <c r="I701" s="18"/>
    </row>
    <row r="702">
      <c r="E702" s="18"/>
      <c r="G702" s="18"/>
      <c r="I702" s="18"/>
    </row>
    <row r="703">
      <c r="E703" s="18"/>
      <c r="G703" s="18"/>
      <c r="I703" s="18"/>
    </row>
    <row r="704">
      <c r="E704" s="18"/>
      <c r="G704" s="18"/>
      <c r="I704" s="18"/>
    </row>
    <row r="705">
      <c r="E705" s="18"/>
      <c r="G705" s="18"/>
      <c r="I705" s="18"/>
    </row>
    <row r="706">
      <c r="E706" s="18"/>
      <c r="G706" s="18"/>
      <c r="I706" s="18"/>
    </row>
    <row r="707">
      <c r="E707" s="18"/>
      <c r="G707" s="18"/>
      <c r="I707" s="18"/>
    </row>
    <row r="708">
      <c r="E708" s="18"/>
      <c r="G708" s="18"/>
      <c r="I708" s="18"/>
    </row>
    <row r="709">
      <c r="E709" s="18"/>
      <c r="G709" s="18"/>
      <c r="I709" s="18"/>
    </row>
    <row r="710">
      <c r="E710" s="18"/>
      <c r="G710" s="18"/>
      <c r="I710" s="18"/>
    </row>
    <row r="711">
      <c r="E711" s="18"/>
      <c r="G711" s="18"/>
      <c r="I711" s="18"/>
    </row>
    <row r="712">
      <c r="E712" s="18"/>
      <c r="G712" s="18"/>
      <c r="I712" s="18"/>
    </row>
    <row r="713">
      <c r="E713" s="18"/>
      <c r="G713" s="18"/>
      <c r="I713" s="18"/>
    </row>
    <row r="714">
      <c r="E714" s="18"/>
      <c r="G714" s="18"/>
      <c r="I714" s="18"/>
    </row>
    <row r="715">
      <c r="E715" s="18"/>
      <c r="G715" s="18"/>
      <c r="I715" s="18"/>
    </row>
    <row r="716">
      <c r="E716" s="18"/>
      <c r="G716" s="18"/>
      <c r="I716" s="18"/>
    </row>
    <row r="717">
      <c r="E717" s="18"/>
      <c r="G717" s="18"/>
      <c r="I717" s="18"/>
    </row>
    <row r="718">
      <c r="E718" s="18"/>
      <c r="G718" s="18"/>
      <c r="I718" s="18"/>
    </row>
    <row r="719">
      <c r="E719" s="18"/>
      <c r="G719" s="18"/>
      <c r="I719" s="18"/>
    </row>
    <row r="720">
      <c r="E720" s="18"/>
      <c r="G720" s="18"/>
      <c r="I720" s="18"/>
    </row>
    <row r="721">
      <c r="E721" s="18"/>
      <c r="G721" s="18"/>
      <c r="I721" s="18"/>
    </row>
    <row r="722">
      <c r="E722" s="18"/>
      <c r="G722" s="18"/>
      <c r="I722" s="18"/>
    </row>
    <row r="723">
      <c r="E723" s="18"/>
      <c r="G723" s="18"/>
      <c r="I723" s="18"/>
    </row>
    <row r="724">
      <c r="E724" s="18"/>
      <c r="G724" s="18"/>
      <c r="I724" s="18"/>
    </row>
    <row r="725">
      <c r="E725" s="18"/>
      <c r="G725" s="18"/>
      <c r="I725" s="18"/>
    </row>
    <row r="726">
      <c r="E726" s="18"/>
      <c r="G726" s="18"/>
      <c r="I726" s="18"/>
    </row>
    <row r="727">
      <c r="E727" s="18"/>
      <c r="G727" s="18"/>
      <c r="I727" s="18"/>
    </row>
    <row r="728">
      <c r="E728" s="18"/>
      <c r="G728" s="18"/>
      <c r="I728" s="18"/>
    </row>
    <row r="729">
      <c r="E729" s="18"/>
      <c r="G729" s="18"/>
      <c r="I729" s="18"/>
    </row>
    <row r="730">
      <c r="E730" s="18"/>
      <c r="G730" s="18"/>
      <c r="I730" s="18"/>
    </row>
    <row r="731">
      <c r="E731" s="18"/>
      <c r="G731" s="18"/>
      <c r="I731" s="18"/>
    </row>
    <row r="732">
      <c r="E732" s="18"/>
      <c r="G732" s="18"/>
      <c r="I732" s="18"/>
    </row>
    <row r="733">
      <c r="E733" s="18"/>
      <c r="G733" s="18"/>
      <c r="I733" s="18"/>
    </row>
    <row r="734">
      <c r="E734" s="18"/>
      <c r="G734" s="18"/>
      <c r="I734" s="18"/>
    </row>
    <row r="735">
      <c r="E735" s="18"/>
      <c r="G735" s="18"/>
      <c r="I735" s="18"/>
    </row>
    <row r="736">
      <c r="E736" s="18"/>
      <c r="G736" s="18"/>
      <c r="I736" s="18"/>
    </row>
    <row r="737">
      <c r="E737" s="18"/>
      <c r="G737" s="18"/>
      <c r="I737" s="18"/>
    </row>
    <row r="738">
      <c r="E738" s="18"/>
      <c r="G738" s="18"/>
      <c r="I738" s="18"/>
    </row>
    <row r="739">
      <c r="E739" s="18"/>
      <c r="G739" s="18"/>
      <c r="I739" s="18"/>
    </row>
    <row r="740">
      <c r="E740" s="18"/>
      <c r="G740" s="18"/>
      <c r="I740" s="18"/>
    </row>
    <row r="741">
      <c r="E741" s="18"/>
      <c r="G741" s="18"/>
      <c r="I741" s="18"/>
    </row>
    <row r="742">
      <c r="E742" s="18"/>
      <c r="G742" s="18"/>
      <c r="I742" s="18"/>
    </row>
    <row r="743">
      <c r="E743" s="18"/>
      <c r="G743" s="18"/>
      <c r="I743" s="18"/>
    </row>
    <row r="744">
      <c r="E744" s="18"/>
      <c r="G744" s="18"/>
      <c r="I744" s="18"/>
    </row>
    <row r="745">
      <c r="E745" s="18"/>
      <c r="G745" s="18"/>
      <c r="I745" s="18"/>
    </row>
    <row r="746">
      <c r="E746" s="18"/>
      <c r="G746" s="18"/>
      <c r="I746" s="18"/>
    </row>
    <row r="747">
      <c r="E747" s="18"/>
      <c r="G747" s="18"/>
      <c r="I747" s="18"/>
    </row>
    <row r="748">
      <c r="E748" s="18"/>
      <c r="G748" s="18"/>
      <c r="I748" s="18"/>
    </row>
    <row r="749">
      <c r="E749" s="18"/>
      <c r="G749" s="18"/>
      <c r="I749" s="18"/>
    </row>
    <row r="750">
      <c r="E750" s="18"/>
      <c r="G750" s="18"/>
      <c r="I750" s="18"/>
    </row>
    <row r="751">
      <c r="E751" s="18"/>
      <c r="G751" s="18"/>
      <c r="I751" s="18"/>
    </row>
    <row r="752">
      <c r="E752" s="18"/>
      <c r="G752" s="18"/>
      <c r="I752" s="18"/>
    </row>
    <row r="753">
      <c r="E753" s="18"/>
      <c r="G753" s="18"/>
      <c r="I753" s="18"/>
    </row>
    <row r="754">
      <c r="E754" s="18"/>
      <c r="G754" s="18"/>
      <c r="I754" s="18"/>
    </row>
    <row r="755">
      <c r="E755" s="18"/>
      <c r="G755" s="18"/>
      <c r="I755" s="18"/>
    </row>
    <row r="756">
      <c r="E756" s="18"/>
      <c r="G756" s="18"/>
      <c r="I756" s="18"/>
    </row>
    <row r="757">
      <c r="E757" s="18"/>
      <c r="G757" s="18"/>
      <c r="I757" s="18"/>
    </row>
    <row r="758">
      <c r="E758" s="18"/>
      <c r="G758" s="18"/>
      <c r="I758" s="18"/>
    </row>
    <row r="759">
      <c r="E759" s="18"/>
      <c r="G759" s="18"/>
      <c r="I759" s="18"/>
    </row>
    <row r="760">
      <c r="E760" s="18"/>
      <c r="G760" s="18"/>
      <c r="I760" s="18"/>
    </row>
    <row r="761">
      <c r="E761" s="18"/>
      <c r="G761" s="18"/>
      <c r="I761" s="18"/>
    </row>
    <row r="762">
      <c r="E762" s="18"/>
      <c r="G762" s="18"/>
      <c r="I762" s="18"/>
    </row>
    <row r="763">
      <c r="E763" s="18"/>
      <c r="G763" s="18"/>
      <c r="I763" s="18"/>
    </row>
    <row r="764">
      <c r="E764" s="18"/>
      <c r="G764" s="18"/>
      <c r="I764" s="18"/>
    </row>
    <row r="765">
      <c r="E765" s="18"/>
      <c r="G765" s="18"/>
      <c r="I765" s="18"/>
    </row>
    <row r="766">
      <c r="E766" s="18"/>
      <c r="G766" s="18"/>
      <c r="I766" s="18"/>
    </row>
    <row r="767">
      <c r="E767" s="18"/>
      <c r="G767" s="18"/>
      <c r="I767" s="18"/>
    </row>
    <row r="768">
      <c r="E768" s="18"/>
      <c r="G768" s="18"/>
      <c r="I768" s="18"/>
    </row>
    <row r="769">
      <c r="E769" s="18"/>
      <c r="G769" s="18"/>
      <c r="I769" s="18"/>
    </row>
    <row r="770">
      <c r="E770" s="18"/>
      <c r="G770" s="18"/>
      <c r="I770" s="18"/>
    </row>
    <row r="771">
      <c r="E771" s="18"/>
      <c r="G771" s="18"/>
      <c r="I771" s="18"/>
    </row>
    <row r="772">
      <c r="E772" s="18"/>
      <c r="G772" s="18"/>
      <c r="I772" s="18"/>
    </row>
    <row r="773">
      <c r="E773" s="18"/>
      <c r="G773" s="18"/>
      <c r="I773" s="18"/>
    </row>
    <row r="774">
      <c r="E774" s="18"/>
      <c r="G774" s="18"/>
      <c r="I774" s="18"/>
    </row>
    <row r="775">
      <c r="E775" s="18"/>
      <c r="G775" s="18"/>
      <c r="I775" s="18"/>
    </row>
    <row r="776">
      <c r="E776" s="18"/>
      <c r="G776" s="18"/>
      <c r="I776" s="18"/>
    </row>
    <row r="777">
      <c r="E777" s="18"/>
      <c r="G777" s="18"/>
      <c r="I777" s="18"/>
    </row>
    <row r="778">
      <c r="E778" s="18"/>
      <c r="G778" s="18"/>
      <c r="I778" s="18"/>
    </row>
    <row r="779">
      <c r="E779" s="18"/>
      <c r="G779" s="18"/>
      <c r="I779" s="18"/>
    </row>
    <row r="780">
      <c r="E780" s="18"/>
      <c r="G780" s="18"/>
      <c r="I780" s="18"/>
    </row>
    <row r="781">
      <c r="E781" s="18"/>
      <c r="G781" s="18"/>
      <c r="I781" s="18"/>
    </row>
    <row r="782">
      <c r="E782" s="18"/>
      <c r="G782" s="18"/>
      <c r="I782" s="18"/>
    </row>
    <row r="783">
      <c r="E783" s="18"/>
      <c r="G783" s="18"/>
      <c r="I783" s="18"/>
    </row>
    <row r="784">
      <c r="E784" s="18"/>
      <c r="G784" s="18"/>
      <c r="I784" s="18"/>
    </row>
    <row r="785">
      <c r="E785" s="18"/>
      <c r="G785" s="18"/>
      <c r="I785" s="18"/>
    </row>
    <row r="786">
      <c r="E786" s="18"/>
      <c r="G786" s="18"/>
      <c r="I786" s="18"/>
    </row>
    <row r="787">
      <c r="E787" s="18"/>
      <c r="G787" s="18"/>
      <c r="I787" s="18"/>
    </row>
    <row r="788">
      <c r="E788" s="18"/>
      <c r="G788" s="18"/>
      <c r="I788" s="18"/>
    </row>
    <row r="789">
      <c r="E789" s="18"/>
      <c r="G789" s="18"/>
      <c r="I789" s="18"/>
    </row>
    <row r="790">
      <c r="E790" s="18"/>
      <c r="G790" s="18"/>
      <c r="I790" s="18"/>
    </row>
    <row r="791">
      <c r="E791" s="18"/>
      <c r="G791" s="18"/>
      <c r="I791" s="18"/>
    </row>
    <row r="792">
      <c r="E792" s="18"/>
      <c r="G792" s="18"/>
      <c r="I792" s="18"/>
    </row>
    <row r="793">
      <c r="E793" s="18"/>
      <c r="G793" s="18"/>
      <c r="I793" s="18"/>
    </row>
    <row r="794">
      <c r="E794" s="18"/>
      <c r="G794" s="18"/>
      <c r="I794" s="18"/>
    </row>
    <row r="795">
      <c r="E795" s="18"/>
      <c r="G795" s="18"/>
      <c r="I795" s="18"/>
    </row>
    <row r="796">
      <c r="E796" s="18"/>
      <c r="G796" s="18"/>
      <c r="I796" s="18"/>
    </row>
    <row r="797">
      <c r="E797" s="18"/>
      <c r="G797" s="18"/>
      <c r="I797" s="18"/>
    </row>
    <row r="798">
      <c r="E798" s="18"/>
      <c r="G798" s="18"/>
      <c r="I798" s="18"/>
    </row>
    <row r="799">
      <c r="E799" s="18"/>
      <c r="G799" s="18"/>
      <c r="I799" s="18"/>
    </row>
    <row r="800">
      <c r="E800" s="18"/>
      <c r="G800" s="18"/>
      <c r="I800" s="18"/>
    </row>
    <row r="801">
      <c r="E801" s="18"/>
      <c r="G801" s="18"/>
      <c r="I801" s="18"/>
    </row>
    <row r="802">
      <c r="E802" s="18"/>
      <c r="G802" s="18"/>
      <c r="I802" s="18"/>
    </row>
    <row r="803">
      <c r="E803" s="18"/>
      <c r="G803" s="18"/>
      <c r="I803" s="18"/>
    </row>
    <row r="804">
      <c r="E804" s="18"/>
      <c r="G804" s="18"/>
      <c r="I804" s="18"/>
    </row>
    <row r="805">
      <c r="E805" s="18"/>
      <c r="G805" s="18"/>
      <c r="I805" s="18"/>
    </row>
    <row r="806">
      <c r="E806" s="18"/>
      <c r="G806" s="18"/>
      <c r="I806" s="18"/>
    </row>
    <row r="807">
      <c r="E807" s="18"/>
      <c r="G807" s="18"/>
      <c r="I807" s="18"/>
    </row>
    <row r="808">
      <c r="E808" s="18"/>
      <c r="G808" s="18"/>
      <c r="I808" s="18"/>
    </row>
    <row r="809">
      <c r="E809" s="18"/>
      <c r="G809" s="18"/>
      <c r="I809" s="18"/>
    </row>
    <row r="810">
      <c r="E810" s="18"/>
      <c r="G810" s="18"/>
      <c r="I810" s="18"/>
    </row>
    <row r="811">
      <c r="E811" s="18"/>
      <c r="G811" s="18"/>
      <c r="I811" s="18"/>
    </row>
    <row r="812">
      <c r="E812" s="18"/>
      <c r="G812" s="18"/>
      <c r="I812" s="18"/>
    </row>
    <row r="813">
      <c r="E813" s="18"/>
      <c r="G813" s="18"/>
      <c r="I813" s="18"/>
    </row>
    <row r="814">
      <c r="E814" s="18"/>
      <c r="G814" s="18"/>
      <c r="I814" s="18"/>
    </row>
    <row r="815">
      <c r="E815" s="18"/>
      <c r="G815" s="18"/>
      <c r="I815" s="18"/>
    </row>
    <row r="816">
      <c r="E816" s="18"/>
      <c r="G816" s="18"/>
      <c r="I816" s="18"/>
    </row>
    <row r="817">
      <c r="E817" s="18"/>
      <c r="G817" s="18"/>
      <c r="I817" s="18"/>
    </row>
    <row r="818">
      <c r="E818" s="18"/>
      <c r="G818" s="18"/>
      <c r="I818" s="18"/>
    </row>
    <row r="819">
      <c r="E819" s="18"/>
      <c r="G819" s="18"/>
      <c r="I819" s="18"/>
    </row>
    <row r="820">
      <c r="E820" s="18"/>
      <c r="G820" s="18"/>
      <c r="I820" s="18"/>
    </row>
    <row r="821">
      <c r="E821" s="18"/>
      <c r="G821" s="18"/>
      <c r="I821" s="18"/>
    </row>
    <row r="822">
      <c r="E822" s="18"/>
      <c r="G822" s="18"/>
      <c r="I822" s="18"/>
    </row>
    <row r="823">
      <c r="E823" s="18"/>
      <c r="G823" s="18"/>
      <c r="I823" s="18"/>
    </row>
    <row r="824">
      <c r="E824" s="18"/>
      <c r="G824" s="18"/>
      <c r="I824" s="18"/>
    </row>
    <row r="825">
      <c r="E825" s="18"/>
      <c r="G825" s="18"/>
      <c r="I825" s="18"/>
    </row>
    <row r="826">
      <c r="E826" s="18"/>
      <c r="G826" s="18"/>
      <c r="I826" s="18"/>
    </row>
    <row r="827">
      <c r="E827" s="18"/>
      <c r="G827" s="18"/>
      <c r="I827" s="18"/>
    </row>
    <row r="828">
      <c r="E828" s="18"/>
      <c r="G828" s="18"/>
      <c r="I828" s="18"/>
    </row>
    <row r="829">
      <c r="E829" s="18"/>
      <c r="G829" s="18"/>
      <c r="I829" s="18"/>
    </row>
    <row r="830">
      <c r="E830" s="18"/>
      <c r="G830" s="18"/>
      <c r="I830" s="18"/>
    </row>
    <row r="831">
      <c r="E831" s="18"/>
      <c r="G831" s="18"/>
      <c r="I831" s="18"/>
    </row>
    <row r="832">
      <c r="E832" s="18"/>
      <c r="G832" s="18"/>
      <c r="I832" s="18"/>
    </row>
    <row r="833">
      <c r="E833" s="18"/>
      <c r="G833" s="18"/>
      <c r="I833" s="18"/>
    </row>
    <row r="834">
      <c r="E834" s="18"/>
      <c r="G834" s="18"/>
      <c r="I834" s="18"/>
    </row>
    <row r="835">
      <c r="E835" s="18"/>
      <c r="G835" s="18"/>
      <c r="I835" s="18"/>
    </row>
    <row r="836">
      <c r="E836" s="18"/>
      <c r="G836" s="18"/>
      <c r="I836" s="18"/>
    </row>
    <row r="837">
      <c r="E837" s="18"/>
      <c r="G837" s="18"/>
      <c r="I837" s="18"/>
    </row>
    <row r="838">
      <c r="E838" s="18"/>
      <c r="G838" s="18"/>
      <c r="I838" s="18"/>
    </row>
    <row r="839">
      <c r="E839" s="18"/>
      <c r="G839" s="18"/>
      <c r="I839" s="18"/>
    </row>
    <row r="840">
      <c r="E840" s="18"/>
      <c r="G840" s="18"/>
      <c r="I840" s="18"/>
    </row>
    <row r="841">
      <c r="E841" s="18"/>
      <c r="G841" s="18"/>
      <c r="I841" s="18"/>
    </row>
    <row r="842">
      <c r="E842" s="18"/>
      <c r="G842" s="18"/>
      <c r="I842" s="18"/>
    </row>
    <row r="843">
      <c r="E843" s="18"/>
      <c r="G843" s="18"/>
      <c r="I843" s="18"/>
    </row>
    <row r="844">
      <c r="E844" s="18"/>
      <c r="G844" s="18"/>
      <c r="I844" s="18"/>
    </row>
    <row r="845">
      <c r="E845" s="18"/>
      <c r="G845" s="18"/>
      <c r="I845" s="18"/>
    </row>
    <row r="846">
      <c r="E846" s="18"/>
      <c r="G846" s="18"/>
      <c r="I846" s="18"/>
    </row>
    <row r="847">
      <c r="E847" s="18"/>
      <c r="G847" s="18"/>
      <c r="I847" s="18"/>
    </row>
    <row r="848">
      <c r="E848" s="18"/>
      <c r="G848" s="18"/>
      <c r="I848" s="18"/>
    </row>
    <row r="849">
      <c r="E849" s="18"/>
      <c r="G849" s="18"/>
      <c r="I849" s="18"/>
    </row>
    <row r="850">
      <c r="E850" s="18"/>
      <c r="G850" s="18"/>
      <c r="I850" s="18"/>
    </row>
    <row r="851">
      <c r="E851" s="18"/>
      <c r="G851" s="18"/>
      <c r="I851" s="18"/>
    </row>
    <row r="852">
      <c r="E852" s="18"/>
      <c r="G852" s="18"/>
      <c r="I852" s="18"/>
    </row>
    <row r="853">
      <c r="E853" s="18"/>
      <c r="G853" s="18"/>
      <c r="I853" s="18"/>
    </row>
    <row r="854">
      <c r="E854" s="18"/>
      <c r="G854" s="18"/>
      <c r="I854" s="18"/>
    </row>
    <row r="855">
      <c r="E855" s="18"/>
      <c r="G855" s="18"/>
      <c r="I855" s="18"/>
    </row>
    <row r="856">
      <c r="E856" s="18"/>
      <c r="G856" s="18"/>
      <c r="I856" s="18"/>
    </row>
    <row r="857">
      <c r="E857" s="18"/>
      <c r="G857" s="18"/>
      <c r="I857" s="18"/>
    </row>
    <row r="858">
      <c r="E858" s="18"/>
      <c r="G858" s="18"/>
      <c r="I858" s="18"/>
    </row>
    <row r="859">
      <c r="E859" s="18"/>
      <c r="G859" s="18"/>
      <c r="I859" s="18"/>
    </row>
    <row r="860">
      <c r="E860" s="18"/>
      <c r="G860" s="18"/>
      <c r="I860" s="18"/>
    </row>
    <row r="861">
      <c r="E861" s="18"/>
      <c r="G861" s="18"/>
      <c r="I861" s="18"/>
    </row>
    <row r="862">
      <c r="E862" s="18"/>
      <c r="G862" s="18"/>
      <c r="I862" s="18"/>
    </row>
    <row r="863">
      <c r="E863" s="18"/>
      <c r="G863" s="18"/>
      <c r="I863" s="18"/>
    </row>
    <row r="864">
      <c r="E864" s="18"/>
      <c r="G864" s="18"/>
      <c r="I864" s="18"/>
    </row>
    <row r="865">
      <c r="E865" s="18"/>
      <c r="G865" s="18"/>
      <c r="I865" s="18"/>
    </row>
    <row r="866">
      <c r="E866" s="18"/>
      <c r="G866" s="18"/>
      <c r="I866" s="18"/>
    </row>
    <row r="867">
      <c r="E867" s="18"/>
      <c r="G867" s="18"/>
      <c r="I867" s="18"/>
    </row>
    <row r="868">
      <c r="E868" s="18"/>
      <c r="G868" s="18"/>
      <c r="I868" s="18"/>
    </row>
    <row r="869">
      <c r="E869" s="18"/>
      <c r="G869" s="18"/>
      <c r="I869" s="18"/>
    </row>
    <row r="870">
      <c r="E870" s="18"/>
      <c r="G870" s="18"/>
      <c r="I870" s="18"/>
    </row>
    <row r="871">
      <c r="E871" s="18"/>
      <c r="G871" s="18"/>
      <c r="I871" s="18"/>
    </row>
    <row r="872">
      <c r="E872" s="18"/>
      <c r="G872" s="18"/>
      <c r="I872" s="18"/>
    </row>
    <row r="873">
      <c r="E873" s="18"/>
      <c r="G873" s="18"/>
      <c r="I873" s="18"/>
    </row>
    <row r="874">
      <c r="E874" s="18"/>
      <c r="G874" s="18"/>
      <c r="I874" s="18"/>
    </row>
    <row r="875">
      <c r="E875" s="18"/>
      <c r="G875" s="18"/>
      <c r="I875" s="18"/>
    </row>
    <row r="876">
      <c r="E876" s="18"/>
      <c r="G876" s="18"/>
      <c r="I876" s="18"/>
    </row>
    <row r="877">
      <c r="E877" s="18"/>
      <c r="G877" s="18"/>
      <c r="I877" s="18"/>
    </row>
    <row r="878">
      <c r="E878" s="18"/>
      <c r="G878" s="18"/>
      <c r="I878" s="18"/>
    </row>
    <row r="879">
      <c r="E879" s="18"/>
      <c r="G879" s="18"/>
      <c r="I879" s="18"/>
    </row>
    <row r="880">
      <c r="E880" s="18"/>
      <c r="G880" s="18"/>
      <c r="I880" s="18"/>
    </row>
    <row r="881">
      <c r="E881" s="18"/>
      <c r="G881" s="18"/>
      <c r="I881" s="18"/>
    </row>
    <row r="882">
      <c r="E882" s="18"/>
      <c r="G882" s="18"/>
      <c r="I882" s="18"/>
    </row>
    <row r="883">
      <c r="E883" s="18"/>
      <c r="G883" s="18"/>
      <c r="I883" s="18"/>
    </row>
    <row r="884">
      <c r="E884" s="18"/>
      <c r="G884" s="18"/>
      <c r="I884" s="18"/>
    </row>
    <row r="885">
      <c r="E885" s="18"/>
      <c r="G885" s="18"/>
      <c r="I885" s="18"/>
    </row>
    <row r="886">
      <c r="E886" s="18"/>
      <c r="G886" s="18"/>
      <c r="I886" s="18"/>
    </row>
    <row r="887">
      <c r="E887" s="18"/>
      <c r="G887" s="18"/>
      <c r="I887" s="18"/>
    </row>
    <row r="888">
      <c r="E888" s="18"/>
      <c r="G888" s="18"/>
      <c r="I888" s="18"/>
    </row>
    <row r="889">
      <c r="E889" s="18"/>
      <c r="G889" s="18"/>
      <c r="I889" s="18"/>
    </row>
    <row r="890">
      <c r="E890" s="18"/>
      <c r="G890" s="18"/>
      <c r="I890" s="18"/>
    </row>
    <row r="891">
      <c r="E891" s="18"/>
      <c r="G891" s="18"/>
      <c r="I891" s="18"/>
    </row>
    <row r="892">
      <c r="E892" s="18"/>
      <c r="G892" s="18"/>
      <c r="I892" s="18"/>
    </row>
    <row r="893">
      <c r="E893" s="18"/>
      <c r="G893" s="18"/>
      <c r="I893" s="18"/>
    </row>
    <row r="894">
      <c r="E894" s="18"/>
      <c r="G894" s="18"/>
      <c r="I894" s="18"/>
    </row>
    <row r="895">
      <c r="E895" s="18"/>
      <c r="G895" s="18"/>
      <c r="I895" s="18"/>
    </row>
    <row r="896">
      <c r="E896" s="18"/>
      <c r="G896" s="18"/>
      <c r="I896" s="18"/>
    </row>
    <row r="897">
      <c r="E897" s="18"/>
      <c r="G897" s="18"/>
      <c r="I897" s="18"/>
    </row>
    <row r="898">
      <c r="E898" s="18"/>
      <c r="G898" s="18"/>
      <c r="I898" s="18"/>
    </row>
    <row r="899">
      <c r="E899" s="18"/>
      <c r="G899" s="18"/>
      <c r="I899" s="18"/>
    </row>
    <row r="900">
      <c r="E900" s="18"/>
      <c r="G900" s="18"/>
      <c r="I900" s="18"/>
    </row>
    <row r="901">
      <c r="E901" s="18"/>
      <c r="G901" s="18"/>
      <c r="I901" s="18"/>
    </row>
    <row r="902">
      <c r="E902" s="18"/>
      <c r="G902" s="18"/>
      <c r="I902" s="18"/>
    </row>
    <row r="903">
      <c r="E903" s="18"/>
      <c r="G903" s="18"/>
      <c r="I903" s="18"/>
    </row>
    <row r="904">
      <c r="E904" s="18"/>
      <c r="G904" s="18"/>
      <c r="I904" s="18"/>
    </row>
    <row r="905">
      <c r="E905" s="18"/>
      <c r="G905" s="18"/>
      <c r="I905" s="18"/>
    </row>
    <row r="906">
      <c r="E906" s="18"/>
      <c r="G906" s="18"/>
      <c r="I906" s="18"/>
    </row>
    <row r="907">
      <c r="E907" s="18"/>
      <c r="G907" s="18"/>
      <c r="I907" s="18"/>
    </row>
    <row r="908">
      <c r="E908" s="18"/>
      <c r="G908" s="18"/>
      <c r="I908" s="18"/>
    </row>
    <row r="909">
      <c r="E909" s="18"/>
      <c r="G909" s="18"/>
      <c r="I909" s="18"/>
    </row>
    <row r="910">
      <c r="E910" s="18"/>
      <c r="G910" s="18"/>
      <c r="I910" s="18"/>
    </row>
    <row r="911">
      <c r="E911" s="18"/>
      <c r="G911" s="18"/>
      <c r="I911" s="18"/>
    </row>
    <row r="912">
      <c r="E912" s="18"/>
      <c r="G912" s="18"/>
      <c r="I912" s="18"/>
    </row>
    <row r="913">
      <c r="E913" s="18"/>
      <c r="G913" s="18"/>
      <c r="I913" s="18"/>
    </row>
    <row r="914">
      <c r="E914" s="18"/>
      <c r="G914" s="18"/>
      <c r="I914" s="18"/>
    </row>
    <row r="915">
      <c r="E915" s="18"/>
      <c r="G915" s="18"/>
      <c r="I915" s="18"/>
    </row>
    <row r="916">
      <c r="E916" s="18"/>
      <c r="G916" s="18"/>
      <c r="I916" s="18"/>
    </row>
    <row r="917">
      <c r="E917" s="18"/>
      <c r="G917" s="18"/>
      <c r="I917" s="18"/>
    </row>
    <row r="918">
      <c r="E918" s="18"/>
      <c r="G918" s="18"/>
      <c r="I918" s="18"/>
    </row>
    <row r="919">
      <c r="E919" s="18"/>
      <c r="G919" s="18"/>
      <c r="I919" s="18"/>
    </row>
    <row r="920">
      <c r="E920" s="18"/>
      <c r="G920" s="18"/>
      <c r="I920" s="18"/>
    </row>
    <row r="921">
      <c r="E921" s="18"/>
      <c r="G921" s="18"/>
      <c r="I921" s="18"/>
    </row>
    <row r="922">
      <c r="E922" s="18"/>
      <c r="G922" s="18"/>
      <c r="I922" s="18"/>
    </row>
    <row r="923">
      <c r="E923" s="18"/>
      <c r="G923" s="18"/>
      <c r="I923" s="18"/>
    </row>
    <row r="924">
      <c r="E924" s="18"/>
      <c r="G924" s="18"/>
      <c r="I924" s="18"/>
    </row>
    <row r="925">
      <c r="E925" s="18"/>
      <c r="G925" s="18"/>
      <c r="I925" s="18"/>
    </row>
    <row r="926">
      <c r="E926" s="18"/>
      <c r="G926" s="18"/>
      <c r="I926" s="18"/>
    </row>
    <row r="927">
      <c r="E927" s="18"/>
      <c r="G927" s="18"/>
      <c r="I927" s="18"/>
    </row>
    <row r="928">
      <c r="E928" s="18"/>
      <c r="G928" s="18"/>
      <c r="I928" s="18"/>
    </row>
    <row r="929">
      <c r="E929" s="18"/>
      <c r="G929" s="18"/>
      <c r="I929" s="18"/>
    </row>
    <row r="930">
      <c r="E930" s="18"/>
      <c r="G930" s="18"/>
      <c r="I930" s="18"/>
    </row>
    <row r="931">
      <c r="E931" s="18"/>
      <c r="G931" s="18"/>
      <c r="I931" s="18"/>
    </row>
    <row r="932">
      <c r="E932" s="18"/>
      <c r="G932" s="18"/>
      <c r="I932" s="18"/>
    </row>
    <row r="933">
      <c r="E933" s="18"/>
      <c r="G933" s="18"/>
      <c r="I933" s="18"/>
    </row>
    <row r="934">
      <c r="E934" s="18"/>
      <c r="G934" s="18"/>
      <c r="I934" s="18"/>
    </row>
    <row r="935">
      <c r="E935" s="18"/>
      <c r="G935" s="18"/>
      <c r="I935" s="18"/>
    </row>
    <row r="936">
      <c r="E936" s="18"/>
      <c r="G936" s="18"/>
      <c r="I936" s="18"/>
    </row>
    <row r="937">
      <c r="E937" s="18"/>
      <c r="G937" s="18"/>
      <c r="I937" s="18"/>
    </row>
    <row r="938">
      <c r="E938" s="18"/>
      <c r="G938" s="18"/>
      <c r="I938" s="18"/>
    </row>
    <row r="939">
      <c r="E939" s="18"/>
      <c r="G939" s="18"/>
      <c r="I939" s="18"/>
    </row>
    <row r="940">
      <c r="E940" s="18"/>
      <c r="G940" s="18"/>
      <c r="I940" s="18"/>
    </row>
    <row r="941">
      <c r="E941" s="18"/>
      <c r="G941" s="18"/>
      <c r="I941" s="18"/>
    </row>
    <row r="942">
      <c r="E942" s="18"/>
      <c r="G942" s="18"/>
      <c r="I942" s="18"/>
    </row>
    <row r="943">
      <c r="E943" s="18"/>
      <c r="G943" s="18"/>
      <c r="I943" s="18"/>
    </row>
    <row r="944">
      <c r="E944" s="18"/>
      <c r="G944" s="18"/>
      <c r="I944" s="18"/>
    </row>
    <row r="945">
      <c r="E945" s="18"/>
      <c r="G945" s="18"/>
      <c r="I945" s="18"/>
    </row>
    <row r="946">
      <c r="E946" s="18"/>
      <c r="G946" s="18"/>
      <c r="I946" s="18"/>
    </row>
    <row r="947">
      <c r="E947" s="18"/>
      <c r="G947" s="18"/>
      <c r="I947" s="18"/>
    </row>
    <row r="948">
      <c r="E948" s="18"/>
      <c r="G948" s="18"/>
      <c r="I948" s="18"/>
    </row>
    <row r="949">
      <c r="E949" s="18"/>
      <c r="G949" s="18"/>
      <c r="I949" s="18"/>
    </row>
    <row r="950">
      <c r="E950" s="18"/>
      <c r="G950" s="18"/>
      <c r="I950" s="18"/>
    </row>
    <row r="951">
      <c r="E951" s="18"/>
      <c r="G951" s="18"/>
      <c r="I951" s="18"/>
    </row>
    <row r="952">
      <c r="E952" s="18"/>
      <c r="G952" s="18"/>
      <c r="I952" s="18"/>
    </row>
    <row r="953">
      <c r="E953" s="18"/>
      <c r="G953" s="18"/>
      <c r="I953" s="18"/>
    </row>
    <row r="954">
      <c r="E954" s="18"/>
      <c r="G954" s="18"/>
      <c r="I954" s="18"/>
    </row>
    <row r="955">
      <c r="E955" s="18"/>
      <c r="G955" s="18"/>
      <c r="I955" s="18"/>
    </row>
    <row r="956">
      <c r="E956" s="18"/>
      <c r="G956" s="18"/>
      <c r="I956" s="18"/>
    </row>
    <row r="957">
      <c r="E957" s="18"/>
      <c r="G957" s="18"/>
      <c r="I957" s="18"/>
    </row>
    <row r="958">
      <c r="E958" s="18"/>
      <c r="G958" s="18"/>
      <c r="I958" s="18"/>
    </row>
    <row r="959">
      <c r="E959" s="18"/>
      <c r="G959" s="18"/>
      <c r="I959" s="18"/>
    </row>
    <row r="960">
      <c r="E960" s="18"/>
      <c r="G960" s="18"/>
      <c r="I960" s="18"/>
    </row>
    <row r="961">
      <c r="E961" s="18"/>
      <c r="G961" s="18"/>
      <c r="I961" s="18"/>
    </row>
    <row r="962">
      <c r="E962" s="18"/>
      <c r="G962" s="18"/>
      <c r="I962" s="18"/>
    </row>
    <row r="963">
      <c r="E963" s="18"/>
      <c r="G963" s="18"/>
      <c r="I963" s="18"/>
    </row>
    <row r="964">
      <c r="E964" s="18"/>
      <c r="G964" s="18"/>
      <c r="I964" s="18"/>
    </row>
    <row r="965">
      <c r="E965" s="18"/>
      <c r="G965" s="18"/>
      <c r="I965" s="18"/>
    </row>
    <row r="966">
      <c r="E966" s="18"/>
      <c r="G966" s="18"/>
      <c r="I966" s="18"/>
    </row>
    <row r="967">
      <c r="E967" s="18"/>
      <c r="G967" s="18"/>
      <c r="I967" s="18"/>
    </row>
    <row r="968">
      <c r="E968" s="18"/>
      <c r="G968" s="18"/>
      <c r="I968" s="18"/>
    </row>
    <row r="969">
      <c r="E969" s="18"/>
      <c r="G969" s="18"/>
      <c r="I969" s="18"/>
    </row>
    <row r="970">
      <c r="E970" s="18"/>
      <c r="G970" s="18"/>
      <c r="I970" s="18"/>
    </row>
    <row r="971">
      <c r="E971" s="18"/>
      <c r="G971" s="18"/>
      <c r="I971" s="18"/>
    </row>
    <row r="972">
      <c r="E972" s="18"/>
      <c r="G972" s="18"/>
      <c r="I972" s="18"/>
    </row>
    <row r="973">
      <c r="E973" s="18"/>
      <c r="G973" s="18"/>
      <c r="I973" s="18"/>
    </row>
    <row r="974">
      <c r="E974" s="18"/>
      <c r="G974" s="18"/>
      <c r="I974" s="18"/>
    </row>
    <row r="975">
      <c r="E975" s="18"/>
      <c r="G975" s="18"/>
      <c r="I975" s="18"/>
    </row>
    <row r="976">
      <c r="E976" s="18"/>
      <c r="G976" s="18"/>
      <c r="I976" s="18"/>
    </row>
    <row r="977">
      <c r="E977" s="18"/>
      <c r="G977" s="18"/>
      <c r="I977" s="18"/>
    </row>
    <row r="978">
      <c r="E978" s="18"/>
      <c r="G978" s="18"/>
      <c r="I978" s="18"/>
    </row>
    <row r="979">
      <c r="E979" s="18"/>
      <c r="G979" s="18"/>
      <c r="I979" s="18"/>
    </row>
    <row r="980">
      <c r="E980" s="18"/>
      <c r="G980" s="18"/>
      <c r="I980" s="18"/>
    </row>
    <row r="981">
      <c r="E981" s="18"/>
      <c r="G981" s="18"/>
      <c r="I981" s="18"/>
    </row>
    <row r="982">
      <c r="E982" s="18"/>
      <c r="G982" s="18"/>
      <c r="I982" s="18"/>
    </row>
    <row r="983">
      <c r="E983" s="18"/>
      <c r="G983" s="18"/>
      <c r="I983" s="18"/>
    </row>
    <row r="984">
      <c r="E984" s="18"/>
      <c r="G984" s="18"/>
      <c r="I984" s="18"/>
    </row>
    <row r="985">
      <c r="E985" s="18"/>
      <c r="G985" s="18"/>
      <c r="I985" s="18"/>
    </row>
    <row r="986">
      <c r="E986" s="18"/>
      <c r="G986" s="18"/>
      <c r="I986" s="18"/>
    </row>
    <row r="987">
      <c r="E987" s="18"/>
      <c r="G987" s="18"/>
      <c r="I987" s="18"/>
    </row>
    <row r="988">
      <c r="E988" s="18"/>
      <c r="G988" s="18"/>
      <c r="I988" s="18"/>
    </row>
    <row r="989">
      <c r="E989" s="18"/>
      <c r="G989" s="18"/>
      <c r="I989" s="18"/>
    </row>
    <row r="990">
      <c r="E990" s="18"/>
      <c r="G990" s="18"/>
      <c r="I990" s="18"/>
    </row>
    <row r="991">
      <c r="E991" s="18"/>
      <c r="G991" s="18"/>
      <c r="I991" s="18"/>
    </row>
    <row r="992">
      <c r="E992" s="18"/>
      <c r="G992" s="18"/>
      <c r="I992" s="18"/>
    </row>
    <row r="993">
      <c r="E993" s="18"/>
      <c r="G993" s="18"/>
      <c r="I993" s="18"/>
    </row>
    <row r="994">
      <c r="E994" s="18"/>
      <c r="G994" s="18"/>
      <c r="I994" s="18"/>
    </row>
    <row r="995">
      <c r="E995" s="18"/>
      <c r="G995" s="18"/>
      <c r="I995" s="18"/>
    </row>
    <row r="996">
      <c r="E996" s="18"/>
      <c r="G996" s="18"/>
      <c r="I996" s="18"/>
    </row>
    <row r="997">
      <c r="E997" s="18"/>
      <c r="G997" s="18"/>
      <c r="I997" s="18"/>
    </row>
    <row r="998">
      <c r="E998" s="18"/>
      <c r="G998" s="18"/>
      <c r="I998" s="18"/>
    </row>
    <row r="999">
      <c r="E999" s="18"/>
      <c r="G999" s="18"/>
      <c r="I999" s="18"/>
    </row>
    <row r="1000">
      <c r="E1000" s="18"/>
      <c r="G1000" s="18"/>
      <c r="I1000" s="18"/>
    </row>
  </sheetData>
  <drawing r:id="rId1"/>
</worksheet>
</file>